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2E438588-030F-4A81-853F-364CF2F91039}" xr6:coauthVersionLast="47" xr6:coauthVersionMax="47" xr10:uidLastSave="{56544763-000F-49C8-A91A-75A60554A498}"/>
  <bookViews>
    <workbookView xWindow="-1296" yWindow="492" windowWidth="13308" windowHeight="12276" activeTab="4" xr2:uid="{00000000-000D-0000-FFFF-FFFF00000000}"/>
  </bookViews>
  <sheets>
    <sheet name="Trade Value" sheetId="1" r:id="rId1"/>
    <sheet name="QB" sheetId="4" r:id="rId2"/>
    <sheet name="RB" sheetId="7" r:id="rId3"/>
    <sheet name="WR" sheetId="3" r:id="rId4"/>
    <sheet name="TE" sheetId="5" r:id="rId5"/>
    <sheet name="DST" sheetId="6" state="hidden" r:id="rId6"/>
    <sheet name="K" sheetId="2" state="hidden" r:id="rId7"/>
  </sheets>
  <externalReferences>
    <externalReference r:id="rId8"/>
    <externalReference r:id="rId9"/>
  </externalReferences>
  <definedNames>
    <definedName name="_xlnm._FilterDatabase" localSheetId="5" hidden="1">DST!$C$1:$P$24</definedName>
    <definedName name="_xlnm._FilterDatabase" localSheetId="6" hidden="1">K!$C$1:$P$23</definedName>
    <definedName name="_xlnm._FilterDatabase" localSheetId="1" hidden="1">QB!$A$1:$L$43</definedName>
    <definedName name="_xlnm._FilterDatabase" localSheetId="2" hidden="1">RB!$A$1:$L$101</definedName>
    <definedName name="_xlnm._FilterDatabase" localSheetId="4" hidden="1">TE!$A$1:$N$1</definedName>
    <definedName name="_xlnm._FilterDatabase" localSheetId="0" hidden="1">'Trade Value'!$A$1:$O$290</definedName>
    <definedName name="_xlnm._FilterDatabase" localSheetId="3" hidden="1">WR!$B$1:$O$110</definedName>
  </definedNames>
  <calcPr calcId="191028"/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2" i="4"/>
  <c r="I232" i="1"/>
  <c r="I180" i="1"/>
  <c r="I236" i="1"/>
  <c r="I234" i="1"/>
  <c r="I223" i="1"/>
  <c r="I231" i="1"/>
  <c r="I235" i="1"/>
  <c r="I233" i="1"/>
  <c r="I238" i="1"/>
  <c r="H4" i="1"/>
  <c r="H5" i="1"/>
  <c r="H13" i="1"/>
  <c r="H3" i="1"/>
  <c r="H18" i="1"/>
  <c r="H6" i="1"/>
  <c r="H9" i="1"/>
  <c r="H11" i="1"/>
  <c r="H10" i="1"/>
  <c r="H7" i="1"/>
  <c r="H38" i="1"/>
  <c r="H8" i="1"/>
  <c r="H17" i="1"/>
  <c r="H22" i="1"/>
  <c r="H12" i="1"/>
  <c r="H14" i="1"/>
  <c r="H19" i="1"/>
  <c r="H20" i="1"/>
  <c r="H40" i="1"/>
  <c r="H45" i="1"/>
  <c r="H15" i="1"/>
  <c r="H42" i="1"/>
  <c r="H24" i="1"/>
  <c r="H41" i="1"/>
  <c r="H99" i="1"/>
  <c r="H23" i="1"/>
  <c r="H47" i="1"/>
  <c r="H27" i="1"/>
  <c r="H16" i="1"/>
  <c r="H101" i="1"/>
  <c r="H29" i="1"/>
  <c r="H25" i="1"/>
  <c r="H49" i="1"/>
  <c r="H30" i="1"/>
  <c r="H54" i="1"/>
  <c r="H21" i="1"/>
  <c r="H51" i="1"/>
  <c r="H28" i="1"/>
  <c r="H50" i="1"/>
  <c r="H26" i="1"/>
  <c r="H53" i="1"/>
  <c r="H52" i="1"/>
  <c r="H55" i="1"/>
  <c r="H33" i="1"/>
  <c r="H31" i="1"/>
  <c r="H56" i="1"/>
  <c r="H57" i="1"/>
  <c r="H103" i="1"/>
  <c r="H59" i="1"/>
  <c r="H58" i="1"/>
  <c r="H34" i="1"/>
  <c r="H104" i="1"/>
  <c r="H32" i="1"/>
  <c r="H36" i="1"/>
  <c r="H61" i="1"/>
  <c r="H67" i="1"/>
  <c r="H35" i="1"/>
  <c r="H87" i="1"/>
  <c r="H37" i="1"/>
  <c r="H60" i="1"/>
  <c r="H65" i="1"/>
  <c r="H66" i="1"/>
  <c r="H106" i="1"/>
  <c r="H88" i="1"/>
  <c r="H86" i="1"/>
  <c r="H107" i="1"/>
  <c r="H63" i="1"/>
  <c r="H108" i="1"/>
  <c r="H62" i="1"/>
  <c r="H70" i="1"/>
  <c r="H68" i="1"/>
  <c r="H73" i="1"/>
  <c r="H112" i="1"/>
  <c r="H128" i="1"/>
  <c r="H71" i="1"/>
  <c r="H39" i="1"/>
  <c r="H72" i="1"/>
  <c r="H43" i="1"/>
  <c r="H69" i="1"/>
  <c r="H90" i="1"/>
  <c r="H110" i="1"/>
  <c r="H111" i="1"/>
  <c r="H75" i="1"/>
  <c r="H74" i="1"/>
  <c r="H102" i="1"/>
  <c r="H114" i="1"/>
  <c r="H78" i="1"/>
  <c r="H44" i="1"/>
  <c r="H115" i="1"/>
  <c r="H46" i="1"/>
  <c r="H79" i="1"/>
  <c r="H48" i="1"/>
  <c r="H117" i="1"/>
  <c r="H116" i="1"/>
  <c r="H76" i="1"/>
  <c r="H118" i="1"/>
  <c r="H80" i="1"/>
  <c r="H77" i="1"/>
  <c r="H82" i="1"/>
  <c r="H83" i="1"/>
  <c r="H85" i="1"/>
  <c r="H124" i="1"/>
  <c r="H84" i="1"/>
  <c r="H120" i="1"/>
  <c r="H105" i="1"/>
  <c r="H183" i="1"/>
  <c r="H92" i="1"/>
  <c r="H109" i="1"/>
  <c r="H81" i="1"/>
  <c r="H89" i="1"/>
  <c r="H134" i="1"/>
  <c r="H125" i="1"/>
  <c r="H123" i="1"/>
  <c r="H121" i="1"/>
  <c r="H122" i="1"/>
  <c r="H93" i="1"/>
  <c r="H119" i="1"/>
  <c r="H127" i="1"/>
  <c r="H130" i="1"/>
  <c r="H155" i="1"/>
  <c r="H132" i="1"/>
  <c r="H131" i="1"/>
  <c r="H113" i="1"/>
  <c r="H64" i="1"/>
  <c r="H133" i="1"/>
  <c r="H129" i="1"/>
  <c r="H126" i="1"/>
  <c r="H157" i="1"/>
  <c r="H139" i="1"/>
  <c r="H136" i="1"/>
  <c r="H135" i="1"/>
  <c r="H138" i="1"/>
  <c r="H137" i="1"/>
  <c r="H94" i="1"/>
  <c r="H154" i="1"/>
  <c r="H91" i="1"/>
  <c r="H145" i="1"/>
  <c r="H144" i="1"/>
  <c r="H143" i="1"/>
  <c r="H147" i="1"/>
  <c r="H166" i="1"/>
  <c r="H142" i="1"/>
  <c r="H140" i="1"/>
  <c r="H148" i="1"/>
  <c r="H141" i="1"/>
  <c r="H146" i="1"/>
  <c r="H151" i="1"/>
  <c r="H152" i="1"/>
  <c r="H149" i="1"/>
  <c r="H168" i="1"/>
  <c r="H150" i="1"/>
  <c r="H96" i="1"/>
  <c r="H164" i="1"/>
  <c r="H174" i="1"/>
  <c r="H153" i="1"/>
  <c r="H156" i="1"/>
  <c r="H159" i="1"/>
  <c r="H206" i="1"/>
  <c r="H161" i="1"/>
  <c r="H175" i="1"/>
  <c r="H98" i="1"/>
  <c r="H167" i="1"/>
  <c r="H95" i="1"/>
  <c r="H165" i="1"/>
  <c r="H169" i="1"/>
  <c r="H158" i="1"/>
  <c r="H162" i="1"/>
  <c r="H163" i="1"/>
  <c r="H160" i="1"/>
  <c r="H177" i="1"/>
  <c r="H172" i="1"/>
  <c r="H181" i="1"/>
  <c r="H171" i="1"/>
  <c r="H170" i="1"/>
  <c r="H173" i="1"/>
  <c r="H100" i="1"/>
  <c r="H97" i="1"/>
  <c r="H189" i="1"/>
  <c r="H188" i="1"/>
  <c r="H176" i="1"/>
  <c r="H179" i="1"/>
  <c r="H178" i="1"/>
  <c r="H217" i="1"/>
  <c r="H182" i="1"/>
  <c r="H194" i="1"/>
  <c r="H193" i="1"/>
  <c r="H185" i="1"/>
  <c r="H221" i="1"/>
  <c r="H187" i="1"/>
  <c r="H186" i="1"/>
  <c r="H184" i="1"/>
  <c r="H199" i="1"/>
  <c r="H220" i="1"/>
  <c r="H202" i="1"/>
  <c r="H190" i="1"/>
  <c r="H191" i="1"/>
  <c r="H205" i="1"/>
  <c r="H192" i="1"/>
  <c r="H195" i="1"/>
  <c r="H225" i="1"/>
  <c r="H230" i="1"/>
  <c r="H198" i="1"/>
  <c r="H207" i="1"/>
  <c r="H203" i="1"/>
  <c r="H197" i="1"/>
  <c r="H201" i="1"/>
  <c r="H200" i="1"/>
  <c r="H214" i="1"/>
  <c r="H208" i="1"/>
  <c r="H209" i="1"/>
  <c r="H210" i="1"/>
  <c r="H196" i="1"/>
  <c r="H212" i="1"/>
  <c r="H211" i="1"/>
  <c r="H204" i="1"/>
  <c r="H213" i="1"/>
  <c r="H215" i="1"/>
  <c r="H216" i="1"/>
  <c r="H237" i="1"/>
  <c r="H222" i="1"/>
  <c r="H219" i="1"/>
  <c r="H218" i="1"/>
  <c r="H228" i="1"/>
  <c r="H224" i="1"/>
  <c r="H229" i="1"/>
  <c r="H227" i="1"/>
  <c r="H226" i="1"/>
  <c r="H223" i="1"/>
  <c r="K223" i="1" s="1"/>
  <c r="H231" i="1"/>
  <c r="K231" i="1" s="1"/>
  <c r="H232" i="1"/>
  <c r="K232" i="1" s="1"/>
  <c r="H235" i="1"/>
  <c r="K235" i="1" s="1"/>
  <c r="H233" i="1"/>
  <c r="K233" i="1" s="1"/>
  <c r="H238" i="1"/>
  <c r="K238" i="1" s="1"/>
  <c r="H236" i="1"/>
  <c r="K236" i="1" s="1"/>
  <c r="H180" i="1"/>
  <c r="K180" i="1" s="1"/>
  <c r="H234" i="1"/>
  <c r="K234" i="1" s="1"/>
  <c r="H2" i="1"/>
  <c r="J2" i="1"/>
  <c r="J4" i="1"/>
  <c r="J5" i="1"/>
  <c r="J13" i="1"/>
  <c r="J3" i="1"/>
  <c r="J18" i="1"/>
  <c r="J6" i="1"/>
  <c r="J9" i="1"/>
  <c r="J10" i="1"/>
  <c r="J7" i="1"/>
  <c r="J38" i="1"/>
  <c r="J8" i="1"/>
  <c r="J17" i="1"/>
  <c r="J22" i="1"/>
  <c r="J12" i="1"/>
  <c r="J14" i="1"/>
  <c r="J19" i="1"/>
  <c r="J20" i="1"/>
  <c r="J40" i="1"/>
  <c r="J45" i="1"/>
  <c r="J15" i="1"/>
  <c r="J42" i="1"/>
  <c r="J24" i="1"/>
  <c r="J41" i="1"/>
  <c r="J99" i="1"/>
  <c r="J23" i="1"/>
  <c r="J47" i="1"/>
  <c r="J27" i="1"/>
  <c r="J16" i="1"/>
  <c r="J101" i="1"/>
  <c r="J25" i="1"/>
  <c r="J49" i="1"/>
  <c r="J30" i="1"/>
  <c r="J54" i="1"/>
  <c r="J21" i="1"/>
  <c r="J51" i="1"/>
  <c r="J28" i="1"/>
  <c r="J50" i="1"/>
  <c r="J26" i="1"/>
  <c r="J53" i="1"/>
  <c r="J52" i="1"/>
  <c r="J55" i="1"/>
  <c r="J33" i="1"/>
  <c r="J31" i="1"/>
  <c r="J56" i="1"/>
  <c r="J57" i="1"/>
  <c r="J103" i="1"/>
  <c r="J59" i="1"/>
  <c r="J58" i="1"/>
  <c r="J34" i="1"/>
  <c r="J104" i="1"/>
  <c r="J32" i="1"/>
  <c r="J36" i="1"/>
  <c r="J61" i="1"/>
  <c r="J67" i="1"/>
  <c r="J35" i="1"/>
  <c r="J87" i="1"/>
  <c r="J37" i="1"/>
  <c r="J60" i="1"/>
  <c r="J65" i="1"/>
  <c r="J106" i="1"/>
  <c r="J88" i="1"/>
  <c r="J86" i="1"/>
  <c r="J107" i="1"/>
  <c r="J63" i="1"/>
  <c r="J108" i="1"/>
  <c r="J62" i="1"/>
  <c r="J70" i="1"/>
  <c r="J68" i="1"/>
  <c r="J73" i="1"/>
  <c r="J112" i="1"/>
  <c r="J128" i="1"/>
  <c r="J71" i="1"/>
  <c r="J39" i="1"/>
  <c r="J72" i="1"/>
  <c r="J43" i="1"/>
  <c r="J69" i="1"/>
  <c r="J90" i="1"/>
  <c r="J110" i="1"/>
  <c r="J111" i="1"/>
  <c r="J78" i="1"/>
  <c r="J44" i="1"/>
  <c r="J115" i="1"/>
  <c r="J79" i="1"/>
  <c r="J48" i="1"/>
  <c r="J117" i="1"/>
  <c r="J116" i="1"/>
  <c r="J118" i="1"/>
  <c r="J80" i="1"/>
  <c r="J77" i="1"/>
  <c r="J82" i="1"/>
  <c r="J83" i="1"/>
  <c r="J124" i="1"/>
  <c r="J84" i="1"/>
  <c r="J120" i="1"/>
  <c r="J105" i="1"/>
  <c r="J183" i="1"/>
  <c r="J92" i="1"/>
  <c r="J109" i="1"/>
  <c r="J81" i="1"/>
  <c r="J89" i="1"/>
  <c r="J134" i="1"/>
  <c r="J125" i="1"/>
  <c r="J123" i="1"/>
  <c r="J122" i="1"/>
  <c r="J93" i="1"/>
  <c r="J119" i="1"/>
  <c r="J127" i="1"/>
  <c r="J130" i="1"/>
  <c r="J155" i="1"/>
  <c r="J132" i="1"/>
  <c r="J131" i="1"/>
  <c r="J113" i="1"/>
  <c r="J64" i="1"/>
  <c r="J133" i="1"/>
  <c r="J126" i="1"/>
  <c r="J157" i="1"/>
  <c r="J139" i="1"/>
  <c r="J136" i="1"/>
  <c r="J135" i="1"/>
  <c r="J138" i="1"/>
  <c r="J137" i="1"/>
  <c r="J94" i="1"/>
  <c r="J154" i="1"/>
  <c r="J91" i="1"/>
  <c r="J145" i="1"/>
  <c r="J143" i="1"/>
  <c r="J166" i="1"/>
  <c r="J142" i="1"/>
  <c r="J140" i="1"/>
  <c r="J148" i="1"/>
  <c r="J141" i="1"/>
  <c r="J146" i="1"/>
  <c r="J149" i="1"/>
  <c r="J168" i="1"/>
  <c r="J150" i="1"/>
  <c r="J96" i="1"/>
  <c r="J174" i="1"/>
  <c r="B4" i="1"/>
  <c r="B5" i="1"/>
  <c r="B13" i="1"/>
  <c r="B3" i="1"/>
  <c r="B18" i="1"/>
  <c r="B6" i="1"/>
  <c r="B9" i="1"/>
  <c r="B11" i="1"/>
  <c r="B10" i="1"/>
  <c r="B7" i="1"/>
  <c r="B38" i="1"/>
  <c r="B8" i="1"/>
  <c r="B17" i="1"/>
  <c r="B22" i="1"/>
  <c r="B12" i="1"/>
  <c r="B14" i="1"/>
  <c r="B19" i="1"/>
  <c r="B20" i="1"/>
  <c r="B40" i="1"/>
  <c r="B45" i="1"/>
  <c r="B15" i="1"/>
  <c r="B42" i="1"/>
  <c r="B24" i="1"/>
  <c r="B41" i="1"/>
  <c r="B99" i="1"/>
  <c r="B23" i="1"/>
  <c r="B47" i="1"/>
  <c r="B27" i="1"/>
  <c r="B16" i="1"/>
  <c r="B101" i="1"/>
  <c r="B29" i="1"/>
  <c r="B25" i="1"/>
  <c r="B49" i="1"/>
  <c r="B30" i="1"/>
  <c r="B54" i="1"/>
  <c r="B21" i="1"/>
  <c r="B51" i="1"/>
  <c r="B28" i="1"/>
  <c r="B50" i="1"/>
  <c r="B26" i="1"/>
  <c r="B53" i="1"/>
  <c r="B52" i="1"/>
  <c r="B55" i="1"/>
  <c r="B33" i="1"/>
  <c r="B31" i="1"/>
  <c r="B56" i="1"/>
  <c r="B57" i="1"/>
  <c r="B103" i="1"/>
  <c r="B59" i="1"/>
  <c r="B58" i="1"/>
  <c r="B34" i="1"/>
  <c r="B104" i="1"/>
  <c r="B32" i="1"/>
  <c r="B36" i="1"/>
  <c r="B61" i="1"/>
  <c r="B67" i="1"/>
  <c r="B35" i="1"/>
  <c r="B87" i="1"/>
  <c r="B37" i="1"/>
  <c r="B60" i="1"/>
  <c r="B65" i="1"/>
  <c r="B66" i="1"/>
  <c r="B106" i="1"/>
  <c r="B88" i="1"/>
  <c r="B86" i="1"/>
  <c r="B107" i="1"/>
  <c r="B63" i="1"/>
  <c r="B108" i="1"/>
  <c r="B62" i="1"/>
  <c r="B70" i="1"/>
  <c r="B68" i="1"/>
  <c r="B73" i="1"/>
  <c r="B112" i="1"/>
  <c r="B128" i="1"/>
  <c r="B71" i="1"/>
  <c r="B39" i="1"/>
  <c r="B72" i="1"/>
  <c r="B43" i="1"/>
  <c r="B69" i="1"/>
  <c r="B90" i="1"/>
  <c r="B110" i="1"/>
  <c r="B111" i="1"/>
  <c r="B75" i="1"/>
  <c r="B74" i="1"/>
  <c r="B102" i="1"/>
  <c r="B114" i="1"/>
  <c r="B78" i="1"/>
  <c r="B44" i="1"/>
  <c r="B115" i="1"/>
  <c r="B46" i="1"/>
  <c r="B79" i="1"/>
  <c r="B48" i="1"/>
  <c r="B117" i="1"/>
  <c r="B116" i="1"/>
  <c r="B76" i="1"/>
  <c r="B118" i="1"/>
  <c r="B80" i="1"/>
  <c r="B77" i="1"/>
  <c r="B82" i="1"/>
  <c r="B83" i="1"/>
  <c r="B85" i="1"/>
  <c r="B124" i="1"/>
  <c r="B84" i="1"/>
  <c r="B120" i="1"/>
  <c r="B105" i="1"/>
  <c r="B92" i="1"/>
  <c r="B109" i="1"/>
  <c r="B81" i="1"/>
  <c r="B89" i="1"/>
  <c r="B134" i="1"/>
  <c r="B125" i="1"/>
  <c r="B123" i="1"/>
  <c r="B121" i="1"/>
  <c r="B122" i="1"/>
  <c r="B93" i="1"/>
  <c r="B119" i="1"/>
  <c r="B127" i="1"/>
  <c r="B130" i="1"/>
  <c r="B155" i="1"/>
  <c r="B132" i="1"/>
  <c r="B131" i="1"/>
  <c r="B113" i="1"/>
  <c r="B64" i="1"/>
  <c r="B133" i="1"/>
  <c r="B129" i="1"/>
  <c r="B126" i="1"/>
  <c r="B157" i="1"/>
  <c r="B139" i="1"/>
  <c r="B136" i="1"/>
  <c r="B135" i="1"/>
  <c r="B138" i="1"/>
  <c r="B137" i="1"/>
  <c r="B94" i="1"/>
  <c r="B154" i="1"/>
  <c r="B91" i="1"/>
  <c r="B145" i="1"/>
  <c r="B144" i="1"/>
  <c r="B143" i="1"/>
  <c r="B147" i="1"/>
  <c r="B166" i="1"/>
  <c r="B142" i="1"/>
  <c r="B140" i="1"/>
  <c r="B148" i="1"/>
  <c r="B141" i="1"/>
  <c r="B146" i="1"/>
  <c r="B151" i="1"/>
  <c r="B152" i="1"/>
  <c r="B149" i="1"/>
  <c r="B168" i="1"/>
  <c r="B150" i="1"/>
  <c r="B96" i="1"/>
  <c r="B164" i="1"/>
  <c r="B174" i="1"/>
  <c r="B153" i="1"/>
  <c r="B156" i="1"/>
  <c r="B159" i="1"/>
  <c r="B206" i="1"/>
  <c r="B161" i="1"/>
  <c r="B175" i="1"/>
  <c r="B98" i="1"/>
  <c r="B167" i="1"/>
  <c r="B95" i="1"/>
  <c r="B165" i="1"/>
  <c r="B169" i="1"/>
  <c r="B158" i="1"/>
  <c r="B162" i="1"/>
  <c r="B163" i="1"/>
  <c r="B160" i="1"/>
  <c r="B177" i="1"/>
  <c r="B172" i="1"/>
  <c r="B181" i="1"/>
  <c r="B171" i="1"/>
  <c r="B170" i="1"/>
  <c r="B173" i="1"/>
  <c r="B100" i="1"/>
  <c r="B97" i="1"/>
  <c r="B189" i="1"/>
  <c r="B188" i="1"/>
  <c r="B176" i="1"/>
  <c r="B179" i="1"/>
  <c r="B178" i="1"/>
  <c r="B182" i="1"/>
  <c r="B194" i="1"/>
  <c r="B193" i="1"/>
  <c r="B185" i="1"/>
  <c r="B187" i="1"/>
  <c r="B186" i="1"/>
  <c r="B184" i="1"/>
  <c r="B199" i="1"/>
  <c r="B202" i="1"/>
  <c r="B190" i="1"/>
  <c r="B191" i="1"/>
  <c r="B205" i="1"/>
  <c r="B192" i="1"/>
  <c r="B195" i="1"/>
  <c r="B198" i="1"/>
  <c r="B207" i="1"/>
  <c r="B203" i="1"/>
  <c r="B197" i="1"/>
  <c r="B201" i="1"/>
  <c r="B200" i="1"/>
  <c r="B214" i="1"/>
  <c r="B208" i="1"/>
  <c r="B209" i="1"/>
  <c r="B210" i="1"/>
  <c r="B196" i="1"/>
  <c r="B212" i="1"/>
  <c r="B211" i="1"/>
  <c r="B204" i="1"/>
  <c r="B213" i="1"/>
  <c r="B215" i="1"/>
  <c r="B216" i="1"/>
  <c r="B222" i="1"/>
  <c r="B219" i="1"/>
  <c r="B218" i="1"/>
  <c r="B228" i="1"/>
  <c r="B224" i="1"/>
  <c r="B229" i="1"/>
  <c r="B227" i="1"/>
  <c r="B226" i="1"/>
  <c r="B223" i="1"/>
  <c r="B231" i="1"/>
  <c r="B232" i="1"/>
  <c r="B235" i="1"/>
  <c r="B233" i="1"/>
  <c r="B238" i="1"/>
  <c r="B236" i="1"/>
  <c r="B180" i="1"/>
  <c r="B234" i="1"/>
  <c r="B2" i="1"/>
  <c r="L231" i="1" l="1"/>
  <c r="N231" i="1" s="1"/>
  <c r="A231" i="1" s="1"/>
  <c r="L238" i="1"/>
  <c r="N238" i="1" s="1"/>
  <c r="A238" i="1" s="1"/>
  <c r="L234" i="1"/>
  <c r="N234" i="1" s="1"/>
  <c r="A234" i="1" s="1"/>
  <c r="L223" i="1"/>
  <c r="N223" i="1" s="1"/>
  <c r="A223" i="1" s="1"/>
  <c r="L236" i="1"/>
  <c r="N236" i="1" s="1"/>
  <c r="A236" i="1" s="1"/>
  <c r="L233" i="1"/>
  <c r="N233" i="1" s="1"/>
  <c r="A233" i="1" s="1"/>
  <c r="L235" i="1"/>
  <c r="N235" i="1" s="1"/>
  <c r="A235" i="1" s="1"/>
  <c r="L180" i="1"/>
  <c r="N180" i="1" s="1"/>
  <c r="A180" i="1" s="1"/>
  <c r="L232" i="1"/>
  <c r="N232" i="1" s="1"/>
  <c r="A232" i="1" s="1"/>
  <c r="I179" i="1" l="1"/>
  <c r="K179" i="1"/>
  <c r="I218" i="1"/>
  <c r="K218" i="1"/>
  <c r="I203" i="1"/>
  <c r="K203" i="1"/>
  <c r="I177" i="1"/>
  <c r="K177" i="1"/>
  <c r="I178" i="1"/>
  <c r="K178" i="1"/>
  <c r="I212" i="1"/>
  <c r="K212" i="1"/>
  <c r="I222" i="1"/>
  <c r="K222" i="1"/>
  <c r="I227" i="1"/>
  <c r="K227" i="1"/>
  <c r="I160" i="1"/>
  <c r="K160" i="1"/>
  <c r="I213" i="1"/>
  <c r="K213" i="1"/>
  <c r="I228" i="1"/>
  <c r="K228" i="1"/>
  <c r="I100" i="1"/>
  <c r="K100" i="1"/>
  <c r="I182" i="1"/>
  <c r="K182" i="1"/>
  <c r="I195" i="1"/>
  <c r="K195" i="1"/>
  <c r="I197" i="1"/>
  <c r="K197" i="1"/>
  <c r="I189" i="1"/>
  <c r="K189" i="1"/>
  <c r="I193" i="1"/>
  <c r="K193" i="1"/>
  <c r="I207" i="1"/>
  <c r="K207" i="1"/>
  <c r="I97" i="1"/>
  <c r="K97" i="1"/>
  <c r="I187" i="1"/>
  <c r="K187" i="1"/>
  <c r="I219" i="1"/>
  <c r="K219" i="1"/>
  <c r="I230" i="1"/>
  <c r="K230" i="1"/>
  <c r="I173" i="1"/>
  <c r="K173" i="1"/>
  <c r="I205" i="1"/>
  <c r="K205" i="1"/>
  <c r="I210" i="1"/>
  <c r="K210" i="1"/>
  <c r="I208" i="1"/>
  <c r="K208" i="1"/>
  <c r="I163" i="1"/>
  <c r="K163" i="1"/>
  <c r="I215" i="1"/>
  <c r="K215" i="1"/>
  <c r="I172" i="1"/>
  <c r="K172" i="1"/>
  <c r="I191" i="1"/>
  <c r="K191" i="1"/>
  <c r="I209" i="1"/>
  <c r="K209" i="1"/>
  <c r="I196" i="1"/>
  <c r="K196" i="1"/>
  <c r="I198" i="1"/>
  <c r="K198" i="1"/>
  <c r="I216" i="1"/>
  <c r="K216" i="1"/>
  <c r="I229" i="1"/>
  <c r="K229" i="1"/>
  <c r="I225" i="1"/>
  <c r="K225" i="1"/>
  <c r="I202" i="1"/>
  <c r="K202" i="1"/>
  <c r="I176" i="1"/>
  <c r="K176" i="1"/>
  <c r="I181" i="1"/>
  <c r="K181" i="1"/>
  <c r="I188" i="1"/>
  <c r="K188" i="1"/>
  <c r="I220" i="1"/>
  <c r="K220" i="1"/>
  <c r="I200" i="1"/>
  <c r="K200" i="1"/>
  <c r="I214" i="1"/>
  <c r="K214" i="1"/>
  <c r="I162" i="1"/>
  <c r="K162" i="1"/>
  <c r="I190" i="1"/>
  <c r="K190" i="1"/>
  <c r="I201" i="1"/>
  <c r="K201" i="1"/>
  <c r="I186" i="1"/>
  <c r="K186" i="1"/>
  <c r="I204" i="1"/>
  <c r="K204" i="1"/>
  <c r="I158" i="1"/>
  <c r="K158" i="1"/>
  <c r="I199" i="1"/>
  <c r="K199" i="1"/>
  <c r="I185" i="1"/>
  <c r="K185" i="1"/>
  <c r="I217" i="1"/>
  <c r="K217" i="1"/>
  <c r="I221" i="1"/>
  <c r="K221" i="1"/>
  <c r="I211" i="1"/>
  <c r="K211" i="1"/>
  <c r="I194" i="1"/>
  <c r="K194" i="1"/>
  <c r="I206" i="1"/>
  <c r="K206" i="1"/>
  <c r="I171" i="1"/>
  <c r="K171" i="1"/>
  <c r="I170" i="1"/>
  <c r="K170" i="1"/>
  <c r="I192" i="1"/>
  <c r="K192" i="1"/>
  <c r="I226" i="1"/>
  <c r="K226" i="1"/>
  <c r="I224" i="1"/>
  <c r="K224" i="1"/>
  <c r="I184" i="1"/>
  <c r="K184" i="1"/>
  <c r="I237" i="1"/>
  <c r="K237" i="1"/>
  <c r="L178" i="1" l="1"/>
  <c r="L227" i="1"/>
  <c r="L222" i="1"/>
  <c r="L212" i="1"/>
  <c r="L177" i="1"/>
  <c r="L218" i="1"/>
  <c r="L179" i="1"/>
  <c r="L100" i="1"/>
  <c r="L228" i="1"/>
  <c r="L213" i="1"/>
  <c r="L160" i="1"/>
  <c r="L203" i="1"/>
  <c r="L208" i="1"/>
  <c r="L199" i="1"/>
  <c r="L162" i="1"/>
  <c r="L163" i="1"/>
  <c r="L187" i="1"/>
  <c r="L207" i="1"/>
  <c r="L176" i="1"/>
  <c r="L196" i="1"/>
  <c r="L194" i="1"/>
  <c r="L221" i="1"/>
  <c r="L190" i="1"/>
  <c r="L225" i="1"/>
  <c r="L220" i="1"/>
  <c r="L215" i="1"/>
  <c r="L210" i="1"/>
  <c r="L219" i="1"/>
  <c r="L217" i="1"/>
  <c r="L191" i="1"/>
  <c r="L204" i="1"/>
  <c r="L201" i="1"/>
  <c r="L185" i="1"/>
  <c r="L211" i="1"/>
  <c r="L186" i="1"/>
  <c r="L214" i="1"/>
  <c r="L181" i="1"/>
  <c r="L229" i="1"/>
  <c r="L198" i="1"/>
  <c r="L158" i="1"/>
  <c r="L209" i="1"/>
  <c r="L205" i="1"/>
  <c r="L195" i="1"/>
  <c r="L188" i="1"/>
  <c r="L173" i="1"/>
  <c r="L189" i="1"/>
  <c r="L172" i="1"/>
  <c r="L230" i="1"/>
  <c r="L97" i="1"/>
  <c r="L182" i="1"/>
  <c r="L200" i="1"/>
  <c r="L202" i="1"/>
  <c r="L216" i="1"/>
  <c r="L193" i="1"/>
  <c r="L197" i="1"/>
  <c r="L171" i="1"/>
  <c r="L237" i="1"/>
  <c r="L184" i="1"/>
  <c r="L226" i="1"/>
  <c r="L224" i="1"/>
  <c r="L170" i="1"/>
  <c r="L206" i="1"/>
  <c r="N206" i="1" s="1"/>
  <c r="L192" i="1"/>
  <c r="I169" i="1"/>
  <c r="I165" i="1"/>
  <c r="N192" i="1" l="1"/>
  <c r="A192" i="1" s="1"/>
  <c r="N171" i="1"/>
  <c r="A171" i="1" s="1"/>
  <c r="N230" i="1"/>
  <c r="A230" i="1" s="1"/>
  <c r="N158" i="1"/>
  <c r="A158" i="1" s="1"/>
  <c r="N201" i="1"/>
  <c r="A201" i="1" s="1"/>
  <c r="N225" i="1"/>
  <c r="A225" i="1" s="1"/>
  <c r="N163" i="1"/>
  <c r="A163" i="1" s="1"/>
  <c r="N100" i="1"/>
  <c r="A100" i="1" s="1"/>
  <c r="N198" i="1"/>
  <c r="A198" i="1" s="1"/>
  <c r="N190" i="1"/>
  <c r="A190" i="1" s="1"/>
  <c r="N162" i="1"/>
  <c r="A162" i="1" s="1"/>
  <c r="N179" i="1"/>
  <c r="A179" i="1" s="1"/>
  <c r="N197" i="1"/>
  <c r="A197" i="1" s="1"/>
  <c r="N191" i="1"/>
  <c r="A191" i="1" s="1"/>
  <c r="N221" i="1"/>
  <c r="A221" i="1" s="1"/>
  <c r="N199" i="1"/>
  <c r="A199" i="1" s="1"/>
  <c r="N218" i="1"/>
  <c r="A218" i="1" s="1"/>
  <c r="N170" i="1"/>
  <c r="A170" i="1" s="1"/>
  <c r="N229" i="1"/>
  <c r="A229" i="1" s="1"/>
  <c r="N224" i="1"/>
  <c r="A224" i="1" s="1"/>
  <c r="N216" i="1"/>
  <c r="A216" i="1" s="1"/>
  <c r="N173" i="1"/>
  <c r="A173" i="1" s="1"/>
  <c r="N181" i="1"/>
  <c r="A181" i="1" s="1"/>
  <c r="N217" i="1"/>
  <c r="A217" i="1" s="1"/>
  <c r="N194" i="1"/>
  <c r="A194" i="1" s="1"/>
  <c r="N208" i="1"/>
  <c r="A208" i="1" s="1"/>
  <c r="N177" i="1"/>
  <c r="A177" i="1" s="1"/>
  <c r="N193" i="1"/>
  <c r="A193" i="1" s="1"/>
  <c r="N226" i="1"/>
  <c r="A226" i="1" s="1"/>
  <c r="N202" i="1"/>
  <c r="A202" i="1" s="1"/>
  <c r="N188" i="1"/>
  <c r="A188" i="1" s="1"/>
  <c r="N214" i="1"/>
  <c r="A214" i="1" s="1"/>
  <c r="N219" i="1"/>
  <c r="A219" i="1" s="1"/>
  <c r="N196" i="1"/>
  <c r="A196" i="1" s="1"/>
  <c r="N203" i="1"/>
  <c r="A203" i="1" s="1"/>
  <c r="N212" i="1"/>
  <c r="A212" i="1" s="1"/>
  <c r="N172" i="1"/>
  <c r="A172" i="1" s="1"/>
  <c r="N200" i="1"/>
  <c r="A200" i="1" s="1"/>
  <c r="N195" i="1"/>
  <c r="A195" i="1" s="1"/>
  <c r="N186" i="1"/>
  <c r="A186" i="1" s="1"/>
  <c r="N210" i="1"/>
  <c r="A210" i="1" s="1"/>
  <c r="N176" i="1"/>
  <c r="A176" i="1" s="1"/>
  <c r="N160" i="1"/>
  <c r="A160" i="1" s="1"/>
  <c r="N222" i="1"/>
  <c r="A222" i="1" s="1"/>
  <c r="N189" i="1"/>
  <c r="A189" i="1" s="1"/>
  <c r="N182" i="1"/>
  <c r="A182" i="1" s="1"/>
  <c r="N211" i="1"/>
  <c r="A211" i="1" s="1"/>
  <c r="N215" i="1"/>
  <c r="A215" i="1" s="1"/>
  <c r="N207" i="1"/>
  <c r="A207" i="1" s="1"/>
  <c r="N213" i="1"/>
  <c r="A213" i="1" s="1"/>
  <c r="N227" i="1"/>
  <c r="A227" i="1" s="1"/>
  <c r="N204" i="1"/>
  <c r="A204" i="1" s="1"/>
  <c r="N184" i="1"/>
  <c r="A184" i="1" s="1"/>
  <c r="N205" i="1"/>
  <c r="A205" i="1" s="1"/>
  <c r="N237" i="1"/>
  <c r="A237" i="1" s="1"/>
  <c r="N97" i="1"/>
  <c r="A97" i="1" s="1"/>
  <c r="N209" i="1"/>
  <c r="A209" i="1" s="1"/>
  <c r="N185" i="1"/>
  <c r="A185" i="1" s="1"/>
  <c r="N220" i="1"/>
  <c r="A220" i="1" s="1"/>
  <c r="N187" i="1"/>
  <c r="A187" i="1" s="1"/>
  <c r="N228" i="1"/>
  <c r="A228" i="1" s="1"/>
  <c r="N178" i="1"/>
  <c r="A178" i="1" s="1"/>
  <c r="I66" i="1"/>
  <c r="I167" i="1"/>
  <c r="I95" i="1"/>
  <c r="I161" i="1"/>
  <c r="I144" i="1"/>
  <c r="I98" i="1"/>
  <c r="I175" i="1"/>
  <c r="I147" i="1"/>
  <c r="I151" i="1"/>
  <c r="I153" i="1"/>
  <c r="I159" i="1"/>
  <c r="I129" i="1"/>
  <c r="I156" i="1"/>
  <c r="I74" i="1"/>
  <c r="I119" i="1"/>
  <c r="I155" i="1"/>
  <c r="I77" i="1"/>
  <c r="I55" i="1"/>
  <c r="I157" i="1"/>
  <c r="I127" i="1"/>
  <c r="I146" i="1"/>
  <c r="I123" i="1"/>
  <c r="I83" i="1"/>
  <c r="I85" i="1"/>
  <c r="I183" i="1"/>
  <c r="I114" i="1"/>
  <c r="I102" i="1"/>
  <c r="I120" i="1"/>
  <c r="I152" i="1"/>
  <c r="I148" i="1"/>
  <c r="I128" i="1"/>
  <c r="I168" i="1"/>
  <c r="I24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" i="2"/>
  <c r="W6" i="2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" i="6"/>
  <c r="W5" i="6"/>
  <c r="I136" i="1"/>
  <c r="I69" i="1"/>
  <c r="I174" i="1"/>
  <c r="I82" i="1"/>
  <c r="I43" i="1"/>
  <c r="I108" i="1"/>
  <c r="I20" i="1"/>
  <c r="I122" i="1"/>
  <c r="I90" i="1"/>
  <c r="I58" i="1"/>
  <c r="I48" i="1"/>
  <c r="I19" i="1"/>
  <c r="I70" i="1"/>
  <c r="I47" i="1"/>
  <c r="I49" i="1"/>
  <c r="I46" i="1"/>
  <c r="I73" i="1"/>
  <c r="I103" i="1"/>
  <c r="I138" i="1"/>
  <c r="I139" i="1"/>
  <c r="I126" i="1"/>
  <c r="I121" i="1"/>
  <c r="I109" i="1"/>
  <c r="I150" i="1"/>
  <c r="I25" i="1"/>
  <c r="I37" i="1"/>
  <c r="I35" i="1"/>
  <c r="I110" i="1"/>
  <c r="I30" i="1"/>
  <c r="I149" i="1"/>
  <c r="I133" i="1"/>
  <c r="I78" i="1"/>
  <c r="I125" i="1"/>
  <c r="I137" i="1"/>
  <c r="I45" i="1"/>
  <c r="I53" i="1"/>
  <c r="I63" i="1"/>
  <c r="I130" i="1"/>
  <c r="I68" i="1"/>
  <c r="I18" i="1"/>
  <c r="I50" i="1"/>
  <c r="I84" i="1"/>
  <c r="I12" i="1"/>
  <c r="I59" i="1"/>
  <c r="I107" i="1"/>
  <c r="I86" i="1"/>
  <c r="I87" i="1"/>
  <c r="I17" i="1"/>
  <c r="I52" i="1"/>
  <c r="I79" i="1"/>
  <c r="I28" i="1"/>
  <c r="I13" i="1"/>
  <c r="I124" i="1"/>
  <c r="I166" i="1"/>
  <c r="I16" i="1"/>
  <c r="I40" i="1"/>
  <c r="I10" i="1"/>
  <c r="I62" i="1"/>
  <c r="I27" i="1"/>
  <c r="I65" i="1"/>
  <c r="I101" i="1"/>
  <c r="I131" i="1"/>
  <c r="I54" i="1"/>
  <c r="I140" i="1"/>
  <c r="I61" i="1"/>
  <c r="I57" i="1"/>
  <c r="I8" i="1"/>
  <c r="I14" i="1"/>
  <c r="I9" i="1"/>
  <c r="I76" i="1"/>
  <c r="I118" i="1"/>
  <c r="I29" i="1"/>
  <c r="I64" i="1"/>
  <c r="I75" i="1"/>
  <c r="I23" i="1"/>
  <c r="I115" i="1"/>
  <c r="I26" i="1"/>
  <c r="I116" i="1"/>
  <c r="I92" i="1"/>
  <c r="I132" i="1"/>
  <c r="I89" i="1"/>
  <c r="I36" i="1"/>
  <c r="I71" i="1"/>
  <c r="I42" i="1"/>
  <c r="I80" i="1"/>
  <c r="I143" i="1"/>
  <c r="I51" i="1"/>
  <c r="I111" i="1"/>
  <c r="I21" i="1"/>
  <c r="I56" i="1"/>
  <c r="I15" i="1"/>
  <c r="I113" i="1"/>
  <c r="I81" i="1"/>
  <c r="I31" i="1"/>
  <c r="I41" i="1"/>
  <c r="I117" i="1"/>
  <c r="I99" i="1"/>
  <c r="I7" i="1"/>
  <c r="I2" i="1"/>
  <c r="I60" i="1"/>
  <c r="I104" i="1"/>
  <c r="I11" i="1"/>
  <c r="I3" i="1"/>
  <c r="I106" i="1"/>
  <c r="I5" i="1"/>
  <c r="I38" i="1"/>
  <c r="I22" i="1"/>
  <c r="I6" i="1"/>
  <c r="I4" i="1"/>
  <c r="I134" i="1"/>
  <c r="I164" i="1"/>
  <c r="I145" i="1"/>
  <c r="I135" i="1"/>
  <c r="I44" i="1"/>
  <c r="I34" i="1"/>
  <c r="I154" i="1"/>
  <c r="I94" i="1"/>
  <c r="I96" i="1"/>
  <c r="I142" i="1"/>
  <c r="I91" i="1"/>
  <c r="I88" i="1"/>
  <c r="I33" i="1"/>
  <c r="I32" i="1"/>
  <c r="I39" i="1"/>
  <c r="I141" i="1"/>
  <c r="I112" i="1"/>
  <c r="I72" i="1"/>
  <c r="I93" i="1"/>
  <c r="I67" i="1"/>
  <c r="I105" i="1"/>
  <c r="R24" i="6"/>
  <c r="Q24" i="6"/>
  <c r="R23" i="6"/>
  <c r="Q23" i="6"/>
  <c r="T23" i="6" s="1"/>
  <c r="R22" i="6"/>
  <c r="Q22" i="6"/>
  <c r="T22" i="6" s="1"/>
  <c r="R21" i="6"/>
  <c r="Q21" i="6"/>
  <c r="R20" i="6"/>
  <c r="Q20" i="6"/>
  <c r="R19" i="6"/>
  <c r="Q19" i="6"/>
  <c r="R18" i="6"/>
  <c r="Q18" i="6"/>
  <c r="R17" i="6"/>
  <c r="Q17" i="6"/>
  <c r="R16" i="6"/>
  <c r="Q16" i="6"/>
  <c r="R15" i="6"/>
  <c r="Q15" i="6"/>
  <c r="T15" i="6" s="1"/>
  <c r="R14" i="6"/>
  <c r="Q14" i="6"/>
  <c r="T14" i="6" s="1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T7" i="6" s="1"/>
  <c r="R6" i="6"/>
  <c r="Q6" i="6"/>
  <c r="T6" i="6" s="1"/>
  <c r="R5" i="6"/>
  <c r="Q5" i="6"/>
  <c r="R4" i="6"/>
  <c r="Q4" i="6"/>
  <c r="R3" i="6"/>
  <c r="Q3" i="6"/>
  <c r="R2" i="6"/>
  <c r="Q2" i="6"/>
  <c r="T2" i="6" s="1"/>
  <c r="R23" i="2"/>
  <c r="Q23" i="2"/>
  <c r="R22" i="2"/>
  <c r="Q22" i="2"/>
  <c r="R21" i="2"/>
  <c r="Q21" i="2"/>
  <c r="T21" i="2" s="1"/>
  <c r="R20" i="2"/>
  <c r="Q20" i="2"/>
  <c r="T20" i="2" s="1"/>
  <c r="R19" i="2"/>
  <c r="Q19" i="2"/>
  <c r="R18" i="2"/>
  <c r="Q18" i="2"/>
  <c r="R17" i="2"/>
  <c r="Q17" i="2"/>
  <c r="R16" i="2"/>
  <c r="Q16" i="2"/>
  <c r="T16" i="2" s="1"/>
  <c r="R15" i="2"/>
  <c r="Q15" i="2"/>
  <c r="R14" i="2"/>
  <c r="Q14" i="2"/>
  <c r="R13" i="2"/>
  <c r="Q13" i="2"/>
  <c r="T13" i="2" s="1"/>
  <c r="R12" i="2"/>
  <c r="Q12" i="2"/>
  <c r="T12" i="2" s="1"/>
  <c r="R11" i="2"/>
  <c r="Q11" i="2"/>
  <c r="R10" i="2"/>
  <c r="Q10" i="2"/>
  <c r="R9" i="2"/>
  <c r="Q9" i="2"/>
  <c r="R8" i="2"/>
  <c r="Q8" i="2"/>
  <c r="T8" i="2" s="1"/>
  <c r="R7" i="2"/>
  <c r="Q7" i="2"/>
  <c r="R6" i="2"/>
  <c r="Q6" i="2"/>
  <c r="R5" i="2"/>
  <c r="Q5" i="2"/>
  <c r="T5" i="2" s="1"/>
  <c r="R4" i="2"/>
  <c r="Q4" i="2"/>
  <c r="T4" i="2" s="1"/>
  <c r="R3" i="2"/>
  <c r="Q3" i="2"/>
  <c r="R2" i="2"/>
  <c r="Q2" i="2"/>
  <c r="T2" i="2" l="1"/>
  <c r="T6" i="2"/>
  <c r="T10" i="2"/>
  <c r="T14" i="2"/>
  <c r="T18" i="2"/>
  <c r="T22" i="2"/>
  <c r="T4" i="6"/>
  <c r="T8" i="6"/>
  <c r="T12" i="6"/>
  <c r="T16" i="6"/>
  <c r="T20" i="6"/>
  <c r="T24" i="6"/>
  <c r="T3" i="2"/>
  <c r="T7" i="2"/>
  <c r="T11" i="2"/>
  <c r="T15" i="2"/>
  <c r="T19" i="2"/>
  <c r="T23" i="2"/>
  <c r="T5" i="6"/>
  <c r="T9" i="6"/>
  <c r="T13" i="6"/>
  <c r="T17" i="6"/>
  <c r="T21" i="6"/>
  <c r="T18" i="6"/>
  <c r="T10" i="6"/>
  <c r="T17" i="2"/>
  <c r="T3" i="6"/>
  <c r="T19" i="6"/>
  <c r="T9" i="2"/>
  <c r="T11" i="6"/>
  <c r="K2" i="1" l="1"/>
  <c r="L2" i="1" s="1"/>
  <c r="N2" i="1" s="1"/>
  <c r="K4" i="1"/>
  <c r="K5" i="1"/>
  <c r="L5" i="1" s="1"/>
  <c r="N5" i="1" s="1"/>
  <c r="K13" i="1"/>
  <c r="L13" i="1" s="1"/>
  <c r="N13" i="1" s="1"/>
  <c r="K3" i="1"/>
  <c r="L3" i="1" s="1"/>
  <c r="N3" i="1" s="1"/>
  <c r="K11" i="1"/>
  <c r="L11" i="1" s="1"/>
  <c r="K18" i="1"/>
  <c r="L18" i="1" s="1"/>
  <c r="K38" i="1"/>
  <c r="L38" i="1" s="1"/>
  <c r="N38" i="1" s="1"/>
  <c r="K6" i="1"/>
  <c r="L6" i="1" s="1"/>
  <c r="N6" i="1" s="1"/>
  <c r="K9" i="1"/>
  <c r="L9" i="1" s="1"/>
  <c r="K8" i="1"/>
  <c r="L8" i="1" s="1"/>
  <c r="N8" i="1" s="1"/>
  <c r="K10" i="1"/>
  <c r="L10" i="1" s="1"/>
  <c r="N10" i="1" s="1"/>
  <c r="K7" i="1"/>
  <c r="L7" i="1" s="1"/>
  <c r="N7" i="1" s="1"/>
  <c r="K17" i="1"/>
  <c r="L17" i="1" s="1"/>
  <c r="K12" i="1"/>
  <c r="L12" i="1" s="1"/>
  <c r="N12" i="1" s="1"/>
  <c r="K22" i="1"/>
  <c r="L22" i="1" s="1"/>
  <c r="N22" i="1" s="1"/>
  <c r="K20" i="1"/>
  <c r="L20" i="1" s="1"/>
  <c r="N20" i="1" s="1"/>
  <c r="K45" i="1"/>
  <c r="L45" i="1" s="1"/>
  <c r="K14" i="1"/>
  <c r="L14" i="1" s="1"/>
  <c r="N14" i="1" s="1"/>
  <c r="K19" i="1"/>
  <c r="L19" i="1" s="1"/>
  <c r="N19" i="1" s="1"/>
  <c r="K15" i="1"/>
  <c r="L15" i="1" s="1"/>
  <c r="K40" i="1"/>
  <c r="L40" i="1" s="1"/>
  <c r="K49" i="1"/>
  <c r="L49" i="1" s="1"/>
  <c r="N49" i="1" s="1"/>
  <c r="K24" i="1"/>
  <c r="L24" i="1" s="1"/>
  <c r="N24" i="1" s="1"/>
  <c r="K23" i="1"/>
  <c r="L23" i="1" s="1"/>
  <c r="N23" i="1" s="1"/>
  <c r="K25" i="1"/>
  <c r="L25" i="1" s="1"/>
  <c r="K29" i="1"/>
  <c r="L29" i="1" s="1"/>
  <c r="K41" i="1"/>
  <c r="L41" i="1" s="1"/>
  <c r="N41" i="1" s="1"/>
  <c r="K99" i="1"/>
  <c r="L99" i="1" s="1"/>
  <c r="N99" i="1" s="1"/>
  <c r="K42" i="1"/>
  <c r="L42" i="1" s="1"/>
  <c r="K27" i="1"/>
  <c r="L27" i="1" s="1"/>
  <c r="N27" i="1" s="1"/>
  <c r="K16" i="1"/>
  <c r="L16" i="1" s="1"/>
  <c r="N16" i="1" s="1"/>
  <c r="K101" i="1"/>
  <c r="L101" i="1" s="1"/>
  <c r="N101" i="1" s="1"/>
  <c r="K30" i="1"/>
  <c r="L30" i="1" s="1"/>
  <c r="K47" i="1"/>
  <c r="L47" i="1" s="1"/>
  <c r="K54" i="1"/>
  <c r="L54" i="1" s="1"/>
  <c r="N54" i="1" s="1"/>
  <c r="K51" i="1"/>
  <c r="L51" i="1" s="1"/>
  <c r="N51" i="1" s="1"/>
  <c r="K21" i="1"/>
  <c r="L21" i="1" s="1"/>
  <c r="K56" i="1"/>
  <c r="L56" i="1" s="1"/>
  <c r="K53" i="1"/>
  <c r="L53" i="1" s="1"/>
  <c r="N53" i="1" s="1"/>
  <c r="K67" i="1"/>
  <c r="L67" i="1" s="1"/>
  <c r="K26" i="1"/>
  <c r="L26" i="1" s="1"/>
  <c r="K57" i="1"/>
  <c r="L57" i="1" s="1"/>
  <c r="K52" i="1"/>
  <c r="L52" i="1" s="1"/>
  <c r="N52" i="1" s="1"/>
  <c r="K28" i="1"/>
  <c r="L28" i="1" s="1"/>
  <c r="N28" i="1" s="1"/>
  <c r="K33" i="1"/>
  <c r="L33" i="1" s="1"/>
  <c r="K50" i="1"/>
  <c r="L50" i="1" s="1"/>
  <c r="K103" i="1"/>
  <c r="L103" i="1" s="1"/>
  <c r="N103" i="1" s="1"/>
  <c r="K55" i="1"/>
  <c r="L55" i="1" s="1"/>
  <c r="N55" i="1" s="1"/>
  <c r="K59" i="1"/>
  <c r="L59" i="1" s="1"/>
  <c r="K34" i="1"/>
  <c r="L34" i="1" s="1"/>
  <c r="N34" i="1" s="1"/>
  <c r="K36" i="1"/>
  <c r="L36" i="1" s="1"/>
  <c r="K58" i="1"/>
  <c r="L58" i="1" s="1"/>
  <c r="K32" i="1"/>
  <c r="L32" i="1" s="1"/>
  <c r="K31" i="1"/>
  <c r="L31" i="1" s="1"/>
  <c r="N31" i="1" s="1"/>
  <c r="K61" i="1"/>
  <c r="L61" i="1" s="1"/>
  <c r="K104" i="1"/>
  <c r="L104" i="1" s="1"/>
  <c r="N104" i="1" s="1"/>
  <c r="K86" i="1"/>
  <c r="L86" i="1" s="1"/>
  <c r="N86" i="1" s="1"/>
  <c r="K60" i="1"/>
  <c r="L60" i="1" s="1"/>
  <c r="N60" i="1" s="1"/>
  <c r="K37" i="1"/>
  <c r="L37" i="1" s="1"/>
  <c r="K87" i="1"/>
  <c r="L87" i="1" s="1"/>
  <c r="N87" i="1" s="1"/>
  <c r="K106" i="1"/>
  <c r="L106" i="1" s="1"/>
  <c r="K88" i="1"/>
  <c r="L88" i="1" s="1"/>
  <c r="N88" i="1" s="1"/>
  <c r="K35" i="1"/>
  <c r="L35" i="1" s="1"/>
  <c r="K65" i="1"/>
  <c r="L65" i="1" s="1"/>
  <c r="N65" i="1" s="1"/>
  <c r="K73" i="1"/>
  <c r="L73" i="1" s="1"/>
  <c r="N73" i="1" s="1"/>
  <c r="K63" i="1"/>
  <c r="L63" i="1" s="1"/>
  <c r="N63" i="1" s="1"/>
  <c r="K68" i="1"/>
  <c r="L68" i="1" s="1"/>
  <c r="K107" i="1"/>
  <c r="L107" i="1" s="1"/>
  <c r="N107" i="1" s="1"/>
  <c r="K66" i="1"/>
  <c r="L66" i="1" s="1"/>
  <c r="K70" i="1"/>
  <c r="L70" i="1" s="1"/>
  <c r="N70" i="1" s="1"/>
  <c r="K62" i="1"/>
  <c r="L62" i="1" s="1"/>
  <c r="N62" i="1" s="1"/>
  <c r="K72" i="1"/>
  <c r="L72" i="1" s="1"/>
  <c r="N72" i="1" s="1"/>
  <c r="K108" i="1"/>
  <c r="L108" i="1" s="1"/>
  <c r="N108" i="1" s="1"/>
  <c r="K39" i="1"/>
  <c r="L39" i="1" s="1"/>
  <c r="N39" i="1" s="1"/>
  <c r="K128" i="1"/>
  <c r="L128" i="1" s="1"/>
  <c r="N128" i="1" s="1"/>
  <c r="K71" i="1"/>
  <c r="L71" i="1" s="1"/>
  <c r="N71" i="1" s="1"/>
  <c r="K112" i="1"/>
  <c r="L112" i="1" s="1"/>
  <c r="K69" i="1"/>
  <c r="L69" i="1" s="1"/>
  <c r="N69" i="1" s="1"/>
  <c r="K90" i="1"/>
  <c r="L90" i="1" s="1"/>
  <c r="N90" i="1" s="1"/>
  <c r="K43" i="1"/>
  <c r="L43" i="1" s="1"/>
  <c r="N43" i="1" s="1"/>
  <c r="K114" i="1"/>
  <c r="L114" i="1" s="1"/>
  <c r="K110" i="1"/>
  <c r="L110" i="1" s="1"/>
  <c r="N110" i="1" s="1"/>
  <c r="K74" i="1"/>
  <c r="L74" i="1" s="1"/>
  <c r="N74" i="1" s="1"/>
  <c r="K111" i="1"/>
  <c r="L111" i="1" s="1"/>
  <c r="N111" i="1" s="1"/>
  <c r="K78" i="1"/>
  <c r="L78" i="1" s="1"/>
  <c r="K44" i="1"/>
  <c r="L44" i="1" s="1"/>
  <c r="N44" i="1" s="1"/>
  <c r="K117" i="1"/>
  <c r="L117" i="1" s="1"/>
  <c r="N117" i="1" s="1"/>
  <c r="K46" i="1"/>
  <c r="L46" i="1" s="1"/>
  <c r="N46" i="1" s="1"/>
  <c r="K115" i="1"/>
  <c r="L115" i="1" s="1"/>
  <c r="K79" i="1"/>
  <c r="L79" i="1" s="1"/>
  <c r="N79" i="1" s="1"/>
  <c r="K48" i="1"/>
  <c r="L48" i="1" s="1"/>
  <c r="N48" i="1" s="1"/>
  <c r="K116" i="1"/>
  <c r="L116" i="1" s="1"/>
  <c r="N116" i="1" s="1"/>
  <c r="K118" i="1"/>
  <c r="L118" i="1" s="1"/>
  <c r="K75" i="1"/>
  <c r="L75" i="1" s="1"/>
  <c r="N75" i="1" s="1"/>
  <c r="K102" i="1"/>
  <c r="L102" i="1" s="1"/>
  <c r="N102" i="1" s="1"/>
  <c r="K77" i="1"/>
  <c r="L77" i="1" s="1"/>
  <c r="N77" i="1" s="1"/>
  <c r="K76" i="1"/>
  <c r="L76" i="1" s="1"/>
  <c r="N76" i="1" s="1"/>
  <c r="K80" i="1"/>
  <c r="L80" i="1" s="1"/>
  <c r="N80" i="1" s="1"/>
  <c r="K82" i="1"/>
  <c r="L82" i="1" s="1"/>
  <c r="N82" i="1" s="1"/>
  <c r="K183" i="1"/>
  <c r="L183" i="1" s="1"/>
  <c r="K85" i="1"/>
  <c r="L85" i="1" s="1"/>
  <c r="K120" i="1"/>
  <c r="L120" i="1" s="1"/>
  <c r="N120" i="1" s="1"/>
  <c r="K134" i="1"/>
  <c r="L134" i="1" s="1"/>
  <c r="N134" i="1" s="1"/>
  <c r="K83" i="1"/>
  <c r="L83" i="1" s="1"/>
  <c r="N83" i="1" s="1"/>
  <c r="K123" i="1"/>
  <c r="L123" i="1" s="1"/>
  <c r="N123" i="1" s="1"/>
  <c r="K81" i="1"/>
  <c r="L81" i="1" s="1"/>
  <c r="K84" i="1"/>
  <c r="L84" i="1" s="1"/>
  <c r="N84" i="1" s="1"/>
  <c r="K105" i="1"/>
  <c r="L105" i="1" s="1"/>
  <c r="N105" i="1" s="1"/>
  <c r="K122" i="1"/>
  <c r="L122" i="1" s="1"/>
  <c r="K109" i="1"/>
  <c r="L109" i="1" s="1"/>
  <c r="N109" i="1" s="1"/>
  <c r="K92" i="1"/>
  <c r="L92" i="1" s="1"/>
  <c r="N92" i="1" s="1"/>
  <c r="K124" i="1"/>
  <c r="L124" i="1" s="1"/>
  <c r="K125" i="1"/>
  <c r="L125" i="1" s="1"/>
  <c r="K130" i="1"/>
  <c r="L130" i="1" s="1"/>
  <c r="N130" i="1" s="1"/>
  <c r="K93" i="1"/>
  <c r="L93" i="1" s="1"/>
  <c r="N93" i="1" s="1"/>
  <c r="K119" i="1"/>
  <c r="L119" i="1" s="1"/>
  <c r="N119" i="1" s="1"/>
  <c r="K121" i="1"/>
  <c r="L121" i="1" s="1"/>
  <c r="N121" i="1" s="1"/>
  <c r="K64" i="1"/>
  <c r="L64" i="1" s="1"/>
  <c r="N64" i="1" s="1"/>
  <c r="K132" i="1"/>
  <c r="L132" i="1" s="1"/>
  <c r="N132" i="1" s="1"/>
  <c r="K113" i="1"/>
  <c r="L113" i="1" s="1"/>
  <c r="N113" i="1" s="1"/>
  <c r="K127" i="1"/>
  <c r="L127" i="1" s="1"/>
  <c r="N127" i="1" s="1"/>
  <c r="K131" i="1"/>
  <c r="L131" i="1" s="1"/>
  <c r="N131" i="1" s="1"/>
  <c r="K155" i="1"/>
  <c r="L155" i="1" s="1"/>
  <c r="N155" i="1" s="1"/>
  <c r="K89" i="1"/>
  <c r="L89" i="1" s="1"/>
  <c r="N89" i="1" s="1"/>
  <c r="K157" i="1"/>
  <c r="L157" i="1" s="1"/>
  <c r="N157" i="1" s="1"/>
  <c r="K154" i="1"/>
  <c r="L154" i="1" s="1"/>
  <c r="N154" i="1" s="1"/>
  <c r="K126" i="1"/>
  <c r="L126" i="1" s="1"/>
  <c r="N126" i="1" s="1"/>
  <c r="K147" i="1"/>
  <c r="L147" i="1" s="1"/>
  <c r="N147" i="1" s="1"/>
  <c r="K136" i="1"/>
  <c r="L136" i="1" s="1"/>
  <c r="N136" i="1" s="1"/>
  <c r="K129" i="1"/>
  <c r="L129" i="1" s="1"/>
  <c r="N129" i="1" s="1"/>
  <c r="K133" i="1"/>
  <c r="L133" i="1" s="1"/>
  <c r="K144" i="1"/>
  <c r="L144" i="1" s="1"/>
  <c r="N144" i="1" s="1"/>
  <c r="K135" i="1"/>
  <c r="L135" i="1" s="1"/>
  <c r="N135" i="1" s="1"/>
  <c r="K166" i="1"/>
  <c r="L166" i="1" s="1"/>
  <c r="K139" i="1"/>
  <c r="L139" i="1" s="1"/>
  <c r="N139" i="1" s="1"/>
  <c r="K137" i="1"/>
  <c r="L137" i="1" s="1"/>
  <c r="K94" i="1"/>
  <c r="L94" i="1" s="1"/>
  <c r="N94" i="1" s="1"/>
  <c r="K138" i="1"/>
  <c r="L138" i="1" s="1"/>
  <c r="K91" i="1"/>
  <c r="L91" i="1" s="1"/>
  <c r="K143" i="1"/>
  <c r="L143" i="1" s="1"/>
  <c r="N143" i="1" s="1"/>
  <c r="K142" i="1"/>
  <c r="L142" i="1" s="1"/>
  <c r="N142" i="1" s="1"/>
  <c r="K145" i="1"/>
  <c r="L145" i="1" s="1"/>
  <c r="K140" i="1"/>
  <c r="L140" i="1" s="1"/>
  <c r="K146" i="1"/>
  <c r="L146" i="1" s="1"/>
  <c r="N146" i="1" s="1"/>
  <c r="K148" i="1"/>
  <c r="L148" i="1" s="1"/>
  <c r="N148" i="1" s="1"/>
  <c r="K164" i="1"/>
  <c r="L164" i="1" s="1"/>
  <c r="N164" i="1" s="1"/>
  <c r="K151" i="1"/>
  <c r="L151" i="1" s="1"/>
  <c r="K168" i="1"/>
  <c r="L168" i="1" s="1"/>
  <c r="K141" i="1"/>
  <c r="L141" i="1" s="1"/>
  <c r="N141" i="1" s="1"/>
  <c r="K96" i="1"/>
  <c r="L96" i="1" s="1"/>
  <c r="K149" i="1"/>
  <c r="L149" i="1" s="1"/>
  <c r="N149" i="1" s="1"/>
  <c r="K174" i="1"/>
  <c r="L174" i="1" s="1"/>
  <c r="N174" i="1" s="1"/>
  <c r="K150" i="1"/>
  <c r="L150" i="1" s="1"/>
  <c r="N150" i="1" s="1"/>
  <c r="K152" i="1"/>
  <c r="L152" i="1" s="1"/>
  <c r="N152" i="1" s="1"/>
  <c r="K156" i="1"/>
  <c r="L156" i="1" s="1"/>
  <c r="K153" i="1"/>
  <c r="L153" i="1" s="1"/>
  <c r="K159" i="1"/>
  <c r="L159" i="1" s="1"/>
  <c r="N159" i="1" s="1"/>
  <c r="K161" i="1"/>
  <c r="L161" i="1" s="1"/>
  <c r="K167" i="1"/>
  <c r="L167" i="1" s="1"/>
  <c r="K175" i="1"/>
  <c r="L175" i="1" s="1"/>
  <c r="N175" i="1" s="1"/>
  <c r="K98" i="1"/>
  <c r="L98" i="1" s="1"/>
  <c r="K95" i="1"/>
  <c r="L95" i="1" s="1"/>
  <c r="N95" i="1" s="1"/>
  <c r="K169" i="1"/>
  <c r="L169" i="1" s="1"/>
  <c r="K165" i="1"/>
  <c r="L165" i="1" s="1"/>
  <c r="O98" i="1" l="1"/>
  <c r="N98" i="1"/>
  <c r="O167" i="1"/>
  <c r="N167" i="1"/>
  <c r="O140" i="1"/>
  <c r="N140" i="1"/>
  <c r="A140" i="1" s="1"/>
  <c r="N35" i="1"/>
  <c r="A35" i="1" s="1"/>
  <c r="O61" i="1"/>
  <c r="N61" i="1"/>
  <c r="O145" i="1"/>
  <c r="N145" i="1"/>
  <c r="A145" i="1" s="1"/>
  <c r="N50" i="1"/>
  <c r="A50" i="1" s="1"/>
  <c r="N56" i="1"/>
  <c r="A56" i="1" s="1"/>
  <c r="N18" i="1"/>
  <c r="A18" i="1" s="1"/>
  <c r="O122" i="1"/>
  <c r="N122" i="1"/>
  <c r="A122" i="1" s="1"/>
  <c r="O85" i="1"/>
  <c r="N85" i="1"/>
  <c r="N118" i="1"/>
  <c r="A118" i="1" s="1"/>
  <c r="O78" i="1"/>
  <c r="N78" i="1"/>
  <c r="O112" i="1"/>
  <c r="N112" i="1"/>
  <c r="A112" i="1" s="1"/>
  <c r="O66" i="1"/>
  <c r="N66" i="1"/>
  <c r="A66" i="1" s="1"/>
  <c r="O106" i="1"/>
  <c r="N106" i="1"/>
  <c r="A106" i="1" s="1"/>
  <c r="O32" i="1"/>
  <c r="N32" i="1"/>
  <c r="A32" i="1" s="1"/>
  <c r="O33" i="1"/>
  <c r="N33" i="1"/>
  <c r="A33" i="1" s="1"/>
  <c r="O21" i="1"/>
  <c r="N21" i="1"/>
  <c r="A21" i="1" s="1"/>
  <c r="O42" i="1"/>
  <c r="N42" i="1"/>
  <c r="O40" i="1"/>
  <c r="N40" i="1"/>
  <c r="A40" i="1" s="1"/>
  <c r="O17" i="1"/>
  <c r="N17" i="1"/>
  <c r="A17" i="1" s="1"/>
  <c r="O11" i="1"/>
  <c r="N11" i="1"/>
  <c r="O161" i="1"/>
  <c r="N161" i="1"/>
  <c r="A161" i="1" s="1"/>
  <c r="O166" i="1"/>
  <c r="N166" i="1"/>
  <c r="A166" i="1" s="1"/>
  <c r="O153" i="1"/>
  <c r="N153" i="1"/>
  <c r="A153" i="1" s="1"/>
  <c r="O168" i="1"/>
  <c r="N168" i="1"/>
  <c r="A168" i="1" s="1"/>
  <c r="N183" i="1"/>
  <c r="A183" i="1" s="1"/>
  <c r="N58" i="1"/>
  <c r="A58" i="1" s="1"/>
  <c r="N15" i="1"/>
  <c r="A15" i="1" s="1"/>
  <c r="O138" i="1"/>
  <c r="N138" i="1"/>
  <c r="A138" i="1" s="1"/>
  <c r="O96" i="1"/>
  <c r="N96" i="1"/>
  <c r="A96" i="1" s="1"/>
  <c r="O165" i="1"/>
  <c r="N165" i="1"/>
  <c r="A165" i="1" s="1"/>
  <c r="O169" i="1"/>
  <c r="N169" i="1"/>
  <c r="A169" i="1" s="1"/>
  <c r="N156" i="1"/>
  <c r="A156" i="1" s="1"/>
  <c r="O151" i="1"/>
  <c r="N151" i="1"/>
  <c r="A151" i="1" s="1"/>
  <c r="O91" i="1"/>
  <c r="N91" i="1"/>
  <c r="O133" i="1"/>
  <c r="N133" i="1"/>
  <c r="A133" i="1" s="1"/>
  <c r="O68" i="1"/>
  <c r="N68" i="1"/>
  <c r="O37" i="1"/>
  <c r="N37" i="1"/>
  <c r="A37" i="1" s="1"/>
  <c r="O36" i="1"/>
  <c r="N36" i="1"/>
  <c r="N81" i="1"/>
  <c r="A81" i="1" s="1"/>
  <c r="N57" i="1"/>
  <c r="A57" i="1" s="1"/>
  <c r="N47" i="1"/>
  <c r="A47" i="1" s="1"/>
  <c r="N29" i="1"/>
  <c r="A29" i="1" s="1"/>
  <c r="O125" i="1"/>
  <c r="N125" i="1"/>
  <c r="A125" i="1" s="1"/>
  <c r="N115" i="1"/>
  <c r="A115" i="1" s="1"/>
  <c r="O114" i="1"/>
  <c r="N114" i="1"/>
  <c r="O59" i="1"/>
  <c r="N59" i="1"/>
  <c r="A59" i="1" s="1"/>
  <c r="O26" i="1"/>
  <c r="N26" i="1"/>
  <c r="A26" i="1" s="1"/>
  <c r="O30" i="1"/>
  <c r="N30" i="1"/>
  <c r="A30" i="1" s="1"/>
  <c r="O25" i="1"/>
  <c r="N25" i="1"/>
  <c r="N45" i="1"/>
  <c r="A45" i="1" s="1"/>
  <c r="O9" i="1"/>
  <c r="N9" i="1"/>
  <c r="A9" i="1" s="1"/>
  <c r="O137" i="1"/>
  <c r="N137" i="1"/>
  <c r="A137" i="1" s="1"/>
  <c r="N124" i="1"/>
  <c r="A124" i="1" s="1"/>
  <c r="N67" i="1"/>
  <c r="A67" i="1" s="1"/>
  <c r="L4" i="1"/>
  <c r="O58" i="1"/>
  <c r="A167" i="1"/>
  <c r="O95" i="1"/>
  <c r="A95" i="1"/>
  <c r="O76" i="1"/>
  <c r="A76" i="1"/>
  <c r="O159" i="1"/>
  <c r="A159" i="1"/>
  <c r="A78" i="1"/>
  <c r="A143" i="1"/>
  <c r="O143" i="1"/>
  <c r="O16" i="1"/>
  <c r="A16" i="1"/>
  <c r="O52" i="1"/>
  <c r="A52" i="1"/>
  <c r="O10" i="1"/>
  <c r="A10" i="1"/>
  <c r="O24" i="1"/>
  <c r="A24" i="1"/>
  <c r="A154" i="1"/>
  <c r="O154" i="1"/>
  <c r="O19" i="1"/>
  <c r="A19" i="1"/>
  <c r="O54" i="1"/>
  <c r="A54" i="1"/>
  <c r="O13" i="1"/>
  <c r="A13" i="1"/>
  <c r="O174" i="1"/>
  <c r="A174" i="1"/>
  <c r="O135" i="1"/>
  <c r="A135" i="1"/>
  <c r="O73" i="1"/>
  <c r="A73" i="1"/>
  <c r="O103" i="1"/>
  <c r="A103" i="1"/>
  <c r="O22" i="1"/>
  <c r="A22" i="1"/>
  <c r="O41" i="1"/>
  <c r="A41" i="1"/>
  <c r="O86" i="1"/>
  <c r="A86" i="1"/>
  <c r="O53" i="1"/>
  <c r="A53" i="1"/>
  <c r="O38" i="1"/>
  <c r="A38" i="1"/>
  <c r="A114" i="1"/>
  <c r="O45" i="1"/>
  <c r="O183" i="1"/>
  <c r="A42" i="1"/>
  <c r="A25" i="1"/>
  <c r="A11" i="1"/>
  <c r="O175" i="1"/>
  <c r="A175" i="1"/>
  <c r="O164" i="1"/>
  <c r="A164" i="1"/>
  <c r="O136" i="1"/>
  <c r="A136" i="1"/>
  <c r="O127" i="1"/>
  <c r="A127" i="1"/>
  <c r="A120" i="1"/>
  <c r="O120" i="1"/>
  <c r="A46" i="1"/>
  <c r="O46" i="1"/>
  <c r="A110" i="1"/>
  <c r="O110" i="1"/>
  <c r="A39" i="1"/>
  <c r="O39" i="1"/>
  <c r="O141" i="1"/>
  <c r="A141" i="1"/>
  <c r="O142" i="1"/>
  <c r="A142" i="1"/>
  <c r="O147" i="1"/>
  <c r="A147" i="1"/>
  <c r="A89" i="1"/>
  <c r="O89" i="1"/>
  <c r="O113" i="1"/>
  <c r="A113" i="1"/>
  <c r="O119" i="1"/>
  <c r="A119" i="1"/>
  <c r="A105" i="1"/>
  <c r="O105" i="1"/>
  <c r="A85" i="1"/>
  <c r="O117" i="1"/>
  <c r="A117" i="1"/>
  <c r="A69" i="1"/>
  <c r="O69" i="1"/>
  <c r="O108" i="1"/>
  <c r="A108" i="1"/>
  <c r="O92" i="1"/>
  <c r="A92" i="1"/>
  <c r="A116" i="1"/>
  <c r="O116" i="1"/>
  <c r="O62" i="1"/>
  <c r="A62" i="1"/>
  <c r="O81" i="1"/>
  <c r="O149" i="1"/>
  <c r="A149" i="1"/>
  <c r="O126" i="1"/>
  <c r="A126" i="1"/>
  <c r="O155" i="1"/>
  <c r="A155" i="1"/>
  <c r="O132" i="1"/>
  <c r="A132" i="1"/>
  <c r="O93" i="1"/>
  <c r="A93" i="1"/>
  <c r="O48" i="1"/>
  <c r="A48" i="1"/>
  <c r="O70" i="1"/>
  <c r="A70" i="1"/>
  <c r="O156" i="1"/>
  <c r="O94" i="1"/>
  <c r="A94" i="1"/>
  <c r="O146" i="1"/>
  <c r="A146" i="1"/>
  <c r="O84" i="1"/>
  <c r="A84" i="1"/>
  <c r="O44" i="1"/>
  <c r="A44" i="1"/>
  <c r="A148" i="1"/>
  <c r="O148" i="1"/>
  <c r="O139" i="1"/>
  <c r="A139" i="1"/>
  <c r="O129" i="1"/>
  <c r="A129" i="1"/>
  <c r="O131" i="1"/>
  <c r="A131" i="1"/>
  <c r="O64" i="1"/>
  <c r="A64" i="1"/>
  <c r="O130" i="1"/>
  <c r="A130" i="1"/>
  <c r="A109" i="1"/>
  <c r="O109" i="1"/>
  <c r="O123" i="1"/>
  <c r="A123" i="1"/>
  <c r="O82" i="1"/>
  <c r="A82" i="1"/>
  <c r="O102" i="1"/>
  <c r="A102" i="1"/>
  <c r="A71" i="1"/>
  <c r="O71" i="1"/>
  <c r="O157" i="1"/>
  <c r="A157" i="1"/>
  <c r="O121" i="1"/>
  <c r="A121" i="1"/>
  <c r="O152" i="1"/>
  <c r="A152" i="1"/>
  <c r="A72" i="1"/>
  <c r="O72" i="1"/>
  <c r="A98" i="1"/>
  <c r="A83" i="1"/>
  <c r="O83" i="1"/>
  <c r="A80" i="1"/>
  <c r="O80" i="1"/>
  <c r="A79" i="1"/>
  <c r="O79" i="1"/>
  <c r="O128" i="1"/>
  <c r="A128" i="1"/>
  <c r="O115" i="1"/>
  <c r="O150" i="1"/>
  <c r="A150" i="1"/>
  <c r="A91" i="1"/>
  <c r="O144" i="1"/>
  <c r="A144" i="1"/>
  <c r="O134" i="1"/>
  <c r="A134" i="1"/>
  <c r="A75" i="1"/>
  <c r="O75" i="1"/>
  <c r="O74" i="1"/>
  <c r="A74" i="1"/>
  <c r="O90" i="1"/>
  <c r="A90" i="1"/>
  <c r="O118" i="1"/>
  <c r="O67" i="1"/>
  <c r="O57" i="1"/>
  <c r="A107" i="1"/>
  <c r="O107" i="1"/>
  <c r="O65" i="1"/>
  <c r="A65" i="1"/>
  <c r="A87" i="1"/>
  <c r="O87" i="1"/>
  <c r="A104" i="1"/>
  <c r="O104" i="1"/>
  <c r="O55" i="1"/>
  <c r="A55" i="1"/>
  <c r="O28" i="1"/>
  <c r="A28" i="1"/>
  <c r="O51" i="1"/>
  <c r="A51" i="1"/>
  <c r="O101" i="1"/>
  <c r="A101" i="1"/>
  <c r="A99" i="1"/>
  <c r="O99" i="1"/>
  <c r="A23" i="1"/>
  <c r="O23" i="1"/>
  <c r="A20" i="1"/>
  <c r="O20" i="1"/>
  <c r="A7" i="1"/>
  <c r="O7" i="1"/>
  <c r="A6" i="1"/>
  <c r="O6" i="1"/>
  <c r="A3" i="1"/>
  <c r="O3" i="1"/>
  <c r="A2" i="1"/>
  <c r="O2" i="1"/>
  <c r="O35" i="1"/>
  <c r="O124" i="1"/>
  <c r="O29" i="1"/>
  <c r="O111" i="1"/>
  <c r="A111" i="1"/>
  <c r="A68" i="1"/>
  <c r="A61" i="1"/>
  <c r="A36" i="1"/>
  <c r="O15" i="1"/>
  <c r="A77" i="1"/>
  <c r="O77" i="1"/>
  <c r="O43" i="1"/>
  <c r="A43" i="1"/>
  <c r="O56" i="1"/>
  <c r="O47" i="1"/>
  <c r="A63" i="1"/>
  <c r="O63" i="1"/>
  <c r="O88" i="1"/>
  <c r="A88" i="1"/>
  <c r="O60" i="1"/>
  <c r="A60" i="1"/>
  <c r="O31" i="1"/>
  <c r="A31" i="1"/>
  <c r="A34" i="1"/>
  <c r="O34" i="1"/>
  <c r="A27" i="1"/>
  <c r="O27" i="1"/>
  <c r="O49" i="1"/>
  <c r="A49" i="1"/>
  <c r="A14" i="1"/>
  <c r="O14" i="1"/>
  <c r="O12" i="1"/>
  <c r="A12" i="1"/>
  <c r="A8" i="1"/>
  <c r="O8" i="1"/>
  <c r="A5" i="1"/>
  <c r="O5" i="1"/>
  <c r="O50" i="1"/>
  <c r="O18" i="1"/>
  <c r="O4" i="1" l="1"/>
  <c r="N4" i="1"/>
  <c r="A4" i="1" s="1"/>
</calcChain>
</file>

<file path=xl/sharedStrings.xml><?xml version="1.0" encoding="utf-8"?>
<sst xmlns="http://schemas.openxmlformats.org/spreadsheetml/2006/main" count="1675" uniqueCount="344">
  <si>
    <t>Trade Value</t>
  </si>
  <si>
    <t>TEAM</t>
  </si>
  <si>
    <t>Travis Kelce</t>
  </si>
  <si>
    <t>KC</t>
  </si>
  <si>
    <t>IND</t>
  </si>
  <si>
    <t>LV</t>
  </si>
  <si>
    <t>Dalton Schultz</t>
  </si>
  <si>
    <t>DAL</t>
  </si>
  <si>
    <t>Mark Andrews</t>
  </si>
  <si>
    <t>BAL</t>
  </si>
  <si>
    <t>Mike Gesicki</t>
  </si>
  <si>
    <t>MIA</t>
  </si>
  <si>
    <t>TB</t>
  </si>
  <si>
    <t>PIT</t>
  </si>
  <si>
    <t>T.J. Hockenson</t>
  </si>
  <si>
    <t>DET</t>
  </si>
  <si>
    <t>CIN</t>
  </si>
  <si>
    <t>Zach Ertz</t>
  </si>
  <si>
    <t>PHI</t>
  </si>
  <si>
    <t>LAR</t>
  </si>
  <si>
    <t>ATL</t>
  </si>
  <si>
    <t>BUF</t>
  </si>
  <si>
    <t>Hunter Henry</t>
  </si>
  <si>
    <t>LAC</t>
  </si>
  <si>
    <t>Noah Fant</t>
  </si>
  <si>
    <t>DEN</t>
  </si>
  <si>
    <t>SEA</t>
  </si>
  <si>
    <t>TEN</t>
  </si>
  <si>
    <t>CHI</t>
  </si>
  <si>
    <t>CLE</t>
  </si>
  <si>
    <t>GB</t>
  </si>
  <si>
    <t>Evan Engram</t>
  </si>
  <si>
    <t>NYG</t>
  </si>
  <si>
    <t>MIN</t>
  </si>
  <si>
    <t>Dallas Goedert</t>
  </si>
  <si>
    <t>NO</t>
  </si>
  <si>
    <t>SF</t>
  </si>
  <si>
    <t>WAS</t>
  </si>
  <si>
    <t>HOU</t>
  </si>
  <si>
    <t>TIER</t>
  </si>
  <si>
    <t>RK</t>
  </si>
  <si>
    <t>PLAYER NAME</t>
  </si>
  <si>
    <t>POS</t>
  </si>
  <si>
    <t>VS. ADP</t>
  </si>
  <si>
    <t>FAN PTS</t>
  </si>
  <si>
    <t>YDS</t>
  </si>
  <si>
    <t>TDS</t>
  </si>
  <si>
    <t>REC</t>
  </si>
  <si>
    <t>ATT</t>
  </si>
  <si>
    <t>Rvalue</t>
  </si>
  <si>
    <t>ADP Value</t>
  </si>
  <si>
    <t>PtsValue</t>
  </si>
  <si>
    <t>Value</t>
  </si>
  <si>
    <t>AdjValue</t>
  </si>
  <si>
    <t>Alt Adj Value</t>
  </si>
  <si>
    <t>Austin Ekeler</t>
  </si>
  <si>
    <t>RB</t>
  </si>
  <si>
    <t>Jonathan Taylor</t>
  </si>
  <si>
    <t>Cooper Kupp</t>
  </si>
  <si>
    <t>WR</t>
  </si>
  <si>
    <t>Ezekiel Elliott</t>
  </si>
  <si>
    <t>Alvin Kamara</t>
  </si>
  <si>
    <t>Davante Adams</t>
  </si>
  <si>
    <t>Najee Harris</t>
  </si>
  <si>
    <t>Aaron Jones</t>
  </si>
  <si>
    <t>Tyreek Hill</t>
  </si>
  <si>
    <t>Ja'Marr Chase</t>
  </si>
  <si>
    <t>TE</t>
  </si>
  <si>
    <t>D'Andre Swift</t>
  </si>
  <si>
    <t>Justin Jefferson</t>
  </si>
  <si>
    <t>Joe Mixon</t>
  </si>
  <si>
    <t>Stefon Diggs</t>
  </si>
  <si>
    <t>Kyle Pitts</t>
  </si>
  <si>
    <t>CeeDee Lamb</t>
  </si>
  <si>
    <t>A.J. Brown</t>
  </si>
  <si>
    <t>Josh Allen</t>
  </si>
  <si>
    <t>QB</t>
  </si>
  <si>
    <t>Christian McCaffrey</t>
  </si>
  <si>
    <t>CAR</t>
  </si>
  <si>
    <t>DeAndre Hopkins</t>
  </si>
  <si>
    <t>ARI</t>
  </si>
  <si>
    <t>Diontae Johnson</t>
  </si>
  <si>
    <t>Terry McLaurin</t>
  </si>
  <si>
    <t>Mike Evans</t>
  </si>
  <si>
    <t>Saquon Barkley</t>
  </si>
  <si>
    <t>JAC</t>
  </si>
  <si>
    <t>Chris Godwin</t>
  </si>
  <si>
    <t>Kyler Murray</t>
  </si>
  <si>
    <t>Keenan Allen</t>
  </si>
  <si>
    <t>Lamar Jackson</t>
  </si>
  <si>
    <t>Amari Cooper</t>
  </si>
  <si>
    <t>Michael Pittman Jr.</t>
  </si>
  <si>
    <t>Adam Thielen</t>
  </si>
  <si>
    <t>NE</t>
  </si>
  <si>
    <t>Patrick Mahomes II</t>
  </si>
  <si>
    <t>Javonte Williams</t>
  </si>
  <si>
    <t>Tee Higgins</t>
  </si>
  <si>
    <t>Courtland Sutton</t>
  </si>
  <si>
    <t>Antonio Gibson</t>
  </si>
  <si>
    <t>Matthew Stafford</t>
  </si>
  <si>
    <t>NYJ</t>
  </si>
  <si>
    <t>Tyler Lockett</t>
  </si>
  <si>
    <t>Dak Prescott</t>
  </si>
  <si>
    <t>Brandin Cooks</t>
  </si>
  <si>
    <t>Josh Jacobs</t>
  </si>
  <si>
    <t>Jaylen Waddle</t>
  </si>
  <si>
    <t>Justin Herbert</t>
  </si>
  <si>
    <t>James Conner</t>
  </si>
  <si>
    <t>Kareem Hunt</t>
  </si>
  <si>
    <t>Tony Pollard</t>
  </si>
  <si>
    <t>Jerry Jeudy</t>
  </si>
  <si>
    <t>DeVonta Smith</t>
  </si>
  <si>
    <t>George Kittle</t>
  </si>
  <si>
    <t>Clyde Edwards-Helaire</t>
  </si>
  <si>
    <t>Jalen Hurts</t>
  </si>
  <si>
    <t>Joe Burrow</t>
  </si>
  <si>
    <t>David Montgomery</t>
  </si>
  <si>
    <t>Zack Moss</t>
  </si>
  <si>
    <t>Khalil Herbert</t>
  </si>
  <si>
    <t>Rashod Bateman</t>
  </si>
  <si>
    <t>Tyler Boyd</t>
  </si>
  <si>
    <t>Miles Sanders</t>
  </si>
  <si>
    <t>Jakobi Meyers</t>
  </si>
  <si>
    <t>Darnell Mooney</t>
  </si>
  <si>
    <t>Derek Carr</t>
  </si>
  <si>
    <t>Jamaal Williams</t>
  </si>
  <si>
    <t>Alexander Mattison</t>
  </si>
  <si>
    <t>Kenneth Gainwell</t>
  </si>
  <si>
    <t>Trevor Lawrence</t>
  </si>
  <si>
    <t>Christian Kirk</t>
  </si>
  <si>
    <t>Tua Tagovailoa</t>
  </si>
  <si>
    <t>Pat Freiermuth</t>
  </si>
  <si>
    <t>Devin Singletary</t>
  </si>
  <si>
    <t>Justin Fields</t>
  </si>
  <si>
    <t>Samaje Perine</t>
  </si>
  <si>
    <t>Tyler Conklin</t>
  </si>
  <si>
    <t>Elijah Moore</t>
  </si>
  <si>
    <t>Amon-Ra St. Brown</t>
  </si>
  <si>
    <t>Brandon Aiyuk</t>
  </si>
  <si>
    <t>Derrick Henry</t>
  </si>
  <si>
    <t>Rhamondre Stevenson</t>
  </si>
  <si>
    <t>Baker Mayfield</t>
  </si>
  <si>
    <t>K.J. Osborn</t>
  </si>
  <si>
    <t>Jeff Wilson Jr.</t>
  </si>
  <si>
    <t>David Njoku</t>
  </si>
  <si>
    <t>Curtis Samuel</t>
  </si>
  <si>
    <t>Allen Lazard</t>
  </si>
  <si>
    <t>Jared Goff</t>
  </si>
  <si>
    <t>Baltimore Ravens</t>
  </si>
  <si>
    <t>DST</t>
  </si>
  <si>
    <t>Indianapolis Colts</t>
  </si>
  <si>
    <t>Miami Dolphins</t>
  </si>
  <si>
    <t>Pittsburgh Steelers</t>
  </si>
  <si>
    <t>Tampa Bay Buccaneers</t>
  </si>
  <si>
    <t>Kansas City Chiefs</t>
  </si>
  <si>
    <t>Los Angeles Rams</t>
  </si>
  <si>
    <t>Philadelphia Eagles</t>
  </si>
  <si>
    <t>New York Giants</t>
  </si>
  <si>
    <t>New England Patriots</t>
  </si>
  <si>
    <t>Washington Football Team</t>
  </si>
  <si>
    <t>Arizona Cardinals</t>
  </si>
  <si>
    <t>New Orleans Saints</t>
  </si>
  <si>
    <t>Cleveland Browns</t>
  </si>
  <si>
    <t>Chicago Bears</t>
  </si>
  <si>
    <t>Buffalo Bills</t>
  </si>
  <si>
    <t>Seattle Seahawks</t>
  </si>
  <si>
    <t>San Francisco 49ers</t>
  </si>
  <si>
    <t>Denver Broncos</t>
  </si>
  <si>
    <t>Green Bay Packers</t>
  </si>
  <si>
    <t>Tennessee Titans</t>
  </si>
  <si>
    <t>Los Angeles Chargers</t>
  </si>
  <si>
    <t>Minnesota Vikings</t>
  </si>
  <si>
    <t>Younghoe Koo</t>
  </si>
  <si>
    <t>K</t>
  </si>
  <si>
    <t>Jason Sanders</t>
  </si>
  <si>
    <t>Randy Bullock</t>
  </si>
  <si>
    <t>Justin Tucker</t>
  </si>
  <si>
    <t>Wil Lutz</t>
  </si>
  <si>
    <t>Daniel Carlson</t>
  </si>
  <si>
    <t>Brandon McManus</t>
  </si>
  <si>
    <t>Rodrigo Blankenship</t>
  </si>
  <si>
    <t>Graham Gano</t>
  </si>
  <si>
    <t>Ryan Succop</t>
  </si>
  <si>
    <t>Joey Slye</t>
  </si>
  <si>
    <t>Matt Prater</t>
  </si>
  <si>
    <t>Harrison Butker</t>
  </si>
  <si>
    <t>Michael Badgley</t>
  </si>
  <si>
    <t>Zane Gonzalez</t>
  </si>
  <si>
    <t>Mason Crosby</t>
  </si>
  <si>
    <t>Greg Zuerlein</t>
  </si>
  <si>
    <t>Ka'imi Fairbairn</t>
  </si>
  <si>
    <t>Jason Myers</t>
  </si>
  <si>
    <t>Chris Boswell</t>
  </si>
  <si>
    <t>Robbie Gould</t>
  </si>
  <si>
    <t>Jake Elliott</t>
  </si>
  <si>
    <t>Raheem Mostert</t>
  </si>
  <si>
    <t>Gus Edwards</t>
  </si>
  <si>
    <t>Gabe Davis</t>
  </si>
  <si>
    <t>Breece Hall</t>
  </si>
  <si>
    <t>Dameon Pierce</t>
  </si>
  <si>
    <t>Drake London</t>
  </si>
  <si>
    <t>Travis Etienne Jr.</t>
  </si>
  <si>
    <t>DK Metcalf</t>
  </si>
  <si>
    <t>DJ Moore</t>
  </si>
  <si>
    <t>Garrett Wilson</t>
  </si>
  <si>
    <t>Chris Olave</t>
  </si>
  <si>
    <t>Brian Robinson Jr.</t>
  </si>
  <si>
    <t>Jahan Dotson</t>
  </si>
  <si>
    <t>Tyler Allgeier</t>
  </si>
  <si>
    <t>Romeo Doubs</t>
  </si>
  <si>
    <t>Rachaad White</t>
  </si>
  <si>
    <t>George Pickens</t>
  </si>
  <si>
    <t>James Cook</t>
  </si>
  <si>
    <t>Jaylen Warren</t>
  </si>
  <si>
    <t>Jameis Winston</t>
  </si>
  <si>
    <t>Isiah Pacheco</t>
  </si>
  <si>
    <t>Christian Watson</t>
  </si>
  <si>
    <t>Nico Collins</t>
  </si>
  <si>
    <t>Jameson Williams</t>
  </si>
  <si>
    <t>-</t>
  </si>
  <si>
    <t>Geno Smith</t>
  </si>
  <si>
    <t>Bijan Robinson</t>
  </si>
  <si>
    <t>Calvin Ridley</t>
  </si>
  <si>
    <t>Jahmyr Gibbs</t>
  </si>
  <si>
    <t>Kenneth Walker III</t>
  </si>
  <si>
    <t>Zay Flowers</t>
  </si>
  <si>
    <t>Jordan Addison</t>
  </si>
  <si>
    <t>Jaxon Smith-Njigba</t>
  </si>
  <si>
    <t>Puka Nacua</t>
  </si>
  <si>
    <t>Dalton Kincaid</t>
  </si>
  <si>
    <t>Kyren Williams</t>
  </si>
  <si>
    <t>Zach Charbonnet</t>
  </si>
  <si>
    <t>Sam LaPorta</t>
  </si>
  <si>
    <t>Roschon Johnson</t>
  </si>
  <si>
    <t>Tyjae Spears</t>
  </si>
  <si>
    <t>Brock Purdy</t>
  </si>
  <si>
    <t>Jayden Reed</t>
  </si>
  <si>
    <t>Rashid Shaheed</t>
  </si>
  <si>
    <t>Quentin Johnston</t>
  </si>
  <si>
    <t>De'Von Achane</t>
  </si>
  <si>
    <t>Jordan Love</t>
  </si>
  <si>
    <t>Rashee Rice</t>
  </si>
  <si>
    <t>Cole Kmet</t>
  </si>
  <si>
    <t>Chuba Hubbard</t>
  </si>
  <si>
    <t>Jerome Ford</t>
  </si>
  <si>
    <t>Jake Ferguson</t>
  </si>
  <si>
    <t>Kendre Miller</t>
  </si>
  <si>
    <t>Justice Hill</t>
  </si>
  <si>
    <t>Ty Chandler</t>
  </si>
  <si>
    <t>C.J. Stroud</t>
  </si>
  <si>
    <t>Darius Slayton</t>
  </si>
  <si>
    <t>Rico Dowdle</t>
  </si>
  <si>
    <t>Cade Otton</t>
  </si>
  <si>
    <t>Michael Wilson</t>
  </si>
  <si>
    <t>Tank Dell</t>
  </si>
  <si>
    <t>Josh Downs</t>
  </si>
  <si>
    <t>Josh Reynolds</t>
  </si>
  <si>
    <t>Trey McBride</t>
  </si>
  <si>
    <t>SuperFlex</t>
  </si>
  <si>
    <t>Joshua Palmer</t>
  </si>
  <si>
    <t>Jaleel McLaughlin</t>
  </si>
  <si>
    <t>Wan'Dale Robinson</t>
  </si>
  <si>
    <t>D'Onta Foreman</t>
  </si>
  <si>
    <t>Jordan Mason</t>
  </si>
  <si>
    <t>Emari Demercado</t>
  </si>
  <si>
    <t>Taysom Hill</t>
  </si>
  <si>
    <t>Alec Pierce</t>
  </si>
  <si>
    <t>Gardner Minshew II</t>
  </si>
  <si>
    <t>Pierre Strong Jr.</t>
  </si>
  <si>
    <t>Colby Parkinson</t>
  </si>
  <si>
    <t>Khalil Shakir</t>
  </si>
  <si>
    <t>Jalen Tolbert</t>
  </si>
  <si>
    <t>Will Levis</t>
  </si>
  <si>
    <t>Noah Brown</t>
  </si>
  <si>
    <t>Jauan Jennings</t>
  </si>
  <si>
    <t>P.J. Walker</t>
  </si>
  <si>
    <t>Tommy DeVito</t>
  </si>
  <si>
    <t>Malik Nabers</t>
  </si>
  <si>
    <t>Marvin Harrison Jr.</t>
  </si>
  <si>
    <t>Brock Bowers</t>
  </si>
  <si>
    <t>J.K. Dobbins</t>
  </si>
  <si>
    <t>Deebo Samuel Sr.</t>
  </si>
  <si>
    <t>Jayden Daniels</t>
  </si>
  <si>
    <t>Carson Steele</t>
  </si>
  <si>
    <t>Brian Thomas Jr.</t>
  </si>
  <si>
    <t>Jonathon Brooks</t>
  </si>
  <si>
    <t>Anthony Richardson</t>
  </si>
  <si>
    <t>Bucky Irving</t>
  </si>
  <si>
    <t>Braelon Allen</t>
  </si>
  <si>
    <t>Rome Odunze</t>
  </si>
  <si>
    <t>Chase Brown</t>
  </si>
  <si>
    <t>Xavier Worthy</t>
  </si>
  <si>
    <t>Nick Chubb</t>
  </si>
  <si>
    <t>Ladd McConkey</t>
  </si>
  <si>
    <t>Zamir White</t>
  </si>
  <si>
    <t>Cam Akers</t>
  </si>
  <si>
    <t>Keon Coleman</t>
  </si>
  <si>
    <t>Sam Darnold</t>
  </si>
  <si>
    <t>Ray Davis</t>
  </si>
  <si>
    <t>Demarcus Robinson</t>
  </si>
  <si>
    <t>Aaron Rodgers</t>
  </si>
  <si>
    <t>Isaiah Likely</t>
  </si>
  <si>
    <t>Caleb Williams</t>
  </si>
  <si>
    <t>Kirk Cousins</t>
  </si>
  <si>
    <t>Tucker Kraft</t>
  </si>
  <si>
    <t>Mike Williams</t>
  </si>
  <si>
    <t>Blake Corum</t>
  </si>
  <si>
    <t>Jaylen Wright</t>
  </si>
  <si>
    <t>DeMario Douglas</t>
  </si>
  <si>
    <t>Tank Bigsby</t>
  </si>
  <si>
    <t>Andrei Iosivas</t>
  </si>
  <si>
    <t>Andy Dalton</t>
  </si>
  <si>
    <t>Jalen McMillan</t>
  </si>
  <si>
    <t>Greg Dortch</t>
  </si>
  <si>
    <t>Daniel Jones</t>
  </si>
  <si>
    <t>Trey Benson</t>
  </si>
  <si>
    <t>Jordan Whittington</t>
  </si>
  <si>
    <t>Deshaun Watson</t>
  </si>
  <si>
    <t>Emanuel Wilson</t>
  </si>
  <si>
    <t>Luke McCaffrey</t>
  </si>
  <si>
    <t>Cordarrelle Patterson</t>
  </si>
  <si>
    <t>Tyrone Tracy Jr.</t>
  </si>
  <si>
    <t>Dontayvion Wicks</t>
  </si>
  <si>
    <t>Trey Sermon</t>
  </si>
  <si>
    <t>Jalen Nailor</t>
  </si>
  <si>
    <t>Ja'Lynn Polk</t>
  </si>
  <si>
    <t>MarShawn Lloyd</t>
  </si>
  <si>
    <t>Ray-Ray McCloud III</t>
  </si>
  <si>
    <t>Ty Johnson</t>
  </si>
  <si>
    <t>Drake Maye</t>
  </si>
  <si>
    <t>Audric Estime</t>
  </si>
  <si>
    <t>Bo Nix</t>
  </si>
  <si>
    <t>Kimani Vidal</t>
  </si>
  <si>
    <t>Xavier Legette</t>
  </si>
  <si>
    <t>Isaac Guerendo</t>
  </si>
  <si>
    <t>Tyler Johnson</t>
  </si>
  <si>
    <t>Adonai Mitchell</t>
  </si>
  <si>
    <t>Ricky Pearsall</t>
  </si>
  <si>
    <t>Jermaine Burton</t>
  </si>
  <si>
    <t>Jacoby Brissett</t>
  </si>
  <si>
    <t>Johnny Wilson</t>
  </si>
  <si>
    <t>Greg Dulcich</t>
  </si>
  <si>
    <t>Brenton Strange</t>
  </si>
  <si>
    <t>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</si>
</sst>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2dd198039e1e389/Desktop/SGP/Stemptember%202024%20Dynasty%20Trade%20Value%20Chart.xlsx" TargetMode="External"/><Relationship Id="rId1" Type="http://schemas.openxmlformats.org/officeDocument/2006/relationships/externalLinkPath" Target="Stemptember%202024%20Dynasty%20Trade%20Value%20Cha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2dd198039e1e389/Desktop/SGP/trade%20value%20workbook%2054.xlsx" TargetMode="External"/><Relationship Id="rId1" Type="http://schemas.openxmlformats.org/officeDocument/2006/relationships/externalLinkPath" Target="trade%20value%20workbook%20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raft Picks"/>
      <sheetName val="Trade Values"/>
      <sheetName val="QB"/>
      <sheetName val="RB"/>
      <sheetName val="WR"/>
      <sheetName val="TE"/>
      <sheetName val="Rookies"/>
      <sheetName val="Season Change In Ranks"/>
    </sheetNames>
    <sheetDataSet>
      <sheetData sheetId="0" refreshError="1"/>
      <sheetData sheetId="1">
        <row r="1">
          <cell r="D1" t="str">
            <v>Player</v>
          </cell>
          <cell r="E1" t="str">
            <v>Team</v>
          </cell>
          <cell r="F1" t="str">
            <v>Position</v>
          </cell>
          <cell r="G1" t="str">
            <v>AGE</v>
          </cell>
          <cell r="H1" t="str">
            <v>BEST</v>
          </cell>
          <cell r="I1" t="str">
            <v>WORST</v>
          </cell>
          <cell r="J1" t="str">
            <v>AVG.</v>
          </cell>
          <cell r="K1" t="str">
            <v>STD.DEV</v>
          </cell>
          <cell r="L1" t="str">
            <v>FAN PTS</v>
          </cell>
          <cell r="M1" t="str">
            <v>Rvalue</v>
          </cell>
          <cell r="N1" t="str">
            <v>Pts. Value</v>
          </cell>
          <cell r="O1" t="str">
            <v>Age Value</v>
          </cell>
          <cell r="P1" t="str">
            <v>Longevity</v>
          </cell>
          <cell r="Q1" t="str">
            <v>Variability</v>
          </cell>
          <cell r="R1" t="str">
            <v>Value</v>
          </cell>
          <cell r="S1" t="str">
            <v>AdjValue</v>
          </cell>
          <cell r="T1" t="str">
            <v>Adjustments</v>
          </cell>
          <cell r="U1" t="str">
            <v>Trade Values</v>
          </cell>
          <cell r="V1" t="str">
            <v>Tier</v>
          </cell>
        </row>
        <row r="2">
          <cell r="D2" t="str">
            <v>Justin Jefferson</v>
          </cell>
          <cell r="E2" t="str">
            <v>MIN</v>
          </cell>
          <cell r="F2" t="str">
            <v>WR</v>
          </cell>
          <cell r="G2">
            <v>25</v>
          </cell>
          <cell r="H2">
            <v>1</v>
          </cell>
          <cell r="I2">
            <v>1</v>
          </cell>
          <cell r="J2">
            <v>1.8</v>
          </cell>
          <cell r="K2">
            <v>0.4</v>
          </cell>
          <cell r="L2">
            <v>19.8</v>
          </cell>
          <cell r="M2">
            <v>498</v>
          </cell>
          <cell r="N2">
            <v>7.8000000000000007</v>
          </cell>
          <cell r="O2">
            <v>10</v>
          </cell>
          <cell r="P2">
            <v>20</v>
          </cell>
          <cell r="Q2">
            <v>1.2000000000000002</v>
          </cell>
          <cell r="R2">
            <v>532.4</v>
          </cell>
          <cell r="S2">
            <v>63.867999999999995</v>
          </cell>
          <cell r="U2">
            <v>63.867999999999995</v>
          </cell>
          <cell r="V2">
            <v>1</v>
          </cell>
        </row>
        <row r="3">
          <cell r="D3" t="str">
            <v>Breece Hall</v>
          </cell>
          <cell r="E3" t="str">
            <v>NYJ</v>
          </cell>
          <cell r="F3" t="str">
            <v>RB</v>
          </cell>
          <cell r="G3">
            <v>23</v>
          </cell>
          <cell r="H3">
            <v>5</v>
          </cell>
          <cell r="I3">
            <v>5</v>
          </cell>
          <cell r="J3">
            <v>6.2</v>
          </cell>
          <cell r="K3">
            <v>1</v>
          </cell>
          <cell r="L3">
            <v>20.3</v>
          </cell>
          <cell r="M3">
            <v>493</v>
          </cell>
          <cell r="N3">
            <v>8.3000000000000007</v>
          </cell>
          <cell r="O3">
            <v>12</v>
          </cell>
          <cell r="P3">
            <v>24</v>
          </cell>
          <cell r="Q3">
            <v>3</v>
          </cell>
          <cell r="R3">
            <v>530.6</v>
          </cell>
          <cell r="S3">
            <v>63.652000000000008</v>
          </cell>
          <cell r="U3">
            <v>63.652000000000008</v>
          </cell>
          <cell r="V3">
            <v>1</v>
          </cell>
        </row>
        <row r="4">
          <cell r="D4" t="str">
            <v>Bijan Robinson</v>
          </cell>
          <cell r="E4" t="str">
            <v>ATL</v>
          </cell>
          <cell r="F4" t="str">
            <v>RB</v>
          </cell>
          <cell r="G4">
            <v>22</v>
          </cell>
          <cell r="H4">
            <v>6</v>
          </cell>
          <cell r="I4">
            <v>6</v>
          </cell>
          <cell r="J4">
            <v>6</v>
          </cell>
          <cell r="K4">
            <v>0</v>
          </cell>
          <cell r="L4">
            <v>15.2</v>
          </cell>
          <cell r="M4">
            <v>494</v>
          </cell>
          <cell r="N4">
            <v>3.1999999999999993</v>
          </cell>
          <cell r="O4">
            <v>13</v>
          </cell>
          <cell r="P4">
            <v>26</v>
          </cell>
          <cell r="Q4">
            <v>0</v>
          </cell>
          <cell r="R4">
            <v>526.4</v>
          </cell>
          <cell r="S4">
            <v>63.147999999999996</v>
          </cell>
          <cell r="U4">
            <v>63.147999999999996</v>
          </cell>
          <cell r="V4">
            <v>1</v>
          </cell>
        </row>
        <row r="5">
          <cell r="D5" t="str">
            <v>Jahmyr Gibbs</v>
          </cell>
          <cell r="E5" t="str">
            <v>DET</v>
          </cell>
          <cell r="F5" t="str">
            <v>RB</v>
          </cell>
          <cell r="G5">
            <v>22</v>
          </cell>
          <cell r="H5">
            <v>9</v>
          </cell>
          <cell r="I5">
            <v>9</v>
          </cell>
          <cell r="J5">
            <v>9.6</v>
          </cell>
          <cell r="K5">
            <v>0.8</v>
          </cell>
          <cell r="L5">
            <v>17.100000000000001</v>
          </cell>
          <cell r="M5">
            <v>492</v>
          </cell>
          <cell r="N5">
            <v>5.1000000000000014</v>
          </cell>
          <cell r="O5">
            <v>13</v>
          </cell>
          <cell r="P5">
            <v>26</v>
          </cell>
          <cell r="Q5">
            <v>2.4000000000000004</v>
          </cell>
          <cell r="R5">
            <v>525.80000000000007</v>
          </cell>
          <cell r="S5">
            <v>63.076000000000015</v>
          </cell>
          <cell r="U5">
            <v>63.076000000000015</v>
          </cell>
          <cell r="V5">
            <v>1</v>
          </cell>
        </row>
        <row r="6">
          <cell r="D6" t="str">
            <v>Marvin Harrison Jr.</v>
          </cell>
          <cell r="E6" t="str">
            <v>ARI</v>
          </cell>
          <cell r="F6" t="str">
            <v>WR</v>
          </cell>
          <cell r="G6">
            <v>22</v>
          </cell>
          <cell r="H6">
            <v>4</v>
          </cell>
          <cell r="I6">
            <v>4</v>
          </cell>
          <cell r="J6">
            <v>5.8</v>
          </cell>
          <cell r="K6">
            <v>1.5</v>
          </cell>
          <cell r="L6">
            <v>15.9</v>
          </cell>
          <cell r="M6">
            <v>495</v>
          </cell>
          <cell r="N6">
            <v>3.9000000000000004</v>
          </cell>
          <cell r="O6">
            <v>13</v>
          </cell>
          <cell r="P6">
            <v>26</v>
          </cell>
          <cell r="Q6">
            <v>4.5</v>
          </cell>
          <cell r="R6">
            <v>524.29999999999995</v>
          </cell>
          <cell r="S6">
            <v>62.895999999999994</v>
          </cell>
          <cell r="U6">
            <v>62.895999999999994</v>
          </cell>
          <cell r="V6">
            <v>1</v>
          </cell>
        </row>
        <row r="7">
          <cell r="D7" t="str">
            <v>Ja'Marr Chase</v>
          </cell>
          <cell r="E7" t="str">
            <v>CIN</v>
          </cell>
          <cell r="F7" t="str">
            <v>WR</v>
          </cell>
          <cell r="G7">
            <v>24</v>
          </cell>
          <cell r="H7">
            <v>1</v>
          </cell>
          <cell r="I7">
            <v>1</v>
          </cell>
          <cell r="J7">
            <v>3</v>
          </cell>
          <cell r="K7">
            <v>1.3</v>
          </cell>
          <cell r="L7">
            <v>16.5</v>
          </cell>
          <cell r="M7">
            <v>497</v>
          </cell>
          <cell r="N7">
            <v>4.5</v>
          </cell>
          <cell r="O7">
            <v>11</v>
          </cell>
          <cell r="P7">
            <v>22</v>
          </cell>
          <cell r="Q7">
            <v>3.9000000000000004</v>
          </cell>
          <cell r="R7">
            <v>524.1</v>
          </cell>
          <cell r="S7">
            <v>62.872000000000007</v>
          </cell>
          <cell r="U7">
            <v>62.872000000000007</v>
          </cell>
          <cell r="V7">
            <v>1</v>
          </cell>
        </row>
        <row r="8">
          <cell r="D8" t="str">
            <v>De'Von Achane</v>
          </cell>
          <cell r="E8" t="str">
            <v>MIA</v>
          </cell>
          <cell r="F8" t="str">
            <v>RB</v>
          </cell>
          <cell r="G8">
            <v>22</v>
          </cell>
          <cell r="H8">
            <v>10</v>
          </cell>
          <cell r="I8">
            <v>10</v>
          </cell>
          <cell r="J8">
            <v>14.6</v>
          </cell>
          <cell r="K8">
            <v>2.6</v>
          </cell>
          <cell r="L8">
            <v>20.399999999999999</v>
          </cell>
          <cell r="M8">
            <v>487</v>
          </cell>
          <cell r="N8">
            <v>8.3999999999999986</v>
          </cell>
          <cell r="O8">
            <v>13</v>
          </cell>
          <cell r="P8">
            <v>26</v>
          </cell>
          <cell r="Q8">
            <v>7.8000000000000007</v>
          </cell>
          <cell r="R8">
            <v>522</v>
          </cell>
          <cell r="S8">
            <v>62.62</v>
          </cell>
          <cell r="U8">
            <v>62.62</v>
          </cell>
          <cell r="V8">
            <v>1</v>
          </cell>
        </row>
        <row r="9">
          <cell r="D9" t="str">
            <v>Amon-Ra St. Brown</v>
          </cell>
          <cell r="E9" t="str">
            <v>DET</v>
          </cell>
          <cell r="F9" t="str">
            <v>WR</v>
          </cell>
          <cell r="G9">
            <v>24</v>
          </cell>
          <cell r="H9">
            <v>3</v>
          </cell>
          <cell r="I9">
            <v>3</v>
          </cell>
          <cell r="J9">
            <v>5.2</v>
          </cell>
          <cell r="K9">
            <v>1.6</v>
          </cell>
          <cell r="L9">
            <v>15.9</v>
          </cell>
          <cell r="M9">
            <v>496</v>
          </cell>
          <cell r="N9">
            <v>3.9000000000000004</v>
          </cell>
          <cell r="O9">
            <v>11</v>
          </cell>
          <cell r="P9">
            <v>22</v>
          </cell>
          <cell r="Q9">
            <v>4.8000000000000007</v>
          </cell>
          <cell r="R9">
            <v>521</v>
          </cell>
          <cell r="S9">
            <v>62.5</v>
          </cell>
          <cell r="U9">
            <v>62.5</v>
          </cell>
          <cell r="V9">
            <v>1</v>
          </cell>
        </row>
        <row r="10">
          <cell r="D10" t="str">
            <v>CeeDee Lamb</v>
          </cell>
          <cell r="E10" t="str">
            <v>DAL</v>
          </cell>
          <cell r="F10" t="str">
            <v>WR</v>
          </cell>
          <cell r="G10">
            <v>25</v>
          </cell>
          <cell r="H10">
            <v>1</v>
          </cell>
          <cell r="I10">
            <v>1</v>
          </cell>
          <cell r="J10">
            <v>1.8</v>
          </cell>
          <cell r="K10">
            <v>0.8</v>
          </cell>
          <cell r="L10">
            <v>13.8</v>
          </cell>
          <cell r="M10">
            <v>499</v>
          </cell>
          <cell r="N10">
            <v>1.8000000000000007</v>
          </cell>
          <cell r="O10">
            <v>10</v>
          </cell>
          <cell r="P10">
            <v>20</v>
          </cell>
          <cell r="Q10">
            <v>2.4000000000000004</v>
          </cell>
          <cell r="R10">
            <v>520.20000000000005</v>
          </cell>
          <cell r="S10">
            <v>62.404000000000003</v>
          </cell>
          <cell r="U10">
            <v>62.404000000000003</v>
          </cell>
          <cell r="V10">
            <v>1</v>
          </cell>
        </row>
        <row r="11">
          <cell r="D11" t="str">
            <v>A.J. Brown</v>
          </cell>
          <cell r="E11" t="str">
            <v>PHI</v>
          </cell>
          <cell r="F11" t="str">
            <v>WR</v>
          </cell>
          <cell r="G11">
            <v>27</v>
          </cell>
          <cell r="H11">
            <v>11</v>
          </cell>
          <cell r="I11">
            <v>11</v>
          </cell>
          <cell r="J11">
            <v>13</v>
          </cell>
          <cell r="K11">
            <v>1.9</v>
          </cell>
          <cell r="L11">
            <v>22.9</v>
          </cell>
          <cell r="M11">
            <v>488</v>
          </cell>
          <cell r="N11">
            <v>10.899999999999999</v>
          </cell>
          <cell r="O11">
            <v>8</v>
          </cell>
          <cell r="P11">
            <v>16</v>
          </cell>
          <cell r="Q11">
            <v>5.6999999999999993</v>
          </cell>
          <cell r="R11">
            <v>520.09999999999991</v>
          </cell>
          <cell r="S11">
            <v>62.391999999999996</v>
          </cell>
          <cell r="U11">
            <v>62.391999999999996</v>
          </cell>
          <cell r="V11">
            <v>1</v>
          </cell>
        </row>
        <row r="12">
          <cell r="D12" t="str">
            <v>Malik Nabers</v>
          </cell>
          <cell r="E12" t="str">
            <v>NYG</v>
          </cell>
          <cell r="F12" t="str">
            <v>WR</v>
          </cell>
          <cell r="G12">
            <v>21</v>
          </cell>
          <cell r="H12">
            <v>8</v>
          </cell>
          <cell r="I12">
            <v>8</v>
          </cell>
          <cell r="J12">
            <v>12</v>
          </cell>
          <cell r="K12">
            <v>7</v>
          </cell>
          <cell r="L12">
            <v>22.8</v>
          </cell>
          <cell r="M12">
            <v>490</v>
          </cell>
          <cell r="N12">
            <v>10.8</v>
          </cell>
          <cell r="O12">
            <v>14</v>
          </cell>
          <cell r="P12">
            <v>28</v>
          </cell>
          <cell r="Q12">
            <v>21</v>
          </cell>
          <cell r="R12">
            <v>518.6</v>
          </cell>
          <cell r="S12">
            <v>62.21200000000001</v>
          </cell>
          <cell r="U12">
            <v>62.21200000000001</v>
          </cell>
          <cell r="V12">
            <v>1</v>
          </cell>
        </row>
        <row r="13">
          <cell r="D13" t="str">
            <v>Saquon Barkley</v>
          </cell>
          <cell r="E13" t="str">
            <v>PHI</v>
          </cell>
          <cell r="F13" t="str">
            <v>RB</v>
          </cell>
          <cell r="G13">
            <v>27</v>
          </cell>
          <cell r="H13">
            <v>9</v>
          </cell>
          <cell r="I13">
            <v>9</v>
          </cell>
          <cell r="J13">
            <v>11.6</v>
          </cell>
          <cell r="K13">
            <v>1.9</v>
          </cell>
          <cell r="L13">
            <v>28.1</v>
          </cell>
          <cell r="M13">
            <v>491</v>
          </cell>
          <cell r="N13">
            <v>16.100000000000001</v>
          </cell>
          <cell r="O13">
            <v>8</v>
          </cell>
          <cell r="P13">
            <v>16</v>
          </cell>
          <cell r="Q13">
            <v>5.6999999999999993</v>
          </cell>
          <cell r="R13">
            <v>533.5</v>
          </cell>
          <cell r="S13">
            <v>64</v>
          </cell>
          <cell r="T13">
            <v>-2</v>
          </cell>
          <cell r="U13">
            <v>62</v>
          </cell>
          <cell r="V13">
            <v>1</v>
          </cell>
        </row>
        <row r="14">
          <cell r="D14" t="str">
            <v>Jonathan Taylor</v>
          </cell>
          <cell r="E14" t="str">
            <v>IND</v>
          </cell>
          <cell r="F14" t="str">
            <v>RB</v>
          </cell>
          <cell r="G14">
            <v>25</v>
          </cell>
          <cell r="H14">
            <v>10</v>
          </cell>
          <cell r="I14">
            <v>10</v>
          </cell>
          <cell r="J14">
            <v>13</v>
          </cell>
          <cell r="K14">
            <v>3.1</v>
          </cell>
          <cell r="L14">
            <v>17.600000000000001</v>
          </cell>
          <cell r="M14">
            <v>489</v>
          </cell>
          <cell r="N14">
            <v>5.6000000000000014</v>
          </cell>
          <cell r="O14">
            <v>10</v>
          </cell>
          <cell r="P14">
            <v>20</v>
          </cell>
          <cell r="Q14">
            <v>9.3000000000000007</v>
          </cell>
          <cell r="R14">
            <v>510.90000000000003</v>
          </cell>
          <cell r="S14">
            <v>61.288000000000004</v>
          </cell>
          <cell r="U14">
            <v>61.288000000000004</v>
          </cell>
          <cell r="V14">
            <v>1</v>
          </cell>
        </row>
        <row r="15">
          <cell r="D15" t="str">
            <v>Garrett Wilson</v>
          </cell>
          <cell r="E15" t="str">
            <v>NYJ</v>
          </cell>
          <cell r="F15" t="str">
            <v>WR</v>
          </cell>
          <cell r="G15">
            <v>24</v>
          </cell>
          <cell r="H15">
            <v>11</v>
          </cell>
          <cell r="I15">
            <v>11</v>
          </cell>
          <cell r="J15">
            <v>15</v>
          </cell>
          <cell r="K15">
            <v>3</v>
          </cell>
          <cell r="L15">
            <v>12.2</v>
          </cell>
          <cell r="M15">
            <v>486</v>
          </cell>
          <cell r="N15">
            <v>0.19999999999999929</v>
          </cell>
          <cell r="O15">
            <v>11</v>
          </cell>
          <cell r="P15">
            <v>22</v>
          </cell>
          <cell r="Q15">
            <v>9</v>
          </cell>
          <cell r="R15">
            <v>499.4</v>
          </cell>
          <cell r="S15">
            <v>59.907999999999994</v>
          </cell>
          <cell r="U15">
            <v>59.907999999999994</v>
          </cell>
          <cell r="V15">
            <v>1</v>
          </cell>
        </row>
        <row r="16">
          <cell r="D16" t="str">
            <v>Tyreek Hill</v>
          </cell>
          <cell r="E16" t="str">
            <v>MIA</v>
          </cell>
          <cell r="F16" t="str">
            <v>WR</v>
          </cell>
          <cell r="G16">
            <v>30</v>
          </cell>
          <cell r="H16">
            <v>10</v>
          </cell>
          <cell r="I16">
            <v>10</v>
          </cell>
          <cell r="J16">
            <v>16</v>
          </cell>
          <cell r="K16">
            <v>4.5999999999999996</v>
          </cell>
          <cell r="L16">
            <v>13.2</v>
          </cell>
          <cell r="M16">
            <v>485</v>
          </cell>
          <cell r="N16">
            <v>1.1999999999999993</v>
          </cell>
          <cell r="O16">
            <v>5</v>
          </cell>
          <cell r="P16">
            <v>10</v>
          </cell>
          <cell r="Q16">
            <v>13.799999999999999</v>
          </cell>
          <cell r="R16">
            <v>483.59999999999997</v>
          </cell>
          <cell r="S16">
            <v>58.012</v>
          </cell>
          <cell r="U16">
            <v>58.012</v>
          </cell>
          <cell r="V16">
            <v>1</v>
          </cell>
        </row>
        <row r="17">
          <cell r="D17" t="str">
            <v>Christian McCaffrey</v>
          </cell>
          <cell r="E17" t="str">
            <v>SF</v>
          </cell>
          <cell r="F17" t="str">
            <v>RB</v>
          </cell>
          <cell r="G17">
            <v>28</v>
          </cell>
          <cell r="H17">
            <v>13</v>
          </cell>
          <cell r="I17">
            <v>13</v>
          </cell>
          <cell r="J17">
            <v>17.399999999999999</v>
          </cell>
          <cell r="K17">
            <v>2.4</v>
          </cell>
          <cell r="L17">
            <v>0</v>
          </cell>
          <cell r="M17">
            <v>484</v>
          </cell>
          <cell r="N17">
            <v>-12</v>
          </cell>
          <cell r="O17">
            <v>7</v>
          </cell>
          <cell r="P17">
            <v>14</v>
          </cell>
          <cell r="Q17">
            <v>7.1999999999999993</v>
          </cell>
          <cell r="R17">
            <v>466.8</v>
          </cell>
          <cell r="S17">
            <v>55.995999999999995</v>
          </cell>
          <cell r="U17">
            <v>55.995999999999995</v>
          </cell>
          <cell r="V17">
            <v>1</v>
          </cell>
        </row>
        <row r="18">
          <cell r="D18" t="str">
            <v>James Cook</v>
          </cell>
          <cell r="E18" t="str">
            <v>BUF</v>
          </cell>
          <cell r="F18" t="str">
            <v>RB</v>
          </cell>
          <cell r="G18">
            <v>25</v>
          </cell>
          <cell r="H18">
            <v>17</v>
          </cell>
          <cell r="I18">
            <v>17</v>
          </cell>
          <cell r="J18">
            <v>23.2</v>
          </cell>
          <cell r="K18">
            <v>4.9000000000000004</v>
          </cell>
          <cell r="L18">
            <v>20.2</v>
          </cell>
          <cell r="M18">
            <v>480</v>
          </cell>
          <cell r="N18">
            <v>8.1999999999999993</v>
          </cell>
          <cell r="O18">
            <v>10</v>
          </cell>
          <cell r="P18">
            <v>20</v>
          </cell>
          <cell r="Q18">
            <v>14.700000000000001</v>
          </cell>
          <cell r="R18">
            <v>501.7</v>
          </cell>
          <cell r="S18">
            <v>42.6145</v>
          </cell>
          <cell r="U18">
            <v>42.6145</v>
          </cell>
          <cell r="V18">
            <v>2</v>
          </cell>
        </row>
        <row r="19">
          <cell r="D19" t="str">
            <v>Nico Collins</v>
          </cell>
          <cell r="E19" t="str">
            <v>HOU</v>
          </cell>
          <cell r="F19" t="str">
            <v>WR</v>
          </cell>
          <cell r="G19">
            <v>25</v>
          </cell>
          <cell r="H19">
            <v>20</v>
          </cell>
          <cell r="I19">
            <v>20</v>
          </cell>
          <cell r="J19">
            <v>24</v>
          </cell>
          <cell r="K19">
            <v>3.8</v>
          </cell>
          <cell r="L19">
            <v>19.3</v>
          </cell>
          <cell r="M19">
            <v>478</v>
          </cell>
          <cell r="N19">
            <v>7.3000000000000007</v>
          </cell>
          <cell r="O19">
            <v>10</v>
          </cell>
          <cell r="P19">
            <v>20</v>
          </cell>
          <cell r="Q19">
            <v>11.399999999999999</v>
          </cell>
          <cell r="R19">
            <v>501.20000000000005</v>
          </cell>
          <cell r="S19">
            <v>42.57200000000001</v>
          </cell>
          <cell r="U19">
            <v>42.57200000000001</v>
          </cell>
          <cell r="V19">
            <v>2</v>
          </cell>
        </row>
        <row r="20">
          <cell r="D20" t="str">
            <v>Kyren Williams</v>
          </cell>
          <cell r="E20" t="str">
            <v>LAR</v>
          </cell>
          <cell r="F20" t="str">
            <v>RB</v>
          </cell>
          <cell r="G20">
            <v>24</v>
          </cell>
          <cell r="H20">
            <v>21</v>
          </cell>
          <cell r="I20">
            <v>21</v>
          </cell>
          <cell r="J20">
            <v>28</v>
          </cell>
          <cell r="K20">
            <v>7.6</v>
          </cell>
          <cell r="L20">
            <v>20.399999999999999</v>
          </cell>
          <cell r="M20">
            <v>475</v>
          </cell>
          <cell r="N20">
            <v>8.3999999999999986</v>
          </cell>
          <cell r="O20">
            <v>11</v>
          </cell>
          <cell r="P20">
            <v>22</v>
          </cell>
          <cell r="Q20">
            <v>22.799999999999997</v>
          </cell>
          <cell r="R20">
            <v>490.99999999999994</v>
          </cell>
          <cell r="S20">
            <v>41.704999999999991</v>
          </cell>
          <cell r="U20">
            <v>41.704999999999991</v>
          </cell>
          <cell r="V20">
            <v>2</v>
          </cell>
        </row>
        <row r="21">
          <cell r="D21" t="str">
            <v>Chris Olave</v>
          </cell>
          <cell r="E21" t="str">
            <v>NO</v>
          </cell>
          <cell r="F21" t="str">
            <v>WR</v>
          </cell>
          <cell r="G21">
            <v>24</v>
          </cell>
          <cell r="H21">
            <v>14</v>
          </cell>
          <cell r="I21">
            <v>14</v>
          </cell>
          <cell r="J21">
            <v>19.600000000000001</v>
          </cell>
          <cell r="K21">
            <v>4.8</v>
          </cell>
          <cell r="L21">
            <v>12.2</v>
          </cell>
          <cell r="M21">
            <v>482</v>
          </cell>
          <cell r="N21">
            <v>0.19999999999999929</v>
          </cell>
          <cell r="O21">
            <v>11</v>
          </cell>
          <cell r="P21">
            <v>22</v>
          </cell>
          <cell r="Q21">
            <v>14.399999999999999</v>
          </cell>
          <cell r="R21">
            <v>490</v>
          </cell>
          <cell r="S21">
            <v>41.62</v>
          </cell>
          <cell r="U21">
            <v>41.62</v>
          </cell>
          <cell r="V21">
            <v>2</v>
          </cell>
        </row>
        <row r="22">
          <cell r="D22" t="str">
            <v>Travis Etienne Jr.</v>
          </cell>
          <cell r="E22" t="str">
            <v>JAC</v>
          </cell>
          <cell r="F22" t="str">
            <v>RB</v>
          </cell>
          <cell r="G22">
            <v>25</v>
          </cell>
          <cell r="H22">
            <v>16</v>
          </cell>
          <cell r="I22">
            <v>16</v>
          </cell>
          <cell r="J22">
            <v>20.8</v>
          </cell>
          <cell r="K22">
            <v>4.5</v>
          </cell>
          <cell r="L22">
            <v>13.1</v>
          </cell>
          <cell r="M22">
            <v>481</v>
          </cell>
          <cell r="N22">
            <v>1.0999999999999996</v>
          </cell>
          <cell r="O22">
            <v>10</v>
          </cell>
          <cell r="P22">
            <v>20</v>
          </cell>
          <cell r="Q22">
            <v>13.5</v>
          </cell>
          <cell r="R22">
            <v>489.7</v>
          </cell>
          <cell r="S22">
            <v>41.594499999999996</v>
          </cell>
          <cell r="U22">
            <v>41.594499999999996</v>
          </cell>
          <cell r="V22">
            <v>2</v>
          </cell>
        </row>
        <row r="23">
          <cell r="D23" t="str">
            <v>DK Metcalf</v>
          </cell>
          <cell r="E23" t="str">
            <v>SEA</v>
          </cell>
          <cell r="F23" t="str">
            <v>WR</v>
          </cell>
          <cell r="G23">
            <v>26</v>
          </cell>
          <cell r="H23">
            <v>26</v>
          </cell>
          <cell r="I23">
            <v>26</v>
          </cell>
          <cell r="J23">
            <v>30.4</v>
          </cell>
          <cell r="K23">
            <v>4.2</v>
          </cell>
          <cell r="L23">
            <v>18.399999999999999</v>
          </cell>
          <cell r="M23">
            <v>471</v>
          </cell>
          <cell r="N23">
            <v>6.3999999999999986</v>
          </cell>
          <cell r="O23">
            <v>9</v>
          </cell>
          <cell r="P23">
            <v>18</v>
          </cell>
          <cell r="Q23">
            <v>12.600000000000001</v>
          </cell>
          <cell r="R23">
            <v>489.2</v>
          </cell>
          <cell r="S23">
            <v>41.552</v>
          </cell>
          <cell r="U23">
            <v>41.552</v>
          </cell>
          <cell r="V23">
            <v>2</v>
          </cell>
        </row>
        <row r="24">
          <cell r="D24" t="str">
            <v>Kenneth Walker III</v>
          </cell>
          <cell r="E24" t="str">
            <v>SEA</v>
          </cell>
          <cell r="F24" t="str">
            <v>RB</v>
          </cell>
          <cell r="G24">
            <v>23</v>
          </cell>
          <cell r="H24">
            <v>23</v>
          </cell>
          <cell r="I24">
            <v>23</v>
          </cell>
          <cell r="J24">
            <v>32.799999999999997</v>
          </cell>
          <cell r="K24">
            <v>5.4</v>
          </cell>
          <cell r="L24">
            <v>18.899999999999999</v>
          </cell>
          <cell r="M24">
            <v>466</v>
          </cell>
          <cell r="N24">
            <v>6.8999999999999986</v>
          </cell>
          <cell r="O24">
            <v>12</v>
          </cell>
          <cell r="P24">
            <v>24</v>
          </cell>
          <cell r="Q24">
            <v>16.200000000000003</v>
          </cell>
          <cell r="R24">
            <v>487.6</v>
          </cell>
          <cell r="S24">
            <v>41.416000000000004</v>
          </cell>
          <cell r="U24">
            <v>41.416000000000004</v>
          </cell>
          <cell r="V24">
            <v>2</v>
          </cell>
        </row>
        <row r="25">
          <cell r="D25" t="str">
            <v>Josh Allen</v>
          </cell>
          <cell r="E25" t="str">
            <v>BUF</v>
          </cell>
          <cell r="F25" t="str">
            <v>QB</v>
          </cell>
          <cell r="G25">
            <v>28</v>
          </cell>
          <cell r="H25">
            <v>22</v>
          </cell>
          <cell r="I25">
            <v>22</v>
          </cell>
          <cell r="J25">
            <v>32.6</v>
          </cell>
          <cell r="K25">
            <v>6.4</v>
          </cell>
          <cell r="L25">
            <v>24</v>
          </cell>
          <cell r="M25">
            <v>467</v>
          </cell>
          <cell r="N25">
            <v>12</v>
          </cell>
          <cell r="O25">
            <v>7</v>
          </cell>
          <cell r="P25">
            <v>14</v>
          </cell>
          <cell r="Q25">
            <v>19.200000000000003</v>
          </cell>
          <cell r="R25">
            <v>485.8</v>
          </cell>
          <cell r="S25">
            <v>41.263000000000005</v>
          </cell>
          <cell r="U25">
            <v>41.263000000000005</v>
          </cell>
          <cell r="V25">
            <v>2</v>
          </cell>
        </row>
        <row r="26">
          <cell r="D26" t="str">
            <v>DeVonta Smith</v>
          </cell>
          <cell r="E26" t="str">
            <v>PHI</v>
          </cell>
          <cell r="F26" t="str">
            <v>WR</v>
          </cell>
          <cell r="G26">
            <v>25</v>
          </cell>
          <cell r="H26">
            <v>23</v>
          </cell>
          <cell r="I26">
            <v>23</v>
          </cell>
          <cell r="J26">
            <v>29.8</v>
          </cell>
          <cell r="K26">
            <v>6</v>
          </cell>
          <cell r="L26">
            <v>17</v>
          </cell>
          <cell r="M26">
            <v>473</v>
          </cell>
          <cell r="N26">
            <v>5</v>
          </cell>
          <cell r="O26">
            <v>10</v>
          </cell>
          <cell r="P26">
            <v>20</v>
          </cell>
          <cell r="Q26">
            <v>18</v>
          </cell>
          <cell r="R26">
            <v>485</v>
          </cell>
          <cell r="S26">
            <v>41.195</v>
          </cell>
          <cell r="U26">
            <v>41.195</v>
          </cell>
          <cell r="V26">
            <v>2</v>
          </cell>
        </row>
        <row r="27">
          <cell r="D27" t="str">
            <v>Puka Nacua</v>
          </cell>
          <cell r="E27" t="str">
            <v>LAR</v>
          </cell>
          <cell r="F27" t="str">
            <v>WR</v>
          </cell>
          <cell r="G27">
            <v>23</v>
          </cell>
          <cell r="H27">
            <v>13</v>
          </cell>
          <cell r="I27">
            <v>13</v>
          </cell>
          <cell r="J27">
            <v>17.8</v>
          </cell>
          <cell r="K27">
            <v>5.3</v>
          </cell>
          <cell r="L27">
            <v>8.1999999999999993</v>
          </cell>
          <cell r="M27">
            <v>483</v>
          </cell>
          <cell r="N27">
            <v>-3.8000000000000007</v>
          </cell>
          <cell r="O27">
            <v>12</v>
          </cell>
          <cell r="P27">
            <v>24</v>
          </cell>
          <cell r="Q27">
            <v>15.899999999999999</v>
          </cell>
          <cell r="R27">
            <v>483.5</v>
          </cell>
          <cell r="S27">
            <v>41.067500000000003</v>
          </cell>
          <cell r="U27">
            <v>41.067500000000003</v>
          </cell>
          <cell r="V27">
            <v>2</v>
          </cell>
        </row>
        <row r="28">
          <cell r="D28" t="str">
            <v>C.J. Stroud</v>
          </cell>
          <cell r="E28" t="str">
            <v>HOU</v>
          </cell>
          <cell r="F28" t="str">
            <v>QB</v>
          </cell>
          <cell r="G28">
            <v>22</v>
          </cell>
          <cell r="H28">
            <v>41</v>
          </cell>
          <cell r="I28">
            <v>41</v>
          </cell>
          <cell r="J28">
            <v>43.8</v>
          </cell>
          <cell r="K28">
            <v>3.4</v>
          </cell>
          <cell r="L28">
            <v>14.9</v>
          </cell>
          <cell r="M28">
            <v>458</v>
          </cell>
          <cell r="N28">
            <v>2.9000000000000004</v>
          </cell>
          <cell r="O28">
            <v>13</v>
          </cell>
          <cell r="P28">
            <v>26</v>
          </cell>
          <cell r="Q28">
            <v>10.199999999999999</v>
          </cell>
          <cell r="R28">
            <v>479.6</v>
          </cell>
          <cell r="S28">
            <v>40.736000000000004</v>
          </cell>
          <cell r="U28">
            <v>40.736000000000004</v>
          </cell>
          <cell r="V28">
            <v>2</v>
          </cell>
        </row>
        <row r="29">
          <cell r="D29" t="str">
            <v>Drake London</v>
          </cell>
          <cell r="E29" t="str">
            <v>ATL</v>
          </cell>
          <cell r="F29" t="str">
            <v>WR</v>
          </cell>
          <cell r="G29">
            <v>23</v>
          </cell>
          <cell r="H29">
            <v>22</v>
          </cell>
          <cell r="I29">
            <v>22</v>
          </cell>
          <cell r="J29">
            <v>31.2</v>
          </cell>
          <cell r="K29">
            <v>6.1</v>
          </cell>
          <cell r="L29">
            <v>13.2</v>
          </cell>
          <cell r="M29">
            <v>470</v>
          </cell>
          <cell r="N29">
            <v>1.1999999999999993</v>
          </cell>
          <cell r="O29">
            <v>12</v>
          </cell>
          <cell r="P29">
            <v>24</v>
          </cell>
          <cell r="Q29">
            <v>18.299999999999997</v>
          </cell>
          <cell r="R29">
            <v>478.09999999999997</v>
          </cell>
          <cell r="S29">
            <v>40.608499999999999</v>
          </cell>
          <cell r="U29">
            <v>40.608499999999999</v>
          </cell>
          <cell r="V29">
            <v>2</v>
          </cell>
        </row>
        <row r="30">
          <cell r="D30" t="str">
            <v>Jalen Hurts</v>
          </cell>
          <cell r="E30" t="str">
            <v>PHI</v>
          </cell>
          <cell r="F30" t="str">
            <v>QB</v>
          </cell>
          <cell r="G30">
            <v>26</v>
          </cell>
          <cell r="H30">
            <v>38</v>
          </cell>
          <cell r="I30">
            <v>38</v>
          </cell>
          <cell r="J30">
            <v>43.2</v>
          </cell>
          <cell r="K30">
            <v>4.3</v>
          </cell>
          <cell r="L30">
            <v>18.399999999999999</v>
          </cell>
          <cell r="M30">
            <v>459</v>
          </cell>
          <cell r="N30">
            <v>6.3999999999999986</v>
          </cell>
          <cell r="O30">
            <v>9</v>
          </cell>
          <cell r="P30">
            <v>18</v>
          </cell>
          <cell r="Q30">
            <v>12.899999999999999</v>
          </cell>
          <cell r="R30">
            <v>476.90000000000003</v>
          </cell>
          <cell r="S30">
            <v>40.506500000000003</v>
          </cell>
          <cell r="U30">
            <v>40.506500000000003</v>
          </cell>
          <cell r="V30">
            <v>2</v>
          </cell>
        </row>
        <row r="31">
          <cell r="D31" t="str">
            <v>Trey McBride</v>
          </cell>
          <cell r="E31" t="str">
            <v>ARI</v>
          </cell>
          <cell r="F31" t="str">
            <v>TE</v>
          </cell>
          <cell r="G31">
            <v>24</v>
          </cell>
          <cell r="H31">
            <v>15</v>
          </cell>
          <cell r="I31">
            <v>15</v>
          </cell>
          <cell r="J31">
            <v>26.6</v>
          </cell>
          <cell r="K31">
            <v>6.5</v>
          </cell>
          <cell r="L31">
            <v>10.7</v>
          </cell>
          <cell r="M31">
            <v>477</v>
          </cell>
          <cell r="N31">
            <v>-1.3000000000000007</v>
          </cell>
          <cell r="O31">
            <v>11</v>
          </cell>
          <cell r="P31">
            <v>22</v>
          </cell>
          <cell r="Q31">
            <v>19.5</v>
          </cell>
          <cell r="R31">
            <v>476.9</v>
          </cell>
          <cell r="S31">
            <v>40.506499999999996</v>
          </cell>
          <cell r="U31">
            <v>40.506499999999996</v>
          </cell>
          <cell r="V31">
            <v>2</v>
          </cell>
        </row>
        <row r="32">
          <cell r="D32" t="str">
            <v>Brock Bowers</v>
          </cell>
          <cell r="E32" t="str">
            <v>LV</v>
          </cell>
          <cell r="F32" t="str">
            <v>TE</v>
          </cell>
          <cell r="G32">
            <v>21</v>
          </cell>
          <cell r="H32">
            <v>22</v>
          </cell>
          <cell r="I32">
            <v>22</v>
          </cell>
          <cell r="J32">
            <v>29.6</v>
          </cell>
          <cell r="K32">
            <v>8.9</v>
          </cell>
          <cell r="L32">
            <v>12.6</v>
          </cell>
          <cell r="M32">
            <v>474</v>
          </cell>
          <cell r="N32">
            <v>0.59999999999999964</v>
          </cell>
          <cell r="O32">
            <v>14</v>
          </cell>
          <cell r="P32">
            <v>28</v>
          </cell>
          <cell r="Q32">
            <v>26.700000000000003</v>
          </cell>
          <cell r="R32">
            <v>476.5</v>
          </cell>
          <cell r="S32">
            <v>40.472499999999997</v>
          </cell>
          <cell r="U32">
            <v>40.472499999999997</v>
          </cell>
          <cell r="V32">
            <v>2</v>
          </cell>
        </row>
        <row r="33">
          <cell r="D33" t="str">
            <v>Rashee Rice</v>
          </cell>
          <cell r="E33" t="str">
            <v>KC</v>
          </cell>
          <cell r="F33" t="str">
            <v>WR</v>
          </cell>
          <cell r="G33">
            <v>24</v>
          </cell>
          <cell r="H33">
            <v>21</v>
          </cell>
          <cell r="I33">
            <v>21</v>
          </cell>
          <cell r="J33">
            <v>32.4</v>
          </cell>
          <cell r="K33">
            <v>10.9</v>
          </cell>
          <cell r="L33">
            <v>21.6</v>
          </cell>
          <cell r="M33">
            <v>468</v>
          </cell>
          <cell r="N33">
            <v>9.6000000000000014</v>
          </cell>
          <cell r="O33">
            <v>11</v>
          </cell>
          <cell r="P33">
            <v>22</v>
          </cell>
          <cell r="Q33">
            <v>32.700000000000003</v>
          </cell>
          <cell r="R33">
            <v>476.5</v>
          </cell>
          <cell r="S33">
            <v>40.472499999999997</v>
          </cell>
          <cell r="U33">
            <v>40.472499999999997</v>
          </cell>
          <cell r="V33">
            <v>2</v>
          </cell>
        </row>
        <row r="34">
          <cell r="D34" t="str">
            <v>Zay Flowers</v>
          </cell>
          <cell r="E34" t="str">
            <v>BAL</v>
          </cell>
          <cell r="F34" t="str">
            <v>WR</v>
          </cell>
          <cell r="G34">
            <v>24</v>
          </cell>
          <cell r="H34">
            <v>33</v>
          </cell>
          <cell r="I34">
            <v>33</v>
          </cell>
          <cell r="J34">
            <v>36.200000000000003</v>
          </cell>
          <cell r="K34">
            <v>4.0999999999999996</v>
          </cell>
          <cell r="L34">
            <v>12.8</v>
          </cell>
          <cell r="M34">
            <v>464</v>
          </cell>
          <cell r="N34">
            <v>0.80000000000000071</v>
          </cell>
          <cell r="O34">
            <v>11</v>
          </cell>
          <cell r="P34">
            <v>22</v>
          </cell>
          <cell r="Q34">
            <v>12.299999999999999</v>
          </cell>
          <cell r="R34">
            <v>475.3</v>
          </cell>
          <cell r="S34">
            <v>40.3705</v>
          </cell>
          <cell r="U34">
            <v>40.3705</v>
          </cell>
          <cell r="V34">
            <v>2</v>
          </cell>
        </row>
        <row r="35">
          <cell r="D35" t="str">
            <v>Jaylen Waddle</v>
          </cell>
          <cell r="E35" t="str">
            <v>MIA</v>
          </cell>
          <cell r="F35" t="str">
            <v>WR</v>
          </cell>
          <cell r="G35">
            <v>25</v>
          </cell>
          <cell r="H35">
            <v>18</v>
          </cell>
          <cell r="I35">
            <v>18</v>
          </cell>
          <cell r="J35">
            <v>27</v>
          </cell>
          <cell r="K35">
            <v>6.3</v>
          </cell>
          <cell r="L35">
            <v>10.4</v>
          </cell>
          <cell r="M35">
            <v>476</v>
          </cell>
          <cell r="N35">
            <v>-1.5999999999999996</v>
          </cell>
          <cell r="O35">
            <v>10</v>
          </cell>
          <cell r="P35">
            <v>20</v>
          </cell>
          <cell r="Q35">
            <v>18.899999999999999</v>
          </cell>
          <cell r="R35">
            <v>473.90000000000003</v>
          </cell>
          <cell r="S35">
            <v>40.2515</v>
          </cell>
          <cell r="U35">
            <v>40.2515</v>
          </cell>
          <cell r="V35">
            <v>2</v>
          </cell>
        </row>
        <row r="36">
          <cell r="D36" t="str">
            <v>Brandon Aiyuk</v>
          </cell>
          <cell r="E36" t="str">
            <v>SF</v>
          </cell>
          <cell r="F36" t="str">
            <v>WR</v>
          </cell>
          <cell r="G36">
            <v>26</v>
          </cell>
          <cell r="H36">
            <v>27</v>
          </cell>
          <cell r="I36">
            <v>27</v>
          </cell>
          <cell r="J36">
            <v>30</v>
          </cell>
          <cell r="K36">
            <v>2.8</v>
          </cell>
          <cell r="L36">
            <v>7.6</v>
          </cell>
          <cell r="M36">
            <v>472</v>
          </cell>
          <cell r="N36">
            <v>-4.4000000000000004</v>
          </cell>
          <cell r="O36">
            <v>9</v>
          </cell>
          <cell r="P36">
            <v>18</v>
          </cell>
          <cell r="Q36">
            <v>8.3999999999999986</v>
          </cell>
          <cell r="R36">
            <v>472.8</v>
          </cell>
          <cell r="S36">
            <v>40.158000000000001</v>
          </cell>
          <cell r="U36">
            <v>40.158000000000001</v>
          </cell>
          <cell r="V36">
            <v>2</v>
          </cell>
        </row>
        <row r="37">
          <cell r="D37" t="str">
            <v>Patrick Mahomes II</v>
          </cell>
          <cell r="E37" t="str">
            <v>KC</v>
          </cell>
          <cell r="F37" t="str">
            <v>QB</v>
          </cell>
          <cell r="G37">
            <v>29</v>
          </cell>
          <cell r="H37">
            <v>24</v>
          </cell>
          <cell r="I37">
            <v>24</v>
          </cell>
          <cell r="J37">
            <v>32</v>
          </cell>
          <cell r="K37">
            <v>6.1</v>
          </cell>
          <cell r="L37">
            <v>16.2</v>
          </cell>
          <cell r="M37">
            <v>469</v>
          </cell>
          <cell r="N37">
            <v>4.1999999999999993</v>
          </cell>
          <cell r="O37">
            <v>6</v>
          </cell>
          <cell r="P37">
            <v>12</v>
          </cell>
          <cell r="Q37">
            <v>18.299999999999997</v>
          </cell>
          <cell r="R37">
            <v>471.09999999999997</v>
          </cell>
          <cell r="S37">
            <v>40.013500000000001</v>
          </cell>
          <cell r="U37">
            <v>40.013500000000001</v>
          </cell>
          <cell r="V37">
            <v>2</v>
          </cell>
        </row>
        <row r="38">
          <cell r="D38" t="str">
            <v>Sam LaPorta</v>
          </cell>
          <cell r="E38" t="str">
            <v>DET</v>
          </cell>
          <cell r="F38" t="str">
            <v>TE</v>
          </cell>
          <cell r="G38">
            <v>23</v>
          </cell>
          <cell r="H38">
            <v>14</v>
          </cell>
          <cell r="I38">
            <v>14</v>
          </cell>
          <cell r="J38">
            <v>23.6</v>
          </cell>
          <cell r="K38">
            <v>6.7</v>
          </cell>
          <cell r="L38">
            <v>5.8</v>
          </cell>
          <cell r="M38">
            <v>479</v>
          </cell>
          <cell r="N38">
            <v>-6.2</v>
          </cell>
          <cell r="O38">
            <v>12</v>
          </cell>
          <cell r="P38">
            <v>24</v>
          </cell>
          <cell r="Q38">
            <v>20.100000000000001</v>
          </cell>
          <cell r="R38">
            <v>470.5</v>
          </cell>
          <cell r="S38">
            <v>39.962499999999999</v>
          </cell>
          <cell r="U38">
            <v>39.962499999999999</v>
          </cell>
          <cell r="V38">
            <v>2</v>
          </cell>
        </row>
        <row r="39">
          <cell r="D39" t="str">
            <v>Rome Odunze</v>
          </cell>
          <cell r="E39" t="str">
            <v>CHI</v>
          </cell>
          <cell r="F39" t="str">
            <v>WR</v>
          </cell>
          <cell r="G39">
            <v>22</v>
          </cell>
          <cell r="H39">
            <v>29</v>
          </cell>
          <cell r="I39">
            <v>29</v>
          </cell>
          <cell r="J39">
            <v>36.799999999999997</v>
          </cell>
          <cell r="K39">
            <v>7.3</v>
          </cell>
          <cell r="L39">
            <v>10.3</v>
          </cell>
          <cell r="M39">
            <v>463</v>
          </cell>
          <cell r="N39">
            <v>-1.6999999999999993</v>
          </cell>
          <cell r="O39">
            <v>13</v>
          </cell>
          <cell r="P39">
            <v>26</v>
          </cell>
          <cell r="Q39">
            <v>21.9</v>
          </cell>
          <cell r="R39">
            <v>463.70000000000005</v>
          </cell>
          <cell r="S39">
            <v>39.384500000000003</v>
          </cell>
          <cell r="U39">
            <v>39.384500000000003</v>
          </cell>
          <cell r="V39">
            <v>2</v>
          </cell>
        </row>
        <row r="40">
          <cell r="D40" t="str">
            <v>DJ Moore</v>
          </cell>
          <cell r="E40" t="str">
            <v>CHI</v>
          </cell>
          <cell r="F40" t="str">
            <v>WR</v>
          </cell>
          <cell r="G40">
            <v>27</v>
          </cell>
          <cell r="H40">
            <v>32</v>
          </cell>
          <cell r="I40">
            <v>32</v>
          </cell>
          <cell r="J40">
            <v>37.799999999999997</v>
          </cell>
          <cell r="K40">
            <v>6.6</v>
          </cell>
          <cell r="L40">
            <v>12.2</v>
          </cell>
          <cell r="M40">
            <v>462</v>
          </cell>
          <cell r="N40">
            <v>0.19999999999999929</v>
          </cell>
          <cell r="O40">
            <v>8</v>
          </cell>
          <cell r="P40">
            <v>16</v>
          </cell>
          <cell r="Q40">
            <v>19.799999999999997</v>
          </cell>
          <cell r="R40">
            <v>458.59999999999997</v>
          </cell>
          <cell r="S40">
            <v>38.951000000000001</v>
          </cell>
          <cell r="U40">
            <v>38.951000000000001</v>
          </cell>
          <cell r="V40">
            <v>2</v>
          </cell>
        </row>
        <row r="41">
          <cell r="D41" t="str">
            <v>Michael Pittman Jr.</v>
          </cell>
          <cell r="E41" t="str">
            <v>IND</v>
          </cell>
          <cell r="F41" t="str">
            <v>WR</v>
          </cell>
          <cell r="G41">
            <v>26</v>
          </cell>
          <cell r="H41">
            <v>38</v>
          </cell>
          <cell r="I41">
            <v>38</v>
          </cell>
          <cell r="J41">
            <v>40.799999999999997</v>
          </cell>
          <cell r="K41">
            <v>3.2</v>
          </cell>
          <cell r="L41">
            <v>6.6</v>
          </cell>
          <cell r="M41">
            <v>460</v>
          </cell>
          <cell r="N41">
            <v>-5.4</v>
          </cell>
          <cell r="O41">
            <v>9</v>
          </cell>
          <cell r="P41">
            <v>18</v>
          </cell>
          <cell r="Q41">
            <v>9.6000000000000014</v>
          </cell>
          <cell r="R41">
            <v>457.59999999999997</v>
          </cell>
          <cell r="S41">
            <v>38.866</v>
          </cell>
          <cell r="U41">
            <v>38.866</v>
          </cell>
          <cell r="V41">
            <v>2</v>
          </cell>
        </row>
        <row r="42">
          <cell r="D42" t="str">
            <v>Isiah Pacheco</v>
          </cell>
          <cell r="E42" t="str">
            <v>KC</v>
          </cell>
          <cell r="F42" t="str">
            <v>RB</v>
          </cell>
          <cell r="G42">
            <v>25</v>
          </cell>
          <cell r="H42">
            <v>25</v>
          </cell>
          <cell r="I42">
            <v>25</v>
          </cell>
          <cell r="J42">
            <v>38</v>
          </cell>
          <cell r="K42">
            <v>10.9</v>
          </cell>
          <cell r="L42">
            <v>15.9</v>
          </cell>
          <cell r="M42">
            <v>461</v>
          </cell>
          <cell r="N42">
            <v>3.9000000000000004</v>
          </cell>
          <cell r="O42">
            <v>10</v>
          </cell>
          <cell r="P42">
            <v>20</v>
          </cell>
          <cell r="Q42">
            <v>32.700000000000003</v>
          </cell>
          <cell r="R42">
            <v>456.1</v>
          </cell>
          <cell r="S42">
            <v>38.738500000000002</v>
          </cell>
          <cell r="U42">
            <v>38.738500000000002</v>
          </cell>
          <cell r="V42">
            <v>2</v>
          </cell>
        </row>
        <row r="43">
          <cell r="D43" t="str">
            <v>Deebo Samuel Sr.</v>
          </cell>
          <cell r="E43" t="str">
            <v>SF</v>
          </cell>
          <cell r="F43" t="str">
            <v>WR</v>
          </cell>
          <cell r="G43">
            <v>28</v>
          </cell>
          <cell r="H43">
            <v>49</v>
          </cell>
          <cell r="I43">
            <v>49</v>
          </cell>
          <cell r="J43">
            <v>58.2</v>
          </cell>
          <cell r="K43">
            <v>6.5</v>
          </cell>
          <cell r="L43">
            <v>18.399999999999999</v>
          </cell>
          <cell r="M43">
            <v>444</v>
          </cell>
          <cell r="N43">
            <v>6.3999999999999986</v>
          </cell>
          <cell r="O43">
            <v>7</v>
          </cell>
          <cell r="P43">
            <v>14</v>
          </cell>
          <cell r="Q43">
            <v>19.5</v>
          </cell>
          <cell r="R43">
            <v>451.3</v>
          </cell>
          <cell r="S43">
            <v>36.843200000000003</v>
          </cell>
          <cell r="U43">
            <v>36.843200000000003</v>
          </cell>
          <cell r="V43">
            <v>3</v>
          </cell>
        </row>
        <row r="44">
          <cell r="D44" t="str">
            <v>Jonathon Brooks</v>
          </cell>
          <cell r="E44" t="str">
            <v>CAR</v>
          </cell>
          <cell r="F44" t="str">
            <v>RB</v>
          </cell>
          <cell r="G44">
            <v>21</v>
          </cell>
          <cell r="H44">
            <v>21</v>
          </cell>
          <cell r="I44">
            <v>21</v>
          </cell>
          <cell r="J44">
            <v>36</v>
          </cell>
          <cell r="K44">
            <v>12.3</v>
          </cell>
          <cell r="L44">
            <v>0</v>
          </cell>
          <cell r="M44">
            <v>465</v>
          </cell>
          <cell r="N44">
            <v>-12</v>
          </cell>
          <cell r="O44">
            <v>14</v>
          </cell>
          <cell r="P44">
            <v>28</v>
          </cell>
          <cell r="Q44">
            <v>36.900000000000006</v>
          </cell>
          <cell r="R44">
            <v>432.1</v>
          </cell>
          <cell r="S44">
            <v>36.698500000000003</v>
          </cell>
          <cell r="U44">
            <v>36.698500000000003</v>
          </cell>
          <cell r="V44">
            <v>2</v>
          </cell>
        </row>
        <row r="45">
          <cell r="D45" t="str">
            <v>Xavier Worthy</v>
          </cell>
          <cell r="E45" t="str">
            <v>KC</v>
          </cell>
          <cell r="F45" t="str">
            <v>WR</v>
          </cell>
          <cell r="G45">
            <v>21</v>
          </cell>
          <cell r="H45">
            <v>63</v>
          </cell>
          <cell r="I45">
            <v>63</v>
          </cell>
          <cell r="J45">
            <v>68.8</v>
          </cell>
          <cell r="K45">
            <v>4.3</v>
          </cell>
          <cell r="L45">
            <v>10</v>
          </cell>
          <cell r="M45">
            <v>435</v>
          </cell>
          <cell r="N45">
            <v>-2</v>
          </cell>
          <cell r="O45">
            <v>14</v>
          </cell>
          <cell r="P45">
            <v>28</v>
          </cell>
          <cell r="Q45">
            <v>12.899999999999999</v>
          </cell>
          <cell r="R45">
            <v>446.1</v>
          </cell>
          <cell r="S45">
            <v>36.510400000000004</v>
          </cell>
          <cell r="U45">
            <v>36.510400000000004</v>
          </cell>
          <cell r="V45">
            <v>3</v>
          </cell>
        </row>
        <row r="46">
          <cell r="D46" t="str">
            <v>Josh Jacobs</v>
          </cell>
          <cell r="E46" t="str">
            <v>GB</v>
          </cell>
          <cell r="F46" t="str">
            <v>RB</v>
          </cell>
          <cell r="G46">
            <v>26</v>
          </cell>
          <cell r="H46">
            <v>33</v>
          </cell>
          <cell r="I46">
            <v>33</v>
          </cell>
          <cell r="J46">
            <v>47.4</v>
          </cell>
          <cell r="K46">
            <v>9.5</v>
          </cell>
          <cell r="L46">
            <v>10.4</v>
          </cell>
          <cell r="M46">
            <v>456</v>
          </cell>
          <cell r="N46">
            <v>-1.5999999999999996</v>
          </cell>
          <cell r="O46">
            <v>6</v>
          </cell>
          <cell r="P46">
            <v>12</v>
          </cell>
          <cell r="Q46">
            <v>28.5</v>
          </cell>
          <cell r="R46">
            <v>436.3</v>
          </cell>
          <cell r="S46">
            <v>35.883200000000002</v>
          </cell>
          <cell r="U46">
            <v>35.883200000000002</v>
          </cell>
          <cell r="V46">
            <v>3</v>
          </cell>
        </row>
        <row r="47">
          <cell r="D47" t="str">
            <v>Kyle Pitts</v>
          </cell>
          <cell r="E47" t="str">
            <v>ATL</v>
          </cell>
          <cell r="F47" t="str">
            <v>TE</v>
          </cell>
          <cell r="G47">
            <v>23</v>
          </cell>
          <cell r="H47">
            <v>52</v>
          </cell>
          <cell r="I47">
            <v>52</v>
          </cell>
          <cell r="J47">
            <v>54.6</v>
          </cell>
          <cell r="K47">
            <v>3.3</v>
          </cell>
          <cell r="L47">
            <v>8.1999999999999993</v>
          </cell>
          <cell r="M47">
            <v>449</v>
          </cell>
          <cell r="N47">
            <v>-3.8000000000000007</v>
          </cell>
          <cell r="O47">
            <v>9</v>
          </cell>
          <cell r="P47">
            <v>18</v>
          </cell>
          <cell r="Q47">
            <v>9.8999999999999986</v>
          </cell>
          <cell r="R47">
            <v>449.5</v>
          </cell>
          <cell r="S47">
            <v>35.728000000000002</v>
          </cell>
          <cell r="U47">
            <v>35.728000000000002</v>
          </cell>
          <cell r="V47">
            <v>3</v>
          </cell>
        </row>
        <row r="48">
          <cell r="D48" t="str">
            <v>Jaxon Smith-Njigba</v>
          </cell>
          <cell r="E48" t="str">
            <v>SEA</v>
          </cell>
          <cell r="F48" t="str">
            <v>WR</v>
          </cell>
          <cell r="G48">
            <v>22</v>
          </cell>
          <cell r="H48">
            <v>43</v>
          </cell>
          <cell r="I48">
            <v>43</v>
          </cell>
          <cell r="J48">
            <v>54</v>
          </cell>
          <cell r="K48">
            <v>7</v>
          </cell>
          <cell r="L48">
            <v>11.5</v>
          </cell>
          <cell r="M48">
            <v>452</v>
          </cell>
          <cell r="N48">
            <v>-0.5</v>
          </cell>
          <cell r="O48">
            <v>8</v>
          </cell>
          <cell r="P48">
            <v>16</v>
          </cell>
          <cell r="Q48">
            <v>21</v>
          </cell>
          <cell r="R48">
            <v>445.5</v>
          </cell>
          <cell r="S48">
            <v>35.471999999999994</v>
          </cell>
          <cell r="U48">
            <v>35.471999999999994</v>
          </cell>
          <cell r="V48">
            <v>3</v>
          </cell>
        </row>
        <row r="49">
          <cell r="D49" t="str">
            <v>Brian Thomas Jr.</v>
          </cell>
          <cell r="E49" t="str">
            <v>JAC</v>
          </cell>
          <cell r="F49" t="str">
            <v>WR</v>
          </cell>
          <cell r="G49">
            <v>21</v>
          </cell>
          <cell r="H49">
            <v>62</v>
          </cell>
          <cell r="I49">
            <v>62</v>
          </cell>
          <cell r="J49">
            <v>66.400000000000006</v>
          </cell>
          <cell r="K49">
            <v>4.2</v>
          </cell>
          <cell r="L49">
            <v>12</v>
          </cell>
          <cell r="M49">
            <v>436</v>
          </cell>
          <cell r="N49">
            <v>0</v>
          </cell>
          <cell r="O49">
            <v>9</v>
          </cell>
          <cell r="P49">
            <v>18</v>
          </cell>
          <cell r="Q49">
            <v>12.600000000000001</v>
          </cell>
          <cell r="R49">
            <v>441.4</v>
          </cell>
          <cell r="S49">
            <v>35.209600000000002</v>
          </cell>
          <cell r="U49">
            <v>35.209600000000002</v>
          </cell>
          <cell r="V49">
            <v>3</v>
          </cell>
        </row>
        <row r="50">
          <cell r="D50" t="str">
            <v>Jayden Reed</v>
          </cell>
          <cell r="E50" t="str">
            <v>GB</v>
          </cell>
          <cell r="F50" t="str">
            <v>WR</v>
          </cell>
          <cell r="G50">
            <v>24</v>
          </cell>
          <cell r="H50">
            <v>44</v>
          </cell>
          <cell r="I50">
            <v>44</v>
          </cell>
          <cell r="J50">
            <v>54.2</v>
          </cell>
          <cell r="K50">
            <v>9.6999999999999993</v>
          </cell>
          <cell r="L50">
            <v>16.899999999999999</v>
          </cell>
          <cell r="M50">
            <v>451</v>
          </cell>
          <cell r="N50">
            <v>4.8999999999999986</v>
          </cell>
          <cell r="O50">
            <v>11</v>
          </cell>
          <cell r="P50">
            <v>22</v>
          </cell>
          <cell r="Q50">
            <v>29.099999999999998</v>
          </cell>
          <cell r="R50">
            <v>453.7</v>
          </cell>
          <cell r="S50">
            <v>34.996799999999993</v>
          </cell>
          <cell r="U50">
            <v>34.996799999999993</v>
          </cell>
          <cell r="V50">
            <v>3</v>
          </cell>
        </row>
        <row r="51">
          <cell r="D51" t="str">
            <v>Tank Dell</v>
          </cell>
          <cell r="E51" t="str">
            <v>HOU</v>
          </cell>
          <cell r="F51" t="str">
            <v>WR</v>
          </cell>
          <cell r="G51">
            <v>24</v>
          </cell>
          <cell r="H51">
            <v>39</v>
          </cell>
          <cell r="I51">
            <v>39</v>
          </cell>
          <cell r="J51">
            <v>51.2</v>
          </cell>
          <cell r="K51">
            <v>11.3</v>
          </cell>
          <cell r="L51">
            <v>7.5</v>
          </cell>
          <cell r="M51">
            <v>453</v>
          </cell>
          <cell r="N51">
            <v>-10.5</v>
          </cell>
          <cell r="O51">
            <v>11</v>
          </cell>
          <cell r="P51">
            <v>22</v>
          </cell>
          <cell r="Q51">
            <v>33.900000000000006</v>
          </cell>
          <cell r="R51">
            <v>420.1</v>
          </cell>
          <cell r="S51">
            <v>34.846400000000003</v>
          </cell>
          <cell r="U51">
            <v>34.846400000000003</v>
          </cell>
          <cell r="V51">
            <v>3</v>
          </cell>
        </row>
        <row r="52">
          <cell r="D52" t="str">
            <v>Davante Adams</v>
          </cell>
          <cell r="E52" t="str">
            <v>LV</v>
          </cell>
          <cell r="F52" t="str">
            <v>WR</v>
          </cell>
          <cell r="G52">
            <v>31</v>
          </cell>
          <cell r="H52">
            <v>56</v>
          </cell>
          <cell r="I52">
            <v>56</v>
          </cell>
          <cell r="J52">
            <v>64.400000000000006</v>
          </cell>
          <cell r="K52">
            <v>5.8</v>
          </cell>
          <cell r="L52">
            <v>15</v>
          </cell>
          <cell r="M52">
            <v>439</v>
          </cell>
          <cell r="N52">
            <v>3</v>
          </cell>
          <cell r="O52">
            <v>4</v>
          </cell>
          <cell r="P52">
            <v>8</v>
          </cell>
          <cell r="Q52">
            <v>17.399999999999999</v>
          </cell>
          <cell r="R52">
            <v>435.6</v>
          </cell>
          <cell r="S52">
            <v>34.8384</v>
          </cell>
          <cell r="U52">
            <v>34.8384</v>
          </cell>
          <cell r="V52">
            <v>3</v>
          </cell>
        </row>
        <row r="53">
          <cell r="D53" t="str">
            <v>Jordan Addison</v>
          </cell>
          <cell r="E53" t="str">
            <v>MIN</v>
          </cell>
          <cell r="F53" t="str">
            <v>WR</v>
          </cell>
          <cell r="G53">
            <v>22</v>
          </cell>
          <cell r="H53">
            <v>45</v>
          </cell>
          <cell r="I53">
            <v>45</v>
          </cell>
          <cell r="J53">
            <v>56</v>
          </cell>
          <cell r="K53">
            <v>9.1</v>
          </cell>
          <cell r="L53">
            <v>6.5</v>
          </cell>
          <cell r="M53">
            <v>447</v>
          </cell>
          <cell r="N53">
            <v>-5.5</v>
          </cell>
          <cell r="O53">
            <v>10</v>
          </cell>
          <cell r="P53">
            <v>20</v>
          </cell>
          <cell r="Q53">
            <v>27.299999999999997</v>
          </cell>
          <cell r="R53">
            <v>428.7</v>
          </cell>
          <cell r="S53">
            <v>34.396799999999999</v>
          </cell>
          <cell r="U53">
            <v>34.396799999999999</v>
          </cell>
          <cell r="V53">
            <v>3</v>
          </cell>
        </row>
        <row r="54">
          <cell r="D54" t="str">
            <v>Chris Godwin</v>
          </cell>
          <cell r="E54" t="str">
            <v>TB</v>
          </cell>
          <cell r="F54" t="str">
            <v>WR</v>
          </cell>
          <cell r="G54">
            <v>28</v>
          </cell>
          <cell r="H54">
            <v>48</v>
          </cell>
          <cell r="I54">
            <v>48</v>
          </cell>
          <cell r="J54">
            <v>71.599999999999994</v>
          </cell>
          <cell r="K54">
            <v>12.6</v>
          </cell>
          <cell r="L54">
            <v>21.4</v>
          </cell>
          <cell r="M54">
            <v>432</v>
          </cell>
          <cell r="N54">
            <v>9.3999999999999986</v>
          </cell>
          <cell r="O54">
            <v>2</v>
          </cell>
          <cell r="P54">
            <v>4</v>
          </cell>
          <cell r="Q54">
            <v>37.799999999999997</v>
          </cell>
          <cell r="R54">
            <v>426.4</v>
          </cell>
          <cell r="S54">
            <v>34.249600000000001</v>
          </cell>
          <cell r="U54">
            <v>34.249600000000001</v>
          </cell>
          <cell r="V54">
            <v>3</v>
          </cell>
        </row>
        <row r="55">
          <cell r="D55" t="str">
            <v>Cooper Kupp</v>
          </cell>
          <cell r="E55" t="str">
            <v>LAR</v>
          </cell>
          <cell r="F55" t="str">
            <v>WR</v>
          </cell>
          <cell r="G55">
            <v>31</v>
          </cell>
          <cell r="H55">
            <v>73</v>
          </cell>
          <cell r="I55">
            <v>73</v>
          </cell>
          <cell r="J55">
            <v>81.8</v>
          </cell>
          <cell r="K55">
            <v>6.1</v>
          </cell>
          <cell r="L55">
            <v>19.899999999999999</v>
          </cell>
          <cell r="M55">
            <v>418</v>
          </cell>
          <cell r="N55">
            <v>7.8999999999999986</v>
          </cell>
          <cell r="O55">
            <v>-1</v>
          </cell>
          <cell r="P55">
            <v>-2</v>
          </cell>
          <cell r="Q55">
            <v>18.299999999999997</v>
          </cell>
          <cell r="R55">
            <v>421.4</v>
          </cell>
          <cell r="S55">
            <v>33.929600000000001</v>
          </cell>
          <cell r="U55">
            <v>33.929600000000001</v>
          </cell>
          <cell r="V55">
            <v>3</v>
          </cell>
        </row>
        <row r="56">
          <cell r="D56" t="str">
            <v>George Pickens</v>
          </cell>
          <cell r="E56" t="str">
            <v>PIT</v>
          </cell>
          <cell r="F56" t="str">
            <v>WR</v>
          </cell>
          <cell r="G56">
            <v>23</v>
          </cell>
          <cell r="H56">
            <v>46</v>
          </cell>
          <cell r="I56">
            <v>46</v>
          </cell>
          <cell r="J56">
            <v>54.2</v>
          </cell>
          <cell r="K56">
            <v>6.8</v>
          </cell>
          <cell r="L56">
            <v>9.6999999999999993</v>
          </cell>
          <cell r="M56">
            <v>450</v>
          </cell>
          <cell r="N56">
            <v>-8.3000000000000007</v>
          </cell>
          <cell r="O56">
            <v>12</v>
          </cell>
          <cell r="P56">
            <v>24</v>
          </cell>
          <cell r="Q56">
            <v>20.399999999999999</v>
          </cell>
          <cell r="R56">
            <v>437</v>
          </cell>
          <cell r="S56">
            <v>33.927999999999997</v>
          </cell>
          <cell r="U56">
            <v>33.927999999999997</v>
          </cell>
          <cell r="V56">
            <v>3</v>
          </cell>
        </row>
        <row r="57">
          <cell r="D57" t="str">
            <v>Dalton Kincaid</v>
          </cell>
          <cell r="E57" t="str">
            <v>BUF</v>
          </cell>
          <cell r="F57" t="str">
            <v>TE</v>
          </cell>
          <cell r="G57">
            <v>24</v>
          </cell>
          <cell r="H57">
            <v>32</v>
          </cell>
          <cell r="I57">
            <v>32</v>
          </cell>
          <cell r="J57">
            <v>46.4</v>
          </cell>
          <cell r="K57">
            <v>10.5</v>
          </cell>
          <cell r="L57">
            <v>7.5</v>
          </cell>
          <cell r="M57">
            <v>457</v>
          </cell>
          <cell r="N57">
            <v>-4.5</v>
          </cell>
          <cell r="O57">
            <v>8</v>
          </cell>
          <cell r="P57">
            <v>16</v>
          </cell>
          <cell r="Q57">
            <v>31.5</v>
          </cell>
          <cell r="R57">
            <v>432.5</v>
          </cell>
          <cell r="S57">
            <v>33.64</v>
          </cell>
          <cell r="U57">
            <v>33.64</v>
          </cell>
          <cell r="V57">
            <v>3</v>
          </cell>
        </row>
        <row r="58">
          <cell r="D58" t="str">
            <v>Stefon Diggs</v>
          </cell>
          <cell r="E58" t="str">
            <v>HOU</v>
          </cell>
          <cell r="F58" t="str">
            <v>WR</v>
          </cell>
          <cell r="G58">
            <v>30</v>
          </cell>
          <cell r="H58">
            <v>71</v>
          </cell>
          <cell r="I58">
            <v>71</v>
          </cell>
          <cell r="J58">
            <v>78.599999999999994</v>
          </cell>
          <cell r="K58">
            <v>8.4</v>
          </cell>
          <cell r="L58">
            <v>16.5</v>
          </cell>
          <cell r="M58">
            <v>422</v>
          </cell>
          <cell r="N58">
            <v>4.5</v>
          </cell>
          <cell r="O58">
            <v>2</v>
          </cell>
          <cell r="P58">
            <v>4</v>
          </cell>
          <cell r="Q58">
            <v>25.200000000000003</v>
          </cell>
          <cell r="R58">
            <v>409.8</v>
          </cell>
          <cell r="S58">
            <v>33.187200000000004</v>
          </cell>
          <cell r="U58">
            <v>33.187200000000004</v>
          </cell>
          <cell r="V58">
            <v>3</v>
          </cell>
        </row>
        <row r="59">
          <cell r="D59" t="str">
            <v>George Kittle</v>
          </cell>
          <cell r="E59" t="str">
            <v>SF</v>
          </cell>
          <cell r="F59" t="str">
            <v>TE</v>
          </cell>
          <cell r="G59">
            <v>30</v>
          </cell>
          <cell r="H59">
            <v>54</v>
          </cell>
          <cell r="I59">
            <v>54</v>
          </cell>
          <cell r="J59">
            <v>72</v>
          </cell>
          <cell r="K59">
            <v>13.2</v>
          </cell>
          <cell r="L59">
            <v>14.3</v>
          </cell>
          <cell r="M59">
            <v>430</v>
          </cell>
          <cell r="N59">
            <v>-3.6999999999999993</v>
          </cell>
          <cell r="O59">
            <v>5</v>
          </cell>
          <cell r="P59">
            <v>10</v>
          </cell>
          <cell r="Q59">
            <v>39.599999999999994</v>
          </cell>
          <cell r="R59">
            <v>393</v>
          </cell>
          <cell r="S59">
            <v>33.111999999999995</v>
          </cell>
          <cell r="U59">
            <v>33.111999999999995</v>
          </cell>
          <cell r="V59">
            <v>3</v>
          </cell>
        </row>
        <row r="60">
          <cell r="D60" t="str">
            <v>Aaron Jones</v>
          </cell>
          <cell r="E60" t="str">
            <v>MIN</v>
          </cell>
          <cell r="F60" t="str">
            <v>RB</v>
          </cell>
          <cell r="G60">
            <v>29</v>
          </cell>
          <cell r="H60">
            <v>74</v>
          </cell>
          <cell r="I60">
            <v>74</v>
          </cell>
          <cell r="J60">
            <v>84.8</v>
          </cell>
          <cell r="K60">
            <v>7.7</v>
          </cell>
          <cell r="L60">
            <v>18.2</v>
          </cell>
          <cell r="M60">
            <v>413</v>
          </cell>
          <cell r="N60">
            <v>6.1999999999999993</v>
          </cell>
          <cell r="O60">
            <v>3</v>
          </cell>
          <cell r="P60">
            <v>6</v>
          </cell>
          <cell r="Q60">
            <v>23.1</v>
          </cell>
          <cell r="R60">
            <v>408.29999999999995</v>
          </cell>
          <cell r="S60">
            <v>33.091200000000001</v>
          </cell>
          <cell r="U60">
            <v>33.091200000000001</v>
          </cell>
          <cell r="V60">
            <v>3</v>
          </cell>
        </row>
        <row r="61">
          <cell r="D61" t="str">
            <v>Tee Higgins</v>
          </cell>
          <cell r="E61" t="str">
            <v>CIN</v>
          </cell>
          <cell r="F61" t="str">
            <v>WR</v>
          </cell>
          <cell r="G61">
            <v>25</v>
          </cell>
          <cell r="H61">
            <v>45</v>
          </cell>
          <cell r="I61">
            <v>45</v>
          </cell>
          <cell r="J61">
            <v>56.4</v>
          </cell>
          <cell r="K61">
            <v>7.3</v>
          </cell>
          <cell r="L61">
            <v>6.9</v>
          </cell>
          <cell r="M61">
            <v>446</v>
          </cell>
          <cell r="N61">
            <v>-11.1</v>
          </cell>
          <cell r="O61">
            <v>10</v>
          </cell>
          <cell r="P61">
            <v>20</v>
          </cell>
          <cell r="Q61">
            <v>21.9</v>
          </cell>
          <cell r="R61">
            <v>421.90000000000003</v>
          </cell>
          <cell r="S61">
            <v>32.961600000000004</v>
          </cell>
          <cell r="U61">
            <v>32.961600000000004</v>
          </cell>
          <cell r="V61">
            <v>3</v>
          </cell>
        </row>
        <row r="62">
          <cell r="D62" t="str">
            <v>Mike Evans</v>
          </cell>
          <cell r="E62" t="str">
            <v>TB</v>
          </cell>
          <cell r="F62" t="str">
            <v>WR</v>
          </cell>
          <cell r="G62">
            <v>31</v>
          </cell>
          <cell r="H62">
            <v>59</v>
          </cell>
          <cell r="I62">
            <v>59</v>
          </cell>
          <cell r="J62">
            <v>71.599999999999994</v>
          </cell>
          <cell r="K62">
            <v>9.5</v>
          </cell>
          <cell r="L62">
            <v>11.3</v>
          </cell>
          <cell r="M62">
            <v>431</v>
          </cell>
          <cell r="N62">
            <v>-0.69999999999999929</v>
          </cell>
          <cell r="O62">
            <v>1</v>
          </cell>
          <cell r="P62">
            <v>2</v>
          </cell>
          <cell r="Q62">
            <v>28.5</v>
          </cell>
          <cell r="R62">
            <v>403.1</v>
          </cell>
          <cell r="S62">
            <v>32.758400000000002</v>
          </cell>
          <cell r="U62">
            <v>32.758400000000002</v>
          </cell>
          <cell r="V62">
            <v>3</v>
          </cell>
        </row>
        <row r="63">
          <cell r="D63" t="str">
            <v>Mark Andrews</v>
          </cell>
          <cell r="E63" t="str">
            <v>BAL</v>
          </cell>
          <cell r="F63" t="str">
            <v>TE</v>
          </cell>
          <cell r="G63">
            <v>29</v>
          </cell>
          <cell r="H63">
            <v>57</v>
          </cell>
          <cell r="I63">
            <v>57</v>
          </cell>
          <cell r="J63">
            <v>70.2</v>
          </cell>
          <cell r="K63">
            <v>10.8</v>
          </cell>
          <cell r="L63">
            <v>4.2</v>
          </cell>
          <cell r="M63">
            <v>434</v>
          </cell>
          <cell r="N63">
            <v>-13.8</v>
          </cell>
          <cell r="O63">
            <v>6</v>
          </cell>
          <cell r="P63">
            <v>12</v>
          </cell>
          <cell r="Q63">
            <v>32.400000000000006</v>
          </cell>
          <cell r="R63">
            <v>386</v>
          </cell>
          <cell r="S63">
            <v>32.664000000000001</v>
          </cell>
          <cell r="U63">
            <v>32.664000000000001</v>
          </cell>
          <cell r="V63">
            <v>3</v>
          </cell>
        </row>
        <row r="64">
          <cell r="D64" t="str">
            <v>Ladd McConkey</v>
          </cell>
          <cell r="E64" t="str">
            <v>LAC</v>
          </cell>
          <cell r="F64" t="str">
            <v>WR</v>
          </cell>
          <cell r="G64">
            <v>22</v>
          </cell>
          <cell r="H64">
            <v>68</v>
          </cell>
          <cell r="I64">
            <v>68</v>
          </cell>
          <cell r="J64">
            <v>80.400000000000006</v>
          </cell>
          <cell r="K64">
            <v>11</v>
          </cell>
          <cell r="L64">
            <v>9</v>
          </cell>
          <cell r="M64">
            <v>421</v>
          </cell>
          <cell r="N64">
            <v>-3</v>
          </cell>
          <cell r="O64">
            <v>8</v>
          </cell>
          <cell r="P64">
            <v>16</v>
          </cell>
          <cell r="Q64">
            <v>33</v>
          </cell>
          <cell r="R64">
            <v>395</v>
          </cell>
          <cell r="S64">
            <v>32.239999999999995</v>
          </cell>
          <cell r="U64">
            <v>32.239999999999995</v>
          </cell>
          <cell r="V64">
            <v>3</v>
          </cell>
        </row>
        <row r="65">
          <cell r="D65" t="str">
            <v>Jameson Williams</v>
          </cell>
          <cell r="E65" t="str">
            <v>DET</v>
          </cell>
          <cell r="F65" t="str">
            <v>WR</v>
          </cell>
          <cell r="G65">
            <v>23</v>
          </cell>
          <cell r="H65">
            <v>63</v>
          </cell>
          <cell r="I65">
            <v>63</v>
          </cell>
          <cell r="J65">
            <v>81</v>
          </cell>
          <cell r="K65">
            <v>15</v>
          </cell>
          <cell r="L65">
            <v>13.3</v>
          </cell>
          <cell r="M65">
            <v>420</v>
          </cell>
          <cell r="N65">
            <v>1.3000000000000007</v>
          </cell>
          <cell r="O65">
            <v>7</v>
          </cell>
          <cell r="P65">
            <v>14</v>
          </cell>
          <cell r="Q65">
            <v>45</v>
          </cell>
          <cell r="R65">
            <v>392.9</v>
          </cell>
          <cell r="S65">
            <v>32.105599999999995</v>
          </cell>
          <cell r="U65">
            <v>32.105599999999995</v>
          </cell>
          <cell r="V65">
            <v>3</v>
          </cell>
        </row>
        <row r="66">
          <cell r="D66" t="str">
            <v>Amari Cooper</v>
          </cell>
          <cell r="E66" t="str">
            <v>CLE</v>
          </cell>
          <cell r="F66" t="str">
            <v>WR</v>
          </cell>
          <cell r="G66">
            <v>30</v>
          </cell>
          <cell r="H66">
            <v>64</v>
          </cell>
          <cell r="I66">
            <v>64</v>
          </cell>
          <cell r="J66">
            <v>76.400000000000006</v>
          </cell>
          <cell r="K66">
            <v>10.6</v>
          </cell>
          <cell r="L66">
            <v>11.8</v>
          </cell>
          <cell r="M66">
            <v>425</v>
          </cell>
          <cell r="N66">
            <v>-0.19999999999999929</v>
          </cell>
          <cell r="O66">
            <v>5</v>
          </cell>
          <cell r="P66">
            <v>10</v>
          </cell>
          <cell r="Q66">
            <v>31.799999999999997</v>
          </cell>
          <cell r="R66">
            <v>402.8</v>
          </cell>
          <cell r="S66">
            <v>31.7392</v>
          </cell>
          <cell r="U66">
            <v>31.7392</v>
          </cell>
          <cell r="V66">
            <v>3</v>
          </cell>
        </row>
        <row r="67">
          <cell r="D67" t="str">
            <v>T.J. Hockenson</v>
          </cell>
          <cell r="E67" t="str">
            <v>MIN</v>
          </cell>
          <cell r="F67" t="str">
            <v>TE</v>
          </cell>
          <cell r="G67">
            <v>27</v>
          </cell>
          <cell r="H67">
            <v>69</v>
          </cell>
          <cell r="I67">
            <v>69</v>
          </cell>
          <cell r="J67">
            <v>83.6</v>
          </cell>
          <cell r="K67">
            <v>10.9</v>
          </cell>
          <cell r="L67">
            <v>0</v>
          </cell>
          <cell r="M67">
            <v>416</v>
          </cell>
          <cell r="N67">
            <v>-18</v>
          </cell>
          <cell r="O67">
            <v>8</v>
          </cell>
          <cell r="P67">
            <v>16</v>
          </cell>
          <cell r="Q67">
            <v>32.700000000000003</v>
          </cell>
          <cell r="R67">
            <v>363.3</v>
          </cell>
          <cell r="S67">
            <v>31.211199999999998</v>
          </cell>
          <cell r="U67">
            <v>31.211199999999998</v>
          </cell>
          <cell r="V67">
            <v>3</v>
          </cell>
        </row>
        <row r="68">
          <cell r="D68" t="str">
            <v>Christian Kirk</v>
          </cell>
          <cell r="E68" t="str">
            <v>JAC</v>
          </cell>
          <cell r="F68" t="str">
            <v>WR</v>
          </cell>
          <cell r="G68">
            <v>27</v>
          </cell>
          <cell r="H68">
            <v>79</v>
          </cell>
          <cell r="I68">
            <v>79</v>
          </cell>
          <cell r="J68">
            <v>87.8</v>
          </cell>
          <cell r="K68">
            <v>9.5</v>
          </cell>
          <cell r="L68">
            <v>6.9</v>
          </cell>
          <cell r="M68">
            <v>412</v>
          </cell>
          <cell r="N68">
            <v>-5.0999999999999996</v>
          </cell>
          <cell r="O68">
            <v>3</v>
          </cell>
          <cell r="P68">
            <v>6</v>
          </cell>
          <cell r="Q68">
            <v>28.5</v>
          </cell>
          <cell r="R68">
            <v>374.2</v>
          </cell>
          <cell r="S68">
            <v>30.908799999999999</v>
          </cell>
          <cell r="U68">
            <v>30.908799999999999</v>
          </cell>
          <cell r="V68">
            <v>3</v>
          </cell>
        </row>
        <row r="69">
          <cell r="D69" t="str">
            <v>Tyjae Spears</v>
          </cell>
          <cell r="E69" t="str">
            <v>TEN</v>
          </cell>
          <cell r="F69" t="str">
            <v>RB</v>
          </cell>
          <cell r="G69">
            <v>23</v>
          </cell>
          <cell r="H69">
            <v>54</v>
          </cell>
          <cell r="I69">
            <v>54</v>
          </cell>
          <cell r="J69">
            <v>78.2</v>
          </cell>
          <cell r="K69">
            <v>16.5</v>
          </cell>
          <cell r="L69">
            <v>7.5</v>
          </cell>
          <cell r="M69">
            <v>423</v>
          </cell>
          <cell r="N69">
            <v>-4.5</v>
          </cell>
          <cell r="O69">
            <v>7</v>
          </cell>
          <cell r="P69">
            <v>14</v>
          </cell>
          <cell r="Q69">
            <v>49.5</v>
          </cell>
          <cell r="R69">
            <v>374</v>
          </cell>
          <cell r="S69">
            <v>30.896000000000001</v>
          </cell>
          <cell r="U69">
            <v>30.896000000000001</v>
          </cell>
          <cell r="V69">
            <v>3</v>
          </cell>
        </row>
        <row r="70">
          <cell r="D70" t="str">
            <v>Terry McLaurin</v>
          </cell>
          <cell r="E70" t="str">
            <v>WAS</v>
          </cell>
          <cell r="F70" t="str">
            <v>WR</v>
          </cell>
          <cell r="G70">
            <v>29</v>
          </cell>
          <cell r="H70">
            <v>65</v>
          </cell>
          <cell r="I70">
            <v>65</v>
          </cell>
          <cell r="J70">
            <v>82</v>
          </cell>
          <cell r="K70">
            <v>14.1</v>
          </cell>
          <cell r="L70">
            <v>10.6</v>
          </cell>
          <cell r="M70">
            <v>417</v>
          </cell>
          <cell r="N70">
            <v>-1.4000000000000004</v>
          </cell>
          <cell r="O70">
            <v>1</v>
          </cell>
          <cell r="P70">
            <v>2</v>
          </cell>
          <cell r="Q70">
            <v>42.3</v>
          </cell>
          <cell r="R70">
            <v>372.5</v>
          </cell>
          <cell r="S70">
            <v>30.8</v>
          </cell>
          <cell r="U70">
            <v>30.8</v>
          </cell>
          <cell r="V70">
            <v>3</v>
          </cell>
        </row>
        <row r="71">
          <cell r="D71" t="str">
            <v>Travis Kelce</v>
          </cell>
          <cell r="E71" t="str">
            <v>KC</v>
          </cell>
          <cell r="F71" t="str">
            <v>TE</v>
          </cell>
          <cell r="G71">
            <v>34</v>
          </cell>
          <cell r="H71">
            <v>78</v>
          </cell>
          <cell r="I71">
            <v>78</v>
          </cell>
          <cell r="J71">
            <v>83.8</v>
          </cell>
          <cell r="K71">
            <v>5.0999999999999996</v>
          </cell>
          <cell r="L71">
            <v>5</v>
          </cell>
          <cell r="M71">
            <v>414</v>
          </cell>
          <cell r="N71">
            <v>-7</v>
          </cell>
          <cell r="O71">
            <v>-4</v>
          </cell>
          <cell r="P71">
            <v>-8</v>
          </cell>
          <cell r="Q71">
            <v>15.299999999999999</v>
          </cell>
          <cell r="R71">
            <v>369.7</v>
          </cell>
          <cell r="S71">
            <v>30.620799999999999</v>
          </cell>
          <cell r="U71">
            <v>30.620799999999999</v>
          </cell>
          <cell r="V71">
            <v>3</v>
          </cell>
        </row>
        <row r="72">
          <cell r="D72" t="str">
            <v>Alvin Kamara</v>
          </cell>
          <cell r="E72" t="str">
            <v>NO</v>
          </cell>
          <cell r="F72" t="str">
            <v>RB</v>
          </cell>
          <cell r="G72">
            <v>29</v>
          </cell>
          <cell r="H72">
            <v>49</v>
          </cell>
          <cell r="I72">
            <v>49</v>
          </cell>
          <cell r="J72">
            <v>58.4</v>
          </cell>
          <cell r="K72">
            <v>8.3000000000000007</v>
          </cell>
          <cell r="L72">
            <v>27.2</v>
          </cell>
          <cell r="M72">
            <v>443</v>
          </cell>
          <cell r="N72">
            <v>15.2</v>
          </cell>
          <cell r="O72">
            <v>6</v>
          </cell>
          <cell r="P72">
            <v>12</v>
          </cell>
          <cell r="Q72">
            <v>24.900000000000002</v>
          </cell>
          <cell r="R72">
            <v>460.5</v>
          </cell>
          <cell r="S72">
            <v>29.431999999999999</v>
          </cell>
          <cell r="U72">
            <v>29.431999999999999</v>
          </cell>
          <cell r="V72">
            <v>3</v>
          </cell>
        </row>
        <row r="73">
          <cell r="D73" t="str">
            <v>Lamar Jackson</v>
          </cell>
          <cell r="E73" t="str">
            <v>BAL</v>
          </cell>
          <cell r="F73" t="str">
            <v>QB</v>
          </cell>
          <cell r="G73">
            <v>27</v>
          </cell>
          <cell r="H73">
            <v>36</v>
          </cell>
          <cell r="I73">
            <v>36</v>
          </cell>
          <cell r="J73">
            <v>47.6</v>
          </cell>
          <cell r="K73">
            <v>11.1</v>
          </cell>
          <cell r="L73">
            <v>22.8</v>
          </cell>
          <cell r="M73">
            <v>455</v>
          </cell>
          <cell r="N73">
            <v>10.8</v>
          </cell>
          <cell r="O73">
            <v>8</v>
          </cell>
          <cell r="P73">
            <v>16</v>
          </cell>
          <cell r="Q73">
            <v>33.299999999999997</v>
          </cell>
          <cell r="R73">
            <v>459.3</v>
          </cell>
          <cell r="S73">
            <v>29.3552</v>
          </cell>
          <cell r="U73">
            <v>29.3552</v>
          </cell>
          <cell r="V73">
            <v>3</v>
          </cell>
        </row>
        <row r="74">
          <cell r="D74" t="str">
            <v>Derrick Henry</v>
          </cell>
          <cell r="E74" t="str">
            <v>BAL</v>
          </cell>
          <cell r="F74" t="str">
            <v>RB</v>
          </cell>
          <cell r="G74">
            <v>30</v>
          </cell>
          <cell r="H74">
            <v>53</v>
          </cell>
          <cell r="I74">
            <v>53</v>
          </cell>
          <cell r="J74">
            <v>57.6</v>
          </cell>
          <cell r="K74">
            <v>4.4000000000000004</v>
          </cell>
          <cell r="L74">
            <v>19.2</v>
          </cell>
          <cell r="M74">
            <v>445</v>
          </cell>
          <cell r="N74">
            <v>7.1999999999999993</v>
          </cell>
          <cell r="O74">
            <v>5</v>
          </cell>
          <cell r="P74">
            <v>10</v>
          </cell>
          <cell r="Q74">
            <v>13.200000000000001</v>
          </cell>
          <cell r="R74">
            <v>456.2</v>
          </cell>
          <cell r="S74">
            <v>29.156799999999997</v>
          </cell>
          <cell r="U74">
            <v>29.156799999999997</v>
          </cell>
          <cell r="V74">
            <v>3</v>
          </cell>
        </row>
        <row r="75">
          <cell r="D75" t="str">
            <v>Jayden Daniels</v>
          </cell>
          <cell r="E75" t="str">
            <v>WAS</v>
          </cell>
          <cell r="F75" t="str">
            <v>QB</v>
          </cell>
          <cell r="G75">
            <v>23</v>
          </cell>
          <cell r="H75">
            <v>68</v>
          </cell>
          <cell r="I75">
            <v>68</v>
          </cell>
          <cell r="J75">
            <v>81.400000000000006</v>
          </cell>
          <cell r="K75">
            <v>7.9</v>
          </cell>
          <cell r="L75">
            <v>23.2</v>
          </cell>
          <cell r="M75">
            <v>419</v>
          </cell>
          <cell r="N75">
            <v>11.2</v>
          </cell>
          <cell r="O75">
            <v>12</v>
          </cell>
          <cell r="P75">
            <v>24</v>
          </cell>
          <cell r="Q75">
            <v>23.700000000000003</v>
          </cell>
          <cell r="R75">
            <v>441.7</v>
          </cell>
          <cell r="S75">
            <v>28.2288</v>
          </cell>
          <cell r="U75">
            <v>28.2288</v>
          </cell>
          <cell r="V75">
            <v>3</v>
          </cell>
        </row>
        <row r="76">
          <cell r="D76" t="str">
            <v>Joe Mixon</v>
          </cell>
          <cell r="E76" t="str">
            <v>HOU</v>
          </cell>
          <cell r="F76" t="str">
            <v>RB</v>
          </cell>
          <cell r="G76">
            <v>28</v>
          </cell>
          <cell r="H76">
            <v>49</v>
          </cell>
          <cell r="I76">
            <v>49</v>
          </cell>
          <cell r="J76">
            <v>65</v>
          </cell>
          <cell r="K76">
            <v>9.6</v>
          </cell>
          <cell r="L76">
            <v>17.399999999999999</v>
          </cell>
          <cell r="M76">
            <v>438</v>
          </cell>
          <cell r="N76">
            <v>5.3999999999999986</v>
          </cell>
          <cell r="O76">
            <v>7</v>
          </cell>
          <cell r="P76">
            <v>14</v>
          </cell>
          <cell r="Q76">
            <v>28.799999999999997</v>
          </cell>
          <cell r="R76">
            <v>434</v>
          </cell>
          <cell r="S76">
            <v>27.736000000000001</v>
          </cell>
          <cell r="U76">
            <v>27.736000000000001</v>
          </cell>
          <cell r="V76">
            <v>3</v>
          </cell>
        </row>
        <row r="77">
          <cell r="D77" t="str">
            <v>Kyler Murray</v>
          </cell>
          <cell r="E77" t="str">
            <v>ARI</v>
          </cell>
          <cell r="F77" t="str">
            <v>QB</v>
          </cell>
          <cell r="G77">
            <v>27</v>
          </cell>
          <cell r="H77">
            <v>58</v>
          </cell>
          <cell r="I77">
            <v>58</v>
          </cell>
          <cell r="J77">
            <v>70.2</v>
          </cell>
          <cell r="K77">
            <v>10.7</v>
          </cell>
          <cell r="L77">
            <v>19.5</v>
          </cell>
          <cell r="M77">
            <v>433</v>
          </cell>
          <cell r="N77">
            <v>7.5</v>
          </cell>
          <cell r="O77">
            <v>8</v>
          </cell>
          <cell r="P77">
            <v>16</v>
          </cell>
          <cell r="Q77">
            <v>32.099999999999994</v>
          </cell>
          <cell r="R77">
            <v>431.9</v>
          </cell>
          <cell r="S77">
            <v>27.601599999999998</v>
          </cell>
          <cell r="U77">
            <v>27.601599999999998</v>
          </cell>
          <cell r="V77">
            <v>3</v>
          </cell>
        </row>
        <row r="78">
          <cell r="D78" t="str">
            <v>Rhamondre Stevenson</v>
          </cell>
          <cell r="E78" t="str">
            <v>NE</v>
          </cell>
          <cell r="F78" t="str">
            <v>RB</v>
          </cell>
          <cell r="G78">
            <v>26</v>
          </cell>
          <cell r="H78">
            <v>57</v>
          </cell>
          <cell r="I78">
            <v>57</v>
          </cell>
          <cell r="J78">
            <v>66.2</v>
          </cell>
          <cell r="K78">
            <v>9</v>
          </cell>
          <cell r="L78">
            <v>13</v>
          </cell>
          <cell r="M78">
            <v>437</v>
          </cell>
          <cell r="N78">
            <v>1</v>
          </cell>
          <cell r="O78">
            <v>9</v>
          </cell>
          <cell r="P78">
            <v>18</v>
          </cell>
          <cell r="Q78">
            <v>27</v>
          </cell>
          <cell r="R78">
            <v>430</v>
          </cell>
          <cell r="S78">
            <v>27.48</v>
          </cell>
          <cell r="U78">
            <v>27.48</v>
          </cell>
          <cell r="V78">
            <v>3</v>
          </cell>
        </row>
        <row r="79">
          <cell r="D79" t="str">
            <v>David Montgomery</v>
          </cell>
          <cell r="E79" t="str">
            <v>DET</v>
          </cell>
          <cell r="F79" t="str">
            <v>RB</v>
          </cell>
          <cell r="G79">
            <v>27</v>
          </cell>
          <cell r="H79">
            <v>59</v>
          </cell>
          <cell r="I79">
            <v>59</v>
          </cell>
          <cell r="J79">
            <v>72.2</v>
          </cell>
          <cell r="K79">
            <v>10.3</v>
          </cell>
          <cell r="L79">
            <v>18.2</v>
          </cell>
          <cell r="M79">
            <v>429</v>
          </cell>
          <cell r="N79">
            <v>6.1999999999999993</v>
          </cell>
          <cell r="O79">
            <v>8</v>
          </cell>
          <cell r="P79">
            <v>16</v>
          </cell>
          <cell r="Q79">
            <v>30.900000000000002</v>
          </cell>
          <cell r="R79">
            <v>426.5</v>
          </cell>
          <cell r="S79">
            <v>27.256</v>
          </cell>
          <cell r="U79">
            <v>27.256</v>
          </cell>
          <cell r="V79">
            <v>3</v>
          </cell>
        </row>
        <row r="80">
          <cell r="D80" t="str">
            <v>Zach Charbonnet</v>
          </cell>
          <cell r="E80" t="str">
            <v>SEA</v>
          </cell>
          <cell r="F80" t="str">
            <v>RB</v>
          </cell>
          <cell r="G80">
            <v>23</v>
          </cell>
          <cell r="H80">
            <v>71</v>
          </cell>
          <cell r="I80">
            <v>71</v>
          </cell>
          <cell r="J80">
            <v>93.8</v>
          </cell>
          <cell r="K80">
            <v>11.9</v>
          </cell>
          <cell r="L80">
            <v>18.600000000000001</v>
          </cell>
          <cell r="M80">
            <v>408</v>
          </cell>
          <cell r="N80">
            <v>6.6000000000000014</v>
          </cell>
          <cell r="O80">
            <v>7</v>
          </cell>
          <cell r="P80">
            <v>14</v>
          </cell>
          <cell r="Q80">
            <v>35.700000000000003</v>
          </cell>
          <cell r="R80">
            <v>406.1</v>
          </cell>
          <cell r="S80">
            <v>27.254999999999999</v>
          </cell>
          <cell r="U80">
            <v>27.254999999999999</v>
          </cell>
          <cell r="V80">
            <v>4</v>
          </cell>
        </row>
        <row r="81">
          <cell r="D81" t="str">
            <v>Dak Prescott</v>
          </cell>
          <cell r="E81" t="str">
            <v>DAL</v>
          </cell>
          <cell r="F81" t="str">
            <v>QB</v>
          </cell>
          <cell r="G81">
            <v>31</v>
          </cell>
          <cell r="H81">
            <v>90</v>
          </cell>
          <cell r="I81">
            <v>90</v>
          </cell>
          <cell r="J81">
            <v>96</v>
          </cell>
          <cell r="K81">
            <v>4.3</v>
          </cell>
          <cell r="L81">
            <v>18.7</v>
          </cell>
          <cell r="M81">
            <v>403</v>
          </cell>
          <cell r="N81">
            <v>6.6999999999999993</v>
          </cell>
          <cell r="O81">
            <v>1</v>
          </cell>
          <cell r="P81">
            <v>2</v>
          </cell>
          <cell r="Q81">
            <v>12.899999999999999</v>
          </cell>
          <cell r="R81">
            <v>405.5</v>
          </cell>
          <cell r="S81">
            <v>27.225000000000001</v>
          </cell>
          <cell r="U81">
            <v>27.225000000000001</v>
          </cell>
          <cell r="V81">
            <v>4</v>
          </cell>
        </row>
        <row r="82">
          <cell r="D82" t="str">
            <v>Justin Herbert</v>
          </cell>
          <cell r="E82" t="str">
            <v>LAC</v>
          </cell>
          <cell r="F82" t="str">
            <v>QB</v>
          </cell>
          <cell r="G82">
            <v>26</v>
          </cell>
          <cell r="H82">
            <v>77</v>
          </cell>
          <cell r="I82">
            <v>77</v>
          </cell>
          <cell r="J82">
            <v>90.2</v>
          </cell>
          <cell r="K82">
            <v>9.1</v>
          </cell>
          <cell r="L82">
            <v>10.5</v>
          </cell>
          <cell r="M82">
            <v>409</v>
          </cell>
          <cell r="N82">
            <v>-7.5</v>
          </cell>
          <cell r="O82">
            <v>9</v>
          </cell>
          <cell r="P82">
            <v>18</v>
          </cell>
          <cell r="Q82">
            <v>27.299999999999997</v>
          </cell>
          <cell r="R82">
            <v>384.7</v>
          </cell>
          <cell r="S82">
            <v>27.184999999999999</v>
          </cell>
          <cell r="U82">
            <v>27.184999999999999</v>
          </cell>
          <cell r="V82">
            <v>4</v>
          </cell>
        </row>
        <row r="83">
          <cell r="D83" t="str">
            <v>D'Andre Swift</v>
          </cell>
          <cell r="E83" t="str">
            <v>CHI</v>
          </cell>
          <cell r="F83" t="str">
            <v>RB</v>
          </cell>
          <cell r="G83">
            <v>25</v>
          </cell>
          <cell r="H83">
            <v>51</v>
          </cell>
          <cell r="I83">
            <v>51</v>
          </cell>
          <cell r="J83">
            <v>63.6</v>
          </cell>
          <cell r="K83">
            <v>8.4</v>
          </cell>
          <cell r="L83">
            <v>6.5</v>
          </cell>
          <cell r="M83">
            <v>440</v>
          </cell>
          <cell r="N83">
            <v>-5.5</v>
          </cell>
          <cell r="O83">
            <v>10</v>
          </cell>
          <cell r="P83">
            <v>20</v>
          </cell>
          <cell r="Q83">
            <v>25.200000000000003</v>
          </cell>
          <cell r="R83">
            <v>423.8</v>
          </cell>
          <cell r="S83">
            <v>27.083200000000001</v>
          </cell>
          <cell r="U83">
            <v>27.083200000000001</v>
          </cell>
          <cell r="V83">
            <v>3</v>
          </cell>
        </row>
        <row r="84">
          <cell r="D84" t="str">
            <v>Jordan Love</v>
          </cell>
          <cell r="E84" t="str">
            <v>GB</v>
          </cell>
          <cell r="F84" t="str">
            <v>QB</v>
          </cell>
          <cell r="G84">
            <v>25</v>
          </cell>
          <cell r="H84">
            <v>70</v>
          </cell>
          <cell r="I84">
            <v>70</v>
          </cell>
          <cell r="J84">
            <v>83.8</v>
          </cell>
          <cell r="K84">
            <v>7.4</v>
          </cell>
          <cell r="L84">
            <v>17.399999999999999</v>
          </cell>
          <cell r="M84">
            <v>415</v>
          </cell>
          <cell r="N84">
            <v>5.3999999999999986</v>
          </cell>
          <cell r="O84">
            <v>10</v>
          </cell>
          <cell r="P84">
            <v>20</v>
          </cell>
          <cell r="Q84">
            <v>22.200000000000003</v>
          </cell>
          <cell r="R84">
            <v>423.6</v>
          </cell>
          <cell r="S84">
            <v>27.070399999999999</v>
          </cell>
          <cell r="U84">
            <v>27.070399999999999</v>
          </cell>
          <cell r="V84">
            <v>3</v>
          </cell>
        </row>
        <row r="85">
          <cell r="D85" t="str">
            <v>Joe Burrow</v>
          </cell>
          <cell r="E85" t="str">
            <v>CIN</v>
          </cell>
          <cell r="F85" t="str">
            <v>QB</v>
          </cell>
          <cell r="G85">
            <v>27</v>
          </cell>
          <cell r="H85">
            <v>48</v>
          </cell>
          <cell r="I85">
            <v>48</v>
          </cell>
          <cell r="J85">
            <v>54.8</v>
          </cell>
          <cell r="K85">
            <v>7.1</v>
          </cell>
          <cell r="L85">
            <v>16.899999999999999</v>
          </cell>
          <cell r="M85">
            <v>448</v>
          </cell>
          <cell r="N85">
            <v>4.8999999999999986</v>
          </cell>
          <cell r="O85">
            <v>8</v>
          </cell>
          <cell r="P85">
            <v>16</v>
          </cell>
          <cell r="Q85">
            <v>21.299999999999997</v>
          </cell>
          <cell r="R85">
            <v>452.5</v>
          </cell>
          <cell r="S85">
            <v>28.92</v>
          </cell>
          <cell r="T85">
            <v>-2</v>
          </cell>
          <cell r="U85">
            <v>26.92</v>
          </cell>
          <cell r="V85">
            <v>3</v>
          </cell>
        </row>
        <row r="86">
          <cell r="D86" t="str">
            <v>Najee Harris</v>
          </cell>
          <cell r="E86" t="str">
            <v>PIT</v>
          </cell>
          <cell r="F86" t="str">
            <v>RB</v>
          </cell>
          <cell r="G86">
            <v>26</v>
          </cell>
          <cell r="H86">
            <v>66</v>
          </cell>
          <cell r="I86">
            <v>66</v>
          </cell>
          <cell r="J86">
            <v>77.2</v>
          </cell>
          <cell r="K86">
            <v>6.2</v>
          </cell>
          <cell r="L86">
            <v>10.3</v>
          </cell>
          <cell r="M86">
            <v>424</v>
          </cell>
          <cell r="N86">
            <v>-1.6999999999999993</v>
          </cell>
          <cell r="O86">
            <v>9</v>
          </cell>
          <cell r="P86">
            <v>18</v>
          </cell>
          <cell r="Q86">
            <v>18.600000000000001</v>
          </cell>
          <cell r="R86">
            <v>420</v>
          </cell>
          <cell r="S86">
            <v>26.84</v>
          </cell>
          <cell r="U86">
            <v>26.84</v>
          </cell>
          <cell r="V86">
            <v>3</v>
          </cell>
        </row>
        <row r="87">
          <cell r="D87" t="str">
            <v>Anthony Richardson</v>
          </cell>
          <cell r="E87" t="str">
            <v>IND</v>
          </cell>
          <cell r="F87" t="str">
            <v>QB</v>
          </cell>
          <cell r="G87">
            <v>22</v>
          </cell>
          <cell r="H87">
            <v>51</v>
          </cell>
          <cell r="I87">
            <v>51</v>
          </cell>
          <cell r="J87">
            <v>72.8</v>
          </cell>
          <cell r="K87">
            <v>14.1</v>
          </cell>
          <cell r="L87">
            <v>15.7</v>
          </cell>
          <cell r="M87">
            <v>428</v>
          </cell>
          <cell r="N87">
            <v>3.6999999999999993</v>
          </cell>
          <cell r="O87">
            <v>13</v>
          </cell>
          <cell r="P87">
            <v>26</v>
          </cell>
          <cell r="Q87">
            <v>42.3</v>
          </cell>
          <cell r="R87">
            <v>419.09999999999997</v>
          </cell>
          <cell r="S87">
            <v>26.782399999999999</v>
          </cell>
          <cell r="U87">
            <v>26.782399999999999</v>
          </cell>
          <cell r="V87">
            <v>3</v>
          </cell>
        </row>
        <row r="88">
          <cell r="D88" t="str">
            <v>Keon Coleman</v>
          </cell>
          <cell r="E88" t="str">
            <v>BUF</v>
          </cell>
          <cell r="F88" t="str">
            <v>WR</v>
          </cell>
          <cell r="G88">
            <v>21</v>
          </cell>
          <cell r="H88">
            <v>82</v>
          </cell>
          <cell r="I88">
            <v>82</v>
          </cell>
          <cell r="J88">
            <v>95.6</v>
          </cell>
          <cell r="K88">
            <v>7.2</v>
          </cell>
          <cell r="L88">
            <v>6.2</v>
          </cell>
          <cell r="M88">
            <v>407</v>
          </cell>
          <cell r="N88">
            <v>-5.8</v>
          </cell>
          <cell r="O88">
            <v>11</v>
          </cell>
          <cell r="P88">
            <v>22</v>
          </cell>
          <cell r="Q88">
            <v>21.6</v>
          </cell>
          <cell r="R88">
            <v>395.79999999999995</v>
          </cell>
          <cell r="S88">
            <v>26.74</v>
          </cell>
          <cell r="U88">
            <v>26.74</v>
          </cell>
          <cell r="V88">
            <v>4</v>
          </cell>
        </row>
        <row r="89">
          <cell r="D89" t="str">
            <v>Rachaad White</v>
          </cell>
          <cell r="E89" t="str">
            <v>TB</v>
          </cell>
          <cell r="F89" t="str">
            <v>RB</v>
          </cell>
          <cell r="G89">
            <v>25</v>
          </cell>
          <cell r="H89">
            <v>35</v>
          </cell>
          <cell r="I89">
            <v>35</v>
          </cell>
          <cell r="J89">
            <v>51.2</v>
          </cell>
          <cell r="K89">
            <v>17.8</v>
          </cell>
          <cell r="L89">
            <v>9.5</v>
          </cell>
          <cell r="M89">
            <v>454</v>
          </cell>
          <cell r="N89">
            <v>-2.5</v>
          </cell>
          <cell r="O89">
            <v>10</v>
          </cell>
          <cell r="P89">
            <v>20</v>
          </cell>
          <cell r="Q89">
            <v>53.400000000000006</v>
          </cell>
          <cell r="R89">
            <v>415.6</v>
          </cell>
          <cell r="S89">
            <v>26.558400000000002</v>
          </cell>
          <cell r="U89">
            <v>26.558400000000002</v>
          </cell>
          <cell r="V89">
            <v>3</v>
          </cell>
        </row>
        <row r="90">
          <cell r="D90" t="str">
            <v>Trey Benson</v>
          </cell>
          <cell r="E90" t="str">
            <v>ARI</v>
          </cell>
          <cell r="F90" t="str">
            <v>RB</v>
          </cell>
          <cell r="G90">
            <v>22</v>
          </cell>
          <cell r="H90">
            <v>47</v>
          </cell>
          <cell r="I90">
            <v>47</v>
          </cell>
          <cell r="J90">
            <v>60.8</v>
          </cell>
          <cell r="K90">
            <v>11.6</v>
          </cell>
          <cell r="L90">
            <v>2.1</v>
          </cell>
          <cell r="M90">
            <v>441</v>
          </cell>
          <cell r="N90">
            <v>-9.9</v>
          </cell>
          <cell r="O90">
            <v>13</v>
          </cell>
          <cell r="P90">
            <v>26</v>
          </cell>
          <cell r="Q90">
            <v>34.799999999999997</v>
          </cell>
          <cell r="R90">
            <v>412.4</v>
          </cell>
          <cell r="S90">
            <v>26.353599999999997</v>
          </cell>
          <cell r="U90">
            <v>26.353599999999997</v>
          </cell>
          <cell r="V90">
            <v>3</v>
          </cell>
        </row>
        <row r="91">
          <cell r="D91" t="str">
            <v>Tony Pollard</v>
          </cell>
          <cell r="E91" t="str">
            <v>TEN</v>
          </cell>
          <cell r="F91" t="str">
            <v>RB</v>
          </cell>
          <cell r="G91">
            <v>27</v>
          </cell>
          <cell r="H91">
            <v>40</v>
          </cell>
          <cell r="I91">
            <v>40</v>
          </cell>
          <cell r="J91">
            <v>60.6</v>
          </cell>
          <cell r="K91">
            <v>17.600000000000001</v>
          </cell>
          <cell r="L91">
            <v>13.2</v>
          </cell>
          <cell r="M91">
            <v>442</v>
          </cell>
          <cell r="N91">
            <v>1.1999999999999993</v>
          </cell>
          <cell r="O91">
            <v>8</v>
          </cell>
          <cell r="P91">
            <v>16</v>
          </cell>
          <cell r="Q91">
            <v>52.800000000000004</v>
          </cell>
          <cell r="R91">
            <v>407.59999999999997</v>
          </cell>
          <cell r="S91">
            <v>26.046399999999998</v>
          </cell>
          <cell r="U91">
            <v>26.046399999999998</v>
          </cell>
          <cell r="V91">
            <v>3</v>
          </cell>
        </row>
        <row r="92">
          <cell r="D92" t="str">
            <v>Diontae Johnson</v>
          </cell>
          <cell r="E92" t="str">
            <v>CAR</v>
          </cell>
          <cell r="F92" t="str">
            <v>WR</v>
          </cell>
          <cell r="G92">
            <v>28</v>
          </cell>
          <cell r="H92">
            <v>82</v>
          </cell>
          <cell r="I92">
            <v>82</v>
          </cell>
          <cell r="J92">
            <v>96</v>
          </cell>
          <cell r="K92">
            <v>10.1</v>
          </cell>
          <cell r="L92">
            <v>11.5</v>
          </cell>
          <cell r="M92">
            <v>405</v>
          </cell>
          <cell r="N92">
            <v>-0.5</v>
          </cell>
          <cell r="O92">
            <v>2</v>
          </cell>
          <cell r="P92">
            <v>4</v>
          </cell>
          <cell r="Q92">
            <v>30.299999999999997</v>
          </cell>
          <cell r="R92">
            <v>377.2</v>
          </cell>
          <cell r="S92">
            <v>25.81</v>
          </cell>
          <cell r="U92">
            <v>25.81</v>
          </cell>
          <cell r="V92">
            <v>4</v>
          </cell>
        </row>
        <row r="93">
          <cell r="D93" t="str">
            <v>Javonte Williams</v>
          </cell>
          <cell r="E93" t="str">
            <v>DEN</v>
          </cell>
          <cell r="F93" t="str">
            <v>RB</v>
          </cell>
          <cell r="G93">
            <v>24</v>
          </cell>
          <cell r="H93">
            <v>59</v>
          </cell>
          <cell r="I93">
            <v>59</v>
          </cell>
          <cell r="J93">
            <v>75</v>
          </cell>
          <cell r="K93">
            <v>12.4</v>
          </cell>
          <cell r="L93">
            <v>7</v>
          </cell>
          <cell r="M93">
            <v>427</v>
          </cell>
          <cell r="N93">
            <v>-5</v>
          </cell>
          <cell r="O93">
            <v>11</v>
          </cell>
          <cell r="P93">
            <v>22</v>
          </cell>
          <cell r="Q93">
            <v>37.200000000000003</v>
          </cell>
          <cell r="R93">
            <v>401.8</v>
          </cell>
          <cell r="S93">
            <v>25.6752</v>
          </cell>
          <cell r="U93">
            <v>25.6752</v>
          </cell>
          <cell r="V93">
            <v>3</v>
          </cell>
        </row>
        <row r="94">
          <cell r="D94" t="str">
            <v>Jake Ferguson</v>
          </cell>
          <cell r="E94" t="str">
            <v>DAL</v>
          </cell>
          <cell r="F94" t="str">
            <v>TE</v>
          </cell>
          <cell r="G94">
            <v>25</v>
          </cell>
          <cell r="H94">
            <v>70</v>
          </cell>
          <cell r="I94">
            <v>70</v>
          </cell>
          <cell r="J94">
            <v>89.6</v>
          </cell>
          <cell r="K94">
            <v>15.3</v>
          </cell>
          <cell r="L94">
            <v>10</v>
          </cell>
          <cell r="M94">
            <v>410</v>
          </cell>
          <cell r="N94">
            <v>-8</v>
          </cell>
          <cell r="O94">
            <v>10</v>
          </cell>
          <cell r="P94">
            <v>20</v>
          </cell>
          <cell r="Q94">
            <v>45.900000000000006</v>
          </cell>
          <cell r="R94">
            <v>368.1</v>
          </cell>
          <cell r="S94">
            <v>25.355</v>
          </cell>
          <cell r="U94">
            <v>25.355</v>
          </cell>
          <cell r="V94">
            <v>4</v>
          </cell>
        </row>
        <row r="95">
          <cell r="D95" t="str">
            <v>Brian Robinson Jr.</v>
          </cell>
          <cell r="E95" t="str">
            <v>WAS</v>
          </cell>
          <cell r="F95" t="str">
            <v>RB</v>
          </cell>
          <cell r="G95">
            <v>25</v>
          </cell>
          <cell r="H95">
            <v>47</v>
          </cell>
          <cell r="I95">
            <v>47</v>
          </cell>
          <cell r="J95">
            <v>75.599999999999994</v>
          </cell>
          <cell r="K95">
            <v>19.600000000000001</v>
          </cell>
          <cell r="L95">
            <v>14.4</v>
          </cell>
          <cell r="M95">
            <v>426</v>
          </cell>
          <cell r="N95">
            <v>2.4000000000000004</v>
          </cell>
          <cell r="O95">
            <v>10</v>
          </cell>
          <cell r="P95">
            <v>20</v>
          </cell>
          <cell r="Q95">
            <v>58.800000000000004</v>
          </cell>
          <cell r="R95">
            <v>392</v>
          </cell>
          <cell r="S95">
            <v>25.048000000000002</v>
          </cell>
          <cell r="U95">
            <v>25.048000000000002</v>
          </cell>
          <cell r="V95">
            <v>3</v>
          </cell>
        </row>
        <row r="96">
          <cell r="D96" t="str">
            <v>Jaylen Warren</v>
          </cell>
          <cell r="E96" t="str">
            <v>PIT</v>
          </cell>
          <cell r="F96" t="str">
            <v>RB</v>
          </cell>
          <cell r="G96">
            <v>25</v>
          </cell>
          <cell r="H96">
            <v>79</v>
          </cell>
          <cell r="I96">
            <v>79</v>
          </cell>
          <cell r="J96">
            <v>97.6</v>
          </cell>
          <cell r="K96">
            <v>18.2</v>
          </cell>
          <cell r="L96">
            <v>4.4000000000000004</v>
          </cell>
          <cell r="M96">
            <v>402</v>
          </cell>
          <cell r="N96">
            <v>-13.6</v>
          </cell>
          <cell r="O96">
            <v>10</v>
          </cell>
          <cell r="P96">
            <v>20</v>
          </cell>
          <cell r="Q96">
            <v>54.599999999999994</v>
          </cell>
          <cell r="R96">
            <v>340.20000000000005</v>
          </cell>
          <cell r="S96">
            <v>24.96</v>
          </cell>
          <cell r="U96">
            <v>24.96</v>
          </cell>
          <cell r="V96">
            <v>4</v>
          </cell>
        </row>
        <row r="97">
          <cell r="D97" t="str">
            <v>Caleb Williams</v>
          </cell>
          <cell r="E97" t="str">
            <v>CHI</v>
          </cell>
          <cell r="F97" t="str">
            <v>QB</v>
          </cell>
          <cell r="G97">
            <v>22</v>
          </cell>
          <cell r="H97">
            <v>77</v>
          </cell>
          <cell r="I97">
            <v>77</v>
          </cell>
          <cell r="J97">
            <v>89.4</v>
          </cell>
          <cell r="K97">
            <v>10.199999999999999</v>
          </cell>
          <cell r="L97">
            <v>12</v>
          </cell>
          <cell r="M97">
            <v>411</v>
          </cell>
          <cell r="N97">
            <v>0</v>
          </cell>
          <cell r="O97">
            <v>8</v>
          </cell>
          <cell r="P97">
            <v>16</v>
          </cell>
          <cell r="Q97">
            <v>30.599999999999998</v>
          </cell>
          <cell r="R97">
            <v>396.4</v>
          </cell>
          <cell r="S97">
            <v>26.77</v>
          </cell>
          <cell r="T97">
            <v>-2</v>
          </cell>
          <cell r="U97">
            <v>24.77</v>
          </cell>
          <cell r="V97">
            <v>4</v>
          </cell>
        </row>
        <row r="98">
          <cell r="D98" t="str">
            <v>Blake Corum</v>
          </cell>
          <cell r="E98" t="str">
            <v>LAR</v>
          </cell>
          <cell r="F98" t="str">
            <v>RB</v>
          </cell>
          <cell r="G98">
            <v>23</v>
          </cell>
          <cell r="H98">
            <v>77</v>
          </cell>
          <cell r="I98">
            <v>77</v>
          </cell>
          <cell r="J98">
            <v>96</v>
          </cell>
          <cell r="K98">
            <v>14</v>
          </cell>
          <cell r="L98">
            <v>1.4</v>
          </cell>
          <cell r="M98">
            <v>406</v>
          </cell>
          <cell r="N98">
            <v>-10.6</v>
          </cell>
          <cell r="O98">
            <v>7</v>
          </cell>
          <cell r="P98">
            <v>14</v>
          </cell>
          <cell r="Q98">
            <v>42</v>
          </cell>
          <cell r="R98">
            <v>346.2</v>
          </cell>
          <cell r="S98">
            <v>24.26</v>
          </cell>
          <cell r="U98">
            <v>24.26</v>
          </cell>
          <cell r="V98">
            <v>4</v>
          </cell>
        </row>
        <row r="99">
          <cell r="D99" t="str">
            <v>Evan Engram</v>
          </cell>
          <cell r="E99" t="str">
            <v>JAC</v>
          </cell>
          <cell r="F99" t="str">
            <v>TE</v>
          </cell>
          <cell r="G99">
            <v>30</v>
          </cell>
          <cell r="H99">
            <v>82</v>
          </cell>
          <cell r="I99">
            <v>82</v>
          </cell>
          <cell r="J99">
            <v>96</v>
          </cell>
          <cell r="K99">
            <v>9.6999999999999993</v>
          </cell>
          <cell r="L99">
            <v>1.5</v>
          </cell>
          <cell r="M99">
            <v>404</v>
          </cell>
          <cell r="N99">
            <v>-10.5</v>
          </cell>
          <cell r="O99">
            <v>0</v>
          </cell>
          <cell r="P99">
            <v>0</v>
          </cell>
          <cell r="Q99">
            <v>29.099999999999998</v>
          </cell>
          <cell r="R99">
            <v>343.4</v>
          </cell>
          <cell r="S99">
            <v>24.12</v>
          </cell>
          <cell r="U99">
            <v>24.12</v>
          </cell>
          <cell r="V99">
            <v>4</v>
          </cell>
        </row>
        <row r="100">
          <cell r="D100" t="str">
            <v>Bucky Irving</v>
          </cell>
          <cell r="E100" t="str">
            <v>TB</v>
          </cell>
          <cell r="F100" t="str">
            <v>RB</v>
          </cell>
          <cell r="G100">
            <v>22</v>
          </cell>
          <cell r="H100">
            <v>104</v>
          </cell>
          <cell r="I100">
            <v>104</v>
          </cell>
          <cell r="J100">
            <v>128</v>
          </cell>
          <cell r="K100">
            <v>21.6</v>
          </cell>
          <cell r="L100">
            <v>7.7</v>
          </cell>
          <cell r="M100">
            <v>375</v>
          </cell>
          <cell r="N100">
            <v>-10.3</v>
          </cell>
          <cell r="O100">
            <v>13</v>
          </cell>
          <cell r="P100">
            <v>26</v>
          </cell>
          <cell r="Q100">
            <v>64.800000000000011</v>
          </cell>
          <cell r="R100">
            <v>315.59999999999997</v>
          </cell>
          <cell r="S100">
            <v>13.638181818181817</v>
          </cell>
          <cell r="T100">
            <v>6</v>
          </cell>
          <cell r="U100">
            <v>19.638181818181817</v>
          </cell>
          <cell r="V100">
            <v>9</v>
          </cell>
        </row>
        <row r="101">
          <cell r="D101" t="str">
            <v>Brock Purdy</v>
          </cell>
          <cell r="E101" t="str">
            <v>SF</v>
          </cell>
          <cell r="F101" t="str">
            <v>QB</v>
          </cell>
          <cell r="G101">
            <v>24</v>
          </cell>
          <cell r="H101">
            <v>91</v>
          </cell>
          <cell r="I101">
            <v>91</v>
          </cell>
          <cell r="J101">
            <v>104</v>
          </cell>
          <cell r="K101">
            <v>7.4</v>
          </cell>
          <cell r="L101">
            <v>17</v>
          </cell>
          <cell r="M101">
            <v>397</v>
          </cell>
          <cell r="N101">
            <v>5</v>
          </cell>
          <cell r="O101">
            <v>8</v>
          </cell>
          <cell r="P101">
            <v>16</v>
          </cell>
          <cell r="Q101">
            <v>22.200000000000003</v>
          </cell>
          <cell r="R101">
            <v>400.8</v>
          </cell>
          <cell r="S101">
            <v>15.727600000000001</v>
          </cell>
          <cell r="T101">
            <v>3</v>
          </cell>
          <cell r="U101">
            <v>18.727600000000002</v>
          </cell>
          <cell r="V101">
            <v>8</v>
          </cell>
        </row>
        <row r="102">
          <cell r="D102" t="str">
            <v>Baker Mayfield</v>
          </cell>
          <cell r="E102" t="str">
            <v>TB</v>
          </cell>
          <cell r="F102" t="str">
            <v>QB</v>
          </cell>
          <cell r="G102">
            <v>29</v>
          </cell>
          <cell r="H102">
            <v>118</v>
          </cell>
          <cell r="I102">
            <v>118</v>
          </cell>
          <cell r="J102">
            <v>139</v>
          </cell>
          <cell r="K102">
            <v>14.1</v>
          </cell>
          <cell r="L102">
            <v>19.7</v>
          </cell>
          <cell r="M102">
            <v>365</v>
          </cell>
          <cell r="N102">
            <v>7.6999999999999993</v>
          </cell>
          <cell r="O102">
            <v>1</v>
          </cell>
          <cell r="P102">
            <v>2</v>
          </cell>
          <cell r="Q102">
            <v>42.3</v>
          </cell>
          <cell r="R102">
            <v>347.8</v>
          </cell>
          <cell r="S102">
            <v>13.223636363636363</v>
          </cell>
          <cell r="T102">
            <v>3</v>
          </cell>
          <cell r="U102">
            <v>16.223636363636363</v>
          </cell>
          <cell r="V102">
            <v>9</v>
          </cell>
        </row>
        <row r="103">
          <cell r="D103" t="str">
            <v>David Njoku</v>
          </cell>
          <cell r="E103" t="str">
            <v>CLE</v>
          </cell>
          <cell r="F103" t="str">
            <v>TE</v>
          </cell>
          <cell r="G103">
            <v>28</v>
          </cell>
          <cell r="H103">
            <v>74</v>
          </cell>
          <cell r="I103">
            <v>74</v>
          </cell>
          <cell r="J103">
            <v>100.4</v>
          </cell>
          <cell r="K103">
            <v>18.3</v>
          </cell>
          <cell r="L103">
            <v>8.4</v>
          </cell>
          <cell r="M103">
            <v>400</v>
          </cell>
          <cell r="N103">
            <v>-3.5999999999999996</v>
          </cell>
          <cell r="O103">
            <v>7</v>
          </cell>
          <cell r="P103">
            <v>14</v>
          </cell>
          <cell r="Q103">
            <v>54.900000000000006</v>
          </cell>
          <cell r="R103">
            <v>351.9</v>
          </cell>
          <cell r="S103">
            <v>15.6518</v>
          </cell>
          <cell r="U103">
            <v>15.6518</v>
          </cell>
          <cell r="V103">
            <v>8</v>
          </cell>
        </row>
        <row r="104">
          <cell r="D104" t="str">
            <v>Christian Watson</v>
          </cell>
          <cell r="E104" t="str">
            <v>GB</v>
          </cell>
          <cell r="F104" t="str">
            <v>WR</v>
          </cell>
          <cell r="G104">
            <v>25</v>
          </cell>
          <cell r="H104">
            <v>96</v>
          </cell>
          <cell r="I104">
            <v>96</v>
          </cell>
          <cell r="J104">
            <v>101</v>
          </cell>
          <cell r="K104">
            <v>4.3</v>
          </cell>
          <cell r="L104">
            <v>6.3</v>
          </cell>
          <cell r="M104">
            <v>399</v>
          </cell>
          <cell r="N104">
            <v>-5.7</v>
          </cell>
          <cell r="O104">
            <v>7</v>
          </cell>
          <cell r="P104">
            <v>14</v>
          </cell>
          <cell r="Q104">
            <v>12.899999999999999</v>
          </cell>
          <cell r="R104">
            <v>388.70000000000005</v>
          </cell>
          <cell r="S104">
            <v>15.461400000000001</v>
          </cell>
          <cell r="U104">
            <v>15.461400000000001</v>
          </cell>
          <cell r="V104">
            <v>8</v>
          </cell>
        </row>
        <row r="105">
          <cell r="D105" t="str">
            <v>Calvin Ridley</v>
          </cell>
          <cell r="E105" t="str">
            <v>TEN</v>
          </cell>
          <cell r="F105" t="str">
            <v>WR</v>
          </cell>
          <cell r="G105">
            <v>29</v>
          </cell>
          <cell r="H105">
            <v>97</v>
          </cell>
          <cell r="I105">
            <v>97</v>
          </cell>
          <cell r="J105">
            <v>99.4</v>
          </cell>
          <cell r="K105">
            <v>3.9</v>
          </cell>
          <cell r="L105">
            <v>11.5</v>
          </cell>
          <cell r="M105">
            <v>401</v>
          </cell>
          <cell r="N105">
            <v>-6.5</v>
          </cell>
          <cell r="O105">
            <v>6</v>
          </cell>
          <cell r="P105">
            <v>12</v>
          </cell>
          <cell r="Q105">
            <v>11.7</v>
          </cell>
          <cell r="R105">
            <v>388.3</v>
          </cell>
          <cell r="S105">
            <v>15.4526</v>
          </cell>
          <cell r="U105">
            <v>15.4526</v>
          </cell>
          <cell r="V105">
            <v>8</v>
          </cell>
        </row>
        <row r="106">
          <cell r="D106" t="str">
            <v>James Conner</v>
          </cell>
          <cell r="E106" t="str">
            <v>ARI</v>
          </cell>
          <cell r="F106" t="str">
            <v>RB</v>
          </cell>
          <cell r="G106">
            <v>29</v>
          </cell>
          <cell r="H106">
            <v>84</v>
          </cell>
          <cell r="I106">
            <v>84</v>
          </cell>
          <cell r="J106">
            <v>104</v>
          </cell>
          <cell r="K106">
            <v>17.2</v>
          </cell>
          <cell r="L106">
            <v>14.1</v>
          </cell>
          <cell r="M106">
            <v>398</v>
          </cell>
          <cell r="N106">
            <v>2.0999999999999996</v>
          </cell>
          <cell r="O106">
            <v>3</v>
          </cell>
          <cell r="P106">
            <v>6</v>
          </cell>
          <cell r="Q106">
            <v>51.599999999999994</v>
          </cell>
          <cell r="R106">
            <v>356.6</v>
          </cell>
          <cell r="S106">
            <v>14.755200000000002</v>
          </cell>
          <cell r="U106">
            <v>14.755200000000002</v>
          </cell>
          <cell r="V106">
            <v>8</v>
          </cell>
        </row>
        <row r="107">
          <cell r="D107" t="str">
            <v>Courtland Sutton</v>
          </cell>
          <cell r="E107" t="str">
            <v>DEN</v>
          </cell>
          <cell r="F107" t="str">
            <v>WR</v>
          </cell>
          <cell r="G107">
            <v>28</v>
          </cell>
          <cell r="H107">
            <v>102</v>
          </cell>
          <cell r="I107">
            <v>102</v>
          </cell>
          <cell r="J107">
            <v>111.6</v>
          </cell>
          <cell r="K107">
            <v>7.1</v>
          </cell>
          <cell r="L107">
            <v>8.4</v>
          </cell>
          <cell r="M107">
            <v>390</v>
          </cell>
          <cell r="N107">
            <v>-9.6</v>
          </cell>
          <cell r="O107">
            <v>7</v>
          </cell>
          <cell r="P107">
            <v>14</v>
          </cell>
          <cell r="Q107">
            <v>21.299999999999997</v>
          </cell>
          <cell r="R107">
            <v>363.5</v>
          </cell>
          <cell r="S107">
            <v>14.509090909090908</v>
          </cell>
          <cell r="U107">
            <v>14.509090909090908</v>
          </cell>
          <cell r="V107">
            <v>9</v>
          </cell>
        </row>
        <row r="108">
          <cell r="D108" t="str">
            <v>Romeo Doubs</v>
          </cell>
          <cell r="E108" t="str">
            <v>GB</v>
          </cell>
          <cell r="F108" t="str">
            <v>WR</v>
          </cell>
          <cell r="G108">
            <v>24</v>
          </cell>
          <cell r="H108">
            <v>119</v>
          </cell>
          <cell r="I108">
            <v>119</v>
          </cell>
          <cell r="J108">
            <v>126.4</v>
          </cell>
          <cell r="K108">
            <v>7.1</v>
          </cell>
          <cell r="L108">
            <v>7</v>
          </cell>
          <cell r="M108">
            <v>377</v>
          </cell>
          <cell r="N108">
            <v>-5</v>
          </cell>
          <cell r="O108">
            <v>8</v>
          </cell>
          <cell r="P108">
            <v>16</v>
          </cell>
          <cell r="Q108">
            <v>21.299999999999997</v>
          </cell>
          <cell r="R108">
            <v>361.7</v>
          </cell>
          <cell r="S108">
            <v>14.476363636363637</v>
          </cell>
          <cell r="U108">
            <v>14.476363636363637</v>
          </cell>
          <cell r="V108">
            <v>9</v>
          </cell>
        </row>
        <row r="109">
          <cell r="D109" t="str">
            <v>Dallas Goedert</v>
          </cell>
          <cell r="E109" t="str">
            <v>PHI</v>
          </cell>
          <cell r="F109" t="str">
            <v>TE</v>
          </cell>
          <cell r="G109">
            <v>29</v>
          </cell>
          <cell r="H109">
            <v>114</v>
          </cell>
          <cell r="I109">
            <v>114</v>
          </cell>
          <cell r="J109">
            <v>126.4</v>
          </cell>
          <cell r="K109">
            <v>6.8</v>
          </cell>
          <cell r="L109">
            <v>13.6</v>
          </cell>
          <cell r="M109">
            <v>378</v>
          </cell>
          <cell r="N109">
            <v>-4.4000000000000004</v>
          </cell>
          <cell r="O109">
            <v>6</v>
          </cell>
          <cell r="P109">
            <v>12</v>
          </cell>
          <cell r="Q109">
            <v>20.399999999999999</v>
          </cell>
          <cell r="R109">
            <v>360.8</v>
          </cell>
          <cell r="S109">
            <v>14.46</v>
          </cell>
          <cell r="U109">
            <v>14.46</v>
          </cell>
          <cell r="V109">
            <v>9</v>
          </cell>
        </row>
        <row r="110">
          <cell r="D110" t="str">
            <v>Keenan Allen</v>
          </cell>
          <cell r="E110" t="str">
            <v>CHI</v>
          </cell>
          <cell r="F110" t="str">
            <v>WR</v>
          </cell>
          <cell r="G110">
            <v>32</v>
          </cell>
          <cell r="H110">
            <v>96</v>
          </cell>
          <cell r="I110">
            <v>96</v>
          </cell>
          <cell r="J110">
            <v>106.6</v>
          </cell>
          <cell r="K110">
            <v>6.3</v>
          </cell>
          <cell r="L110">
            <v>6.9</v>
          </cell>
          <cell r="M110">
            <v>395</v>
          </cell>
          <cell r="N110">
            <v>-11.1</v>
          </cell>
          <cell r="O110">
            <v>3</v>
          </cell>
          <cell r="P110">
            <v>6</v>
          </cell>
          <cell r="Q110">
            <v>18.899999999999999</v>
          </cell>
          <cell r="R110">
            <v>359.90000000000003</v>
          </cell>
          <cell r="S110">
            <v>14.443636363636365</v>
          </cell>
          <cell r="U110">
            <v>14.443636363636365</v>
          </cell>
          <cell r="V110">
            <v>9</v>
          </cell>
        </row>
        <row r="111">
          <cell r="D111" t="str">
            <v>Jerry Jeudy</v>
          </cell>
          <cell r="E111" t="str">
            <v>CLE</v>
          </cell>
          <cell r="F111" t="str">
            <v>WR</v>
          </cell>
          <cell r="G111">
            <v>25</v>
          </cell>
          <cell r="H111">
            <v>120</v>
          </cell>
          <cell r="I111">
            <v>120</v>
          </cell>
          <cell r="J111">
            <v>127.8</v>
          </cell>
          <cell r="K111">
            <v>7.4</v>
          </cell>
          <cell r="L111">
            <v>10.8</v>
          </cell>
          <cell r="M111">
            <v>376</v>
          </cell>
          <cell r="N111">
            <v>-7.1999999999999993</v>
          </cell>
          <cell r="O111">
            <v>10</v>
          </cell>
          <cell r="P111">
            <v>20</v>
          </cell>
          <cell r="Q111">
            <v>22.200000000000003</v>
          </cell>
          <cell r="R111">
            <v>359.40000000000003</v>
          </cell>
          <cell r="S111">
            <v>14.434545454545454</v>
          </cell>
          <cell r="U111">
            <v>14.434545454545454</v>
          </cell>
          <cell r="V111">
            <v>9</v>
          </cell>
        </row>
        <row r="112">
          <cell r="D112" t="str">
            <v>Josh Downs</v>
          </cell>
          <cell r="E112" t="str">
            <v>IND</v>
          </cell>
          <cell r="F112" t="str">
            <v>WR</v>
          </cell>
          <cell r="G112">
            <v>23</v>
          </cell>
          <cell r="H112">
            <v>102</v>
          </cell>
          <cell r="I112">
            <v>102</v>
          </cell>
          <cell r="J112">
            <v>116.4</v>
          </cell>
          <cell r="K112">
            <v>11.2</v>
          </cell>
          <cell r="L112">
            <v>5.2</v>
          </cell>
          <cell r="M112">
            <v>385</v>
          </cell>
          <cell r="N112">
            <v>-12.8</v>
          </cell>
          <cell r="O112">
            <v>12</v>
          </cell>
          <cell r="P112">
            <v>24</v>
          </cell>
          <cell r="Q112">
            <v>33.599999999999994</v>
          </cell>
          <cell r="R112">
            <v>349.79999999999995</v>
          </cell>
          <cell r="S112">
            <v>14.259999999999998</v>
          </cell>
          <cell r="U112">
            <v>14.259999999999998</v>
          </cell>
          <cell r="V112">
            <v>9</v>
          </cell>
        </row>
        <row r="113">
          <cell r="D113" t="str">
            <v>Troy Franklin</v>
          </cell>
          <cell r="E113" t="str">
            <v>DEN</v>
          </cell>
          <cell r="F113" t="str">
            <v>WR</v>
          </cell>
          <cell r="G113">
            <v>21</v>
          </cell>
          <cell r="H113">
            <v>142</v>
          </cell>
          <cell r="I113">
            <v>142</v>
          </cell>
          <cell r="J113">
            <v>145.80000000000001</v>
          </cell>
          <cell r="K113">
            <v>6.1</v>
          </cell>
          <cell r="L113">
            <v>1.6</v>
          </cell>
          <cell r="M113">
            <v>360</v>
          </cell>
          <cell r="N113">
            <v>-10.4</v>
          </cell>
          <cell r="O113">
            <v>14</v>
          </cell>
          <cell r="P113">
            <v>28</v>
          </cell>
          <cell r="Q113">
            <v>18.299999999999997</v>
          </cell>
          <cell r="R113">
            <v>348.9</v>
          </cell>
          <cell r="S113">
            <v>14.243636363636364</v>
          </cell>
          <cell r="U113">
            <v>14.243636363636364</v>
          </cell>
          <cell r="V113">
            <v>9</v>
          </cell>
        </row>
        <row r="114">
          <cell r="D114" t="str">
            <v>Pat Freiermuth</v>
          </cell>
          <cell r="E114" t="str">
            <v>PIT</v>
          </cell>
          <cell r="F114" t="str">
            <v>TE</v>
          </cell>
          <cell r="G114">
            <v>25</v>
          </cell>
          <cell r="H114">
            <v>121</v>
          </cell>
          <cell r="I114">
            <v>121</v>
          </cell>
          <cell r="J114">
            <v>130.19999999999999</v>
          </cell>
          <cell r="K114">
            <v>7.3</v>
          </cell>
          <cell r="L114">
            <v>7.3</v>
          </cell>
          <cell r="M114">
            <v>372</v>
          </cell>
          <cell r="N114">
            <v>-10.7</v>
          </cell>
          <cell r="O114">
            <v>10</v>
          </cell>
          <cell r="P114">
            <v>20</v>
          </cell>
          <cell r="Q114">
            <v>21.9</v>
          </cell>
          <cell r="R114">
            <v>348.70000000000005</v>
          </cell>
          <cell r="S114">
            <v>14.240000000000002</v>
          </cell>
          <cell r="U114">
            <v>14.240000000000002</v>
          </cell>
          <cell r="V114">
            <v>9</v>
          </cell>
        </row>
        <row r="115">
          <cell r="D115" t="str">
            <v>Isaiah Likely</v>
          </cell>
          <cell r="E115" t="str">
            <v>BAL</v>
          </cell>
          <cell r="F115" t="str">
            <v>TE</v>
          </cell>
          <cell r="G115">
            <v>24</v>
          </cell>
          <cell r="H115">
            <v>88</v>
          </cell>
          <cell r="I115">
            <v>88</v>
          </cell>
          <cell r="J115">
            <v>105.8</v>
          </cell>
          <cell r="K115">
            <v>18.7</v>
          </cell>
          <cell r="L115">
            <v>10.7</v>
          </cell>
          <cell r="M115">
            <v>396</v>
          </cell>
          <cell r="N115">
            <v>-7.3000000000000007</v>
          </cell>
          <cell r="O115">
            <v>11</v>
          </cell>
          <cell r="P115">
            <v>22</v>
          </cell>
          <cell r="Q115">
            <v>56.099999999999994</v>
          </cell>
          <cell r="R115">
            <v>347.29999999999995</v>
          </cell>
          <cell r="S115">
            <v>14.214545454545455</v>
          </cell>
          <cell r="U115">
            <v>14.214545454545455</v>
          </cell>
          <cell r="V115">
            <v>9</v>
          </cell>
        </row>
        <row r="116">
          <cell r="D116" t="str">
            <v>MarShawn Lloyd</v>
          </cell>
          <cell r="E116" t="str">
            <v>GB</v>
          </cell>
          <cell r="F116" t="str">
            <v>RB</v>
          </cell>
          <cell r="G116">
            <v>23</v>
          </cell>
          <cell r="H116">
            <v>90</v>
          </cell>
          <cell r="I116">
            <v>90</v>
          </cell>
          <cell r="J116">
            <v>113.4</v>
          </cell>
          <cell r="K116">
            <v>15.6</v>
          </cell>
          <cell r="L116">
            <v>2.8</v>
          </cell>
          <cell r="M116">
            <v>388</v>
          </cell>
          <cell r="N116">
            <v>-15.2</v>
          </cell>
          <cell r="O116">
            <v>12</v>
          </cell>
          <cell r="P116">
            <v>24</v>
          </cell>
          <cell r="Q116">
            <v>46.8</v>
          </cell>
          <cell r="R116">
            <v>334.8</v>
          </cell>
          <cell r="S116">
            <v>13.987272727272728</v>
          </cell>
          <cell r="U116">
            <v>13.987272727272728</v>
          </cell>
          <cell r="V116">
            <v>9</v>
          </cell>
        </row>
        <row r="117">
          <cell r="D117" t="str">
            <v>Trevor Lawrence</v>
          </cell>
          <cell r="E117" t="str">
            <v>JAC</v>
          </cell>
          <cell r="F117" t="str">
            <v>QB</v>
          </cell>
          <cell r="G117">
            <v>24</v>
          </cell>
          <cell r="H117">
            <v>96</v>
          </cell>
          <cell r="I117">
            <v>96</v>
          </cell>
          <cell r="J117">
            <v>109</v>
          </cell>
          <cell r="K117">
            <v>8.1</v>
          </cell>
          <cell r="L117">
            <v>11.7</v>
          </cell>
          <cell r="M117">
            <v>392</v>
          </cell>
          <cell r="N117">
            <v>-0.30000000000000071</v>
          </cell>
          <cell r="O117">
            <v>11</v>
          </cell>
          <cell r="P117">
            <v>22</v>
          </cell>
          <cell r="Q117">
            <v>24.299999999999997</v>
          </cell>
          <cell r="R117">
            <v>389.09999999999997</v>
          </cell>
          <cell r="S117">
            <v>13.974545454545453</v>
          </cell>
          <cell r="U117">
            <v>13.974545454545453</v>
          </cell>
          <cell r="V117">
            <v>9</v>
          </cell>
        </row>
        <row r="118">
          <cell r="D118" t="str">
            <v>Chuba Hubbard</v>
          </cell>
          <cell r="E118" t="str">
            <v>CAR</v>
          </cell>
          <cell r="F118" t="str">
            <v>RB</v>
          </cell>
          <cell r="G118">
            <v>25</v>
          </cell>
          <cell r="H118">
            <v>125</v>
          </cell>
          <cell r="I118">
            <v>125</v>
          </cell>
          <cell r="J118">
            <v>143.6</v>
          </cell>
          <cell r="K118">
            <v>13.6</v>
          </cell>
          <cell r="L118">
            <v>13.6</v>
          </cell>
          <cell r="M118">
            <v>363</v>
          </cell>
          <cell r="N118">
            <v>-4.4000000000000004</v>
          </cell>
          <cell r="O118">
            <v>10</v>
          </cell>
          <cell r="P118">
            <v>20</v>
          </cell>
          <cell r="Q118">
            <v>40.799999999999997</v>
          </cell>
          <cell r="R118">
            <v>333.4</v>
          </cell>
          <cell r="S118">
            <v>13.961818181818181</v>
          </cell>
          <cell r="U118">
            <v>13.961818181818181</v>
          </cell>
          <cell r="V118">
            <v>9</v>
          </cell>
        </row>
        <row r="119">
          <cell r="D119" t="str">
            <v>Tucker Kraft</v>
          </cell>
          <cell r="E119" t="str">
            <v>GB</v>
          </cell>
          <cell r="F119" t="str">
            <v>TE</v>
          </cell>
          <cell r="G119">
            <v>23</v>
          </cell>
          <cell r="H119">
            <v>133</v>
          </cell>
          <cell r="I119">
            <v>133</v>
          </cell>
          <cell r="J119">
            <v>145.19999999999999</v>
          </cell>
          <cell r="K119">
            <v>8.5</v>
          </cell>
          <cell r="L119">
            <v>4.5999999999999996</v>
          </cell>
          <cell r="M119">
            <v>361</v>
          </cell>
          <cell r="N119">
            <v>-13.4</v>
          </cell>
          <cell r="O119">
            <v>12</v>
          </cell>
          <cell r="P119">
            <v>24</v>
          </cell>
          <cell r="Q119">
            <v>25.5</v>
          </cell>
          <cell r="R119">
            <v>332.7</v>
          </cell>
          <cell r="S119">
            <v>13.949090909090909</v>
          </cell>
          <cell r="U119">
            <v>13.949090909090909</v>
          </cell>
          <cell r="V119">
            <v>9</v>
          </cell>
        </row>
        <row r="120">
          <cell r="D120" t="str">
            <v>Khalil Shakir</v>
          </cell>
          <cell r="E120" t="str">
            <v>BUF</v>
          </cell>
          <cell r="F120" t="str">
            <v>WR</v>
          </cell>
          <cell r="G120">
            <v>24</v>
          </cell>
          <cell r="H120">
            <v>81</v>
          </cell>
          <cell r="I120">
            <v>81</v>
          </cell>
          <cell r="J120">
            <v>117</v>
          </cell>
          <cell r="K120">
            <v>22.9</v>
          </cell>
          <cell r="L120">
            <v>14.3</v>
          </cell>
          <cell r="M120">
            <v>384</v>
          </cell>
          <cell r="N120">
            <v>-3.6999999999999993</v>
          </cell>
          <cell r="O120">
            <v>11</v>
          </cell>
          <cell r="P120">
            <v>22</v>
          </cell>
          <cell r="Q120">
            <v>68.699999999999989</v>
          </cell>
          <cell r="R120">
            <v>329.90000000000003</v>
          </cell>
          <cell r="S120">
            <v>13.898181818181818</v>
          </cell>
          <cell r="U120">
            <v>13.898181818181818</v>
          </cell>
          <cell r="V120">
            <v>9</v>
          </cell>
        </row>
        <row r="121">
          <cell r="D121" t="str">
            <v>Devin Singletary</v>
          </cell>
          <cell r="E121" t="str">
            <v>NYG</v>
          </cell>
          <cell r="F121" t="str">
            <v>RB</v>
          </cell>
          <cell r="G121">
            <v>27</v>
          </cell>
          <cell r="H121">
            <v>97</v>
          </cell>
          <cell r="I121">
            <v>97</v>
          </cell>
          <cell r="J121">
            <v>107.6</v>
          </cell>
          <cell r="K121">
            <v>7.7</v>
          </cell>
          <cell r="L121">
            <v>14.2</v>
          </cell>
          <cell r="M121">
            <v>393</v>
          </cell>
          <cell r="N121">
            <v>2.1999999999999993</v>
          </cell>
          <cell r="O121">
            <v>5</v>
          </cell>
          <cell r="P121">
            <v>10</v>
          </cell>
          <cell r="Q121">
            <v>23.1</v>
          </cell>
          <cell r="R121">
            <v>384.29999999999995</v>
          </cell>
          <cell r="S121">
            <v>13.887272727272727</v>
          </cell>
          <cell r="U121">
            <v>13.887272727272727</v>
          </cell>
          <cell r="V121">
            <v>9</v>
          </cell>
        </row>
        <row r="122">
          <cell r="D122" t="str">
            <v>Jahan Dotson</v>
          </cell>
          <cell r="E122" t="str">
            <v>PHI</v>
          </cell>
          <cell r="F122" t="str">
            <v>WR</v>
          </cell>
          <cell r="G122">
            <v>24</v>
          </cell>
          <cell r="H122">
            <v>132</v>
          </cell>
          <cell r="I122">
            <v>132</v>
          </cell>
          <cell r="J122">
            <v>142</v>
          </cell>
          <cell r="K122">
            <v>8.1</v>
          </cell>
          <cell r="L122">
            <v>1.5</v>
          </cell>
          <cell r="M122">
            <v>364</v>
          </cell>
          <cell r="N122">
            <v>-16.5</v>
          </cell>
          <cell r="O122">
            <v>11</v>
          </cell>
          <cell r="P122">
            <v>22</v>
          </cell>
          <cell r="Q122">
            <v>24.299999999999997</v>
          </cell>
          <cell r="R122">
            <v>328.7</v>
          </cell>
          <cell r="S122">
            <v>13.876363636363635</v>
          </cell>
          <cell r="U122">
            <v>13.876363636363635</v>
          </cell>
          <cell r="V122">
            <v>9</v>
          </cell>
        </row>
        <row r="123">
          <cell r="D123" t="str">
            <v>Marquise Brown</v>
          </cell>
          <cell r="E123" t="str">
            <v>KC</v>
          </cell>
          <cell r="F123" t="str">
            <v>WR</v>
          </cell>
          <cell r="G123">
            <v>27</v>
          </cell>
          <cell r="H123">
            <v>102</v>
          </cell>
          <cell r="I123">
            <v>102</v>
          </cell>
          <cell r="J123">
            <v>116.4</v>
          </cell>
          <cell r="K123">
            <v>12.7</v>
          </cell>
          <cell r="L123">
            <v>0</v>
          </cell>
          <cell r="M123">
            <v>386</v>
          </cell>
          <cell r="N123">
            <v>-18</v>
          </cell>
          <cell r="O123">
            <v>8</v>
          </cell>
          <cell r="P123">
            <v>16</v>
          </cell>
          <cell r="Q123">
            <v>38.099999999999994</v>
          </cell>
          <cell r="R123">
            <v>327.9</v>
          </cell>
          <cell r="S123">
            <v>13.861818181818181</v>
          </cell>
          <cell r="U123">
            <v>13.861818181818181</v>
          </cell>
          <cell r="V123">
            <v>9</v>
          </cell>
        </row>
        <row r="124">
          <cell r="D124" t="str">
            <v>Cole Kmet</v>
          </cell>
          <cell r="E124" t="str">
            <v>CHI</v>
          </cell>
          <cell r="F124" t="str">
            <v>TE</v>
          </cell>
          <cell r="G124">
            <v>25</v>
          </cell>
          <cell r="H124">
            <v>128</v>
          </cell>
          <cell r="I124">
            <v>128</v>
          </cell>
          <cell r="J124">
            <v>143.80000000000001</v>
          </cell>
          <cell r="K124">
            <v>14.7</v>
          </cell>
          <cell r="L124">
            <v>11.3</v>
          </cell>
          <cell r="M124">
            <v>362</v>
          </cell>
          <cell r="N124">
            <v>-6.6999999999999993</v>
          </cell>
          <cell r="O124">
            <v>10</v>
          </cell>
          <cell r="P124">
            <v>20</v>
          </cell>
          <cell r="Q124">
            <v>44.099999999999994</v>
          </cell>
          <cell r="R124">
            <v>324.5</v>
          </cell>
          <cell r="S124">
            <v>13.8</v>
          </cell>
          <cell r="U124">
            <v>13.8</v>
          </cell>
          <cell r="V124">
            <v>9</v>
          </cell>
        </row>
        <row r="125">
          <cell r="D125" t="str">
            <v>Jared Goff</v>
          </cell>
          <cell r="E125" t="str">
            <v>DET</v>
          </cell>
          <cell r="F125" t="str">
            <v>QB</v>
          </cell>
          <cell r="G125">
            <v>29</v>
          </cell>
          <cell r="H125">
            <v>113</v>
          </cell>
          <cell r="I125">
            <v>113</v>
          </cell>
          <cell r="J125">
            <v>120.4</v>
          </cell>
          <cell r="K125">
            <v>4.5999999999999996</v>
          </cell>
          <cell r="L125">
            <v>12.9</v>
          </cell>
          <cell r="M125">
            <v>380</v>
          </cell>
          <cell r="N125">
            <v>0.90000000000000036</v>
          </cell>
          <cell r="O125">
            <v>1</v>
          </cell>
          <cell r="P125">
            <v>2</v>
          </cell>
          <cell r="Q125">
            <v>13.799999999999999</v>
          </cell>
          <cell r="R125">
            <v>370.9</v>
          </cell>
          <cell r="S125">
            <v>13.643636363636364</v>
          </cell>
          <cell r="U125">
            <v>13.643636363636364</v>
          </cell>
          <cell r="V125">
            <v>9</v>
          </cell>
        </row>
        <row r="126">
          <cell r="D126" t="str">
            <v>Joshua Palmer</v>
          </cell>
          <cell r="E126" t="str">
            <v>LAC</v>
          </cell>
          <cell r="F126" t="str">
            <v>WR</v>
          </cell>
          <cell r="G126">
            <v>25</v>
          </cell>
          <cell r="H126">
            <v>123</v>
          </cell>
          <cell r="I126">
            <v>123</v>
          </cell>
          <cell r="J126">
            <v>136.19999999999999</v>
          </cell>
          <cell r="K126">
            <v>14.6</v>
          </cell>
          <cell r="L126">
            <v>3.7</v>
          </cell>
          <cell r="M126">
            <v>367</v>
          </cell>
          <cell r="N126">
            <v>-14.3</v>
          </cell>
          <cell r="O126">
            <v>10</v>
          </cell>
          <cell r="P126">
            <v>20</v>
          </cell>
          <cell r="Q126">
            <v>43.8</v>
          </cell>
          <cell r="R126">
            <v>314.59999999999997</v>
          </cell>
          <cell r="S126">
            <v>13.62</v>
          </cell>
          <cell r="U126">
            <v>13.62</v>
          </cell>
          <cell r="V126">
            <v>9</v>
          </cell>
        </row>
        <row r="127">
          <cell r="D127" t="str">
            <v>Adonai Mitchell</v>
          </cell>
          <cell r="E127" t="str">
            <v>IND</v>
          </cell>
          <cell r="F127" t="str">
            <v>WR</v>
          </cell>
          <cell r="G127">
            <v>21</v>
          </cell>
          <cell r="H127">
            <v>111</v>
          </cell>
          <cell r="I127">
            <v>111</v>
          </cell>
          <cell r="J127">
            <v>128.6</v>
          </cell>
          <cell r="K127">
            <v>18.600000000000001</v>
          </cell>
          <cell r="L127">
            <v>1.7</v>
          </cell>
          <cell r="M127">
            <v>373</v>
          </cell>
          <cell r="N127">
            <v>-16.3</v>
          </cell>
          <cell r="O127">
            <v>14</v>
          </cell>
          <cell r="P127">
            <v>28</v>
          </cell>
          <cell r="Q127">
            <v>55.800000000000004</v>
          </cell>
          <cell r="R127">
            <v>312.59999999999997</v>
          </cell>
          <cell r="S127">
            <v>13.583636363636362</v>
          </cell>
          <cell r="U127">
            <v>13.583636363636362</v>
          </cell>
          <cell r="V127">
            <v>9</v>
          </cell>
        </row>
        <row r="128">
          <cell r="D128" t="str">
            <v>Chase Brown</v>
          </cell>
          <cell r="E128" t="str">
            <v>CIN</v>
          </cell>
          <cell r="F128" t="str">
            <v>RB</v>
          </cell>
          <cell r="G128">
            <v>24</v>
          </cell>
          <cell r="H128">
            <v>96</v>
          </cell>
          <cell r="I128">
            <v>96</v>
          </cell>
          <cell r="J128">
            <v>110.4</v>
          </cell>
          <cell r="K128">
            <v>9.5</v>
          </cell>
          <cell r="L128">
            <v>5.8</v>
          </cell>
          <cell r="M128">
            <v>391</v>
          </cell>
          <cell r="N128">
            <v>-6.2</v>
          </cell>
          <cell r="O128">
            <v>8</v>
          </cell>
          <cell r="P128">
            <v>16</v>
          </cell>
          <cell r="Q128">
            <v>28.5</v>
          </cell>
          <cell r="R128">
            <v>366.1</v>
          </cell>
          <cell r="S128">
            <v>13.556363636363637</v>
          </cell>
          <cell r="U128">
            <v>13.556363636363637</v>
          </cell>
          <cell r="V128">
            <v>9</v>
          </cell>
        </row>
        <row r="129">
          <cell r="D129" t="str">
            <v>Luke Musgrave</v>
          </cell>
          <cell r="E129" t="str">
            <v>GB</v>
          </cell>
          <cell r="F129" t="str">
            <v>TE</v>
          </cell>
          <cell r="G129">
            <v>24</v>
          </cell>
          <cell r="H129">
            <v>139</v>
          </cell>
          <cell r="I129">
            <v>139</v>
          </cell>
          <cell r="J129">
            <v>152</v>
          </cell>
          <cell r="K129">
            <v>10.7</v>
          </cell>
          <cell r="L129">
            <v>1</v>
          </cell>
          <cell r="M129">
            <v>354</v>
          </cell>
          <cell r="N129">
            <v>-17</v>
          </cell>
          <cell r="O129">
            <v>11</v>
          </cell>
          <cell r="P129">
            <v>22</v>
          </cell>
          <cell r="Q129">
            <v>32.099999999999994</v>
          </cell>
          <cell r="R129">
            <v>309.89999999999998</v>
          </cell>
          <cell r="S129">
            <v>13.534545454545455</v>
          </cell>
          <cell r="U129">
            <v>13.534545454545455</v>
          </cell>
          <cell r="V129">
            <v>9</v>
          </cell>
        </row>
        <row r="130">
          <cell r="D130" t="str">
            <v>Tua Tagovailoa</v>
          </cell>
          <cell r="E130" t="str">
            <v>MIA</v>
          </cell>
          <cell r="F130" t="str">
            <v>QB</v>
          </cell>
          <cell r="G130">
            <v>26</v>
          </cell>
          <cell r="H130">
            <v>117</v>
          </cell>
          <cell r="I130">
            <v>117</v>
          </cell>
          <cell r="J130">
            <v>128.4</v>
          </cell>
          <cell r="K130">
            <v>8.8000000000000007</v>
          </cell>
          <cell r="L130">
            <v>13.6</v>
          </cell>
          <cell r="M130">
            <v>374</v>
          </cell>
          <cell r="N130">
            <v>1.5999999999999996</v>
          </cell>
          <cell r="O130">
            <v>6</v>
          </cell>
          <cell r="P130">
            <v>12</v>
          </cell>
          <cell r="Q130">
            <v>26.400000000000002</v>
          </cell>
          <cell r="R130">
            <v>362.8</v>
          </cell>
          <cell r="S130">
            <v>13.496363636363636</v>
          </cell>
          <cell r="U130">
            <v>13.496363636363636</v>
          </cell>
          <cell r="V130">
            <v>9</v>
          </cell>
        </row>
        <row r="131">
          <cell r="D131" t="str">
            <v>Drake Maye</v>
          </cell>
          <cell r="E131" t="str">
            <v>NE</v>
          </cell>
          <cell r="F131" t="str">
            <v>QB</v>
          </cell>
          <cell r="G131">
            <v>22</v>
          </cell>
          <cell r="H131">
            <v>116</v>
          </cell>
          <cell r="I131">
            <v>116</v>
          </cell>
          <cell r="J131">
            <v>119.4</v>
          </cell>
          <cell r="K131">
            <v>3</v>
          </cell>
          <cell r="L131">
            <v>2.1</v>
          </cell>
          <cell r="M131">
            <v>383</v>
          </cell>
          <cell r="N131">
            <v>-9.9</v>
          </cell>
          <cell r="O131">
            <v>8</v>
          </cell>
          <cell r="P131">
            <v>16</v>
          </cell>
          <cell r="Q131">
            <v>9</v>
          </cell>
          <cell r="R131">
            <v>360.3</v>
          </cell>
          <cell r="S131">
            <v>13.450909090909091</v>
          </cell>
          <cell r="U131">
            <v>13.450909090909091</v>
          </cell>
          <cell r="V131">
            <v>9</v>
          </cell>
        </row>
        <row r="132">
          <cell r="D132" t="str">
            <v>Zack Moss</v>
          </cell>
          <cell r="E132" t="str">
            <v>CIN</v>
          </cell>
          <cell r="F132" t="str">
            <v>RB</v>
          </cell>
          <cell r="G132">
            <v>26</v>
          </cell>
          <cell r="H132">
            <v>92</v>
          </cell>
          <cell r="I132">
            <v>92</v>
          </cell>
          <cell r="J132">
            <v>114.4</v>
          </cell>
          <cell r="K132">
            <v>13.9</v>
          </cell>
          <cell r="L132">
            <v>13.5</v>
          </cell>
          <cell r="M132">
            <v>387</v>
          </cell>
          <cell r="N132">
            <v>1.5</v>
          </cell>
          <cell r="O132">
            <v>4</v>
          </cell>
          <cell r="P132">
            <v>8</v>
          </cell>
          <cell r="Q132">
            <v>41.7</v>
          </cell>
          <cell r="R132">
            <v>357.8</v>
          </cell>
          <cell r="S132">
            <v>13.405454545454546</v>
          </cell>
          <cell r="U132">
            <v>13.405454545454546</v>
          </cell>
          <cell r="V132">
            <v>9</v>
          </cell>
        </row>
        <row r="133">
          <cell r="D133" t="str">
            <v>Ricky Pearsall</v>
          </cell>
          <cell r="E133" t="str">
            <v>SF</v>
          </cell>
          <cell r="F133" t="str">
            <v>WR</v>
          </cell>
          <cell r="G133">
            <v>24</v>
          </cell>
          <cell r="H133">
            <v>113</v>
          </cell>
          <cell r="I133">
            <v>113</v>
          </cell>
          <cell r="J133">
            <v>132</v>
          </cell>
          <cell r="K133">
            <v>19</v>
          </cell>
          <cell r="L133">
            <v>0</v>
          </cell>
          <cell r="M133">
            <v>371</v>
          </cell>
          <cell r="N133">
            <v>-18</v>
          </cell>
          <cell r="O133">
            <v>11</v>
          </cell>
          <cell r="P133">
            <v>22</v>
          </cell>
          <cell r="Q133">
            <v>57</v>
          </cell>
          <cell r="R133">
            <v>300</v>
          </cell>
          <cell r="S133">
            <v>13.354545454545455</v>
          </cell>
          <cell r="U133">
            <v>13.354545454545455</v>
          </cell>
          <cell r="V133">
            <v>9</v>
          </cell>
        </row>
        <row r="134">
          <cell r="D134" t="str">
            <v>Austin Ekeler</v>
          </cell>
          <cell r="E134" t="str">
            <v>WAS</v>
          </cell>
          <cell r="F134" t="str">
            <v>RB</v>
          </cell>
          <cell r="G134">
            <v>29</v>
          </cell>
          <cell r="H134">
            <v>105</v>
          </cell>
          <cell r="I134">
            <v>105</v>
          </cell>
          <cell r="J134">
            <v>119.6</v>
          </cell>
          <cell r="K134">
            <v>10.9</v>
          </cell>
          <cell r="L134">
            <v>11.8</v>
          </cell>
          <cell r="M134">
            <v>382</v>
          </cell>
          <cell r="N134">
            <v>-0.19999999999999929</v>
          </cell>
          <cell r="O134">
            <v>3</v>
          </cell>
          <cell r="P134">
            <v>6</v>
          </cell>
          <cell r="Q134">
            <v>32.700000000000003</v>
          </cell>
          <cell r="R134">
            <v>354.90000000000003</v>
          </cell>
          <cell r="S134">
            <v>13.352727272727273</v>
          </cell>
          <cell r="U134">
            <v>13.352727272727273</v>
          </cell>
          <cell r="V134">
            <v>9</v>
          </cell>
        </row>
        <row r="135">
          <cell r="D135" t="str">
            <v>Chig Okonkwo</v>
          </cell>
          <cell r="E135" t="str">
            <v>TEN</v>
          </cell>
          <cell r="F135" t="str">
            <v>TE</v>
          </cell>
          <cell r="G135">
            <v>25</v>
          </cell>
          <cell r="H135">
            <v>157</v>
          </cell>
          <cell r="I135">
            <v>157</v>
          </cell>
          <cell r="J135">
            <v>167</v>
          </cell>
          <cell r="K135">
            <v>12.8</v>
          </cell>
          <cell r="L135">
            <v>5.9</v>
          </cell>
          <cell r="M135">
            <v>339</v>
          </cell>
          <cell r="N135">
            <v>-12.1</v>
          </cell>
          <cell r="O135">
            <v>10</v>
          </cell>
          <cell r="P135">
            <v>20</v>
          </cell>
          <cell r="Q135">
            <v>38.400000000000006</v>
          </cell>
          <cell r="R135">
            <v>296.39999999999998</v>
          </cell>
          <cell r="S135">
            <v>13.289090909090909</v>
          </cell>
          <cell r="U135">
            <v>13.289090909090909</v>
          </cell>
          <cell r="V135">
            <v>9</v>
          </cell>
        </row>
        <row r="136">
          <cell r="D136" t="str">
            <v>Gus Edwards</v>
          </cell>
          <cell r="E136" t="str">
            <v>LAC</v>
          </cell>
          <cell r="F136" t="str">
            <v>RB</v>
          </cell>
          <cell r="G136">
            <v>29</v>
          </cell>
          <cell r="H136">
            <v>132</v>
          </cell>
          <cell r="I136">
            <v>132</v>
          </cell>
          <cell r="J136">
            <v>151.4</v>
          </cell>
          <cell r="K136">
            <v>15.3</v>
          </cell>
          <cell r="L136">
            <v>3.5</v>
          </cell>
          <cell r="M136">
            <v>356</v>
          </cell>
          <cell r="N136">
            <v>-14.5</v>
          </cell>
          <cell r="O136">
            <v>6</v>
          </cell>
          <cell r="P136">
            <v>12</v>
          </cell>
          <cell r="Q136">
            <v>45.900000000000006</v>
          </cell>
          <cell r="R136">
            <v>293.10000000000002</v>
          </cell>
          <cell r="S136">
            <v>13.229090909090909</v>
          </cell>
          <cell r="U136">
            <v>13.229090909090909</v>
          </cell>
          <cell r="V136">
            <v>9</v>
          </cell>
        </row>
        <row r="137">
          <cell r="D137" t="str">
            <v>Roschon Johnson</v>
          </cell>
          <cell r="E137" t="str">
            <v>CHI</v>
          </cell>
          <cell r="F137" t="str">
            <v>RB</v>
          </cell>
          <cell r="G137">
            <v>23</v>
          </cell>
          <cell r="H137">
            <v>132</v>
          </cell>
          <cell r="I137">
            <v>132</v>
          </cell>
          <cell r="J137">
            <v>160.80000000000001</v>
          </cell>
          <cell r="K137">
            <v>20.6</v>
          </cell>
          <cell r="L137">
            <v>10.199999999999999</v>
          </cell>
          <cell r="M137">
            <v>346</v>
          </cell>
          <cell r="N137">
            <v>-7.8000000000000007</v>
          </cell>
          <cell r="O137">
            <v>12</v>
          </cell>
          <cell r="P137">
            <v>24</v>
          </cell>
          <cell r="Q137">
            <v>61.800000000000004</v>
          </cell>
          <cell r="R137">
            <v>292.59999999999997</v>
          </cell>
          <cell r="S137">
            <v>13.219999999999999</v>
          </cell>
          <cell r="U137">
            <v>13.219999999999999</v>
          </cell>
          <cell r="V137">
            <v>9</v>
          </cell>
        </row>
        <row r="138">
          <cell r="D138" t="str">
            <v>Rashid Shaheed</v>
          </cell>
          <cell r="E138" t="str">
            <v>NO</v>
          </cell>
          <cell r="F138" t="str">
            <v>WR</v>
          </cell>
          <cell r="G138">
            <v>26</v>
          </cell>
          <cell r="H138">
            <v>122</v>
          </cell>
          <cell r="I138">
            <v>122</v>
          </cell>
          <cell r="J138">
            <v>134</v>
          </cell>
          <cell r="K138">
            <v>10.8</v>
          </cell>
          <cell r="L138">
            <v>12.4</v>
          </cell>
          <cell r="M138">
            <v>370</v>
          </cell>
          <cell r="N138">
            <v>0.40000000000000036</v>
          </cell>
          <cell r="O138">
            <v>4</v>
          </cell>
          <cell r="P138">
            <v>8</v>
          </cell>
          <cell r="Q138">
            <v>32.400000000000006</v>
          </cell>
          <cell r="R138">
            <v>346.79999999999995</v>
          </cell>
          <cell r="S138">
            <v>13.205454545454545</v>
          </cell>
          <cell r="U138">
            <v>13.205454545454545</v>
          </cell>
          <cell r="V138">
            <v>9</v>
          </cell>
        </row>
        <row r="139">
          <cell r="D139" t="str">
            <v>Tyler Allgeier</v>
          </cell>
          <cell r="E139" t="str">
            <v>ATL</v>
          </cell>
          <cell r="F139" t="str">
            <v>RB</v>
          </cell>
          <cell r="G139">
            <v>24</v>
          </cell>
          <cell r="H139">
            <v>143</v>
          </cell>
          <cell r="I139">
            <v>143</v>
          </cell>
          <cell r="J139">
            <v>167</v>
          </cell>
          <cell r="K139">
            <v>14.5</v>
          </cell>
          <cell r="L139">
            <v>4.3</v>
          </cell>
          <cell r="M139">
            <v>340</v>
          </cell>
          <cell r="N139">
            <v>-13.7</v>
          </cell>
          <cell r="O139">
            <v>11</v>
          </cell>
          <cell r="P139">
            <v>22</v>
          </cell>
          <cell r="Q139">
            <v>43.5</v>
          </cell>
          <cell r="R139">
            <v>291.10000000000002</v>
          </cell>
          <cell r="S139">
            <v>13.192727272727272</v>
          </cell>
          <cell r="U139">
            <v>13.192727272727272</v>
          </cell>
          <cell r="V139">
            <v>9</v>
          </cell>
        </row>
        <row r="140">
          <cell r="D140" t="str">
            <v>Bo Nix</v>
          </cell>
          <cell r="E140" t="str">
            <v>DEN</v>
          </cell>
          <cell r="F140" t="str">
            <v>QB</v>
          </cell>
          <cell r="G140">
            <v>24</v>
          </cell>
          <cell r="H140">
            <v>147</v>
          </cell>
          <cell r="I140">
            <v>147</v>
          </cell>
          <cell r="J140">
            <v>158.80000000000001</v>
          </cell>
          <cell r="K140">
            <v>8.1999999999999993</v>
          </cell>
          <cell r="L140">
            <v>14.2</v>
          </cell>
          <cell r="M140">
            <v>349</v>
          </cell>
          <cell r="N140">
            <v>2.1999999999999993</v>
          </cell>
          <cell r="O140">
            <v>6</v>
          </cell>
          <cell r="P140">
            <v>12</v>
          </cell>
          <cell r="Q140">
            <v>24.599999999999998</v>
          </cell>
          <cell r="R140">
            <v>343</v>
          </cell>
          <cell r="S140">
            <v>13.136363636363637</v>
          </cell>
          <cell r="U140">
            <v>13.136363636363637</v>
          </cell>
          <cell r="V140">
            <v>9</v>
          </cell>
        </row>
        <row r="141">
          <cell r="D141" t="str">
            <v>Marvin Mims Jr.</v>
          </cell>
          <cell r="E141" t="str">
            <v>DEN</v>
          </cell>
          <cell r="F141" t="str">
            <v>WR</v>
          </cell>
          <cell r="G141">
            <v>22</v>
          </cell>
          <cell r="H141">
            <v>167</v>
          </cell>
          <cell r="I141">
            <v>167</v>
          </cell>
          <cell r="J141">
            <v>179.4</v>
          </cell>
          <cell r="K141">
            <v>11.7</v>
          </cell>
          <cell r="L141">
            <v>1.3</v>
          </cell>
          <cell r="M141">
            <v>327</v>
          </cell>
          <cell r="N141">
            <v>-16.7</v>
          </cell>
          <cell r="O141">
            <v>13</v>
          </cell>
          <cell r="P141">
            <v>26</v>
          </cell>
          <cell r="Q141">
            <v>35.099999999999994</v>
          </cell>
          <cell r="R141">
            <v>284.5</v>
          </cell>
          <cell r="S141">
            <v>13.072727272727272</v>
          </cell>
          <cell r="U141">
            <v>13.072727272727272</v>
          </cell>
          <cell r="V141">
            <v>9</v>
          </cell>
        </row>
        <row r="142">
          <cell r="D142" t="str">
            <v>Jerome Ford</v>
          </cell>
          <cell r="E142" t="str">
            <v>CLE</v>
          </cell>
          <cell r="F142" t="str">
            <v>RB</v>
          </cell>
          <cell r="G142">
            <v>25</v>
          </cell>
          <cell r="H142">
            <v>89</v>
          </cell>
          <cell r="I142">
            <v>89</v>
          </cell>
          <cell r="J142">
            <v>112.6</v>
          </cell>
          <cell r="K142">
            <v>20.399999999999999</v>
          </cell>
          <cell r="L142">
            <v>12.1</v>
          </cell>
          <cell r="M142">
            <v>389</v>
          </cell>
          <cell r="N142">
            <v>-5.9</v>
          </cell>
          <cell r="O142">
            <v>10</v>
          </cell>
          <cell r="P142">
            <v>20</v>
          </cell>
          <cell r="Q142">
            <v>61.199999999999996</v>
          </cell>
          <cell r="R142">
            <v>336</v>
          </cell>
          <cell r="S142">
            <v>13.009090909090908</v>
          </cell>
          <cell r="U142">
            <v>13.009090909090908</v>
          </cell>
          <cell r="V142">
            <v>9</v>
          </cell>
        </row>
        <row r="143">
          <cell r="D143" t="str">
            <v>Deshaun Watson</v>
          </cell>
          <cell r="E143" t="str">
            <v>CLE</v>
          </cell>
          <cell r="F143" t="str">
            <v>QB</v>
          </cell>
          <cell r="G143">
            <v>29</v>
          </cell>
          <cell r="H143">
            <v>133</v>
          </cell>
          <cell r="I143">
            <v>133</v>
          </cell>
          <cell r="J143">
            <v>151.4</v>
          </cell>
          <cell r="K143">
            <v>9.9</v>
          </cell>
          <cell r="L143">
            <v>14.8</v>
          </cell>
          <cell r="M143">
            <v>355</v>
          </cell>
          <cell r="N143">
            <v>2.8000000000000007</v>
          </cell>
          <cell r="O143">
            <v>1</v>
          </cell>
          <cell r="P143">
            <v>2</v>
          </cell>
          <cell r="Q143">
            <v>29.700000000000003</v>
          </cell>
          <cell r="R143">
            <v>335.7</v>
          </cell>
          <cell r="S143">
            <v>13.003636363636364</v>
          </cell>
          <cell r="U143">
            <v>13.003636363636364</v>
          </cell>
          <cell r="V143">
            <v>9</v>
          </cell>
        </row>
        <row r="144">
          <cell r="D144" t="str">
            <v>Tyler Lockett</v>
          </cell>
          <cell r="E144" t="str">
            <v>SEA</v>
          </cell>
          <cell r="F144" t="str">
            <v>WR</v>
          </cell>
          <cell r="G144">
            <v>32</v>
          </cell>
          <cell r="H144">
            <v>138</v>
          </cell>
          <cell r="I144">
            <v>138</v>
          </cell>
          <cell r="J144">
            <v>162.4</v>
          </cell>
          <cell r="K144">
            <v>22.3</v>
          </cell>
          <cell r="L144">
            <v>8.9</v>
          </cell>
          <cell r="M144">
            <v>343</v>
          </cell>
          <cell r="N144">
            <v>-3.0999999999999996</v>
          </cell>
          <cell r="O144">
            <v>3</v>
          </cell>
          <cell r="P144">
            <v>6</v>
          </cell>
          <cell r="Q144">
            <v>66.900000000000006</v>
          </cell>
          <cell r="R144">
            <v>275.89999999999998</v>
          </cell>
          <cell r="S144">
            <v>12.916363636363636</v>
          </cell>
          <cell r="U144">
            <v>12.916363636363636</v>
          </cell>
          <cell r="V144">
            <v>9</v>
          </cell>
        </row>
        <row r="145">
          <cell r="D145" t="str">
            <v>Ezekiel Elliott</v>
          </cell>
          <cell r="E145" t="str">
            <v>DAL</v>
          </cell>
          <cell r="F145" t="str">
            <v>RB</v>
          </cell>
          <cell r="G145">
            <v>29</v>
          </cell>
          <cell r="H145">
            <v>186</v>
          </cell>
          <cell r="I145">
            <v>186</v>
          </cell>
          <cell r="J145">
            <v>200</v>
          </cell>
          <cell r="K145">
            <v>11.3</v>
          </cell>
          <cell r="L145">
            <v>6.8</v>
          </cell>
          <cell r="M145">
            <v>307</v>
          </cell>
          <cell r="N145">
            <v>-5.2</v>
          </cell>
          <cell r="O145">
            <v>6</v>
          </cell>
          <cell r="P145">
            <v>12</v>
          </cell>
          <cell r="Q145">
            <v>33.900000000000006</v>
          </cell>
          <cell r="R145">
            <v>274.70000000000005</v>
          </cell>
          <cell r="S145">
            <v>12.894545454545455</v>
          </cell>
          <cell r="U145">
            <v>12.894545454545455</v>
          </cell>
          <cell r="V145">
            <v>9</v>
          </cell>
        </row>
        <row r="146">
          <cell r="D146" t="str">
            <v>J.J. McCarthy</v>
          </cell>
          <cell r="E146" t="str">
            <v>MIN</v>
          </cell>
          <cell r="F146" t="str">
            <v>QB</v>
          </cell>
          <cell r="G146">
            <v>21</v>
          </cell>
          <cell r="H146">
            <v>156</v>
          </cell>
          <cell r="I146">
            <v>156</v>
          </cell>
          <cell r="J146">
            <v>162.6</v>
          </cell>
          <cell r="K146">
            <v>4.0999999999999996</v>
          </cell>
          <cell r="L146">
            <v>0</v>
          </cell>
          <cell r="M146">
            <v>342</v>
          </cell>
          <cell r="N146">
            <v>-12</v>
          </cell>
          <cell r="O146">
            <v>11</v>
          </cell>
          <cell r="P146">
            <v>22</v>
          </cell>
          <cell r="Q146">
            <v>12.299999999999999</v>
          </cell>
          <cell r="R146">
            <v>327.7</v>
          </cell>
          <cell r="S146">
            <v>12.858181818181819</v>
          </cell>
          <cell r="U146">
            <v>12.858181818181819</v>
          </cell>
          <cell r="V146">
            <v>9</v>
          </cell>
        </row>
        <row r="147">
          <cell r="D147" t="str">
            <v>Dalton Schultz</v>
          </cell>
          <cell r="E147" t="str">
            <v>HOU</v>
          </cell>
          <cell r="F147" t="str">
            <v>TE</v>
          </cell>
          <cell r="G147">
            <v>28</v>
          </cell>
          <cell r="H147">
            <v>108</v>
          </cell>
          <cell r="I147">
            <v>108</v>
          </cell>
          <cell r="J147">
            <v>125.6</v>
          </cell>
          <cell r="K147">
            <v>11.5</v>
          </cell>
          <cell r="L147">
            <v>3.9</v>
          </cell>
          <cell r="M147">
            <v>379</v>
          </cell>
          <cell r="N147">
            <v>-8.1</v>
          </cell>
          <cell r="O147">
            <v>2</v>
          </cell>
          <cell r="P147">
            <v>4</v>
          </cell>
          <cell r="Q147">
            <v>34.5</v>
          </cell>
          <cell r="R147">
            <v>324.2</v>
          </cell>
          <cell r="S147">
            <v>12.794545454545455</v>
          </cell>
          <cell r="U147">
            <v>12.794545454545455</v>
          </cell>
          <cell r="V147">
            <v>9</v>
          </cell>
        </row>
        <row r="148">
          <cell r="D148" t="str">
            <v>Roman Wilson</v>
          </cell>
          <cell r="E148" t="str">
            <v>PIT</v>
          </cell>
          <cell r="F148" t="str">
            <v>WR</v>
          </cell>
          <cell r="G148">
            <v>23</v>
          </cell>
          <cell r="H148">
            <v>148</v>
          </cell>
          <cell r="I148">
            <v>148</v>
          </cell>
          <cell r="J148">
            <v>171</v>
          </cell>
          <cell r="K148">
            <v>18.3</v>
          </cell>
          <cell r="L148">
            <v>0</v>
          </cell>
          <cell r="M148">
            <v>334</v>
          </cell>
          <cell r="N148">
            <v>-18</v>
          </cell>
          <cell r="O148">
            <v>12</v>
          </cell>
          <cell r="P148">
            <v>24</v>
          </cell>
          <cell r="Q148">
            <v>54.900000000000006</v>
          </cell>
          <cell r="R148">
            <v>267.10000000000002</v>
          </cell>
          <cell r="S148">
            <v>12.756363636363636</v>
          </cell>
          <cell r="U148">
            <v>12.756363636363636</v>
          </cell>
          <cell r="V148">
            <v>9</v>
          </cell>
        </row>
        <row r="149">
          <cell r="D149" t="str">
            <v>Rico Dowdle</v>
          </cell>
          <cell r="E149" t="str">
            <v>DAL</v>
          </cell>
          <cell r="F149" t="str">
            <v>RB</v>
          </cell>
          <cell r="G149">
            <v>26</v>
          </cell>
          <cell r="H149">
            <v>149</v>
          </cell>
          <cell r="I149">
            <v>149</v>
          </cell>
          <cell r="J149">
            <v>161</v>
          </cell>
          <cell r="K149">
            <v>8.6</v>
          </cell>
          <cell r="L149">
            <v>7.6</v>
          </cell>
          <cell r="M149">
            <v>344</v>
          </cell>
          <cell r="N149">
            <v>-4.4000000000000004</v>
          </cell>
          <cell r="O149">
            <v>6</v>
          </cell>
          <cell r="P149">
            <v>12</v>
          </cell>
          <cell r="Q149">
            <v>25.799999999999997</v>
          </cell>
          <cell r="R149">
            <v>321.39999999999998</v>
          </cell>
          <cell r="S149">
            <v>12.743636363636364</v>
          </cell>
          <cell r="U149">
            <v>12.743636363636364</v>
          </cell>
          <cell r="V149">
            <v>9</v>
          </cell>
        </row>
        <row r="150">
          <cell r="D150" t="str">
            <v>Cade Otton</v>
          </cell>
          <cell r="E150" t="str">
            <v>TB</v>
          </cell>
          <cell r="F150" t="str">
            <v>TE</v>
          </cell>
          <cell r="G150">
            <v>25</v>
          </cell>
          <cell r="H150">
            <v>142</v>
          </cell>
          <cell r="I150">
            <v>142</v>
          </cell>
          <cell r="J150">
            <v>163.6</v>
          </cell>
          <cell r="K150">
            <v>22.6</v>
          </cell>
          <cell r="L150">
            <v>3.6</v>
          </cell>
          <cell r="M150">
            <v>341</v>
          </cell>
          <cell r="N150">
            <v>-14.4</v>
          </cell>
          <cell r="O150">
            <v>10</v>
          </cell>
          <cell r="P150">
            <v>20</v>
          </cell>
          <cell r="Q150">
            <v>67.800000000000011</v>
          </cell>
          <cell r="R150">
            <v>264.39999999999998</v>
          </cell>
          <cell r="S150">
            <v>12.707272727272727</v>
          </cell>
          <cell r="U150">
            <v>12.707272727272727</v>
          </cell>
          <cell r="V150">
            <v>9</v>
          </cell>
        </row>
        <row r="151">
          <cell r="D151" t="str">
            <v>Audric Estime</v>
          </cell>
          <cell r="E151" t="str">
            <v>DEN</v>
          </cell>
          <cell r="F151" t="str">
            <v>RB</v>
          </cell>
          <cell r="G151">
            <v>21</v>
          </cell>
          <cell r="H151">
            <v>172</v>
          </cell>
          <cell r="I151">
            <v>172</v>
          </cell>
          <cell r="J151">
            <v>188.8</v>
          </cell>
          <cell r="K151">
            <v>17</v>
          </cell>
          <cell r="L151">
            <v>1.4</v>
          </cell>
          <cell r="M151">
            <v>319</v>
          </cell>
          <cell r="N151">
            <v>-16.600000000000001</v>
          </cell>
          <cell r="O151">
            <v>14</v>
          </cell>
          <cell r="P151">
            <v>28</v>
          </cell>
          <cell r="Q151">
            <v>51</v>
          </cell>
          <cell r="R151">
            <v>262.8</v>
          </cell>
          <cell r="S151">
            <v>12.678181818181818</v>
          </cell>
          <cell r="U151">
            <v>12.678181818181818</v>
          </cell>
          <cell r="V151">
            <v>9</v>
          </cell>
        </row>
        <row r="152">
          <cell r="D152" t="str">
            <v>Kimani Vidal</v>
          </cell>
          <cell r="E152" t="str">
            <v>LAC</v>
          </cell>
          <cell r="F152" t="str">
            <v>RB</v>
          </cell>
          <cell r="G152">
            <v>23</v>
          </cell>
          <cell r="H152">
            <v>153</v>
          </cell>
          <cell r="I152">
            <v>153</v>
          </cell>
          <cell r="J152">
            <v>175.8</v>
          </cell>
          <cell r="K152">
            <v>19.3</v>
          </cell>
          <cell r="L152">
            <v>0</v>
          </cell>
          <cell r="M152">
            <v>331</v>
          </cell>
          <cell r="N152">
            <v>-18</v>
          </cell>
          <cell r="O152">
            <v>12</v>
          </cell>
          <cell r="P152">
            <v>24</v>
          </cell>
          <cell r="Q152">
            <v>57.900000000000006</v>
          </cell>
          <cell r="R152">
            <v>261.10000000000002</v>
          </cell>
          <cell r="S152">
            <v>12.647272727272728</v>
          </cell>
          <cell r="U152">
            <v>12.647272727272728</v>
          </cell>
          <cell r="V152">
            <v>9</v>
          </cell>
        </row>
        <row r="153">
          <cell r="D153" t="str">
            <v>Kendre Miller</v>
          </cell>
          <cell r="E153" t="str">
            <v>NO</v>
          </cell>
          <cell r="F153" t="str">
            <v>RB</v>
          </cell>
          <cell r="G153">
            <v>22</v>
          </cell>
          <cell r="H153">
            <v>119</v>
          </cell>
          <cell r="I153">
            <v>119</v>
          </cell>
          <cell r="J153">
            <v>134.80000000000001</v>
          </cell>
          <cell r="K153">
            <v>16.399999999999999</v>
          </cell>
          <cell r="L153">
            <v>0</v>
          </cell>
          <cell r="M153">
            <v>369</v>
          </cell>
          <cell r="N153">
            <v>-12</v>
          </cell>
          <cell r="O153">
            <v>10</v>
          </cell>
          <cell r="P153">
            <v>20</v>
          </cell>
          <cell r="Q153">
            <v>49.199999999999996</v>
          </cell>
          <cell r="R153">
            <v>315.8</v>
          </cell>
          <cell r="S153">
            <v>12.641818181818181</v>
          </cell>
          <cell r="U153">
            <v>12.641818181818181</v>
          </cell>
          <cell r="V153">
            <v>9</v>
          </cell>
        </row>
        <row r="154">
          <cell r="D154" t="str">
            <v>Ty Chandler</v>
          </cell>
          <cell r="E154" t="str">
            <v>MIN</v>
          </cell>
          <cell r="F154" t="str">
            <v>RB</v>
          </cell>
          <cell r="G154">
            <v>26</v>
          </cell>
          <cell r="H154">
            <v>171</v>
          </cell>
          <cell r="I154">
            <v>171</v>
          </cell>
          <cell r="J154">
            <v>178.2</v>
          </cell>
          <cell r="K154">
            <v>5.6</v>
          </cell>
          <cell r="L154">
            <v>5.6</v>
          </cell>
          <cell r="M154">
            <v>329</v>
          </cell>
          <cell r="N154">
            <v>-6.4</v>
          </cell>
          <cell r="O154">
            <v>6</v>
          </cell>
          <cell r="P154">
            <v>12</v>
          </cell>
          <cell r="Q154">
            <v>16.799999999999997</v>
          </cell>
          <cell r="R154">
            <v>311.39999999999998</v>
          </cell>
          <cell r="S154">
            <v>12.561818181818182</v>
          </cell>
          <cell r="U154">
            <v>12.561818181818182</v>
          </cell>
          <cell r="V154">
            <v>9</v>
          </cell>
        </row>
        <row r="155">
          <cell r="D155" t="str">
            <v>Rashod Bateman</v>
          </cell>
          <cell r="E155" t="str">
            <v>BAL</v>
          </cell>
          <cell r="F155" t="str">
            <v>WR</v>
          </cell>
          <cell r="G155">
            <v>24</v>
          </cell>
          <cell r="H155">
            <v>196</v>
          </cell>
          <cell r="I155">
            <v>196</v>
          </cell>
          <cell r="J155">
            <v>214.6</v>
          </cell>
          <cell r="K155">
            <v>14.2</v>
          </cell>
          <cell r="L155">
            <v>8.6999999999999993</v>
          </cell>
          <cell r="M155">
            <v>294</v>
          </cell>
          <cell r="N155">
            <v>-9.3000000000000007</v>
          </cell>
          <cell r="O155">
            <v>11</v>
          </cell>
          <cell r="P155">
            <v>22</v>
          </cell>
          <cell r="Q155">
            <v>42.599999999999994</v>
          </cell>
          <cell r="R155">
            <v>254.79999999999998</v>
          </cell>
          <cell r="S155">
            <v>12.532727272727271</v>
          </cell>
          <cell r="U155">
            <v>12.532727272727271</v>
          </cell>
          <cell r="V155">
            <v>9</v>
          </cell>
        </row>
        <row r="156">
          <cell r="D156" t="str">
            <v>DeAndre Hopkins</v>
          </cell>
          <cell r="E156" t="str">
            <v>TEN</v>
          </cell>
          <cell r="F156" t="str">
            <v>WR</v>
          </cell>
          <cell r="G156">
            <v>32</v>
          </cell>
          <cell r="H156">
            <v>122</v>
          </cell>
          <cell r="I156">
            <v>122</v>
          </cell>
          <cell r="J156">
            <v>136.80000000000001</v>
          </cell>
          <cell r="K156">
            <v>13.2</v>
          </cell>
          <cell r="L156">
            <v>7.7</v>
          </cell>
          <cell r="M156">
            <v>366</v>
          </cell>
          <cell r="N156">
            <v>-4.3</v>
          </cell>
          <cell r="O156">
            <v>-2</v>
          </cell>
          <cell r="P156">
            <v>-4</v>
          </cell>
          <cell r="Q156">
            <v>39.599999999999994</v>
          </cell>
          <cell r="R156">
            <v>309.5</v>
          </cell>
          <cell r="S156">
            <v>12.527272727272727</v>
          </cell>
          <cell r="U156">
            <v>12.527272727272727</v>
          </cell>
          <cell r="V156">
            <v>9</v>
          </cell>
        </row>
        <row r="157">
          <cell r="D157" t="str">
            <v>Raheem Mostert</v>
          </cell>
          <cell r="E157" t="str">
            <v>MIA</v>
          </cell>
          <cell r="F157" t="str">
            <v>RB</v>
          </cell>
          <cell r="G157">
            <v>32</v>
          </cell>
          <cell r="H157">
            <v>123</v>
          </cell>
          <cell r="I157">
            <v>123</v>
          </cell>
          <cell r="J157">
            <v>136</v>
          </cell>
          <cell r="K157">
            <v>16.399999999999999</v>
          </cell>
          <cell r="L157">
            <v>3.9</v>
          </cell>
          <cell r="M157">
            <v>368</v>
          </cell>
          <cell r="N157">
            <v>-8.1</v>
          </cell>
          <cell r="O157">
            <v>3</v>
          </cell>
          <cell r="P157">
            <v>6</v>
          </cell>
          <cell r="Q157">
            <v>49.199999999999996</v>
          </cell>
          <cell r="R157">
            <v>308.60000000000002</v>
          </cell>
          <cell r="S157">
            <v>12.510909090909092</v>
          </cell>
          <cell r="U157">
            <v>12.510909090909092</v>
          </cell>
          <cell r="V157">
            <v>9</v>
          </cell>
        </row>
        <row r="158">
          <cell r="D158" t="str">
            <v>Wan'Dale Robinson</v>
          </cell>
          <cell r="E158" t="str">
            <v>NYG</v>
          </cell>
          <cell r="F158" t="str">
            <v>WR</v>
          </cell>
          <cell r="G158">
            <v>23</v>
          </cell>
          <cell r="H158">
            <v>174</v>
          </cell>
          <cell r="I158">
            <v>174</v>
          </cell>
          <cell r="J158">
            <v>199.4</v>
          </cell>
          <cell r="K158">
            <v>22.1</v>
          </cell>
          <cell r="L158">
            <v>11.6</v>
          </cell>
          <cell r="M158">
            <v>308</v>
          </cell>
          <cell r="N158">
            <v>-6.4</v>
          </cell>
          <cell r="O158">
            <v>12</v>
          </cell>
          <cell r="P158">
            <v>24</v>
          </cell>
          <cell r="Q158">
            <v>66.300000000000011</v>
          </cell>
          <cell r="R158">
            <v>252.89999999999998</v>
          </cell>
          <cell r="S158">
            <v>12.498181818181818</v>
          </cell>
          <cell r="U158">
            <v>12.498181818181818</v>
          </cell>
          <cell r="V158">
            <v>9</v>
          </cell>
        </row>
        <row r="159">
          <cell r="D159" t="str">
            <v>Will Levis</v>
          </cell>
          <cell r="E159" t="str">
            <v>TEN</v>
          </cell>
          <cell r="F159" t="str">
            <v>QB</v>
          </cell>
          <cell r="G159">
            <v>25</v>
          </cell>
          <cell r="H159">
            <v>157</v>
          </cell>
          <cell r="I159">
            <v>157</v>
          </cell>
          <cell r="J159">
            <v>168.6</v>
          </cell>
          <cell r="K159">
            <v>13</v>
          </cell>
          <cell r="L159">
            <v>12.3</v>
          </cell>
          <cell r="M159">
            <v>337</v>
          </cell>
          <cell r="N159">
            <v>-5.6999999999999993</v>
          </cell>
          <cell r="O159">
            <v>10</v>
          </cell>
          <cell r="P159">
            <v>20</v>
          </cell>
          <cell r="Q159">
            <v>39</v>
          </cell>
          <cell r="R159">
            <v>306.60000000000002</v>
          </cell>
          <cell r="S159">
            <v>12.474545454545455</v>
          </cell>
          <cell r="U159">
            <v>12.474545454545455</v>
          </cell>
          <cell r="V159">
            <v>9</v>
          </cell>
        </row>
        <row r="160">
          <cell r="D160" t="str">
            <v>Zamir White</v>
          </cell>
          <cell r="E160" t="str">
            <v>LV</v>
          </cell>
          <cell r="F160" t="str">
            <v>RB</v>
          </cell>
          <cell r="G160">
            <v>25</v>
          </cell>
          <cell r="H160">
            <v>85</v>
          </cell>
          <cell r="I160">
            <v>85</v>
          </cell>
          <cell r="J160">
            <v>107.2</v>
          </cell>
          <cell r="K160">
            <v>25.6</v>
          </cell>
          <cell r="L160">
            <v>4.9000000000000004</v>
          </cell>
          <cell r="M160">
            <v>394</v>
          </cell>
          <cell r="N160">
            <v>-7.1</v>
          </cell>
          <cell r="O160">
            <v>5</v>
          </cell>
          <cell r="P160">
            <v>10</v>
          </cell>
          <cell r="Q160">
            <v>76.800000000000011</v>
          </cell>
          <cell r="R160">
            <v>305.89999999999998</v>
          </cell>
          <cell r="S160">
            <v>12.461818181818181</v>
          </cell>
          <cell r="U160">
            <v>12.461818181818181</v>
          </cell>
          <cell r="V160">
            <v>9</v>
          </cell>
        </row>
        <row r="161">
          <cell r="D161" t="str">
            <v>Tank Bigsby</v>
          </cell>
          <cell r="E161" t="str">
            <v>JAC</v>
          </cell>
          <cell r="F161" t="str">
            <v>RB</v>
          </cell>
          <cell r="G161">
            <v>23</v>
          </cell>
          <cell r="H161">
            <v>149</v>
          </cell>
          <cell r="I161">
            <v>149</v>
          </cell>
          <cell r="J161">
            <v>175.4</v>
          </cell>
          <cell r="K161">
            <v>25.2</v>
          </cell>
          <cell r="L161">
            <v>2.7</v>
          </cell>
          <cell r="M161">
            <v>332</v>
          </cell>
          <cell r="N161">
            <v>-15.3</v>
          </cell>
          <cell r="O161">
            <v>12</v>
          </cell>
          <cell r="P161">
            <v>24</v>
          </cell>
          <cell r="Q161">
            <v>75.599999999999994</v>
          </cell>
          <cell r="R161">
            <v>249.79999999999998</v>
          </cell>
          <cell r="S161">
            <v>12.441818181818181</v>
          </cell>
          <cell r="U161">
            <v>12.441818181818181</v>
          </cell>
          <cell r="V161">
            <v>9</v>
          </cell>
        </row>
        <row r="162">
          <cell r="D162" t="str">
            <v>Ja'Tavion Sanders</v>
          </cell>
          <cell r="E162" t="str">
            <v>CAR</v>
          </cell>
          <cell r="F162" t="str">
            <v>TE</v>
          </cell>
          <cell r="G162">
            <v>21</v>
          </cell>
          <cell r="H162">
            <v>154</v>
          </cell>
          <cell r="I162">
            <v>154</v>
          </cell>
          <cell r="J162">
            <v>186</v>
          </cell>
          <cell r="K162">
            <v>22.4</v>
          </cell>
          <cell r="L162">
            <v>1.4</v>
          </cell>
          <cell r="M162">
            <v>321</v>
          </cell>
          <cell r="N162">
            <v>-16.600000000000001</v>
          </cell>
          <cell r="O162">
            <v>14</v>
          </cell>
          <cell r="P162">
            <v>28</v>
          </cell>
          <cell r="Q162">
            <v>67.199999999999989</v>
          </cell>
          <cell r="R162">
            <v>248.60000000000002</v>
          </cell>
          <cell r="S162">
            <v>12.42</v>
          </cell>
          <cell r="U162">
            <v>12.42</v>
          </cell>
          <cell r="V162">
            <v>9</v>
          </cell>
        </row>
        <row r="163">
          <cell r="D163" t="str">
            <v>Geno Smith</v>
          </cell>
          <cell r="E163" t="str">
            <v>SEA</v>
          </cell>
          <cell r="F163" t="str">
            <v>QB</v>
          </cell>
          <cell r="G163">
            <v>33</v>
          </cell>
          <cell r="H163">
            <v>151</v>
          </cell>
          <cell r="I163">
            <v>151</v>
          </cell>
          <cell r="J163">
            <v>171.2</v>
          </cell>
          <cell r="K163">
            <v>10.4</v>
          </cell>
          <cell r="L163">
            <v>16.7</v>
          </cell>
          <cell r="M163">
            <v>333</v>
          </cell>
          <cell r="N163">
            <v>-1.3000000000000007</v>
          </cell>
          <cell r="O163">
            <v>2</v>
          </cell>
          <cell r="P163">
            <v>4</v>
          </cell>
          <cell r="Q163">
            <v>31.200000000000003</v>
          </cell>
          <cell r="R163">
            <v>303.2</v>
          </cell>
          <cell r="S163">
            <v>12.412727272727272</v>
          </cell>
          <cell r="U163">
            <v>12.412727272727272</v>
          </cell>
          <cell r="V163">
            <v>9</v>
          </cell>
        </row>
        <row r="164">
          <cell r="D164" t="str">
            <v>Dameon Pierce</v>
          </cell>
          <cell r="E164" t="str">
            <v>HOU</v>
          </cell>
          <cell r="F164" t="str">
            <v>RB</v>
          </cell>
          <cell r="G164">
            <v>24</v>
          </cell>
          <cell r="H164">
            <v>176</v>
          </cell>
          <cell r="I164">
            <v>176</v>
          </cell>
          <cell r="J164">
            <v>199.2</v>
          </cell>
          <cell r="K164">
            <v>18.2</v>
          </cell>
          <cell r="L164">
            <v>1.6</v>
          </cell>
          <cell r="M164">
            <v>309</v>
          </cell>
          <cell r="N164">
            <v>-16.399999999999999</v>
          </cell>
          <cell r="O164">
            <v>11</v>
          </cell>
          <cell r="P164">
            <v>22</v>
          </cell>
          <cell r="Q164">
            <v>54.599999999999994</v>
          </cell>
          <cell r="R164">
            <v>243.6</v>
          </cell>
          <cell r="S164">
            <v>12.329090909090908</v>
          </cell>
          <cell r="U164">
            <v>12.329090909090908</v>
          </cell>
          <cell r="V164">
            <v>9</v>
          </cell>
        </row>
        <row r="165">
          <cell r="D165" t="str">
            <v>Jonathan Mingo</v>
          </cell>
          <cell r="E165" t="str">
            <v>CAR</v>
          </cell>
          <cell r="F165" t="str">
            <v>WR</v>
          </cell>
          <cell r="G165">
            <v>23</v>
          </cell>
          <cell r="H165">
            <v>192</v>
          </cell>
          <cell r="I165">
            <v>192</v>
          </cell>
          <cell r="J165">
            <v>214.6</v>
          </cell>
          <cell r="K165">
            <v>20</v>
          </cell>
          <cell r="L165">
            <v>3.5</v>
          </cell>
          <cell r="M165">
            <v>295</v>
          </cell>
          <cell r="N165">
            <v>-8.5</v>
          </cell>
          <cell r="O165">
            <v>12</v>
          </cell>
          <cell r="P165">
            <v>24</v>
          </cell>
          <cell r="Q165">
            <v>60</v>
          </cell>
          <cell r="R165">
            <v>242</v>
          </cell>
          <cell r="S165">
            <v>12.3</v>
          </cell>
          <cell r="U165">
            <v>12.3</v>
          </cell>
          <cell r="V165">
            <v>9</v>
          </cell>
        </row>
        <row r="166">
          <cell r="D166" t="str">
            <v>Ja'Lynn Polk</v>
          </cell>
          <cell r="E166" t="str">
            <v>NE</v>
          </cell>
          <cell r="F166" t="str">
            <v>WR</v>
          </cell>
          <cell r="G166">
            <v>22</v>
          </cell>
          <cell r="H166">
            <v>114</v>
          </cell>
          <cell r="I166">
            <v>114</v>
          </cell>
          <cell r="J166">
            <v>160.4</v>
          </cell>
          <cell r="K166">
            <v>35.6</v>
          </cell>
          <cell r="L166">
            <v>4.7</v>
          </cell>
          <cell r="M166">
            <v>347</v>
          </cell>
          <cell r="N166">
            <v>-13.3</v>
          </cell>
          <cell r="O166">
            <v>13</v>
          </cell>
          <cell r="P166">
            <v>26</v>
          </cell>
          <cell r="Q166">
            <v>106.80000000000001</v>
          </cell>
          <cell r="R166">
            <v>239.59999999999997</v>
          </cell>
          <cell r="S166">
            <v>12.256363636363636</v>
          </cell>
          <cell r="U166">
            <v>12.256363636363636</v>
          </cell>
          <cell r="V166">
            <v>9</v>
          </cell>
        </row>
        <row r="167">
          <cell r="D167" t="str">
            <v>Michael Mayer</v>
          </cell>
          <cell r="E167" t="str">
            <v>LV</v>
          </cell>
          <cell r="F167" t="str">
            <v>TE</v>
          </cell>
          <cell r="G167">
            <v>23</v>
          </cell>
          <cell r="H167">
            <v>163</v>
          </cell>
          <cell r="I167">
            <v>163</v>
          </cell>
          <cell r="J167">
            <v>192.2</v>
          </cell>
          <cell r="K167">
            <v>23.6</v>
          </cell>
          <cell r="L167">
            <v>2</v>
          </cell>
          <cell r="M167">
            <v>317</v>
          </cell>
          <cell r="N167">
            <v>-16</v>
          </cell>
          <cell r="O167">
            <v>12</v>
          </cell>
          <cell r="P167">
            <v>24</v>
          </cell>
          <cell r="Q167">
            <v>70.800000000000011</v>
          </cell>
          <cell r="R167">
            <v>238.2</v>
          </cell>
          <cell r="S167">
            <v>12.230909090909091</v>
          </cell>
          <cell r="U167">
            <v>12.230909090909091</v>
          </cell>
          <cell r="V167">
            <v>9</v>
          </cell>
        </row>
        <row r="168">
          <cell r="D168" t="str">
            <v>Jermaine Burton</v>
          </cell>
          <cell r="E168" t="str">
            <v>CIN</v>
          </cell>
          <cell r="F168" t="str">
            <v>WR</v>
          </cell>
          <cell r="G168">
            <v>23</v>
          </cell>
          <cell r="H168">
            <v>151</v>
          </cell>
          <cell r="I168">
            <v>151</v>
          </cell>
          <cell r="J168">
            <v>178.2</v>
          </cell>
          <cell r="K168">
            <v>28.8</v>
          </cell>
          <cell r="L168">
            <v>1.9</v>
          </cell>
          <cell r="M168">
            <v>330</v>
          </cell>
          <cell r="N168">
            <v>-16.100000000000001</v>
          </cell>
          <cell r="O168">
            <v>12</v>
          </cell>
          <cell r="P168">
            <v>24</v>
          </cell>
          <cell r="Q168">
            <v>86.4</v>
          </cell>
          <cell r="R168">
            <v>235.4</v>
          </cell>
          <cell r="S168">
            <v>12.18</v>
          </cell>
          <cell r="U168">
            <v>12.18</v>
          </cell>
          <cell r="V168">
            <v>9</v>
          </cell>
        </row>
        <row r="169">
          <cell r="D169" t="str">
            <v>Jakobi Meyers</v>
          </cell>
          <cell r="E169" t="str">
            <v>LV</v>
          </cell>
          <cell r="F169" t="str">
            <v>WR</v>
          </cell>
          <cell r="G169">
            <v>27</v>
          </cell>
          <cell r="H169">
            <v>128</v>
          </cell>
          <cell r="I169">
            <v>128</v>
          </cell>
          <cell r="J169">
            <v>155.80000000000001</v>
          </cell>
          <cell r="K169">
            <v>25.3</v>
          </cell>
          <cell r="L169">
            <v>12.5</v>
          </cell>
          <cell r="M169">
            <v>352</v>
          </cell>
          <cell r="N169">
            <v>0.5</v>
          </cell>
          <cell r="O169">
            <v>5</v>
          </cell>
          <cell r="P169">
            <v>10</v>
          </cell>
          <cell r="Q169">
            <v>75.900000000000006</v>
          </cell>
          <cell r="R169">
            <v>287.10000000000002</v>
          </cell>
          <cell r="S169">
            <v>12.120000000000001</v>
          </cell>
          <cell r="U169">
            <v>12.120000000000001</v>
          </cell>
          <cell r="V169">
            <v>9</v>
          </cell>
        </row>
        <row r="170">
          <cell r="D170" t="str">
            <v>Khalil Herbert</v>
          </cell>
          <cell r="E170" t="str">
            <v>CHI</v>
          </cell>
          <cell r="F170" t="str">
            <v>RB</v>
          </cell>
          <cell r="G170">
            <v>26</v>
          </cell>
          <cell r="H170">
            <v>170</v>
          </cell>
          <cell r="I170">
            <v>170</v>
          </cell>
          <cell r="J170">
            <v>181.2</v>
          </cell>
          <cell r="K170">
            <v>6.7</v>
          </cell>
          <cell r="L170">
            <v>3.3</v>
          </cell>
          <cell r="M170">
            <v>325</v>
          </cell>
          <cell r="N170">
            <v>-8.6999999999999993</v>
          </cell>
          <cell r="O170">
            <v>4</v>
          </cell>
          <cell r="P170">
            <v>8</v>
          </cell>
          <cell r="Q170">
            <v>20.100000000000001</v>
          </cell>
          <cell r="R170">
            <v>286.79999999999995</v>
          </cell>
          <cell r="S170">
            <v>12.114545454545453</v>
          </cell>
          <cell r="U170">
            <v>12.114545454545453</v>
          </cell>
          <cell r="V170">
            <v>9</v>
          </cell>
        </row>
        <row r="171">
          <cell r="D171" t="str">
            <v>Xavier Legette</v>
          </cell>
          <cell r="E171" t="str">
            <v>CAR</v>
          </cell>
          <cell r="F171" t="str">
            <v>WR</v>
          </cell>
          <cell r="G171">
            <v>23</v>
          </cell>
          <cell r="H171">
            <v>128</v>
          </cell>
          <cell r="I171">
            <v>128</v>
          </cell>
          <cell r="J171">
            <v>149.6</v>
          </cell>
          <cell r="K171">
            <v>24.7</v>
          </cell>
          <cell r="L171">
            <v>4.5999999999999996</v>
          </cell>
          <cell r="M171">
            <v>357</v>
          </cell>
          <cell r="N171">
            <v>-7.4</v>
          </cell>
          <cell r="O171">
            <v>9</v>
          </cell>
          <cell r="P171">
            <v>18</v>
          </cell>
          <cell r="Q171">
            <v>74.099999999999994</v>
          </cell>
          <cell r="R171">
            <v>286.10000000000002</v>
          </cell>
          <cell r="S171">
            <v>12.101818181818182</v>
          </cell>
          <cell r="U171">
            <v>12.101818181818182</v>
          </cell>
          <cell r="V171">
            <v>9</v>
          </cell>
        </row>
        <row r="172">
          <cell r="D172" t="str">
            <v>Mike Williams</v>
          </cell>
          <cell r="E172" t="str">
            <v>NYJ</v>
          </cell>
          <cell r="F172" t="str">
            <v>WR</v>
          </cell>
          <cell r="G172">
            <v>29</v>
          </cell>
          <cell r="H172">
            <v>137</v>
          </cell>
          <cell r="I172">
            <v>137</v>
          </cell>
          <cell r="J172">
            <v>159.80000000000001</v>
          </cell>
          <cell r="K172">
            <v>17.2</v>
          </cell>
          <cell r="L172">
            <v>3.1</v>
          </cell>
          <cell r="M172">
            <v>348</v>
          </cell>
          <cell r="N172">
            <v>-8.9</v>
          </cell>
          <cell r="O172">
            <v>3</v>
          </cell>
          <cell r="P172">
            <v>6</v>
          </cell>
          <cell r="Q172">
            <v>51.599999999999994</v>
          </cell>
          <cell r="R172">
            <v>284.60000000000002</v>
          </cell>
          <cell r="S172">
            <v>12.074545454545454</v>
          </cell>
          <cell r="U172">
            <v>12.074545454545454</v>
          </cell>
          <cell r="V172">
            <v>9</v>
          </cell>
        </row>
        <row r="173">
          <cell r="D173" t="str">
            <v>Hunter Henry</v>
          </cell>
          <cell r="E173" t="str">
            <v>NE</v>
          </cell>
          <cell r="F173" t="str">
            <v>TE</v>
          </cell>
          <cell r="G173">
            <v>29</v>
          </cell>
          <cell r="H173">
            <v>194</v>
          </cell>
          <cell r="I173">
            <v>194</v>
          </cell>
          <cell r="J173">
            <v>220.4</v>
          </cell>
          <cell r="K173">
            <v>17.2</v>
          </cell>
          <cell r="L173">
            <v>8.5</v>
          </cell>
          <cell r="M173">
            <v>288</v>
          </cell>
          <cell r="N173">
            <v>-9.5</v>
          </cell>
          <cell r="O173">
            <v>6</v>
          </cell>
          <cell r="P173">
            <v>12</v>
          </cell>
          <cell r="Q173">
            <v>51.599999999999994</v>
          </cell>
          <cell r="R173">
            <v>229.4</v>
          </cell>
          <cell r="S173">
            <v>12.07090909090909</v>
          </cell>
          <cell r="U173">
            <v>12.07090909090909</v>
          </cell>
          <cell r="V173">
            <v>9</v>
          </cell>
        </row>
        <row r="174">
          <cell r="D174" t="str">
            <v>Noah Fant</v>
          </cell>
          <cell r="E174" t="str">
            <v>SEA</v>
          </cell>
          <cell r="F174" t="str">
            <v>TE</v>
          </cell>
          <cell r="G174">
            <v>26</v>
          </cell>
          <cell r="H174">
            <v>137</v>
          </cell>
          <cell r="I174">
            <v>137</v>
          </cell>
          <cell r="J174">
            <v>183.8</v>
          </cell>
          <cell r="K174">
            <v>30.6</v>
          </cell>
          <cell r="L174">
            <v>5.8</v>
          </cell>
          <cell r="M174">
            <v>323</v>
          </cell>
          <cell r="N174">
            <v>-12.2</v>
          </cell>
          <cell r="O174">
            <v>9</v>
          </cell>
          <cell r="P174">
            <v>18</v>
          </cell>
          <cell r="Q174">
            <v>91.800000000000011</v>
          </cell>
          <cell r="R174">
            <v>224.8</v>
          </cell>
          <cell r="S174">
            <v>11.987272727272728</v>
          </cell>
          <cell r="U174">
            <v>11.987272727272728</v>
          </cell>
          <cell r="V174">
            <v>9</v>
          </cell>
        </row>
        <row r="175">
          <cell r="D175" t="str">
            <v>Alexander Mattison</v>
          </cell>
          <cell r="E175" t="str">
            <v>LV</v>
          </cell>
          <cell r="F175" t="str">
            <v>RB</v>
          </cell>
          <cell r="G175">
            <v>26</v>
          </cell>
          <cell r="H175">
            <v>207</v>
          </cell>
          <cell r="I175">
            <v>207</v>
          </cell>
          <cell r="J175">
            <v>231.8</v>
          </cell>
          <cell r="K175">
            <v>19.5</v>
          </cell>
          <cell r="L175">
            <v>11.9</v>
          </cell>
          <cell r="M175">
            <v>276</v>
          </cell>
          <cell r="N175">
            <v>-6.1</v>
          </cell>
          <cell r="O175">
            <v>9</v>
          </cell>
          <cell r="P175">
            <v>18</v>
          </cell>
          <cell r="Q175">
            <v>58.5</v>
          </cell>
          <cell r="R175">
            <v>223.3</v>
          </cell>
          <cell r="S175">
            <v>11.96</v>
          </cell>
          <cell r="U175">
            <v>11.96</v>
          </cell>
          <cell r="V175">
            <v>9</v>
          </cell>
        </row>
        <row r="176">
          <cell r="D176" t="str">
            <v>Ray Davis</v>
          </cell>
          <cell r="E176" t="str">
            <v>BUF</v>
          </cell>
          <cell r="F176" t="str">
            <v>RB</v>
          </cell>
          <cell r="G176">
            <v>24</v>
          </cell>
          <cell r="H176">
            <v>123</v>
          </cell>
          <cell r="I176">
            <v>123</v>
          </cell>
          <cell r="J176">
            <v>158.80000000000001</v>
          </cell>
          <cell r="K176">
            <v>21.9</v>
          </cell>
          <cell r="L176">
            <v>5.6</v>
          </cell>
          <cell r="M176">
            <v>350</v>
          </cell>
          <cell r="N176">
            <v>-6.4</v>
          </cell>
          <cell r="O176">
            <v>6</v>
          </cell>
          <cell r="P176">
            <v>12</v>
          </cell>
          <cell r="Q176">
            <v>65.699999999999989</v>
          </cell>
          <cell r="R176">
            <v>277.10000000000002</v>
          </cell>
          <cell r="S176">
            <v>11.938181818181818</v>
          </cell>
          <cell r="U176">
            <v>11.938181818181818</v>
          </cell>
          <cell r="V176">
            <v>9</v>
          </cell>
        </row>
        <row r="177">
          <cell r="D177" t="str">
            <v>Alec Pierce</v>
          </cell>
          <cell r="E177" t="str">
            <v>IND</v>
          </cell>
          <cell r="F177" t="str">
            <v>WR</v>
          </cell>
          <cell r="G177">
            <v>24</v>
          </cell>
          <cell r="H177">
            <v>202</v>
          </cell>
          <cell r="I177">
            <v>202</v>
          </cell>
          <cell r="J177">
            <v>233.8</v>
          </cell>
          <cell r="K177">
            <v>24.2</v>
          </cell>
          <cell r="L177">
            <v>14.5</v>
          </cell>
          <cell r="M177">
            <v>272</v>
          </cell>
          <cell r="N177">
            <v>2.5</v>
          </cell>
          <cell r="O177">
            <v>8</v>
          </cell>
          <cell r="P177">
            <v>16</v>
          </cell>
          <cell r="Q177">
            <v>72.599999999999994</v>
          </cell>
          <cell r="R177">
            <v>220.4</v>
          </cell>
          <cell r="S177">
            <v>11.907272727272728</v>
          </cell>
          <cell r="U177">
            <v>11.907272727272728</v>
          </cell>
          <cell r="V177">
            <v>9</v>
          </cell>
        </row>
        <row r="178">
          <cell r="D178" t="str">
            <v>Andrei Iosivas</v>
          </cell>
          <cell r="E178" t="str">
            <v>CIN</v>
          </cell>
          <cell r="F178" t="str">
            <v>WR</v>
          </cell>
          <cell r="G178">
            <v>24</v>
          </cell>
          <cell r="H178">
            <v>223</v>
          </cell>
          <cell r="I178">
            <v>223</v>
          </cell>
          <cell r="J178">
            <v>246.6</v>
          </cell>
          <cell r="K178">
            <v>19.7</v>
          </cell>
          <cell r="L178">
            <v>12.2</v>
          </cell>
          <cell r="M178">
            <v>257</v>
          </cell>
          <cell r="N178">
            <v>0.19999999999999929</v>
          </cell>
          <cell r="O178">
            <v>11</v>
          </cell>
          <cell r="P178">
            <v>22</v>
          </cell>
          <cell r="Q178">
            <v>59.099999999999994</v>
          </cell>
          <cell r="R178">
            <v>220.29999999999998</v>
          </cell>
          <cell r="S178">
            <v>11.905454545454546</v>
          </cell>
          <cell r="U178">
            <v>11.905454545454546</v>
          </cell>
          <cell r="V178">
            <v>9</v>
          </cell>
        </row>
        <row r="179">
          <cell r="D179" t="str">
            <v>Darnell Mooney</v>
          </cell>
          <cell r="E179" t="str">
            <v>ATL</v>
          </cell>
          <cell r="F179" t="str">
            <v>WR</v>
          </cell>
          <cell r="G179">
            <v>26</v>
          </cell>
          <cell r="H179">
            <v>186</v>
          </cell>
          <cell r="I179">
            <v>186</v>
          </cell>
          <cell r="J179">
            <v>203.4</v>
          </cell>
          <cell r="K179">
            <v>12.6</v>
          </cell>
          <cell r="L179">
            <v>11.6</v>
          </cell>
          <cell r="M179">
            <v>304</v>
          </cell>
          <cell r="N179">
            <v>-0.40000000000000036</v>
          </cell>
          <cell r="O179">
            <v>4</v>
          </cell>
          <cell r="P179">
            <v>8</v>
          </cell>
          <cell r="Q179">
            <v>37.799999999999997</v>
          </cell>
          <cell r="R179">
            <v>273</v>
          </cell>
          <cell r="S179">
            <v>11.863636363636363</v>
          </cell>
          <cell r="U179">
            <v>11.863636363636363</v>
          </cell>
          <cell r="V179">
            <v>9</v>
          </cell>
        </row>
        <row r="180">
          <cell r="D180" t="str">
            <v>AJ Dillon</v>
          </cell>
          <cell r="E180" t="str">
            <v>GB</v>
          </cell>
          <cell r="F180" t="str">
            <v>RB</v>
          </cell>
          <cell r="G180">
            <v>26</v>
          </cell>
          <cell r="H180">
            <v>187</v>
          </cell>
          <cell r="I180">
            <v>187</v>
          </cell>
          <cell r="J180">
            <v>219.6</v>
          </cell>
          <cell r="K180">
            <v>19.100000000000001</v>
          </cell>
          <cell r="L180">
            <v>0</v>
          </cell>
          <cell r="M180">
            <v>290</v>
          </cell>
          <cell r="N180">
            <v>-18</v>
          </cell>
          <cell r="O180">
            <v>9</v>
          </cell>
          <cell r="P180">
            <v>18</v>
          </cell>
          <cell r="Q180">
            <v>57.300000000000004</v>
          </cell>
          <cell r="R180">
            <v>214.7</v>
          </cell>
          <cell r="S180">
            <v>11.803636363636365</v>
          </cell>
          <cell r="U180">
            <v>11.803636363636365</v>
          </cell>
          <cell r="V180">
            <v>9</v>
          </cell>
        </row>
        <row r="181">
          <cell r="D181" t="str">
            <v>Greg Dulcich</v>
          </cell>
          <cell r="E181" t="str">
            <v>DEN</v>
          </cell>
          <cell r="F181" t="str">
            <v>TE</v>
          </cell>
          <cell r="G181">
            <v>24</v>
          </cell>
          <cell r="H181">
            <v>186</v>
          </cell>
          <cell r="I181">
            <v>186</v>
          </cell>
          <cell r="J181">
            <v>218.6</v>
          </cell>
          <cell r="K181">
            <v>22.6</v>
          </cell>
          <cell r="L181">
            <v>2.6</v>
          </cell>
          <cell r="M181">
            <v>291</v>
          </cell>
          <cell r="N181">
            <v>-15.4</v>
          </cell>
          <cell r="O181">
            <v>11</v>
          </cell>
          <cell r="P181">
            <v>22</v>
          </cell>
          <cell r="Q181">
            <v>67.800000000000011</v>
          </cell>
          <cell r="R181">
            <v>214.39999999999998</v>
          </cell>
          <cell r="S181">
            <v>11.798181818181819</v>
          </cell>
          <cell r="U181">
            <v>11.798181818181819</v>
          </cell>
          <cell r="V181">
            <v>9</v>
          </cell>
        </row>
        <row r="182">
          <cell r="D182" t="str">
            <v>Derek Carr</v>
          </cell>
          <cell r="E182" t="str">
            <v>NO</v>
          </cell>
          <cell r="F182" t="str">
            <v>QB</v>
          </cell>
          <cell r="G182">
            <v>33</v>
          </cell>
          <cell r="H182">
            <v>148</v>
          </cell>
          <cell r="I182">
            <v>148</v>
          </cell>
          <cell r="J182">
            <v>200.4</v>
          </cell>
          <cell r="K182">
            <v>32.4</v>
          </cell>
          <cell r="L182">
            <v>17.7</v>
          </cell>
          <cell r="M182">
            <v>306</v>
          </cell>
          <cell r="N182">
            <v>-0.30000000000000071</v>
          </cell>
          <cell r="O182">
            <v>2</v>
          </cell>
          <cell r="P182">
            <v>4</v>
          </cell>
          <cell r="Q182">
            <v>97.199999999999989</v>
          </cell>
          <cell r="R182">
            <v>212.2</v>
          </cell>
          <cell r="S182">
            <v>11.758181818181818</v>
          </cell>
          <cell r="U182">
            <v>11.758181818181818</v>
          </cell>
          <cell r="V182">
            <v>9</v>
          </cell>
        </row>
        <row r="183">
          <cell r="D183" t="str">
            <v>Will Shipley</v>
          </cell>
          <cell r="E183" t="str">
            <v>PHI</v>
          </cell>
          <cell r="F183" t="str">
            <v>RB</v>
          </cell>
          <cell r="G183">
            <v>22</v>
          </cell>
          <cell r="H183">
            <v>164</v>
          </cell>
          <cell r="I183">
            <v>164</v>
          </cell>
          <cell r="J183">
            <v>179.8</v>
          </cell>
          <cell r="K183">
            <v>13.3</v>
          </cell>
          <cell r="L183">
            <v>0</v>
          </cell>
          <cell r="M183">
            <v>326</v>
          </cell>
          <cell r="N183">
            <v>-12</v>
          </cell>
          <cell r="O183">
            <v>8</v>
          </cell>
          <cell r="P183">
            <v>16</v>
          </cell>
          <cell r="Q183">
            <v>39.900000000000006</v>
          </cell>
          <cell r="R183">
            <v>266.10000000000002</v>
          </cell>
          <cell r="S183">
            <v>11.738181818181818</v>
          </cell>
          <cell r="U183">
            <v>11.738181818181818</v>
          </cell>
          <cell r="V183">
            <v>9</v>
          </cell>
        </row>
        <row r="184">
          <cell r="D184" t="str">
            <v>Antonio Gibson</v>
          </cell>
          <cell r="E184" t="str">
            <v>NE</v>
          </cell>
          <cell r="F184" t="str">
            <v>RB</v>
          </cell>
          <cell r="G184">
            <v>26</v>
          </cell>
          <cell r="H184">
            <v>144</v>
          </cell>
          <cell r="I184">
            <v>144</v>
          </cell>
          <cell r="J184">
            <v>179.4</v>
          </cell>
          <cell r="K184">
            <v>18.3</v>
          </cell>
          <cell r="L184">
            <v>6.6</v>
          </cell>
          <cell r="M184">
            <v>328</v>
          </cell>
          <cell r="N184">
            <v>-5.4</v>
          </cell>
          <cell r="O184">
            <v>4</v>
          </cell>
          <cell r="P184">
            <v>8</v>
          </cell>
          <cell r="Q184">
            <v>54.900000000000006</v>
          </cell>
          <cell r="R184">
            <v>264.89999999999998</v>
          </cell>
          <cell r="S184">
            <v>11.716363636363635</v>
          </cell>
          <cell r="U184">
            <v>11.716363636363635</v>
          </cell>
          <cell r="V184">
            <v>9</v>
          </cell>
        </row>
        <row r="185">
          <cell r="D185" t="str">
            <v>Isaac Guerendo</v>
          </cell>
          <cell r="E185" t="str">
            <v>SF</v>
          </cell>
          <cell r="F185" t="str">
            <v>RB</v>
          </cell>
          <cell r="G185">
            <v>24</v>
          </cell>
          <cell r="H185">
            <v>175</v>
          </cell>
          <cell r="I185">
            <v>175</v>
          </cell>
          <cell r="J185">
            <v>212.2</v>
          </cell>
          <cell r="K185">
            <v>25.7</v>
          </cell>
          <cell r="L185">
            <v>0.6</v>
          </cell>
          <cell r="M185">
            <v>298</v>
          </cell>
          <cell r="N185">
            <v>-17.399999999999999</v>
          </cell>
          <cell r="O185">
            <v>11</v>
          </cell>
          <cell r="P185">
            <v>22</v>
          </cell>
          <cell r="Q185">
            <v>77.099999999999994</v>
          </cell>
          <cell r="R185">
            <v>208.1</v>
          </cell>
          <cell r="S185">
            <v>11.683636363636364</v>
          </cell>
          <cell r="U185">
            <v>11.683636363636364</v>
          </cell>
          <cell r="V185">
            <v>9</v>
          </cell>
        </row>
        <row r="186">
          <cell r="D186" t="str">
            <v>Curtis Samuel</v>
          </cell>
          <cell r="E186" t="str">
            <v>BUF</v>
          </cell>
          <cell r="F186" t="str">
            <v>WR</v>
          </cell>
          <cell r="G186">
            <v>28</v>
          </cell>
          <cell r="H186">
            <v>188</v>
          </cell>
          <cell r="I186">
            <v>188</v>
          </cell>
          <cell r="J186">
            <v>204.8</v>
          </cell>
          <cell r="K186">
            <v>10.3</v>
          </cell>
          <cell r="L186">
            <v>3.3</v>
          </cell>
          <cell r="M186">
            <v>301</v>
          </cell>
          <cell r="N186">
            <v>-8.6999999999999993</v>
          </cell>
          <cell r="O186">
            <v>4</v>
          </cell>
          <cell r="P186">
            <v>8</v>
          </cell>
          <cell r="Q186">
            <v>30.900000000000002</v>
          </cell>
          <cell r="R186">
            <v>260.70000000000005</v>
          </cell>
          <cell r="S186">
            <v>11.64</v>
          </cell>
          <cell r="U186">
            <v>11.64</v>
          </cell>
          <cell r="V186">
            <v>9</v>
          </cell>
        </row>
        <row r="187">
          <cell r="D187" t="str">
            <v>DeMario Douglas</v>
          </cell>
          <cell r="E187" t="str">
            <v>NE</v>
          </cell>
          <cell r="F187" t="str">
            <v>WR</v>
          </cell>
          <cell r="G187">
            <v>23</v>
          </cell>
          <cell r="H187">
            <v>155</v>
          </cell>
          <cell r="I187">
            <v>155</v>
          </cell>
          <cell r="J187">
            <v>210.8</v>
          </cell>
          <cell r="K187">
            <v>31.6</v>
          </cell>
          <cell r="L187">
            <v>6</v>
          </cell>
          <cell r="M187">
            <v>299</v>
          </cell>
          <cell r="N187">
            <v>-12</v>
          </cell>
          <cell r="O187">
            <v>12</v>
          </cell>
          <cell r="P187">
            <v>24</v>
          </cell>
          <cell r="Q187">
            <v>94.800000000000011</v>
          </cell>
          <cell r="R187">
            <v>204.2</v>
          </cell>
          <cell r="S187">
            <v>11.612727272727273</v>
          </cell>
          <cell r="U187">
            <v>11.612727272727273</v>
          </cell>
          <cell r="V187">
            <v>9</v>
          </cell>
        </row>
        <row r="188">
          <cell r="D188" t="str">
            <v>Tyler Conklin</v>
          </cell>
          <cell r="E188" t="str">
            <v>NYJ</v>
          </cell>
          <cell r="F188" t="str">
            <v>TE</v>
          </cell>
          <cell r="G188">
            <v>29</v>
          </cell>
          <cell r="H188">
            <v>184</v>
          </cell>
          <cell r="I188">
            <v>184</v>
          </cell>
          <cell r="J188">
            <v>222.6</v>
          </cell>
          <cell r="K188">
            <v>23.4</v>
          </cell>
          <cell r="L188">
            <v>6</v>
          </cell>
          <cell r="M188">
            <v>285</v>
          </cell>
          <cell r="N188">
            <v>-12</v>
          </cell>
          <cell r="O188">
            <v>6</v>
          </cell>
          <cell r="P188">
            <v>12</v>
          </cell>
          <cell r="Q188">
            <v>70.199999999999989</v>
          </cell>
          <cell r="R188">
            <v>202.8</v>
          </cell>
          <cell r="S188">
            <v>11.587272727272728</v>
          </cell>
          <cell r="U188">
            <v>11.587272727272728</v>
          </cell>
          <cell r="V188">
            <v>9</v>
          </cell>
        </row>
        <row r="189">
          <cell r="D189" t="str">
            <v>Michael Wilson</v>
          </cell>
          <cell r="E189" t="str">
            <v>ARI</v>
          </cell>
          <cell r="F189" t="str">
            <v>WR</v>
          </cell>
          <cell r="G189">
            <v>24</v>
          </cell>
          <cell r="H189">
            <v>134</v>
          </cell>
          <cell r="I189">
            <v>134</v>
          </cell>
          <cell r="J189">
            <v>169.6</v>
          </cell>
          <cell r="K189">
            <v>27.2</v>
          </cell>
          <cell r="L189">
            <v>9</v>
          </cell>
          <cell r="M189">
            <v>336</v>
          </cell>
          <cell r="N189">
            <v>-3</v>
          </cell>
          <cell r="O189">
            <v>6</v>
          </cell>
          <cell r="P189">
            <v>12</v>
          </cell>
          <cell r="Q189">
            <v>81.599999999999994</v>
          </cell>
          <cell r="R189">
            <v>257.39999999999998</v>
          </cell>
          <cell r="S189">
            <v>11.58</v>
          </cell>
          <cell r="U189">
            <v>11.58</v>
          </cell>
          <cell r="V189">
            <v>9</v>
          </cell>
        </row>
        <row r="190">
          <cell r="D190" t="str">
            <v>Brandin Cooks</v>
          </cell>
          <cell r="E190" t="str">
            <v>DAL</v>
          </cell>
          <cell r="F190" t="str">
            <v>WR</v>
          </cell>
          <cell r="G190">
            <v>31</v>
          </cell>
          <cell r="H190">
            <v>175</v>
          </cell>
          <cell r="I190">
            <v>175</v>
          </cell>
          <cell r="J190">
            <v>197.4</v>
          </cell>
          <cell r="K190">
            <v>15.8</v>
          </cell>
          <cell r="L190">
            <v>7.2</v>
          </cell>
          <cell r="M190">
            <v>312</v>
          </cell>
          <cell r="N190">
            <v>-4.8</v>
          </cell>
          <cell r="O190">
            <v>1</v>
          </cell>
          <cell r="P190">
            <v>2</v>
          </cell>
          <cell r="Q190">
            <v>47.400000000000006</v>
          </cell>
          <cell r="R190">
            <v>257</v>
          </cell>
          <cell r="S190">
            <v>11.572727272727272</v>
          </cell>
          <cell r="U190">
            <v>11.572727272727272</v>
          </cell>
          <cell r="V190">
            <v>9</v>
          </cell>
        </row>
        <row r="191">
          <cell r="D191" t="str">
            <v>Matthew Stafford</v>
          </cell>
          <cell r="E191" t="str">
            <v>LAR</v>
          </cell>
          <cell r="F191" t="str">
            <v>QB</v>
          </cell>
          <cell r="G191">
            <v>36</v>
          </cell>
          <cell r="H191">
            <v>172</v>
          </cell>
          <cell r="I191">
            <v>172</v>
          </cell>
          <cell r="J191">
            <v>205.8</v>
          </cell>
          <cell r="K191">
            <v>27.9</v>
          </cell>
          <cell r="L191">
            <v>11.7</v>
          </cell>
          <cell r="M191">
            <v>300</v>
          </cell>
          <cell r="N191">
            <v>-6.3000000000000007</v>
          </cell>
          <cell r="O191">
            <v>-1</v>
          </cell>
          <cell r="P191">
            <v>-2</v>
          </cell>
          <cell r="Q191">
            <v>83.699999999999989</v>
          </cell>
          <cell r="R191">
            <v>201.7</v>
          </cell>
          <cell r="S191">
            <v>11.567272727272726</v>
          </cell>
          <cell r="U191">
            <v>11.567272727272726</v>
          </cell>
          <cell r="V191">
            <v>9</v>
          </cell>
        </row>
        <row r="192">
          <cell r="D192" t="str">
            <v>Jalen Tolbert</v>
          </cell>
          <cell r="E192" t="str">
            <v>DAL</v>
          </cell>
          <cell r="F192" t="str">
            <v>WR</v>
          </cell>
          <cell r="G192">
            <v>25</v>
          </cell>
          <cell r="H192">
            <v>183</v>
          </cell>
          <cell r="I192">
            <v>183</v>
          </cell>
          <cell r="J192">
            <v>220.8</v>
          </cell>
          <cell r="K192">
            <v>31</v>
          </cell>
          <cell r="L192">
            <v>9.9</v>
          </cell>
          <cell r="M192">
            <v>287</v>
          </cell>
          <cell r="N192">
            <v>-8.1</v>
          </cell>
          <cell r="O192">
            <v>10</v>
          </cell>
          <cell r="P192">
            <v>20</v>
          </cell>
          <cell r="Q192">
            <v>93</v>
          </cell>
          <cell r="R192">
            <v>197.8</v>
          </cell>
          <cell r="S192">
            <v>11.496363636363636</v>
          </cell>
          <cell r="U192">
            <v>11.496363636363636</v>
          </cell>
          <cell r="V192">
            <v>9</v>
          </cell>
        </row>
        <row r="193">
          <cell r="D193" t="str">
            <v>Jaleel McLaughlin</v>
          </cell>
          <cell r="E193" t="str">
            <v>DEN</v>
          </cell>
          <cell r="F193" t="str">
            <v>RB</v>
          </cell>
          <cell r="G193">
            <v>24</v>
          </cell>
          <cell r="H193">
            <v>177</v>
          </cell>
          <cell r="I193">
            <v>177</v>
          </cell>
          <cell r="J193">
            <v>214.2</v>
          </cell>
          <cell r="K193">
            <v>33.200000000000003</v>
          </cell>
          <cell r="L193">
            <v>4.9000000000000004</v>
          </cell>
          <cell r="M193">
            <v>296</v>
          </cell>
          <cell r="N193">
            <v>-13.1</v>
          </cell>
          <cell r="O193">
            <v>11</v>
          </cell>
          <cell r="P193">
            <v>22</v>
          </cell>
          <cell r="Q193">
            <v>99.600000000000009</v>
          </cell>
          <cell r="R193">
            <v>192.2</v>
          </cell>
          <cell r="S193">
            <v>11.394545454545455</v>
          </cell>
          <cell r="U193">
            <v>11.394545454545455</v>
          </cell>
          <cell r="V193">
            <v>9</v>
          </cell>
        </row>
        <row r="194">
          <cell r="D194" t="str">
            <v>Trey Palmer</v>
          </cell>
          <cell r="E194" t="str">
            <v>TB</v>
          </cell>
          <cell r="F194" t="str">
            <v>WR</v>
          </cell>
          <cell r="G194">
            <v>23</v>
          </cell>
          <cell r="H194">
            <v>205</v>
          </cell>
          <cell r="I194">
            <v>205</v>
          </cell>
          <cell r="J194">
            <v>237.2</v>
          </cell>
          <cell r="K194">
            <v>21.8</v>
          </cell>
          <cell r="L194">
            <v>1</v>
          </cell>
          <cell r="M194">
            <v>267</v>
          </cell>
          <cell r="N194">
            <v>-17</v>
          </cell>
          <cell r="O194">
            <v>12</v>
          </cell>
          <cell r="P194">
            <v>24</v>
          </cell>
          <cell r="Q194">
            <v>65.400000000000006</v>
          </cell>
          <cell r="R194">
            <v>191.6</v>
          </cell>
          <cell r="S194">
            <v>11.383636363636363</v>
          </cell>
          <cell r="U194">
            <v>11.383636363636363</v>
          </cell>
          <cell r="V194">
            <v>9</v>
          </cell>
        </row>
        <row r="195">
          <cell r="D195" t="str">
            <v>Mike Gesicki</v>
          </cell>
          <cell r="E195" t="str">
            <v>CIN</v>
          </cell>
          <cell r="F195" t="str">
            <v>TE</v>
          </cell>
          <cell r="G195">
            <v>29</v>
          </cell>
          <cell r="H195">
            <v>204</v>
          </cell>
          <cell r="I195">
            <v>204</v>
          </cell>
          <cell r="J195">
            <v>241.4</v>
          </cell>
          <cell r="K195">
            <v>22</v>
          </cell>
          <cell r="L195">
            <v>9.9</v>
          </cell>
          <cell r="M195">
            <v>261</v>
          </cell>
          <cell r="N195">
            <v>-8.1</v>
          </cell>
          <cell r="O195">
            <v>6</v>
          </cell>
          <cell r="P195">
            <v>12</v>
          </cell>
          <cell r="Q195">
            <v>66</v>
          </cell>
          <cell r="R195">
            <v>190.8</v>
          </cell>
          <cell r="S195">
            <v>11.369090909090909</v>
          </cell>
          <cell r="U195">
            <v>11.369090909090909</v>
          </cell>
          <cell r="V195">
            <v>9</v>
          </cell>
        </row>
        <row r="196">
          <cell r="D196" t="str">
            <v>Jalin Hyatt</v>
          </cell>
          <cell r="E196" t="str">
            <v>NYG</v>
          </cell>
          <cell r="F196" t="str">
            <v>WR</v>
          </cell>
          <cell r="G196">
            <v>23</v>
          </cell>
          <cell r="H196">
            <v>176</v>
          </cell>
          <cell r="I196">
            <v>176</v>
          </cell>
          <cell r="J196">
            <v>203.8</v>
          </cell>
          <cell r="K196">
            <v>18.3</v>
          </cell>
          <cell r="L196">
            <v>0</v>
          </cell>
          <cell r="M196">
            <v>303</v>
          </cell>
          <cell r="N196">
            <v>-12</v>
          </cell>
          <cell r="O196">
            <v>9</v>
          </cell>
          <cell r="P196">
            <v>18</v>
          </cell>
          <cell r="Q196">
            <v>54.900000000000006</v>
          </cell>
          <cell r="R196">
            <v>242.1</v>
          </cell>
          <cell r="S196">
            <v>11.301818181818181</v>
          </cell>
          <cell r="U196">
            <v>11.301818181818181</v>
          </cell>
          <cell r="V196">
            <v>9</v>
          </cell>
        </row>
        <row r="197">
          <cell r="D197" t="str">
            <v>Juwan Johnson</v>
          </cell>
          <cell r="E197" t="str">
            <v>NO</v>
          </cell>
          <cell r="F197" t="str">
            <v>TE</v>
          </cell>
          <cell r="G197">
            <v>28</v>
          </cell>
          <cell r="H197">
            <v>177</v>
          </cell>
          <cell r="I197">
            <v>177</v>
          </cell>
          <cell r="J197">
            <v>223.8</v>
          </cell>
          <cell r="K197">
            <v>27.1</v>
          </cell>
          <cell r="L197">
            <v>3.5</v>
          </cell>
          <cell r="M197">
            <v>283</v>
          </cell>
          <cell r="N197">
            <v>-14.5</v>
          </cell>
          <cell r="O197">
            <v>7</v>
          </cell>
          <cell r="P197">
            <v>14</v>
          </cell>
          <cell r="Q197">
            <v>81.300000000000011</v>
          </cell>
          <cell r="R197">
            <v>186.7</v>
          </cell>
          <cell r="S197">
            <v>11.294545454545455</v>
          </cell>
          <cell r="U197">
            <v>11.294545454545455</v>
          </cell>
          <cell r="V197">
            <v>9</v>
          </cell>
        </row>
        <row r="198">
          <cell r="D198" t="str">
            <v>Keaton Mitchell</v>
          </cell>
          <cell r="E198" t="str">
            <v>BAL</v>
          </cell>
          <cell r="F198" t="str">
            <v>RB</v>
          </cell>
          <cell r="G198">
            <v>22</v>
          </cell>
          <cell r="H198">
            <v>170</v>
          </cell>
          <cell r="I198">
            <v>170</v>
          </cell>
          <cell r="J198">
            <v>196.8</v>
          </cell>
          <cell r="K198">
            <v>17.2</v>
          </cell>
          <cell r="L198">
            <v>0</v>
          </cell>
          <cell r="M198">
            <v>313</v>
          </cell>
          <cell r="N198">
            <v>-12</v>
          </cell>
          <cell r="O198">
            <v>8</v>
          </cell>
          <cell r="P198">
            <v>16</v>
          </cell>
          <cell r="Q198">
            <v>51.599999999999994</v>
          </cell>
          <cell r="R198">
            <v>241.4</v>
          </cell>
          <cell r="S198">
            <v>11.289090909090909</v>
          </cell>
          <cell r="U198">
            <v>11.289090909090909</v>
          </cell>
          <cell r="V198">
            <v>9</v>
          </cell>
        </row>
        <row r="199">
          <cell r="D199" t="str">
            <v>Elijah Moore</v>
          </cell>
          <cell r="E199" t="str">
            <v>CLE</v>
          </cell>
          <cell r="F199" t="str">
            <v>WR</v>
          </cell>
          <cell r="G199">
            <v>24</v>
          </cell>
          <cell r="H199">
            <v>161</v>
          </cell>
          <cell r="I199">
            <v>161</v>
          </cell>
          <cell r="J199">
            <v>192</v>
          </cell>
          <cell r="K199">
            <v>25.7</v>
          </cell>
          <cell r="L199">
            <v>6</v>
          </cell>
          <cell r="M199">
            <v>318</v>
          </cell>
          <cell r="N199">
            <v>-6</v>
          </cell>
          <cell r="O199">
            <v>6</v>
          </cell>
          <cell r="P199">
            <v>12</v>
          </cell>
          <cell r="Q199">
            <v>77.099999999999994</v>
          </cell>
          <cell r="R199">
            <v>234.9</v>
          </cell>
          <cell r="S199">
            <v>11.170909090909092</v>
          </cell>
          <cell r="U199">
            <v>11.170909090909092</v>
          </cell>
          <cell r="V199">
            <v>9</v>
          </cell>
        </row>
        <row r="200">
          <cell r="D200" t="str">
            <v>Tyrone Tracy Jr.</v>
          </cell>
          <cell r="E200" t="str">
            <v>NYG</v>
          </cell>
          <cell r="F200" t="str">
            <v>RB</v>
          </cell>
          <cell r="G200">
            <v>24</v>
          </cell>
          <cell r="H200">
            <v>185</v>
          </cell>
          <cell r="I200">
            <v>185</v>
          </cell>
          <cell r="J200">
            <v>215</v>
          </cell>
          <cell r="K200">
            <v>35</v>
          </cell>
          <cell r="L200">
            <v>2.6</v>
          </cell>
          <cell r="M200">
            <v>292</v>
          </cell>
          <cell r="N200">
            <v>-15.4</v>
          </cell>
          <cell r="O200">
            <v>11</v>
          </cell>
          <cell r="P200">
            <v>22</v>
          </cell>
          <cell r="Q200">
            <v>105</v>
          </cell>
          <cell r="R200">
            <v>178.2</v>
          </cell>
          <cell r="S200">
            <v>11.14</v>
          </cell>
          <cell r="U200">
            <v>11.14</v>
          </cell>
          <cell r="V200">
            <v>9</v>
          </cell>
        </row>
        <row r="201">
          <cell r="D201" t="str">
            <v>Kirk Cousins</v>
          </cell>
          <cell r="E201" t="str">
            <v>ATL</v>
          </cell>
          <cell r="F201" t="str">
            <v>QB</v>
          </cell>
          <cell r="G201">
            <v>36</v>
          </cell>
          <cell r="H201">
            <v>150</v>
          </cell>
          <cell r="I201">
            <v>150</v>
          </cell>
          <cell r="J201">
            <v>183.6</v>
          </cell>
          <cell r="K201">
            <v>27</v>
          </cell>
          <cell r="L201">
            <v>12.6</v>
          </cell>
          <cell r="M201">
            <v>324</v>
          </cell>
          <cell r="N201">
            <v>0.59999999999999964</v>
          </cell>
          <cell r="O201">
            <v>-6</v>
          </cell>
          <cell r="P201">
            <v>-12</v>
          </cell>
          <cell r="Q201">
            <v>81</v>
          </cell>
          <cell r="R201">
            <v>232.8</v>
          </cell>
          <cell r="S201">
            <v>11.132727272727273</v>
          </cell>
          <cell r="U201">
            <v>11.132727272727273</v>
          </cell>
          <cell r="V201">
            <v>9</v>
          </cell>
        </row>
        <row r="202">
          <cell r="D202" t="str">
            <v>Elijah Mitchell</v>
          </cell>
          <cell r="E202" t="str">
            <v>SF</v>
          </cell>
          <cell r="F202" t="str">
            <v>RB</v>
          </cell>
          <cell r="G202">
            <v>26</v>
          </cell>
          <cell r="H202">
            <v>206</v>
          </cell>
          <cell r="I202">
            <v>206</v>
          </cell>
          <cell r="J202">
            <v>235</v>
          </cell>
          <cell r="K202">
            <v>24.4</v>
          </cell>
          <cell r="L202">
            <v>0</v>
          </cell>
          <cell r="M202">
            <v>269</v>
          </cell>
          <cell r="N202">
            <v>-18</v>
          </cell>
          <cell r="O202">
            <v>9</v>
          </cell>
          <cell r="P202">
            <v>18</v>
          </cell>
          <cell r="Q202">
            <v>73.199999999999989</v>
          </cell>
          <cell r="R202">
            <v>177.8</v>
          </cell>
          <cell r="S202">
            <v>11.132727272727273</v>
          </cell>
          <cell r="U202">
            <v>11.132727272727273</v>
          </cell>
          <cell r="V202">
            <v>9</v>
          </cell>
        </row>
        <row r="203">
          <cell r="D203" t="str">
            <v>Nick Chubb</v>
          </cell>
          <cell r="E203" t="str">
            <v>CLE</v>
          </cell>
          <cell r="F203" t="str">
            <v>RB</v>
          </cell>
          <cell r="G203">
            <v>28</v>
          </cell>
          <cell r="H203">
            <v>85</v>
          </cell>
          <cell r="I203">
            <v>85</v>
          </cell>
          <cell r="J203">
            <v>119.8</v>
          </cell>
          <cell r="K203">
            <v>27.9</v>
          </cell>
          <cell r="L203">
            <v>0</v>
          </cell>
          <cell r="M203">
            <v>381</v>
          </cell>
          <cell r="N203">
            <v>-12</v>
          </cell>
          <cell r="O203">
            <v>7</v>
          </cell>
          <cell r="P203">
            <v>14</v>
          </cell>
          <cell r="Q203">
            <v>83.699999999999989</v>
          </cell>
          <cell r="R203">
            <v>287.3</v>
          </cell>
          <cell r="S203">
            <v>11.123636363636365</v>
          </cell>
          <cell r="U203">
            <v>11.123636363636365</v>
          </cell>
          <cell r="V203">
            <v>9</v>
          </cell>
        </row>
        <row r="204">
          <cell r="D204" t="str">
            <v>Miles Sanders</v>
          </cell>
          <cell r="E204" t="str">
            <v>CAR</v>
          </cell>
          <cell r="F204" t="str">
            <v>RB</v>
          </cell>
          <cell r="G204">
            <v>27</v>
          </cell>
          <cell r="H204">
            <v>208</v>
          </cell>
          <cell r="I204">
            <v>208</v>
          </cell>
          <cell r="J204">
            <v>230</v>
          </cell>
          <cell r="K204">
            <v>15.3</v>
          </cell>
          <cell r="L204">
            <v>6.2</v>
          </cell>
          <cell r="M204">
            <v>277</v>
          </cell>
          <cell r="N204">
            <v>-5.8</v>
          </cell>
          <cell r="O204">
            <v>5</v>
          </cell>
          <cell r="P204">
            <v>10</v>
          </cell>
          <cell r="Q204">
            <v>45.900000000000006</v>
          </cell>
          <cell r="R204">
            <v>229.49999999999997</v>
          </cell>
          <cell r="S204">
            <v>11.072727272727272</v>
          </cell>
          <cell r="U204">
            <v>11.072727272727272</v>
          </cell>
          <cell r="V204">
            <v>9</v>
          </cell>
        </row>
        <row r="205">
          <cell r="D205" t="str">
            <v>Justin Fields</v>
          </cell>
          <cell r="E205" t="str">
            <v>PIT</v>
          </cell>
          <cell r="F205" t="str">
            <v>QB</v>
          </cell>
          <cell r="G205">
            <v>25</v>
          </cell>
          <cell r="H205">
            <v>118</v>
          </cell>
          <cell r="I205">
            <v>118</v>
          </cell>
          <cell r="J205">
            <v>167.8</v>
          </cell>
          <cell r="K205">
            <v>44.3</v>
          </cell>
          <cell r="L205">
            <v>14.2</v>
          </cell>
          <cell r="M205">
            <v>338</v>
          </cell>
          <cell r="N205">
            <v>2.1999999999999993</v>
          </cell>
          <cell r="O205">
            <v>7</v>
          </cell>
          <cell r="P205">
            <v>14</v>
          </cell>
          <cell r="Q205">
            <v>132.89999999999998</v>
          </cell>
          <cell r="R205">
            <v>223.5</v>
          </cell>
          <cell r="S205">
            <v>10.963636363636365</v>
          </cell>
          <cell r="U205">
            <v>10.963636363636365</v>
          </cell>
          <cell r="V205">
            <v>9</v>
          </cell>
        </row>
        <row r="206">
          <cell r="D206" t="str">
            <v>Javon Baker</v>
          </cell>
          <cell r="E206" t="str">
            <v>NE</v>
          </cell>
          <cell r="F206" t="str">
            <v>WR</v>
          </cell>
          <cell r="G206">
            <v>22</v>
          </cell>
          <cell r="H206">
            <v>156</v>
          </cell>
          <cell r="I206">
            <v>156</v>
          </cell>
          <cell r="J206">
            <v>198.8</v>
          </cell>
          <cell r="K206">
            <v>29.8</v>
          </cell>
          <cell r="L206">
            <v>0</v>
          </cell>
          <cell r="M206">
            <v>310</v>
          </cell>
          <cell r="N206">
            <v>-12</v>
          </cell>
          <cell r="O206">
            <v>10</v>
          </cell>
          <cell r="P206">
            <v>20</v>
          </cell>
          <cell r="Q206">
            <v>89.4</v>
          </cell>
          <cell r="R206">
            <v>216.6</v>
          </cell>
          <cell r="S206">
            <v>10.838181818181818</v>
          </cell>
          <cell r="U206">
            <v>10.838181818181818</v>
          </cell>
          <cell r="V206">
            <v>9</v>
          </cell>
        </row>
        <row r="207">
          <cell r="D207" t="str">
            <v>Dylan Laube</v>
          </cell>
          <cell r="E207" t="str">
            <v>LV</v>
          </cell>
          <cell r="F207" t="str">
            <v>RB</v>
          </cell>
          <cell r="G207">
            <v>24</v>
          </cell>
          <cell r="H207">
            <v>189</v>
          </cell>
          <cell r="I207">
            <v>189</v>
          </cell>
          <cell r="J207">
            <v>202</v>
          </cell>
          <cell r="K207">
            <v>11.6</v>
          </cell>
          <cell r="L207">
            <v>0</v>
          </cell>
          <cell r="M207">
            <v>263</v>
          </cell>
          <cell r="N207">
            <v>-18</v>
          </cell>
          <cell r="O207">
            <v>11</v>
          </cell>
          <cell r="P207">
            <v>22</v>
          </cell>
          <cell r="Q207">
            <v>34.799999999999997</v>
          </cell>
          <cell r="R207">
            <v>214.2</v>
          </cell>
          <cell r="S207">
            <v>10.794545454545455</v>
          </cell>
          <cell r="U207">
            <v>10.794545454545455</v>
          </cell>
          <cell r="V207">
            <v>9</v>
          </cell>
        </row>
        <row r="208">
          <cell r="D208" t="str">
            <v>Ben Sinnott</v>
          </cell>
          <cell r="E208" t="str">
            <v>WAS</v>
          </cell>
          <cell r="F208" t="str">
            <v>TE</v>
          </cell>
          <cell r="G208">
            <v>22</v>
          </cell>
          <cell r="H208">
            <v>135</v>
          </cell>
          <cell r="I208">
            <v>135</v>
          </cell>
          <cell r="J208">
            <v>161</v>
          </cell>
          <cell r="K208">
            <v>44.2</v>
          </cell>
          <cell r="L208">
            <v>0</v>
          </cell>
          <cell r="M208">
            <v>345</v>
          </cell>
          <cell r="N208">
            <v>-12</v>
          </cell>
          <cell r="O208">
            <v>10</v>
          </cell>
          <cell r="P208">
            <v>20</v>
          </cell>
          <cell r="Q208">
            <v>132.60000000000002</v>
          </cell>
          <cell r="R208">
            <v>208.39999999999998</v>
          </cell>
          <cell r="S208">
            <v>10.689090909090909</v>
          </cell>
          <cell r="U208">
            <v>10.689090909090909</v>
          </cell>
          <cell r="V208">
            <v>9</v>
          </cell>
        </row>
        <row r="209">
          <cell r="D209" t="str">
            <v>Noah Brown</v>
          </cell>
          <cell r="E209" t="str">
            <v>WAS</v>
          </cell>
          <cell r="F209" t="str">
            <v>WR</v>
          </cell>
          <cell r="G209">
            <v>28</v>
          </cell>
          <cell r="H209">
            <v>200</v>
          </cell>
          <cell r="I209">
            <v>200</v>
          </cell>
          <cell r="J209">
            <v>241.4</v>
          </cell>
          <cell r="K209">
            <v>35</v>
          </cell>
          <cell r="L209">
            <v>7.3</v>
          </cell>
          <cell r="M209">
            <v>262</v>
          </cell>
          <cell r="N209">
            <v>-10.7</v>
          </cell>
          <cell r="O209">
            <v>7</v>
          </cell>
          <cell r="P209">
            <v>14</v>
          </cell>
          <cell r="Q209">
            <v>105</v>
          </cell>
          <cell r="R209">
            <v>149.6</v>
          </cell>
          <cell r="S209">
            <v>10.620000000000001</v>
          </cell>
          <cell r="U209">
            <v>10.620000000000001</v>
          </cell>
          <cell r="V209">
            <v>9</v>
          </cell>
        </row>
        <row r="210">
          <cell r="D210" t="str">
            <v>Zay Jones</v>
          </cell>
          <cell r="E210" t="str">
            <v>ARI</v>
          </cell>
          <cell r="F210" t="str">
            <v>WR</v>
          </cell>
          <cell r="G210">
            <v>29</v>
          </cell>
          <cell r="H210">
            <v>183</v>
          </cell>
          <cell r="I210">
            <v>183</v>
          </cell>
          <cell r="J210">
            <v>232.6</v>
          </cell>
          <cell r="K210">
            <v>37.200000000000003</v>
          </cell>
          <cell r="L210">
            <v>0</v>
          </cell>
          <cell r="M210">
            <v>273</v>
          </cell>
          <cell r="N210">
            <v>-12</v>
          </cell>
          <cell r="O210">
            <v>6</v>
          </cell>
          <cell r="P210">
            <v>12</v>
          </cell>
          <cell r="Q210">
            <v>111.60000000000001</v>
          </cell>
          <cell r="R210">
            <v>149.39999999999998</v>
          </cell>
          <cell r="S210">
            <v>10.616363636363635</v>
          </cell>
          <cell r="U210">
            <v>10.616363636363635</v>
          </cell>
          <cell r="V210">
            <v>9</v>
          </cell>
        </row>
        <row r="211">
          <cell r="D211" t="str">
            <v>Jordan Mason</v>
          </cell>
          <cell r="E211" t="str">
            <v>SF</v>
          </cell>
          <cell r="F211" t="str">
            <v>RB</v>
          </cell>
          <cell r="G211">
            <v>25</v>
          </cell>
          <cell r="H211">
            <v>99</v>
          </cell>
          <cell r="I211">
            <v>99</v>
          </cell>
          <cell r="J211">
            <v>155.19999999999999</v>
          </cell>
          <cell r="K211">
            <v>58.5</v>
          </cell>
          <cell r="L211">
            <v>16.8</v>
          </cell>
          <cell r="M211">
            <v>353</v>
          </cell>
          <cell r="N211">
            <v>4.8000000000000007</v>
          </cell>
          <cell r="O211">
            <v>7</v>
          </cell>
          <cell r="P211">
            <v>14</v>
          </cell>
          <cell r="Q211">
            <v>175.5</v>
          </cell>
          <cell r="R211">
            <v>201.10000000000002</v>
          </cell>
          <cell r="S211">
            <v>10.556363636363637</v>
          </cell>
          <cell r="U211">
            <v>10.556363636363637</v>
          </cell>
          <cell r="V211">
            <v>9</v>
          </cell>
        </row>
        <row r="212">
          <cell r="D212" t="str">
            <v>J.K. Dobbins</v>
          </cell>
          <cell r="E212" t="str">
            <v>LAC</v>
          </cell>
          <cell r="F212" t="str">
            <v>RB</v>
          </cell>
          <cell r="G212">
            <v>25</v>
          </cell>
          <cell r="H212">
            <v>112</v>
          </cell>
          <cell r="I212">
            <v>112</v>
          </cell>
          <cell r="J212">
            <v>170.8</v>
          </cell>
          <cell r="K212">
            <v>37.1</v>
          </cell>
          <cell r="L212">
            <v>17.100000000000001</v>
          </cell>
          <cell r="M212">
            <v>335</v>
          </cell>
          <cell r="N212">
            <v>5.1000000000000014</v>
          </cell>
          <cell r="O212">
            <v>10</v>
          </cell>
          <cell r="P212">
            <v>20</v>
          </cell>
          <cell r="Q212">
            <v>111.30000000000001</v>
          </cell>
          <cell r="R212">
            <v>253.89999999999998</v>
          </cell>
          <cell r="S212">
            <v>10.516363636363636</v>
          </cell>
          <cell r="U212">
            <v>10.516363636363636</v>
          </cell>
          <cell r="V212">
            <v>9</v>
          </cell>
        </row>
        <row r="213">
          <cell r="D213" t="str">
            <v>Michael Penix Jr.</v>
          </cell>
          <cell r="E213" t="str">
            <v>ATL</v>
          </cell>
          <cell r="F213" t="str">
            <v>QB</v>
          </cell>
          <cell r="G213">
            <v>24</v>
          </cell>
          <cell r="H213">
            <v>139</v>
          </cell>
          <cell r="I213">
            <v>139</v>
          </cell>
          <cell r="J213">
            <v>184.6</v>
          </cell>
          <cell r="K213">
            <v>40</v>
          </cell>
          <cell r="L213">
            <v>0</v>
          </cell>
          <cell r="M213">
            <v>322</v>
          </cell>
          <cell r="N213">
            <v>-12</v>
          </cell>
          <cell r="O213">
            <v>8</v>
          </cell>
          <cell r="P213">
            <v>16</v>
          </cell>
          <cell r="Q213">
            <v>120</v>
          </cell>
          <cell r="R213">
            <v>194</v>
          </cell>
          <cell r="S213">
            <v>10.427272727272728</v>
          </cell>
          <cell r="U213">
            <v>10.427272727272728</v>
          </cell>
          <cell r="V213">
            <v>9</v>
          </cell>
        </row>
        <row r="214">
          <cell r="D214" t="str">
            <v>Luke McCaffrey</v>
          </cell>
          <cell r="E214" t="str">
            <v>WAS</v>
          </cell>
          <cell r="F214" t="str">
            <v>WR</v>
          </cell>
          <cell r="G214">
            <v>23</v>
          </cell>
          <cell r="H214">
            <v>195</v>
          </cell>
          <cell r="I214">
            <v>195</v>
          </cell>
          <cell r="J214">
            <v>224.2</v>
          </cell>
          <cell r="K214">
            <v>29.9</v>
          </cell>
          <cell r="L214">
            <v>4.0999999999999996</v>
          </cell>
          <cell r="M214">
            <v>281</v>
          </cell>
          <cell r="N214">
            <v>-7.9</v>
          </cell>
          <cell r="O214">
            <v>9</v>
          </cell>
          <cell r="P214">
            <v>18</v>
          </cell>
          <cell r="Q214">
            <v>89.699999999999989</v>
          </cell>
          <cell r="R214">
            <v>193.5</v>
          </cell>
          <cell r="S214">
            <v>10.418181818181818</v>
          </cell>
          <cell r="U214">
            <v>10.418181818181818</v>
          </cell>
          <cell r="V214">
            <v>9</v>
          </cell>
        </row>
        <row r="215">
          <cell r="D215" t="str">
            <v>Dontayvion Wicks</v>
          </cell>
          <cell r="E215" t="str">
            <v>GB</v>
          </cell>
          <cell r="F215" t="str">
            <v>WR</v>
          </cell>
          <cell r="G215">
            <v>23</v>
          </cell>
          <cell r="H215">
            <v>155</v>
          </cell>
          <cell r="I215">
            <v>155</v>
          </cell>
          <cell r="J215">
            <v>188</v>
          </cell>
          <cell r="K215">
            <v>25.3</v>
          </cell>
          <cell r="L215">
            <v>3.9</v>
          </cell>
          <cell r="M215">
            <v>320</v>
          </cell>
          <cell r="N215">
            <v>-8.1</v>
          </cell>
          <cell r="O215">
            <v>9</v>
          </cell>
          <cell r="P215">
            <v>18</v>
          </cell>
          <cell r="Q215">
            <v>75.900000000000006</v>
          </cell>
          <cell r="R215">
            <v>245.9</v>
          </cell>
          <cell r="S215">
            <v>10.370909090909091</v>
          </cell>
          <cell r="U215">
            <v>10.370909090909091</v>
          </cell>
          <cell r="V215">
            <v>9</v>
          </cell>
        </row>
        <row r="216">
          <cell r="D216" t="str">
            <v>Jaylen Wright</v>
          </cell>
          <cell r="E216" t="str">
            <v>MIA</v>
          </cell>
          <cell r="F216" t="str">
            <v>RB</v>
          </cell>
          <cell r="G216">
            <v>21</v>
          </cell>
          <cell r="H216">
            <v>98</v>
          </cell>
          <cell r="I216">
            <v>98</v>
          </cell>
          <cell r="J216">
            <v>147.19999999999999</v>
          </cell>
          <cell r="K216">
            <v>37.6</v>
          </cell>
          <cell r="L216">
            <v>1.1000000000000001</v>
          </cell>
          <cell r="M216">
            <v>358</v>
          </cell>
          <cell r="N216">
            <v>-10.9</v>
          </cell>
          <cell r="O216">
            <v>11</v>
          </cell>
          <cell r="P216">
            <v>22</v>
          </cell>
          <cell r="Q216">
            <v>112.80000000000001</v>
          </cell>
          <cell r="R216">
            <v>245.39999999999998</v>
          </cell>
          <cell r="S216">
            <v>10.361818181818183</v>
          </cell>
          <cell r="U216">
            <v>10.361818181818183</v>
          </cell>
          <cell r="V216">
            <v>9</v>
          </cell>
        </row>
        <row r="217">
          <cell r="D217" t="str">
            <v>Jelani Woods</v>
          </cell>
          <cell r="E217" t="str">
            <v>IND</v>
          </cell>
          <cell r="F217" t="str">
            <v>TE</v>
          </cell>
          <cell r="G217">
            <v>25</v>
          </cell>
          <cell r="H217">
            <v>252</v>
          </cell>
          <cell r="I217">
            <v>252</v>
          </cell>
          <cell r="J217">
            <v>265.60000000000002</v>
          </cell>
          <cell r="K217">
            <v>19</v>
          </cell>
          <cell r="L217">
            <v>0</v>
          </cell>
          <cell r="M217">
            <v>235</v>
          </cell>
          <cell r="N217">
            <v>-18</v>
          </cell>
          <cell r="O217">
            <v>10</v>
          </cell>
          <cell r="P217">
            <v>20</v>
          </cell>
          <cell r="Q217">
            <v>57</v>
          </cell>
          <cell r="R217">
            <v>162</v>
          </cell>
          <cell r="S217">
            <v>10.32</v>
          </cell>
          <cell r="U217">
            <v>10.32</v>
          </cell>
          <cell r="V217">
            <v>10</v>
          </cell>
        </row>
        <row r="218">
          <cell r="D218" t="str">
            <v>Aaron Rodgers</v>
          </cell>
          <cell r="E218" t="str">
            <v>NYJ</v>
          </cell>
          <cell r="F218" t="str">
            <v>QB</v>
          </cell>
          <cell r="G218">
            <v>40</v>
          </cell>
          <cell r="H218">
            <v>204</v>
          </cell>
          <cell r="I218">
            <v>204</v>
          </cell>
          <cell r="J218">
            <v>245</v>
          </cell>
          <cell r="K218">
            <v>22.9</v>
          </cell>
          <cell r="L218">
            <v>15.3</v>
          </cell>
          <cell r="M218">
            <v>259</v>
          </cell>
          <cell r="N218">
            <v>3.3000000000000007</v>
          </cell>
          <cell r="O218">
            <v>-5</v>
          </cell>
          <cell r="P218">
            <v>-10</v>
          </cell>
          <cell r="Q218">
            <v>68.699999999999989</v>
          </cell>
          <cell r="R218">
            <v>186.90000000000003</v>
          </cell>
          <cell r="S218">
            <v>10.298181818181819</v>
          </cell>
          <cell r="U218">
            <v>10.298181818181819</v>
          </cell>
          <cell r="V218">
            <v>9</v>
          </cell>
        </row>
        <row r="219">
          <cell r="D219" t="str">
            <v>Malachi Corley</v>
          </cell>
          <cell r="E219" t="str">
            <v>NYJ</v>
          </cell>
          <cell r="F219" t="str">
            <v>WR</v>
          </cell>
          <cell r="G219">
            <v>22</v>
          </cell>
          <cell r="H219">
            <v>173</v>
          </cell>
          <cell r="I219">
            <v>173</v>
          </cell>
          <cell r="J219">
            <v>213.6</v>
          </cell>
          <cell r="K219">
            <v>34.4</v>
          </cell>
          <cell r="L219">
            <v>0.7</v>
          </cell>
          <cell r="M219">
            <v>297</v>
          </cell>
          <cell r="N219">
            <v>-17.3</v>
          </cell>
          <cell r="O219">
            <v>13</v>
          </cell>
          <cell r="P219">
            <v>26</v>
          </cell>
          <cell r="Q219">
            <v>103.19999999999999</v>
          </cell>
          <cell r="R219">
            <v>185.2</v>
          </cell>
          <cell r="S219">
            <v>10.267272727272728</v>
          </cell>
          <cell r="U219">
            <v>10.267272727272728</v>
          </cell>
          <cell r="V219">
            <v>9</v>
          </cell>
        </row>
        <row r="220">
          <cell r="D220" t="str">
            <v>Adam Thielen</v>
          </cell>
          <cell r="E220" t="str">
            <v>CAR</v>
          </cell>
          <cell r="F220" t="str">
            <v>WR</v>
          </cell>
          <cell r="G220">
            <v>34</v>
          </cell>
          <cell r="H220">
            <v>194</v>
          </cell>
          <cell r="I220">
            <v>194</v>
          </cell>
          <cell r="J220">
            <v>226</v>
          </cell>
          <cell r="K220">
            <v>25.5</v>
          </cell>
          <cell r="L220">
            <v>8.3000000000000007</v>
          </cell>
          <cell r="M220">
            <v>280</v>
          </cell>
          <cell r="N220">
            <v>-3.6999999999999993</v>
          </cell>
          <cell r="O220">
            <v>-4</v>
          </cell>
          <cell r="P220">
            <v>-8</v>
          </cell>
          <cell r="Q220">
            <v>76.5</v>
          </cell>
          <cell r="R220">
            <v>184.39999999999998</v>
          </cell>
          <cell r="S220">
            <v>10.252727272727272</v>
          </cell>
          <cell r="U220">
            <v>10.252727272727272</v>
          </cell>
          <cell r="V220">
            <v>9</v>
          </cell>
        </row>
        <row r="221">
          <cell r="D221" t="str">
            <v>Jonnu Smith</v>
          </cell>
          <cell r="E221" t="str">
            <v>MIA</v>
          </cell>
          <cell r="F221" t="str">
            <v>TE</v>
          </cell>
          <cell r="G221">
            <v>29</v>
          </cell>
          <cell r="H221">
            <v>233</v>
          </cell>
          <cell r="I221">
            <v>233</v>
          </cell>
          <cell r="J221">
            <v>269</v>
          </cell>
          <cell r="K221">
            <v>27.4</v>
          </cell>
          <cell r="L221">
            <v>5.6</v>
          </cell>
          <cell r="M221">
            <v>232</v>
          </cell>
          <cell r="N221">
            <v>-12.4</v>
          </cell>
          <cell r="O221">
            <v>6</v>
          </cell>
          <cell r="P221">
            <v>12</v>
          </cell>
          <cell r="Q221">
            <v>82.199999999999989</v>
          </cell>
          <cell r="R221">
            <v>137</v>
          </cell>
          <cell r="S221">
            <v>9.9450000000000003</v>
          </cell>
          <cell r="U221">
            <v>9.9450000000000003</v>
          </cell>
          <cell r="V221">
            <v>10</v>
          </cell>
        </row>
        <row r="222">
          <cell r="D222" t="str">
            <v>Cedric Tillman</v>
          </cell>
          <cell r="E222" t="str">
            <v>CLE</v>
          </cell>
          <cell r="F222" t="str">
            <v>WR</v>
          </cell>
          <cell r="G222">
            <v>24</v>
          </cell>
          <cell r="H222">
            <v>192</v>
          </cell>
          <cell r="I222">
            <v>192</v>
          </cell>
          <cell r="J222">
            <v>232.4</v>
          </cell>
          <cell r="K222">
            <v>35.4</v>
          </cell>
          <cell r="L222">
            <v>1.3</v>
          </cell>
          <cell r="M222">
            <v>274</v>
          </cell>
          <cell r="N222">
            <v>-10.7</v>
          </cell>
          <cell r="O222">
            <v>8</v>
          </cell>
          <cell r="P222">
            <v>16</v>
          </cell>
          <cell r="Q222">
            <v>106.19999999999999</v>
          </cell>
          <cell r="R222">
            <v>162.40000000000003</v>
          </cell>
          <cell r="S222">
            <v>9.8527272727272734</v>
          </cell>
          <cell r="U222">
            <v>9.8527272727272734</v>
          </cell>
          <cell r="V222">
            <v>9</v>
          </cell>
        </row>
        <row r="223">
          <cell r="D223" t="str">
            <v>Braelon Allen</v>
          </cell>
          <cell r="E223" t="str">
            <v>NYJ</v>
          </cell>
          <cell r="F223" t="str">
            <v>RB</v>
          </cell>
          <cell r="G223">
            <v>20</v>
          </cell>
          <cell r="H223">
            <v>146</v>
          </cell>
          <cell r="I223">
            <v>146</v>
          </cell>
          <cell r="J223">
            <v>204</v>
          </cell>
          <cell r="K223">
            <v>70</v>
          </cell>
          <cell r="L223">
            <v>10.7</v>
          </cell>
          <cell r="M223">
            <v>302</v>
          </cell>
          <cell r="N223">
            <v>-7.3000000000000007</v>
          </cell>
          <cell r="O223">
            <v>15</v>
          </cell>
          <cell r="P223">
            <v>30</v>
          </cell>
          <cell r="Q223">
            <v>210</v>
          </cell>
          <cell r="R223">
            <v>107.39999999999998</v>
          </cell>
          <cell r="S223">
            <v>9.8527272727272717</v>
          </cell>
          <cell r="U223">
            <v>9.8527272727272717</v>
          </cell>
          <cell r="V223">
            <v>9</v>
          </cell>
        </row>
        <row r="224">
          <cell r="D224" t="str">
            <v>Daniel Jones</v>
          </cell>
          <cell r="E224" t="str">
            <v>NYG</v>
          </cell>
          <cell r="F224" t="str">
            <v>QB</v>
          </cell>
          <cell r="G224">
            <v>27</v>
          </cell>
          <cell r="H224">
            <v>185</v>
          </cell>
          <cell r="I224">
            <v>185</v>
          </cell>
          <cell r="J224">
            <v>249.4</v>
          </cell>
          <cell r="K224">
            <v>36.799999999999997</v>
          </cell>
          <cell r="L224">
            <v>14.9</v>
          </cell>
          <cell r="M224">
            <v>256</v>
          </cell>
          <cell r="N224">
            <v>2.9000000000000004</v>
          </cell>
          <cell r="O224">
            <v>3</v>
          </cell>
          <cell r="P224">
            <v>6</v>
          </cell>
          <cell r="Q224">
            <v>110.39999999999999</v>
          </cell>
          <cell r="R224">
            <v>160.30000000000001</v>
          </cell>
          <cell r="S224">
            <v>9.8145454545454545</v>
          </cell>
          <cell r="U224">
            <v>9.8145454545454545</v>
          </cell>
          <cell r="V224">
            <v>9</v>
          </cell>
        </row>
        <row r="225">
          <cell r="D225" t="str">
            <v>D'Onta Foreman</v>
          </cell>
          <cell r="E225" t="str">
            <v>CLE</v>
          </cell>
          <cell r="F225" t="str">
            <v>RB</v>
          </cell>
          <cell r="G225">
            <v>28</v>
          </cell>
          <cell r="H225">
            <v>241</v>
          </cell>
          <cell r="I225">
            <v>241</v>
          </cell>
          <cell r="J225">
            <v>275</v>
          </cell>
          <cell r="K225">
            <v>25.8</v>
          </cell>
          <cell r="L225">
            <v>2.2000000000000002</v>
          </cell>
          <cell r="M225">
            <v>222</v>
          </cell>
          <cell r="N225">
            <v>-15.8</v>
          </cell>
          <cell r="O225">
            <v>7</v>
          </cell>
          <cell r="P225">
            <v>14</v>
          </cell>
          <cell r="Q225">
            <v>77.400000000000006</v>
          </cell>
          <cell r="R225">
            <v>127</v>
          </cell>
          <cell r="S225">
            <v>9.7949999999999999</v>
          </cell>
          <cell r="U225">
            <v>9.7949999999999999</v>
          </cell>
          <cell r="V225">
            <v>10</v>
          </cell>
        </row>
        <row r="226">
          <cell r="D226" t="str">
            <v>Treylon Burks</v>
          </cell>
          <cell r="E226" t="str">
            <v>TEN</v>
          </cell>
          <cell r="F226" t="str">
            <v>WR</v>
          </cell>
          <cell r="G226">
            <v>24</v>
          </cell>
          <cell r="H226">
            <v>187</v>
          </cell>
          <cell r="I226">
            <v>187</v>
          </cell>
          <cell r="J226">
            <v>220.4</v>
          </cell>
          <cell r="K226">
            <v>26.2</v>
          </cell>
          <cell r="L226">
            <v>1.1000000000000001</v>
          </cell>
          <cell r="M226">
            <v>289</v>
          </cell>
          <cell r="N226">
            <v>-10.9</v>
          </cell>
          <cell r="O226">
            <v>11</v>
          </cell>
          <cell r="P226">
            <v>22</v>
          </cell>
          <cell r="Q226">
            <v>78.599999999999994</v>
          </cell>
          <cell r="R226">
            <v>210.6</v>
          </cell>
          <cell r="S226">
            <v>9.7290909090909103</v>
          </cell>
          <cell r="U226">
            <v>9.7290909090909103</v>
          </cell>
          <cell r="V226">
            <v>9</v>
          </cell>
        </row>
        <row r="227">
          <cell r="D227" t="str">
            <v>Theo Johnson</v>
          </cell>
          <cell r="E227" t="str">
            <v>NYG</v>
          </cell>
          <cell r="F227" t="str">
            <v>TE</v>
          </cell>
          <cell r="G227">
            <v>23</v>
          </cell>
          <cell r="H227">
            <v>174</v>
          </cell>
          <cell r="I227">
            <v>174</v>
          </cell>
          <cell r="J227">
            <v>226.8</v>
          </cell>
          <cell r="K227">
            <v>58.8</v>
          </cell>
          <cell r="L227">
            <v>1.7</v>
          </cell>
          <cell r="M227">
            <v>279</v>
          </cell>
          <cell r="N227">
            <v>-10.3</v>
          </cell>
          <cell r="O227">
            <v>9</v>
          </cell>
          <cell r="P227">
            <v>18</v>
          </cell>
          <cell r="Q227">
            <v>176.39999999999998</v>
          </cell>
          <cell r="R227">
            <v>100</v>
          </cell>
          <cell r="S227">
            <v>9.7181818181818187</v>
          </cell>
          <cell r="U227">
            <v>9.7181818181818187</v>
          </cell>
          <cell r="V227">
            <v>9</v>
          </cell>
        </row>
        <row r="228">
          <cell r="D228" t="str">
            <v>Kenneth Gainwell</v>
          </cell>
          <cell r="E228" t="str">
            <v>PHI</v>
          </cell>
          <cell r="F228" t="str">
            <v>RB</v>
          </cell>
          <cell r="G228">
            <v>25</v>
          </cell>
          <cell r="H228">
            <v>218</v>
          </cell>
          <cell r="I228">
            <v>218</v>
          </cell>
          <cell r="J228">
            <v>265.2</v>
          </cell>
          <cell r="K228">
            <v>34.9</v>
          </cell>
          <cell r="L228">
            <v>2</v>
          </cell>
          <cell r="M228">
            <v>236</v>
          </cell>
          <cell r="N228">
            <v>-16</v>
          </cell>
          <cell r="O228">
            <v>10</v>
          </cell>
          <cell r="P228">
            <v>20</v>
          </cell>
          <cell r="Q228">
            <v>104.69999999999999</v>
          </cell>
          <cell r="R228">
            <v>119.30000000000001</v>
          </cell>
          <cell r="S228">
            <v>9.6795000000000009</v>
          </cell>
          <cell r="U228">
            <v>9.6795000000000009</v>
          </cell>
          <cell r="V228">
            <v>10</v>
          </cell>
        </row>
        <row r="229">
          <cell r="D229" t="str">
            <v>Jalen McMillan</v>
          </cell>
          <cell r="E229" t="str">
            <v>TB</v>
          </cell>
          <cell r="F229" t="str">
            <v>WR</v>
          </cell>
          <cell r="G229">
            <v>22</v>
          </cell>
          <cell r="H229">
            <v>171</v>
          </cell>
          <cell r="I229">
            <v>171</v>
          </cell>
          <cell r="J229">
            <v>201.2</v>
          </cell>
          <cell r="K229">
            <v>32.799999999999997</v>
          </cell>
          <cell r="L229">
            <v>5</v>
          </cell>
          <cell r="M229">
            <v>305</v>
          </cell>
          <cell r="N229">
            <v>-13</v>
          </cell>
          <cell r="O229">
            <v>13</v>
          </cell>
          <cell r="P229">
            <v>26</v>
          </cell>
          <cell r="Q229">
            <v>98.399999999999991</v>
          </cell>
          <cell r="R229">
            <v>206.60000000000002</v>
          </cell>
          <cell r="S229">
            <v>9.6563636363636363</v>
          </cell>
          <cell r="U229">
            <v>9.6563636363636363</v>
          </cell>
          <cell r="V229">
            <v>9</v>
          </cell>
        </row>
        <row r="230">
          <cell r="D230" t="str">
            <v>Dawson Knox</v>
          </cell>
          <cell r="E230" t="str">
            <v>BUF</v>
          </cell>
          <cell r="F230" t="str">
            <v>TE</v>
          </cell>
          <cell r="G230">
            <v>27</v>
          </cell>
          <cell r="H230">
            <v>249</v>
          </cell>
          <cell r="I230">
            <v>249</v>
          </cell>
          <cell r="J230">
            <v>279.39999999999998</v>
          </cell>
          <cell r="K230">
            <v>27.6</v>
          </cell>
          <cell r="L230">
            <v>1.7</v>
          </cell>
          <cell r="M230">
            <v>216</v>
          </cell>
          <cell r="N230">
            <v>-16.3</v>
          </cell>
          <cell r="O230">
            <v>8</v>
          </cell>
          <cell r="P230">
            <v>16</v>
          </cell>
          <cell r="Q230">
            <v>82.800000000000011</v>
          </cell>
          <cell r="R230">
            <v>116.6</v>
          </cell>
          <cell r="S230">
            <v>9.6389999999999993</v>
          </cell>
          <cell r="U230">
            <v>9.6389999999999993</v>
          </cell>
          <cell r="V230">
            <v>10</v>
          </cell>
        </row>
        <row r="231">
          <cell r="D231" t="str">
            <v>Daniel Bellinger</v>
          </cell>
          <cell r="E231" t="str">
            <v>NYG</v>
          </cell>
          <cell r="F231" t="str">
            <v>TE</v>
          </cell>
          <cell r="G231">
            <v>24</v>
          </cell>
          <cell r="H231">
            <v>264</v>
          </cell>
          <cell r="I231">
            <v>264</v>
          </cell>
          <cell r="J231">
            <v>305</v>
          </cell>
          <cell r="K231">
            <v>22.8</v>
          </cell>
          <cell r="L231">
            <v>1.3</v>
          </cell>
          <cell r="M231">
            <v>178</v>
          </cell>
          <cell r="N231">
            <v>-10.7</v>
          </cell>
          <cell r="O231">
            <v>11</v>
          </cell>
          <cell r="P231">
            <v>22</v>
          </cell>
          <cell r="Q231">
            <v>68.400000000000006</v>
          </cell>
          <cell r="R231">
            <v>110.19999999999999</v>
          </cell>
          <cell r="S231">
            <v>9.5429999999999993</v>
          </cell>
          <cell r="U231">
            <v>9.5429999999999993</v>
          </cell>
          <cell r="V231">
            <v>10</v>
          </cell>
        </row>
        <row r="232">
          <cell r="D232" t="str">
            <v>Cade Stover</v>
          </cell>
          <cell r="E232" t="str">
            <v>HOU</v>
          </cell>
          <cell r="F232" t="str">
            <v>TE</v>
          </cell>
          <cell r="G232">
            <v>24</v>
          </cell>
          <cell r="H232">
            <v>259</v>
          </cell>
          <cell r="I232">
            <v>259</v>
          </cell>
          <cell r="J232">
            <v>268</v>
          </cell>
          <cell r="K232">
            <v>9</v>
          </cell>
          <cell r="L232">
            <v>0.9</v>
          </cell>
          <cell r="M232">
            <v>133</v>
          </cell>
          <cell r="N232">
            <v>-11.1</v>
          </cell>
          <cell r="O232">
            <v>8</v>
          </cell>
          <cell r="P232">
            <v>16</v>
          </cell>
          <cell r="Q232">
            <v>27</v>
          </cell>
          <cell r="R232">
            <v>99.8</v>
          </cell>
          <cell r="S232">
            <v>9.3870000000000005</v>
          </cell>
          <cell r="U232">
            <v>9.3870000000000005</v>
          </cell>
          <cell r="V232">
            <v>10</v>
          </cell>
        </row>
        <row r="233">
          <cell r="D233" t="str">
            <v>Darnell Washington</v>
          </cell>
          <cell r="E233" t="str">
            <v>PIT</v>
          </cell>
          <cell r="F233" t="str">
            <v>TE</v>
          </cell>
          <cell r="G233">
            <v>23</v>
          </cell>
          <cell r="H233">
            <v>286</v>
          </cell>
          <cell r="I233">
            <v>286</v>
          </cell>
          <cell r="J233">
            <v>316.5</v>
          </cell>
          <cell r="K233">
            <v>19.399999999999999</v>
          </cell>
          <cell r="L233">
            <v>3</v>
          </cell>
          <cell r="M233">
            <v>148</v>
          </cell>
          <cell r="N233">
            <v>-9</v>
          </cell>
          <cell r="O233">
            <v>9</v>
          </cell>
          <cell r="P233">
            <v>18</v>
          </cell>
          <cell r="Q233">
            <v>58.199999999999996</v>
          </cell>
          <cell r="R233">
            <v>89.800000000000011</v>
          </cell>
          <cell r="S233">
            <v>9.2370000000000001</v>
          </cell>
          <cell r="U233">
            <v>9.2370000000000001</v>
          </cell>
          <cell r="V233">
            <v>10</v>
          </cell>
        </row>
        <row r="234">
          <cell r="D234" t="str">
            <v>Sam Darnold</v>
          </cell>
          <cell r="E234" t="str">
            <v>MIN</v>
          </cell>
          <cell r="F234" t="str">
            <v>QB</v>
          </cell>
          <cell r="G234">
            <v>27</v>
          </cell>
          <cell r="H234">
            <v>215</v>
          </cell>
          <cell r="I234">
            <v>215</v>
          </cell>
          <cell r="J234">
            <v>272</v>
          </cell>
          <cell r="K234">
            <v>33.5</v>
          </cell>
          <cell r="L234">
            <v>19.899999999999999</v>
          </cell>
          <cell r="M234">
            <v>228</v>
          </cell>
          <cell r="N234">
            <v>7.8999999999999986</v>
          </cell>
          <cell r="O234">
            <v>5</v>
          </cell>
          <cell r="P234">
            <v>10</v>
          </cell>
          <cell r="Q234">
            <v>100.5</v>
          </cell>
          <cell r="R234">
            <v>153.30000000000001</v>
          </cell>
          <cell r="S234">
            <v>9.1895000000000007</v>
          </cell>
          <cell r="U234">
            <v>9.1895000000000007</v>
          </cell>
          <cell r="V234">
            <v>10</v>
          </cell>
        </row>
        <row r="235">
          <cell r="D235" t="str">
            <v>Evan Hull</v>
          </cell>
          <cell r="E235" t="str">
            <v>IND</v>
          </cell>
          <cell r="F235" t="str">
            <v>RB</v>
          </cell>
          <cell r="G235">
            <v>23</v>
          </cell>
          <cell r="H235">
            <v>174</v>
          </cell>
          <cell r="I235">
            <v>174</v>
          </cell>
          <cell r="J235">
            <v>257.8</v>
          </cell>
          <cell r="K235">
            <v>54</v>
          </cell>
          <cell r="L235">
            <v>0</v>
          </cell>
          <cell r="M235">
            <v>247</v>
          </cell>
          <cell r="N235">
            <v>-12</v>
          </cell>
          <cell r="O235">
            <v>12</v>
          </cell>
          <cell r="P235">
            <v>24</v>
          </cell>
          <cell r="Q235">
            <v>162</v>
          </cell>
          <cell r="R235">
            <v>85</v>
          </cell>
          <cell r="S235">
            <v>9.1649999999999991</v>
          </cell>
          <cell r="U235">
            <v>9.1649999999999991</v>
          </cell>
          <cell r="V235">
            <v>10</v>
          </cell>
        </row>
        <row r="236">
          <cell r="D236" t="str">
            <v>Taysom Hill</v>
          </cell>
          <cell r="E236" t="str">
            <v>NO</v>
          </cell>
          <cell r="F236" t="str">
            <v>TE</v>
          </cell>
          <cell r="G236">
            <v>34</v>
          </cell>
          <cell r="H236">
            <v>189</v>
          </cell>
          <cell r="I236">
            <v>189</v>
          </cell>
          <cell r="J236">
            <v>264.8</v>
          </cell>
          <cell r="K236">
            <v>42.1</v>
          </cell>
          <cell r="L236">
            <v>3.8</v>
          </cell>
          <cell r="M236">
            <v>237</v>
          </cell>
          <cell r="N236">
            <v>-14.2</v>
          </cell>
          <cell r="O236">
            <v>1</v>
          </cell>
          <cell r="P236">
            <v>2</v>
          </cell>
          <cell r="Q236">
            <v>126.30000000000001</v>
          </cell>
          <cell r="R236">
            <v>84.299999999999983</v>
          </cell>
          <cell r="S236">
            <v>9.1544999999999987</v>
          </cell>
          <cell r="U236">
            <v>9.1544999999999987</v>
          </cell>
          <cell r="V236">
            <v>10</v>
          </cell>
        </row>
        <row r="237">
          <cell r="D237" t="str">
            <v>Erick All Jr.</v>
          </cell>
          <cell r="E237" t="str">
            <v>CIN</v>
          </cell>
          <cell r="F237" t="str">
            <v>TE</v>
          </cell>
          <cell r="G237">
            <v>24</v>
          </cell>
          <cell r="H237">
            <v>188</v>
          </cell>
          <cell r="I237">
            <v>188</v>
          </cell>
          <cell r="J237">
            <v>240.3</v>
          </cell>
          <cell r="K237">
            <v>46.6</v>
          </cell>
          <cell r="L237">
            <v>4.5</v>
          </cell>
          <cell r="M237">
            <v>229</v>
          </cell>
          <cell r="N237">
            <v>-13.5</v>
          </cell>
          <cell r="O237">
            <v>11</v>
          </cell>
          <cell r="P237">
            <v>22</v>
          </cell>
          <cell r="Q237">
            <v>139.80000000000001</v>
          </cell>
          <cell r="R237">
            <v>84.199999999999989</v>
          </cell>
          <cell r="S237">
            <v>9.1530000000000005</v>
          </cell>
          <cell r="U237">
            <v>9.1530000000000005</v>
          </cell>
          <cell r="V237">
            <v>10</v>
          </cell>
        </row>
        <row r="238">
          <cell r="D238" t="str">
            <v>Jared Wiley</v>
          </cell>
          <cell r="E238" t="str">
            <v>KC</v>
          </cell>
          <cell r="F238" t="str">
            <v>TE</v>
          </cell>
          <cell r="G238">
            <v>23</v>
          </cell>
          <cell r="H238">
            <v>271</v>
          </cell>
          <cell r="I238">
            <v>271</v>
          </cell>
          <cell r="J238">
            <v>298.7</v>
          </cell>
          <cell r="K238">
            <v>20.8</v>
          </cell>
          <cell r="L238">
            <v>0.6</v>
          </cell>
          <cell r="M238">
            <v>143</v>
          </cell>
          <cell r="N238">
            <v>-11.4</v>
          </cell>
          <cell r="O238">
            <v>12</v>
          </cell>
          <cell r="P238">
            <v>24</v>
          </cell>
          <cell r="Q238">
            <v>62.400000000000006</v>
          </cell>
          <cell r="R238">
            <v>81.799999999999983</v>
          </cell>
          <cell r="S238">
            <v>9.1169999999999991</v>
          </cell>
          <cell r="U238">
            <v>9.1169999999999991</v>
          </cell>
          <cell r="V238">
            <v>10</v>
          </cell>
        </row>
        <row r="239">
          <cell r="D239" t="str">
            <v>Jamaal Williams</v>
          </cell>
          <cell r="E239" t="str">
            <v>NO</v>
          </cell>
          <cell r="F239" t="str">
            <v>RB</v>
          </cell>
          <cell r="G239">
            <v>29</v>
          </cell>
          <cell r="H239">
            <v>197</v>
          </cell>
          <cell r="I239">
            <v>197</v>
          </cell>
          <cell r="J239">
            <v>280</v>
          </cell>
          <cell r="K239">
            <v>48.3</v>
          </cell>
          <cell r="L239">
            <v>5.6</v>
          </cell>
          <cell r="M239">
            <v>215</v>
          </cell>
          <cell r="N239">
            <v>-6.4</v>
          </cell>
          <cell r="O239">
            <v>6</v>
          </cell>
          <cell r="P239">
            <v>12</v>
          </cell>
          <cell r="Q239">
            <v>144.89999999999998</v>
          </cell>
          <cell r="R239">
            <v>69.300000000000011</v>
          </cell>
          <cell r="S239">
            <v>8.9295000000000009</v>
          </cell>
          <cell r="U239">
            <v>8.9295000000000009</v>
          </cell>
          <cell r="V239">
            <v>10</v>
          </cell>
        </row>
        <row r="240">
          <cell r="D240" t="str">
            <v>Tyler Higbee</v>
          </cell>
          <cell r="E240" t="str">
            <v>LAR</v>
          </cell>
          <cell r="F240" t="str">
            <v>TE</v>
          </cell>
          <cell r="G240">
            <v>31</v>
          </cell>
          <cell r="H240">
            <v>278</v>
          </cell>
          <cell r="I240">
            <v>278</v>
          </cell>
          <cell r="J240">
            <v>311.60000000000002</v>
          </cell>
          <cell r="K240">
            <v>24</v>
          </cell>
          <cell r="L240">
            <v>0</v>
          </cell>
          <cell r="M240">
            <v>168</v>
          </cell>
          <cell r="N240">
            <v>-18</v>
          </cell>
          <cell r="O240">
            <v>4</v>
          </cell>
          <cell r="P240">
            <v>8</v>
          </cell>
          <cell r="Q240">
            <v>72</v>
          </cell>
          <cell r="R240">
            <v>68</v>
          </cell>
          <cell r="S240">
            <v>8.91</v>
          </cell>
          <cell r="U240">
            <v>8.91</v>
          </cell>
          <cell r="V240">
            <v>10</v>
          </cell>
        </row>
        <row r="241">
          <cell r="D241" t="str">
            <v>Tutu Atwell</v>
          </cell>
          <cell r="E241" t="str">
            <v>LAR</v>
          </cell>
          <cell r="F241" t="str">
            <v>WR</v>
          </cell>
          <cell r="G241">
            <v>24</v>
          </cell>
          <cell r="H241">
            <v>191</v>
          </cell>
          <cell r="I241">
            <v>191</v>
          </cell>
          <cell r="J241">
            <v>253.8</v>
          </cell>
          <cell r="K241">
            <v>37.9</v>
          </cell>
          <cell r="L241">
            <v>7</v>
          </cell>
          <cell r="M241">
            <v>251</v>
          </cell>
          <cell r="N241">
            <v>-5</v>
          </cell>
          <cell r="O241">
            <v>6</v>
          </cell>
          <cell r="P241">
            <v>12</v>
          </cell>
          <cell r="Q241">
            <v>113.69999999999999</v>
          </cell>
          <cell r="R241">
            <v>134.30000000000001</v>
          </cell>
          <cell r="S241">
            <v>8.9045000000000005</v>
          </cell>
          <cell r="U241">
            <v>8.9045000000000005</v>
          </cell>
          <cell r="V241">
            <v>10</v>
          </cell>
        </row>
        <row r="242">
          <cell r="D242" t="str">
            <v>Kylen Granson</v>
          </cell>
          <cell r="E242" t="str">
            <v>IND</v>
          </cell>
          <cell r="F242" t="str">
            <v>TE</v>
          </cell>
          <cell r="G242">
            <v>26</v>
          </cell>
          <cell r="H242">
            <v>271</v>
          </cell>
          <cell r="I242">
            <v>271</v>
          </cell>
          <cell r="J242">
            <v>321.60000000000002</v>
          </cell>
          <cell r="K242">
            <v>30.3</v>
          </cell>
          <cell r="L242">
            <v>2.2999999999999998</v>
          </cell>
          <cell r="M242">
            <v>162</v>
          </cell>
          <cell r="N242">
            <v>-15.7</v>
          </cell>
          <cell r="O242">
            <v>9</v>
          </cell>
          <cell r="P242">
            <v>18</v>
          </cell>
          <cell r="Q242">
            <v>90.9</v>
          </cell>
          <cell r="R242">
            <v>57.699999999999989</v>
          </cell>
          <cell r="S242">
            <v>8.7554999999999996</v>
          </cell>
          <cell r="U242">
            <v>8.7554999999999996</v>
          </cell>
          <cell r="V242">
            <v>10</v>
          </cell>
        </row>
        <row r="243">
          <cell r="D243" t="str">
            <v>Jeff Wilson Jr.</v>
          </cell>
          <cell r="E243" t="str">
            <v>MIA</v>
          </cell>
          <cell r="F243" t="str">
            <v>RB</v>
          </cell>
          <cell r="G243">
            <v>28</v>
          </cell>
          <cell r="H243">
            <v>282</v>
          </cell>
          <cell r="I243">
            <v>282</v>
          </cell>
          <cell r="J243">
            <v>315.3</v>
          </cell>
          <cell r="K243">
            <v>25.1</v>
          </cell>
          <cell r="L243">
            <v>2.4</v>
          </cell>
          <cell r="M243">
            <v>149</v>
          </cell>
          <cell r="N243">
            <v>-15.6</v>
          </cell>
          <cell r="O243">
            <v>7</v>
          </cell>
          <cell r="P243">
            <v>14</v>
          </cell>
          <cell r="Q243">
            <v>75.300000000000011</v>
          </cell>
          <cell r="R243">
            <v>56.5</v>
          </cell>
          <cell r="S243">
            <v>8.7375000000000007</v>
          </cell>
          <cell r="U243">
            <v>8.7375000000000007</v>
          </cell>
          <cell r="V243">
            <v>10</v>
          </cell>
        </row>
        <row r="244">
          <cell r="D244" t="str">
            <v>Brevin Jordan</v>
          </cell>
          <cell r="E244" t="str">
            <v>HOU</v>
          </cell>
          <cell r="F244" t="str">
            <v>TE</v>
          </cell>
          <cell r="G244">
            <v>24</v>
          </cell>
          <cell r="H244">
            <v>291</v>
          </cell>
          <cell r="I244">
            <v>291</v>
          </cell>
          <cell r="J244">
            <v>325.60000000000002</v>
          </cell>
          <cell r="K244">
            <v>30.3</v>
          </cell>
          <cell r="L244">
            <v>1.4</v>
          </cell>
          <cell r="M244">
            <v>157</v>
          </cell>
          <cell r="N244">
            <v>-16.600000000000001</v>
          </cell>
          <cell r="O244">
            <v>11</v>
          </cell>
          <cell r="P244">
            <v>22</v>
          </cell>
          <cell r="Q244">
            <v>90.9</v>
          </cell>
          <cell r="R244">
            <v>54.900000000000006</v>
          </cell>
          <cell r="S244">
            <v>8.7134999999999998</v>
          </cell>
          <cell r="U244">
            <v>8.7134999999999998</v>
          </cell>
          <cell r="V244">
            <v>10</v>
          </cell>
        </row>
        <row r="245">
          <cell r="D245" t="str">
            <v>AJ Barner</v>
          </cell>
          <cell r="E245" t="str">
            <v>SEA</v>
          </cell>
          <cell r="F245" t="str">
            <v>TE</v>
          </cell>
          <cell r="G245">
            <v>22</v>
          </cell>
          <cell r="H245">
            <v>374</v>
          </cell>
          <cell r="I245">
            <v>374</v>
          </cell>
          <cell r="J245">
            <v>374.5</v>
          </cell>
          <cell r="K245">
            <v>0.5</v>
          </cell>
          <cell r="L245">
            <v>1.4</v>
          </cell>
          <cell r="M245">
            <v>75</v>
          </cell>
          <cell r="N245">
            <v>-16.600000000000001</v>
          </cell>
          <cell r="O245">
            <v>13</v>
          </cell>
          <cell r="P245">
            <v>26</v>
          </cell>
          <cell r="Q245">
            <v>1.5</v>
          </cell>
          <cell r="R245">
            <v>66.3</v>
          </cell>
          <cell r="S245">
            <v>8.6959999999999997</v>
          </cell>
          <cell r="U245">
            <v>8.6959999999999997</v>
          </cell>
          <cell r="V245">
            <v>11</v>
          </cell>
        </row>
        <row r="246">
          <cell r="D246" t="str">
            <v>Kendrick Bourne</v>
          </cell>
          <cell r="E246" t="str">
            <v>NE</v>
          </cell>
          <cell r="F246" t="str">
            <v>WR</v>
          </cell>
          <cell r="G246">
            <v>29</v>
          </cell>
          <cell r="H246">
            <v>196</v>
          </cell>
          <cell r="I246">
            <v>196</v>
          </cell>
          <cell r="J246">
            <v>253.2</v>
          </cell>
          <cell r="K246">
            <v>38.299999999999997</v>
          </cell>
          <cell r="L246">
            <v>0</v>
          </cell>
          <cell r="M246">
            <v>253</v>
          </cell>
          <cell r="N246">
            <v>-12</v>
          </cell>
          <cell r="O246">
            <v>3</v>
          </cell>
          <cell r="P246">
            <v>6</v>
          </cell>
          <cell r="Q246">
            <v>114.89999999999999</v>
          </cell>
          <cell r="R246">
            <v>120.10000000000001</v>
          </cell>
          <cell r="S246">
            <v>8.6914999999999996</v>
          </cell>
          <cell r="U246">
            <v>8.6914999999999996</v>
          </cell>
          <cell r="V246">
            <v>10</v>
          </cell>
        </row>
        <row r="247">
          <cell r="D247" t="str">
            <v>Odell Beckham Jr.</v>
          </cell>
          <cell r="E247" t="str">
            <v>MIA</v>
          </cell>
          <cell r="F247" t="str">
            <v>WR</v>
          </cell>
          <cell r="G247">
            <v>31</v>
          </cell>
          <cell r="H247">
            <v>227</v>
          </cell>
          <cell r="I247">
            <v>227</v>
          </cell>
          <cell r="J247">
            <v>264</v>
          </cell>
          <cell r="K247">
            <v>34.5</v>
          </cell>
          <cell r="L247">
            <v>0</v>
          </cell>
          <cell r="M247">
            <v>239</v>
          </cell>
          <cell r="N247">
            <v>-18</v>
          </cell>
          <cell r="O247">
            <v>4</v>
          </cell>
          <cell r="P247">
            <v>8</v>
          </cell>
          <cell r="Q247">
            <v>103.5</v>
          </cell>
          <cell r="R247">
            <v>107.5</v>
          </cell>
          <cell r="S247">
            <v>8.5024999999999995</v>
          </cell>
          <cell r="U247">
            <v>8.5024999999999995</v>
          </cell>
          <cell r="V247">
            <v>10</v>
          </cell>
        </row>
        <row r="248">
          <cell r="D248" t="str">
            <v>Darius Slayton</v>
          </cell>
          <cell r="E248" t="str">
            <v>NYG</v>
          </cell>
          <cell r="F248" t="str">
            <v>WR</v>
          </cell>
          <cell r="G248">
            <v>27</v>
          </cell>
          <cell r="H248">
            <v>208</v>
          </cell>
          <cell r="I248">
            <v>208</v>
          </cell>
          <cell r="J248">
            <v>257.2</v>
          </cell>
          <cell r="K248">
            <v>46</v>
          </cell>
          <cell r="L248">
            <v>4.5</v>
          </cell>
          <cell r="M248">
            <v>249</v>
          </cell>
          <cell r="N248">
            <v>-7.5</v>
          </cell>
          <cell r="O248">
            <v>5</v>
          </cell>
          <cell r="P248">
            <v>10</v>
          </cell>
          <cell r="Q248">
            <v>138</v>
          </cell>
          <cell r="R248">
            <v>106</v>
          </cell>
          <cell r="S248">
            <v>8.48</v>
          </cell>
          <cell r="U248">
            <v>8.48</v>
          </cell>
          <cell r="V248">
            <v>10</v>
          </cell>
        </row>
        <row r="249">
          <cell r="D249" t="str">
            <v>Gerald Everett</v>
          </cell>
          <cell r="E249" t="str">
            <v>CHI</v>
          </cell>
          <cell r="F249" t="str">
            <v>TE</v>
          </cell>
          <cell r="G249">
            <v>30</v>
          </cell>
          <cell r="H249">
            <v>199</v>
          </cell>
          <cell r="I249">
            <v>199</v>
          </cell>
          <cell r="J249">
            <v>267.8</v>
          </cell>
          <cell r="K249">
            <v>36.6</v>
          </cell>
          <cell r="L249">
            <v>1</v>
          </cell>
          <cell r="M249">
            <v>233</v>
          </cell>
          <cell r="N249">
            <v>-11</v>
          </cell>
          <cell r="O249">
            <v>2</v>
          </cell>
          <cell r="P249">
            <v>4</v>
          </cell>
          <cell r="Q249">
            <v>109.80000000000001</v>
          </cell>
          <cell r="R249">
            <v>105.19999999999999</v>
          </cell>
          <cell r="S249">
            <v>8.468</v>
          </cell>
          <cell r="U249">
            <v>8.468</v>
          </cell>
          <cell r="V249">
            <v>10</v>
          </cell>
        </row>
        <row r="250">
          <cell r="D250" t="str">
            <v>Hayden Hurst</v>
          </cell>
          <cell r="E250" t="str">
            <v>LAC</v>
          </cell>
          <cell r="F250" t="str">
            <v>TE</v>
          </cell>
          <cell r="G250">
            <v>31</v>
          </cell>
          <cell r="H250">
            <v>280</v>
          </cell>
          <cell r="I250">
            <v>280</v>
          </cell>
          <cell r="J250">
            <v>328</v>
          </cell>
          <cell r="K250">
            <v>34.200000000000003</v>
          </cell>
          <cell r="L250">
            <v>3.4</v>
          </cell>
          <cell r="M250">
            <v>153</v>
          </cell>
          <cell r="N250">
            <v>-8.6</v>
          </cell>
          <cell r="O250">
            <v>1</v>
          </cell>
          <cell r="P250">
            <v>2</v>
          </cell>
          <cell r="Q250">
            <v>102.60000000000001</v>
          </cell>
          <cell r="R250">
            <v>35.200000000000003</v>
          </cell>
          <cell r="S250">
            <v>8.4179999999999993</v>
          </cell>
          <cell r="U250">
            <v>8.4179999999999993</v>
          </cell>
          <cell r="V250">
            <v>10</v>
          </cell>
        </row>
        <row r="251">
          <cell r="D251" t="str">
            <v>Cam Akers</v>
          </cell>
          <cell r="E251" t="str">
            <v>HOU</v>
          </cell>
          <cell r="F251" t="str">
            <v>RB</v>
          </cell>
          <cell r="G251">
            <v>25</v>
          </cell>
          <cell r="H251">
            <v>272</v>
          </cell>
          <cell r="I251">
            <v>272</v>
          </cell>
          <cell r="J251">
            <v>303.39999999999998</v>
          </cell>
          <cell r="K251">
            <v>28.8</v>
          </cell>
          <cell r="L251">
            <v>6.2</v>
          </cell>
          <cell r="M251">
            <v>182</v>
          </cell>
          <cell r="N251">
            <v>-5.8</v>
          </cell>
          <cell r="O251">
            <v>7</v>
          </cell>
          <cell r="P251">
            <v>14</v>
          </cell>
          <cell r="Q251">
            <v>86.4</v>
          </cell>
          <cell r="R251">
            <v>98</v>
          </cell>
          <cell r="S251">
            <v>8.36</v>
          </cell>
          <cell r="U251">
            <v>8.36</v>
          </cell>
          <cell r="V251">
            <v>10</v>
          </cell>
        </row>
        <row r="252">
          <cell r="D252" t="str">
            <v>Greg Dortch</v>
          </cell>
          <cell r="E252" t="str">
            <v>ARI</v>
          </cell>
          <cell r="F252" t="str">
            <v>WR</v>
          </cell>
          <cell r="G252">
            <v>26</v>
          </cell>
          <cell r="H252">
            <v>267</v>
          </cell>
          <cell r="I252">
            <v>267</v>
          </cell>
          <cell r="J252">
            <v>282.2</v>
          </cell>
          <cell r="K252">
            <v>15.6</v>
          </cell>
          <cell r="L252">
            <v>6.9</v>
          </cell>
          <cell r="M252">
            <v>212</v>
          </cell>
          <cell r="N252">
            <v>-11.1</v>
          </cell>
          <cell r="O252">
            <v>9</v>
          </cell>
          <cell r="P252">
            <v>18</v>
          </cell>
          <cell r="Q252">
            <v>46.8</v>
          </cell>
          <cell r="R252">
            <v>161</v>
          </cell>
          <cell r="S252">
            <v>8.3049999999999997</v>
          </cell>
          <cell r="U252">
            <v>8.3049999999999997</v>
          </cell>
          <cell r="V252">
            <v>10</v>
          </cell>
        </row>
        <row r="253">
          <cell r="D253" t="str">
            <v>Zach Evans</v>
          </cell>
          <cell r="E253" t="str">
            <v>FA</v>
          </cell>
          <cell r="F253" t="str">
            <v>RB</v>
          </cell>
          <cell r="G253">
            <v>23</v>
          </cell>
          <cell r="H253">
            <v>221</v>
          </cell>
          <cell r="I253">
            <v>221</v>
          </cell>
          <cell r="J253">
            <v>255</v>
          </cell>
          <cell r="K253">
            <v>34</v>
          </cell>
          <cell r="L253">
            <v>0</v>
          </cell>
          <cell r="M253">
            <v>141</v>
          </cell>
          <cell r="N253">
            <v>-18</v>
          </cell>
          <cell r="O253">
            <v>12</v>
          </cell>
          <cell r="P253">
            <v>24</v>
          </cell>
          <cell r="Q253">
            <v>102</v>
          </cell>
          <cell r="R253">
            <v>27</v>
          </cell>
          <cell r="S253">
            <v>8.2949999999999999</v>
          </cell>
          <cell r="U253">
            <v>8.2949999999999999</v>
          </cell>
          <cell r="V253">
            <v>10</v>
          </cell>
        </row>
        <row r="254">
          <cell r="D254" t="str">
            <v>Eric Gray</v>
          </cell>
          <cell r="E254" t="str">
            <v>NYG</v>
          </cell>
          <cell r="F254" t="str">
            <v>RB</v>
          </cell>
          <cell r="G254">
            <v>24</v>
          </cell>
          <cell r="H254">
            <v>205</v>
          </cell>
          <cell r="I254">
            <v>205</v>
          </cell>
          <cell r="J254">
            <v>270</v>
          </cell>
          <cell r="K254">
            <v>43.1</v>
          </cell>
          <cell r="L254">
            <v>0.2</v>
          </cell>
          <cell r="M254">
            <v>230</v>
          </cell>
          <cell r="N254">
            <v>-11.8</v>
          </cell>
          <cell r="O254">
            <v>8</v>
          </cell>
          <cell r="P254">
            <v>16</v>
          </cell>
          <cell r="Q254">
            <v>129.30000000000001</v>
          </cell>
          <cell r="R254">
            <v>93.1</v>
          </cell>
          <cell r="S254">
            <v>8.2865000000000002</v>
          </cell>
          <cell r="U254">
            <v>8.2865000000000002</v>
          </cell>
          <cell r="V254">
            <v>10</v>
          </cell>
        </row>
        <row r="255">
          <cell r="D255" t="str">
            <v>Logan Thomas</v>
          </cell>
          <cell r="E255" t="str">
            <v>FA</v>
          </cell>
          <cell r="F255" t="str">
            <v>TE</v>
          </cell>
          <cell r="G255">
            <v>33</v>
          </cell>
          <cell r="H255">
            <v>267</v>
          </cell>
          <cell r="I255">
            <v>267</v>
          </cell>
          <cell r="J255">
            <v>292</v>
          </cell>
          <cell r="K255">
            <v>25</v>
          </cell>
          <cell r="L255">
            <v>0</v>
          </cell>
          <cell r="M255">
            <v>124</v>
          </cell>
          <cell r="N255">
            <v>-12</v>
          </cell>
          <cell r="O255">
            <v>-1</v>
          </cell>
          <cell r="P255">
            <v>-2</v>
          </cell>
          <cell r="Q255">
            <v>75</v>
          </cell>
          <cell r="R255">
            <v>23</v>
          </cell>
          <cell r="S255">
            <v>8.2349999999999994</v>
          </cell>
          <cell r="U255">
            <v>8.2349999999999994</v>
          </cell>
          <cell r="V255">
            <v>10</v>
          </cell>
        </row>
        <row r="256">
          <cell r="D256" t="str">
            <v>Devontez Walker</v>
          </cell>
          <cell r="E256" t="str">
            <v>BAL</v>
          </cell>
          <cell r="F256" t="str">
            <v>WR</v>
          </cell>
          <cell r="G256">
            <v>23</v>
          </cell>
          <cell r="H256">
            <v>225</v>
          </cell>
          <cell r="I256">
            <v>225</v>
          </cell>
          <cell r="J256">
            <v>248.8</v>
          </cell>
          <cell r="K256">
            <v>17.399999999999999</v>
          </cell>
          <cell r="L256">
            <v>0</v>
          </cell>
          <cell r="M256">
            <v>218</v>
          </cell>
          <cell r="N256">
            <v>-18</v>
          </cell>
          <cell r="O256">
            <v>12</v>
          </cell>
          <cell r="P256">
            <v>24</v>
          </cell>
          <cell r="Q256">
            <v>52.199999999999996</v>
          </cell>
          <cell r="R256">
            <v>153.80000000000001</v>
          </cell>
          <cell r="S256">
            <v>8.1969999999999992</v>
          </cell>
          <cell r="U256">
            <v>8.1969999999999992</v>
          </cell>
          <cell r="V256">
            <v>10</v>
          </cell>
        </row>
        <row r="257">
          <cell r="D257" t="str">
            <v>Justice Hill</v>
          </cell>
          <cell r="E257" t="str">
            <v>BAL</v>
          </cell>
          <cell r="F257" t="str">
            <v>RB</v>
          </cell>
          <cell r="G257">
            <v>26</v>
          </cell>
          <cell r="H257">
            <v>188</v>
          </cell>
          <cell r="I257">
            <v>188</v>
          </cell>
          <cell r="J257">
            <v>275.39999999999998</v>
          </cell>
          <cell r="K257">
            <v>70.599999999999994</v>
          </cell>
          <cell r="L257">
            <v>8</v>
          </cell>
          <cell r="M257">
            <v>221</v>
          </cell>
          <cell r="N257">
            <v>-4</v>
          </cell>
          <cell r="O257">
            <v>9</v>
          </cell>
          <cell r="P257">
            <v>18</v>
          </cell>
          <cell r="Q257">
            <v>211.79999999999998</v>
          </cell>
          <cell r="R257">
            <v>19.200000000000017</v>
          </cell>
          <cell r="S257">
            <v>8.1780000000000008</v>
          </cell>
          <cell r="U257">
            <v>8.1780000000000008</v>
          </cell>
          <cell r="V257">
            <v>10</v>
          </cell>
        </row>
        <row r="258">
          <cell r="D258" t="str">
            <v>John Metchie III</v>
          </cell>
          <cell r="E258" t="str">
            <v>HOU</v>
          </cell>
          <cell r="F258" t="str">
            <v>WR</v>
          </cell>
          <cell r="G258">
            <v>24</v>
          </cell>
          <cell r="H258">
            <v>222</v>
          </cell>
          <cell r="I258">
            <v>222</v>
          </cell>
          <cell r="J258">
            <v>257.5</v>
          </cell>
          <cell r="K258">
            <v>32.5</v>
          </cell>
          <cell r="L258">
            <v>0</v>
          </cell>
          <cell r="M258">
            <v>207</v>
          </cell>
          <cell r="N258">
            <v>-12</v>
          </cell>
          <cell r="O258">
            <v>6</v>
          </cell>
          <cell r="P258">
            <v>12</v>
          </cell>
          <cell r="Q258">
            <v>97.5</v>
          </cell>
          <cell r="R258">
            <v>85.5</v>
          </cell>
          <cell r="S258">
            <v>8.1724999999999994</v>
          </cell>
          <cell r="U258">
            <v>8.1724999999999994</v>
          </cell>
          <cell r="V258">
            <v>10</v>
          </cell>
        </row>
        <row r="259">
          <cell r="D259" t="str">
            <v>Harrison Bryant</v>
          </cell>
          <cell r="E259" t="str">
            <v>LV</v>
          </cell>
          <cell r="F259" t="str">
            <v>TE</v>
          </cell>
          <cell r="G259">
            <v>26</v>
          </cell>
          <cell r="H259">
            <v>333</v>
          </cell>
          <cell r="I259">
            <v>333</v>
          </cell>
          <cell r="J259">
            <v>338.5</v>
          </cell>
          <cell r="K259">
            <v>5.5</v>
          </cell>
          <cell r="L259">
            <v>0</v>
          </cell>
          <cell r="M259">
            <v>57</v>
          </cell>
          <cell r="N259">
            <v>-18</v>
          </cell>
          <cell r="O259">
            <v>9</v>
          </cell>
          <cell r="P259">
            <v>18</v>
          </cell>
          <cell r="Q259">
            <v>16.5</v>
          </cell>
          <cell r="R259">
            <v>22.5</v>
          </cell>
          <cell r="S259">
            <v>8.1569230769230767</v>
          </cell>
          <cell r="U259">
            <v>8.1569230769230767</v>
          </cell>
          <cell r="V259">
            <v>11</v>
          </cell>
        </row>
        <row r="260">
          <cell r="D260" t="str">
            <v>Brenton Strange</v>
          </cell>
          <cell r="E260" t="str">
            <v>JAC</v>
          </cell>
          <cell r="F260" t="str">
            <v>TE</v>
          </cell>
          <cell r="G260">
            <v>23</v>
          </cell>
          <cell r="H260">
            <v>334</v>
          </cell>
          <cell r="I260">
            <v>334</v>
          </cell>
          <cell r="J260">
            <v>356.5</v>
          </cell>
          <cell r="K260">
            <v>22.5</v>
          </cell>
          <cell r="L260">
            <v>6.2</v>
          </cell>
          <cell r="M260">
            <v>84</v>
          </cell>
          <cell r="N260">
            <v>-11.8</v>
          </cell>
          <cell r="O260">
            <v>12</v>
          </cell>
          <cell r="P260">
            <v>24</v>
          </cell>
          <cell r="Q260">
            <v>67.5</v>
          </cell>
          <cell r="R260">
            <v>16.900000000000006</v>
          </cell>
          <cell r="S260">
            <v>8.088000000000001</v>
          </cell>
          <cell r="U260">
            <v>8.088000000000001</v>
          </cell>
          <cell r="V260">
            <v>11</v>
          </cell>
        </row>
        <row r="261">
          <cell r="D261" t="str">
            <v>Tyler Boyd</v>
          </cell>
          <cell r="E261" t="str">
            <v>TEN</v>
          </cell>
          <cell r="F261" t="str">
            <v>WR</v>
          </cell>
          <cell r="G261">
            <v>29</v>
          </cell>
          <cell r="H261">
            <v>223</v>
          </cell>
          <cell r="I261">
            <v>223</v>
          </cell>
          <cell r="J261">
            <v>269.60000000000002</v>
          </cell>
          <cell r="K261">
            <v>25.9</v>
          </cell>
          <cell r="L261">
            <v>5.2</v>
          </cell>
          <cell r="M261">
            <v>231</v>
          </cell>
          <cell r="N261">
            <v>-12.8</v>
          </cell>
          <cell r="O261">
            <v>6</v>
          </cell>
          <cell r="P261">
            <v>12</v>
          </cell>
          <cell r="Q261">
            <v>77.699999999999989</v>
          </cell>
          <cell r="R261">
            <v>139.70000000000002</v>
          </cell>
          <cell r="S261">
            <v>7.9855</v>
          </cell>
          <cell r="U261">
            <v>7.9855</v>
          </cell>
          <cell r="V261">
            <v>10</v>
          </cell>
        </row>
        <row r="262">
          <cell r="D262" t="str">
            <v>Foster Moreau</v>
          </cell>
          <cell r="E262" t="str">
            <v>NO</v>
          </cell>
          <cell r="F262" t="str">
            <v>TE</v>
          </cell>
          <cell r="G262">
            <v>27</v>
          </cell>
          <cell r="H262">
            <v>268</v>
          </cell>
          <cell r="I262">
            <v>268</v>
          </cell>
          <cell r="J262">
            <v>303</v>
          </cell>
          <cell r="K262">
            <v>35</v>
          </cell>
          <cell r="L262">
            <v>5.2</v>
          </cell>
          <cell r="M262">
            <v>116</v>
          </cell>
          <cell r="N262">
            <v>-12.8</v>
          </cell>
          <cell r="O262">
            <v>8</v>
          </cell>
          <cell r="P262">
            <v>16</v>
          </cell>
          <cell r="Q262">
            <v>105</v>
          </cell>
          <cell r="R262">
            <v>1.4000000000000057</v>
          </cell>
          <cell r="S262">
            <v>7.9110000000000005</v>
          </cell>
          <cell r="U262">
            <v>7.9110000000000005</v>
          </cell>
          <cell r="V262">
            <v>10</v>
          </cell>
        </row>
        <row r="263">
          <cell r="D263" t="str">
            <v>Charlie Jones</v>
          </cell>
          <cell r="E263" t="str">
            <v>CIN</v>
          </cell>
          <cell r="F263" t="str">
            <v>WR</v>
          </cell>
          <cell r="G263">
            <v>25</v>
          </cell>
          <cell r="H263">
            <v>316</v>
          </cell>
          <cell r="I263">
            <v>316</v>
          </cell>
          <cell r="J263">
            <v>341.5</v>
          </cell>
          <cell r="K263">
            <v>25.5</v>
          </cell>
          <cell r="L263">
            <v>-0.2</v>
          </cell>
          <cell r="M263">
            <v>94</v>
          </cell>
          <cell r="N263">
            <v>-18.2</v>
          </cell>
          <cell r="O263">
            <v>10</v>
          </cell>
          <cell r="P263">
            <v>20</v>
          </cell>
          <cell r="Q263">
            <v>76.5</v>
          </cell>
          <cell r="R263">
            <v>1.0999999999999943</v>
          </cell>
          <cell r="S263">
            <v>7.8935384615384612</v>
          </cell>
          <cell r="U263">
            <v>7.8935384615384612</v>
          </cell>
          <cell r="V263">
            <v>11</v>
          </cell>
        </row>
        <row r="264">
          <cell r="D264" t="str">
            <v>Donald Parham Jr.</v>
          </cell>
          <cell r="E264" t="str">
            <v>DEN</v>
          </cell>
          <cell r="F264" t="str">
            <v>TE</v>
          </cell>
          <cell r="G264">
            <v>27</v>
          </cell>
          <cell r="H264">
            <v>269</v>
          </cell>
          <cell r="I264">
            <v>269</v>
          </cell>
          <cell r="J264">
            <v>332.8</v>
          </cell>
          <cell r="K264">
            <v>46</v>
          </cell>
          <cell r="L264">
            <v>0</v>
          </cell>
          <cell r="M264">
            <v>130</v>
          </cell>
          <cell r="N264">
            <v>-12</v>
          </cell>
          <cell r="O264">
            <v>8</v>
          </cell>
          <cell r="P264">
            <v>16</v>
          </cell>
          <cell r="Q264">
            <v>138</v>
          </cell>
          <cell r="R264">
            <v>-16</v>
          </cell>
          <cell r="S264">
            <v>7.65</v>
          </cell>
          <cell r="U264">
            <v>7.65</v>
          </cell>
          <cell r="V264">
            <v>10</v>
          </cell>
        </row>
        <row r="265">
          <cell r="D265" t="str">
            <v>Rasheen Ali</v>
          </cell>
          <cell r="E265" t="str">
            <v>BAL</v>
          </cell>
          <cell r="F265" t="str">
            <v>RB</v>
          </cell>
          <cell r="G265">
            <v>23</v>
          </cell>
          <cell r="H265">
            <v>199</v>
          </cell>
          <cell r="I265">
            <v>199</v>
          </cell>
          <cell r="J265">
            <v>263.5</v>
          </cell>
          <cell r="K265">
            <v>72.900000000000006</v>
          </cell>
          <cell r="L265">
            <v>0</v>
          </cell>
          <cell r="M265">
            <v>201</v>
          </cell>
          <cell r="N265">
            <v>-12</v>
          </cell>
          <cell r="O265">
            <v>12</v>
          </cell>
          <cell r="P265">
            <v>24</v>
          </cell>
          <cell r="Q265">
            <v>218.70000000000002</v>
          </cell>
          <cell r="R265">
            <v>-17.700000000000017</v>
          </cell>
          <cell r="S265">
            <v>7.6244999999999994</v>
          </cell>
          <cell r="U265">
            <v>7.6244999999999994</v>
          </cell>
          <cell r="V265">
            <v>10</v>
          </cell>
        </row>
        <row r="266">
          <cell r="D266" t="str">
            <v>Michael Carter</v>
          </cell>
          <cell r="E266" t="str">
            <v>ARI</v>
          </cell>
          <cell r="F266" t="str">
            <v>RB</v>
          </cell>
          <cell r="G266">
            <v>25</v>
          </cell>
          <cell r="H266">
            <v>273</v>
          </cell>
          <cell r="I266">
            <v>273</v>
          </cell>
          <cell r="J266">
            <v>314.2</v>
          </cell>
          <cell r="K266">
            <v>35.299999999999997</v>
          </cell>
          <cell r="L266">
            <v>0</v>
          </cell>
          <cell r="M266">
            <v>164</v>
          </cell>
          <cell r="N266">
            <v>-12</v>
          </cell>
          <cell r="O266">
            <v>7</v>
          </cell>
          <cell r="P266">
            <v>14</v>
          </cell>
          <cell r="Q266">
            <v>105.89999999999999</v>
          </cell>
          <cell r="R266">
            <v>48.100000000000009</v>
          </cell>
          <cell r="S266">
            <v>7.6115000000000004</v>
          </cell>
          <cell r="U266">
            <v>7.6115000000000004</v>
          </cell>
          <cell r="V266">
            <v>10</v>
          </cell>
        </row>
        <row r="267">
          <cell r="D267" t="str">
            <v>Tip Reiman</v>
          </cell>
          <cell r="E267" t="str">
            <v>ARI</v>
          </cell>
          <cell r="F267" t="str">
            <v>TE</v>
          </cell>
          <cell r="G267">
            <v>23</v>
          </cell>
          <cell r="H267">
            <v>297</v>
          </cell>
          <cell r="I267">
            <v>297</v>
          </cell>
          <cell r="J267">
            <v>315</v>
          </cell>
          <cell r="K267">
            <v>18</v>
          </cell>
          <cell r="L267">
            <v>0</v>
          </cell>
          <cell r="M267">
            <v>108</v>
          </cell>
          <cell r="N267">
            <v>-12</v>
          </cell>
          <cell r="O267">
            <v>9</v>
          </cell>
          <cell r="P267">
            <v>18</v>
          </cell>
          <cell r="Q267">
            <v>54</v>
          </cell>
          <cell r="R267">
            <v>48</v>
          </cell>
          <cell r="S267">
            <v>7.61</v>
          </cell>
          <cell r="U267">
            <v>7.61</v>
          </cell>
          <cell r="V267">
            <v>10</v>
          </cell>
        </row>
        <row r="268">
          <cell r="D268" t="str">
            <v>Frank Gore Jr.</v>
          </cell>
          <cell r="E268" t="str">
            <v>BUF</v>
          </cell>
          <cell r="F268" t="str">
            <v>RB</v>
          </cell>
          <cell r="G268">
            <v>22</v>
          </cell>
          <cell r="H268">
            <v>277</v>
          </cell>
          <cell r="I268">
            <v>277</v>
          </cell>
          <cell r="J268">
            <v>316</v>
          </cell>
          <cell r="K268">
            <v>39</v>
          </cell>
          <cell r="L268">
            <v>0</v>
          </cell>
          <cell r="M268">
            <v>107</v>
          </cell>
          <cell r="N268">
            <v>-18</v>
          </cell>
          <cell r="O268">
            <v>13</v>
          </cell>
          <cell r="P268">
            <v>26</v>
          </cell>
          <cell r="Q268">
            <v>117</v>
          </cell>
          <cell r="R268">
            <v>-20</v>
          </cell>
          <cell r="S268">
            <v>7.59</v>
          </cell>
          <cell r="U268">
            <v>7.59</v>
          </cell>
          <cell r="V268">
            <v>10</v>
          </cell>
        </row>
        <row r="269">
          <cell r="D269" t="str">
            <v>Will Dissly</v>
          </cell>
          <cell r="E269" t="str">
            <v>LAC</v>
          </cell>
          <cell r="F269" t="str">
            <v>TE</v>
          </cell>
          <cell r="G269">
            <v>28</v>
          </cell>
          <cell r="H269">
            <v>241</v>
          </cell>
          <cell r="I269">
            <v>241</v>
          </cell>
          <cell r="J269">
            <v>324</v>
          </cell>
          <cell r="K269">
            <v>49.1</v>
          </cell>
          <cell r="L269">
            <v>4.4000000000000004</v>
          </cell>
          <cell r="M269">
            <v>140</v>
          </cell>
          <cell r="N269">
            <v>-13.6</v>
          </cell>
          <cell r="O269">
            <v>7</v>
          </cell>
          <cell r="P269">
            <v>14</v>
          </cell>
          <cell r="Q269">
            <v>147.30000000000001</v>
          </cell>
          <cell r="R269">
            <v>-20.500000000000014</v>
          </cell>
          <cell r="S269">
            <v>7.5824999999999996</v>
          </cell>
          <cell r="U269">
            <v>7.5824999999999996</v>
          </cell>
          <cell r="V269">
            <v>10</v>
          </cell>
        </row>
        <row r="270">
          <cell r="D270" t="str">
            <v>Jeremy Ruckert</v>
          </cell>
          <cell r="E270" t="str">
            <v>NYJ</v>
          </cell>
          <cell r="F270" t="str">
            <v>TE</v>
          </cell>
          <cell r="G270">
            <v>24</v>
          </cell>
          <cell r="H270">
            <v>292</v>
          </cell>
          <cell r="I270">
            <v>292</v>
          </cell>
          <cell r="J270">
            <v>308</v>
          </cell>
          <cell r="K270">
            <v>16</v>
          </cell>
          <cell r="L270">
            <v>1.2</v>
          </cell>
          <cell r="M270">
            <v>113</v>
          </cell>
          <cell r="N270">
            <v>-10.8</v>
          </cell>
          <cell r="O270">
            <v>6</v>
          </cell>
          <cell r="P270">
            <v>12</v>
          </cell>
          <cell r="Q270">
            <v>48</v>
          </cell>
          <cell r="R270">
            <v>44.599999999999994</v>
          </cell>
          <cell r="S270">
            <v>7.5590000000000002</v>
          </cell>
          <cell r="U270">
            <v>7.5590000000000002</v>
          </cell>
          <cell r="V270">
            <v>10</v>
          </cell>
        </row>
        <row r="271">
          <cell r="D271" t="str">
            <v>Zach Ertz</v>
          </cell>
          <cell r="E271" t="str">
            <v>WAS</v>
          </cell>
          <cell r="F271" t="str">
            <v>TE</v>
          </cell>
          <cell r="G271">
            <v>33</v>
          </cell>
          <cell r="H271">
            <v>286</v>
          </cell>
          <cell r="I271">
            <v>286</v>
          </cell>
          <cell r="J271">
            <v>328.6</v>
          </cell>
          <cell r="K271">
            <v>30.9</v>
          </cell>
          <cell r="L271">
            <v>8.3000000000000007</v>
          </cell>
          <cell r="M271">
            <v>152</v>
          </cell>
          <cell r="N271">
            <v>-3.6999999999999993</v>
          </cell>
          <cell r="O271">
            <v>-3</v>
          </cell>
          <cell r="P271">
            <v>-6</v>
          </cell>
          <cell r="Q271">
            <v>92.699999999999989</v>
          </cell>
          <cell r="R271">
            <v>42.200000000000017</v>
          </cell>
          <cell r="S271">
            <v>7.5230000000000006</v>
          </cell>
          <cell r="U271">
            <v>7.5230000000000006</v>
          </cell>
          <cell r="V271">
            <v>10</v>
          </cell>
        </row>
        <row r="272">
          <cell r="D272" t="str">
            <v>Noah Gray</v>
          </cell>
          <cell r="E272" t="str">
            <v>KC</v>
          </cell>
          <cell r="F272" t="str">
            <v>TE</v>
          </cell>
          <cell r="G272">
            <v>25</v>
          </cell>
          <cell r="H272">
            <v>159</v>
          </cell>
          <cell r="I272">
            <v>159</v>
          </cell>
          <cell r="J272">
            <v>295</v>
          </cell>
          <cell r="K272">
            <v>72.5</v>
          </cell>
          <cell r="L272">
            <v>3</v>
          </cell>
          <cell r="M272">
            <v>189</v>
          </cell>
          <cell r="N272">
            <v>-9</v>
          </cell>
          <cell r="O272">
            <v>10</v>
          </cell>
          <cell r="P272">
            <v>20</v>
          </cell>
          <cell r="Q272">
            <v>217.5</v>
          </cell>
          <cell r="R272">
            <v>-26.5</v>
          </cell>
          <cell r="S272">
            <v>7.4924999999999997</v>
          </cell>
          <cell r="U272">
            <v>7.4924999999999997</v>
          </cell>
          <cell r="V272">
            <v>10</v>
          </cell>
        </row>
        <row r="273">
          <cell r="D273" t="str">
            <v>K.J. Osborn</v>
          </cell>
          <cell r="E273" t="str">
            <v>NE</v>
          </cell>
          <cell r="F273" t="str">
            <v>WR</v>
          </cell>
          <cell r="G273">
            <v>27</v>
          </cell>
          <cell r="H273">
            <v>189</v>
          </cell>
          <cell r="I273">
            <v>189</v>
          </cell>
          <cell r="J273">
            <v>257.39999999999998</v>
          </cell>
          <cell r="K273">
            <v>47.8</v>
          </cell>
          <cell r="L273">
            <v>2.2999999999999998</v>
          </cell>
          <cell r="M273">
            <v>248</v>
          </cell>
          <cell r="N273">
            <v>-9.6999999999999993</v>
          </cell>
          <cell r="O273">
            <v>8</v>
          </cell>
          <cell r="P273">
            <v>16</v>
          </cell>
          <cell r="Q273">
            <v>143.39999999999998</v>
          </cell>
          <cell r="R273">
            <v>101.20000000000002</v>
          </cell>
          <cell r="S273">
            <v>7.4080000000000004</v>
          </cell>
          <cell r="U273">
            <v>7.4080000000000004</v>
          </cell>
          <cell r="V273">
            <v>10</v>
          </cell>
        </row>
        <row r="274">
          <cell r="D274" t="str">
            <v>Calvin Austin III</v>
          </cell>
          <cell r="E274" t="str">
            <v>PIT</v>
          </cell>
          <cell r="F274" t="str">
            <v>WR</v>
          </cell>
          <cell r="G274">
            <v>25</v>
          </cell>
          <cell r="H274">
            <v>298</v>
          </cell>
          <cell r="I274">
            <v>298</v>
          </cell>
          <cell r="J274">
            <v>358</v>
          </cell>
          <cell r="K274">
            <v>46.1</v>
          </cell>
          <cell r="L274">
            <v>7.6</v>
          </cell>
          <cell r="M274">
            <v>99</v>
          </cell>
          <cell r="N274">
            <v>-10.4</v>
          </cell>
          <cell r="O274">
            <v>10</v>
          </cell>
          <cell r="P274">
            <v>20</v>
          </cell>
          <cell r="Q274">
            <v>138.30000000000001</v>
          </cell>
          <cell r="R274">
            <v>-40.100000000000009</v>
          </cell>
          <cell r="S274">
            <v>7.3864615384615382</v>
          </cell>
          <cell r="U274">
            <v>7.3864615384615382</v>
          </cell>
          <cell r="V274">
            <v>11</v>
          </cell>
        </row>
        <row r="275">
          <cell r="D275" t="str">
            <v>Elijah Higgins</v>
          </cell>
          <cell r="E275" t="str">
            <v>ARI</v>
          </cell>
          <cell r="F275" t="str">
            <v>TE</v>
          </cell>
          <cell r="G275">
            <v>23</v>
          </cell>
          <cell r="H275">
            <v>324</v>
          </cell>
          <cell r="I275">
            <v>324</v>
          </cell>
          <cell r="J275">
            <v>364.5</v>
          </cell>
          <cell r="K275">
            <v>40.5</v>
          </cell>
          <cell r="L275">
            <v>4.7</v>
          </cell>
          <cell r="M275">
            <v>81</v>
          </cell>
          <cell r="N275">
            <v>-13.3</v>
          </cell>
          <cell r="O275">
            <v>12</v>
          </cell>
          <cell r="P275">
            <v>24</v>
          </cell>
          <cell r="Q275">
            <v>121.5</v>
          </cell>
          <cell r="R275">
            <v>-43.099999999999994</v>
          </cell>
          <cell r="S275">
            <v>7.3495384615384616</v>
          </cell>
          <cell r="U275">
            <v>7.3495384615384616</v>
          </cell>
          <cell r="V275">
            <v>11</v>
          </cell>
        </row>
        <row r="276">
          <cell r="D276" t="str">
            <v>Will Mallory</v>
          </cell>
          <cell r="E276" t="str">
            <v>IND</v>
          </cell>
          <cell r="F276" t="str">
            <v>TE</v>
          </cell>
          <cell r="G276">
            <v>25</v>
          </cell>
          <cell r="H276">
            <v>331</v>
          </cell>
          <cell r="I276">
            <v>331</v>
          </cell>
          <cell r="J276">
            <v>350</v>
          </cell>
          <cell r="K276">
            <v>16.399999999999999</v>
          </cell>
          <cell r="L276">
            <v>0</v>
          </cell>
          <cell r="M276">
            <v>102</v>
          </cell>
          <cell r="N276">
            <v>-12</v>
          </cell>
          <cell r="O276">
            <v>5</v>
          </cell>
          <cell r="P276">
            <v>10</v>
          </cell>
          <cell r="Q276">
            <v>49.199999999999996</v>
          </cell>
          <cell r="R276">
            <v>26.800000000000004</v>
          </cell>
          <cell r="S276">
            <v>7.2919999999999998</v>
          </cell>
          <cell r="U276">
            <v>7.2919999999999998</v>
          </cell>
          <cell r="V276">
            <v>10</v>
          </cell>
        </row>
        <row r="277">
          <cell r="D277" t="str">
            <v>Clyde Edwards-Helaire</v>
          </cell>
          <cell r="E277" t="str">
            <v>KC</v>
          </cell>
          <cell r="F277" t="str">
            <v>RB</v>
          </cell>
          <cell r="G277">
            <v>25</v>
          </cell>
          <cell r="H277">
            <v>171</v>
          </cell>
          <cell r="I277">
            <v>171</v>
          </cell>
          <cell r="J277">
            <v>281.8</v>
          </cell>
          <cell r="K277">
            <v>59.1</v>
          </cell>
          <cell r="L277">
            <v>0</v>
          </cell>
          <cell r="M277">
            <v>214</v>
          </cell>
          <cell r="N277">
            <v>-18</v>
          </cell>
          <cell r="O277">
            <v>10</v>
          </cell>
          <cell r="P277">
            <v>20</v>
          </cell>
          <cell r="Q277">
            <v>177.3</v>
          </cell>
          <cell r="R277">
            <v>20.699999999999989</v>
          </cell>
          <cell r="S277">
            <v>7.2004999999999999</v>
          </cell>
          <cell r="U277">
            <v>7.2004999999999999</v>
          </cell>
          <cell r="V277">
            <v>10</v>
          </cell>
        </row>
        <row r="278">
          <cell r="D278" t="str">
            <v>Tommy Tremble</v>
          </cell>
          <cell r="E278" t="str">
            <v>CAR</v>
          </cell>
          <cell r="F278" t="str">
            <v>TE</v>
          </cell>
          <cell r="G278">
            <v>24</v>
          </cell>
          <cell r="H278">
            <v>323</v>
          </cell>
          <cell r="I278">
            <v>323</v>
          </cell>
          <cell r="J278">
            <v>368</v>
          </cell>
          <cell r="K278">
            <v>45</v>
          </cell>
          <cell r="L278">
            <v>5.6</v>
          </cell>
          <cell r="M278">
            <v>82</v>
          </cell>
          <cell r="N278">
            <v>-12.4</v>
          </cell>
          <cell r="O278">
            <v>11</v>
          </cell>
          <cell r="P278">
            <v>22</v>
          </cell>
          <cell r="Q278">
            <v>135</v>
          </cell>
          <cell r="R278">
            <v>-55.8</v>
          </cell>
          <cell r="S278">
            <v>7.1932307692307695</v>
          </cell>
          <cell r="U278">
            <v>7.1932307692307695</v>
          </cell>
          <cell r="V278">
            <v>11</v>
          </cell>
        </row>
        <row r="279">
          <cell r="D279" t="str">
            <v>DJ Chark Jr.</v>
          </cell>
          <cell r="E279" t="str">
            <v>LAC</v>
          </cell>
          <cell r="F279" t="str">
            <v>WR</v>
          </cell>
          <cell r="G279">
            <v>28</v>
          </cell>
          <cell r="H279">
            <v>210</v>
          </cell>
          <cell r="I279">
            <v>210</v>
          </cell>
          <cell r="J279">
            <v>261.60000000000002</v>
          </cell>
          <cell r="K279">
            <v>44.8</v>
          </cell>
          <cell r="L279">
            <v>0</v>
          </cell>
          <cell r="M279">
            <v>242</v>
          </cell>
          <cell r="N279">
            <v>-18</v>
          </cell>
          <cell r="O279">
            <v>7</v>
          </cell>
          <cell r="P279">
            <v>14</v>
          </cell>
          <cell r="Q279">
            <v>134.39999999999998</v>
          </cell>
          <cell r="R279">
            <v>85.600000000000023</v>
          </cell>
          <cell r="S279">
            <v>7.1740000000000004</v>
          </cell>
          <cell r="U279">
            <v>7.1740000000000004</v>
          </cell>
          <cell r="V279">
            <v>10</v>
          </cell>
        </row>
        <row r="280">
          <cell r="D280" t="str">
            <v>Adam Trautman</v>
          </cell>
          <cell r="E280" t="str">
            <v>DEN</v>
          </cell>
          <cell r="F280" t="str">
            <v>TE</v>
          </cell>
          <cell r="G280">
            <v>27</v>
          </cell>
          <cell r="H280">
            <v>266</v>
          </cell>
          <cell r="I280">
            <v>266</v>
          </cell>
          <cell r="J280">
            <v>334.6</v>
          </cell>
          <cell r="K280">
            <v>40.4</v>
          </cell>
          <cell r="L280">
            <v>0.8</v>
          </cell>
          <cell r="M280">
            <v>145</v>
          </cell>
          <cell r="N280">
            <v>-11.2</v>
          </cell>
          <cell r="O280">
            <v>5</v>
          </cell>
          <cell r="P280">
            <v>10</v>
          </cell>
          <cell r="Q280">
            <v>121.19999999999999</v>
          </cell>
          <cell r="R280">
            <v>11.400000000000006</v>
          </cell>
          <cell r="S280">
            <v>7.0609999999999999</v>
          </cell>
          <cell r="U280">
            <v>7.0609999999999999</v>
          </cell>
          <cell r="V280">
            <v>10</v>
          </cell>
        </row>
        <row r="281">
          <cell r="D281" t="str">
            <v>Israel Abanikanda</v>
          </cell>
          <cell r="E281" t="str">
            <v>NYJ</v>
          </cell>
          <cell r="F281" t="str">
            <v>RB</v>
          </cell>
          <cell r="G281">
            <v>21</v>
          </cell>
          <cell r="H281">
            <v>264</v>
          </cell>
          <cell r="I281">
            <v>264</v>
          </cell>
          <cell r="J281">
            <v>307.60000000000002</v>
          </cell>
          <cell r="K281">
            <v>31.5</v>
          </cell>
          <cell r="L281">
            <v>0</v>
          </cell>
          <cell r="M281">
            <v>174</v>
          </cell>
          <cell r="N281">
            <v>-12</v>
          </cell>
          <cell r="O281">
            <v>11</v>
          </cell>
          <cell r="P281">
            <v>22</v>
          </cell>
          <cell r="Q281">
            <v>94.5</v>
          </cell>
          <cell r="R281">
            <v>77.5</v>
          </cell>
          <cell r="S281">
            <v>7.0525000000000002</v>
          </cell>
          <cell r="U281">
            <v>7.0525000000000002</v>
          </cell>
          <cell r="V281">
            <v>10</v>
          </cell>
        </row>
        <row r="282">
          <cell r="D282" t="str">
            <v>Chris Rodriguez Jr.</v>
          </cell>
          <cell r="E282" t="str">
            <v>WAS</v>
          </cell>
          <cell r="F282" t="str">
            <v>RB</v>
          </cell>
          <cell r="G282">
            <v>25</v>
          </cell>
          <cell r="H282">
            <v>274</v>
          </cell>
          <cell r="I282">
            <v>274</v>
          </cell>
          <cell r="J282">
            <v>327.8</v>
          </cell>
          <cell r="K282">
            <v>38.6</v>
          </cell>
          <cell r="L282">
            <v>0</v>
          </cell>
          <cell r="M282">
            <v>136</v>
          </cell>
          <cell r="N282">
            <v>-12</v>
          </cell>
          <cell r="O282">
            <v>7</v>
          </cell>
          <cell r="P282">
            <v>14</v>
          </cell>
          <cell r="Q282">
            <v>115.80000000000001</v>
          </cell>
          <cell r="R282">
            <v>10.199999999999989</v>
          </cell>
          <cell r="S282">
            <v>7.0430000000000001</v>
          </cell>
          <cell r="U282">
            <v>7.0430000000000001</v>
          </cell>
          <cell r="V282">
            <v>10</v>
          </cell>
        </row>
        <row r="283">
          <cell r="D283" t="str">
            <v>Jase McClellan</v>
          </cell>
          <cell r="E283" t="str">
            <v>ATL</v>
          </cell>
          <cell r="F283" t="str">
            <v>RB</v>
          </cell>
          <cell r="G283">
            <v>22</v>
          </cell>
          <cell r="H283">
            <v>279</v>
          </cell>
          <cell r="I283">
            <v>279</v>
          </cell>
          <cell r="J283">
            <v>345</v>
          </cell>
          <cell r="K283">
            <v>52</v>
          </cell>
          <cell r="L283">
            <v>0</v>
          </cell>
          <cell r="M283">
            <v>109</v>
          </cell>
          <cell r="N283">
            <v>-18</v>
          </cell>
          <cell r="O283">
            <v>13</v>
          </cell>
          <cell r="P283">
            <v>26</v>
          </cell>
          <cell r="Q283">
            <v>156</v>
          </cell>
          <cell r="R283">
            <v>-57</v>
          </cell>
          <cell r="S283">
            <v>7.0350000000000001</v>
          </cell>
          <cell r="U283">
            <v>7.0350000000000001</v>
          </cell>
          <cell r="V283">
            <v>10</v>
          </cell>
        </row>
        <row r="284">
          <cell r="D284" t="str">
            <v>Carson Steele</v>
          </cell>
          <cell r="E284" t="str">
            <v>KC</v>
          </cell>
          <cell r="F284" t="str">
            <v>RB</v>
          </cell>
          <cell r="G284">
            <v>21</v>
          </cell>
          <cell r="H284">
            <v>146</v>
          </cell>
          <cell r="I284">
            <v>146</v>
          </cell>
          <cell r="J284">
            <v>255.3</v>
          </cell>
          <cell r="K284">
            <v>89.3</v>
          </cell>
          <cell r="L284">
            <v>3</v>
          </cell>
          <cell r="M284">
            <v>210</v>
          </cell>
          <cell r="N284">
            <v>-15</v>
          </cell>
          <cell r="O284">
            <v>14</v>
          </cell>
          <cell r="P284">
            <v>28</v>
          </cell>
          <cell r="Q284">
            <v>267.89999999999998</v>
          </cell>
          <cell r="R284">
            <v>-59.899999999999977</v>
          </cell>
          <cell r="S284">
            <v>6.9915000000000003</v>
          </cell>
          <cell r="U284">
            <v>6.9915000000000003</v>
          </cell>
          <cell r="V284">
            <v>10</v>
          </cell>
        </row>
        <row r="285">
          <cell r="D285" t="str">
            <v>Cole Turner</v>
          </cell>
          <cell r="E285" t="str">
            <v>WAS</v>
          </cell>
          <cell r="F285" t="str">
            <v>TE</v>
          </cell>
          <cell r="G285">
            <v>24</v>
          </cell>
          <cell r="H285">
            <v>298</v>
          </cell>
          <cell r="I285">
            <v>298</v>
          </cell>
          <cell r="J285">
            <v>329</v>
          </cell>
          <cell r="K285">
            <v>31</v>
          </cell>
          <cell r="L285">
            <v>0</v>
          </cell>
          <cell r="M285">
            <v>103</v>
          </cell>
          <cell r="N285">
            <v>-12</v>
          </cell>
          <cell r="O285">
            <v>8</v>
          </cell>
          <cell r="P285">
            <v>16</v>
          </cell>
          <cell r="Q285">
            <v>93</v>
          </cell>
          <cell r="R285">
            <v>2</v>
          </cell>
          <cell r="S285">
            <v>6.92</v>
          </cell>
          <cell r="U285">
            <v>6.92</v>
          </cell>
          <cell r="V285">
            <v>10</v>
          </cell>
        </row>
        <row r="286">
          <cell r="D286" t="str">
            <v>Trey Sermon</v>
          </cell>
          <cell r="E286" t="str">
            <v>IND</v>
          </cell>
          <cell r="F286" t="str">
            <v>RB</v>
          </cell>
          <cell r="G286">
            <v>25</v>
          </cell>
          <cell r="H286">
            <v>219</v>
          </cell>
          <cell r="I286">
            <v>219</v>
          </cell>
          <cell r="J286">
            <v>295.3</v>
          </cell>
          <cell r="K286">
            <v>73.400000000000006</v>
          </cell>
          <cell r="L286">
            <v>3.1</v>
          </cell>
          <cell r="M286">
            <v>165</v>
          </cell>
          <cell r="N286">
            <v>-14.9</v>
          </cell>
          <cell r="O286">
            <v>10</v>
          </cell>
          <cell r="P286">
            <v>20</v>
          </cell>
          <cell r="Q286">
            <v>220.20000000000002</v>
          </cell>
          <cell r="R286">
            <v>-65.000000000000028</v>
          </cell>
          <cell r="S286">
            <v>6.9149999999999991</v>
          </cell>
          <cell r="U286">
            <v>6.9149999999999991</v>
          </cell>
          <cell r="V286">
            <v>10</v>
          </cell>
        </row>
        <row r="287">
          <cell r="D287" t="str">
            <v>Jaheim Bell</v>
          </cell>
          <cell r="E287" t="str">
            <v>NE</v>
          </cell>
          <cell r="F287" t="str">
            <v>TE</v>
          </cell>
          <cell r="G287">
            <v>23</v>
          </cell>
          <cell r="H287">
            <v>195</v>
          </cell>
          <cell r="I287">
            <v>195</v>
          </cell>
          <cell r="J287">
            <v>256.7</v>
          </cell>
          <cell r="K287">
            <v>49.8</v>
          </cell>
          <cell r="L287">
            <v>0</v>
          </cell>
          <cell r="M287">
            <v>172</v>
          </cell>
          <cell r="N287">
            <v>-12</v>
          </cell>
          <cell r="O287">
            <v>7</v>
          </cell>
          <cell r="P287">
            <v>14</v>
          </cell>
          <cell r="Q287">
            <v>149.39999999999998</v>
          </cell>
          <cell r="R287">
            <v>0.60000000000002274</v>
          </cell>
          <cell r="S287">
            <v>6.899</v>
          </cell>
          <cell r="U287">
            <v>6.899</v>
          </cell>
          <cell r="V287">
            <v>10</v>
          </cell>
        </row>
        <row r="288">
          <cell r="D288" t="str">
            <v>Cordarrelle Patterson</v>
          </cell>
          <cell r="E288" t="str">
            <v>PIT</v>
          </cell>
          <cell r="F288" t="str">
            <v>RB</v>
          </cell>
          <cell r="G288">
            <v>33</v>
          </cell>
          <cell r="H288">
            <v>327</v>
          </cell>
          <cell r="I288">
            <v>327</v>
          </cell>
          <cell r="J288">
            <v>357.8</v>
          </cell>
          <cell r="K288">
            <v>26.9</v>
          </cell>
          <cell r="L288">
            <v>3.1</v>
          </cell>
          <cell r="M288">
            <v>106</v>
          </cell>
          <cell r="N288">
            <v>-8.9</v>
          </cell>
          <cell r="O288">
            <v>-3</v>
          </cell>
          <cell r="P288">
            <v>-6</v>
          </cell>
          <cell r="Q288">
            <v>80.699999999999989</v>
          </cell>
          <cell r="R288">
            <v>-7.3999999999999915</v>
          </cell>
          <cell r="S288">
            <v>6.7789999999999999</v>
          </cell>
          <cell r="U288">
            <v>6.7789999999999999</v>
          </cell>
          <cell r="V288">
            <v>10</v>
          </cell>
        </row>
        <row r="289">
          <cell r="D289" t="str">
            <v>Emari Demercado</v>
          </cell>
          <cell r="E289" t="str">
            <v>ARI</v>
          </cell>
          <cell r="F289" t="str">
            <v>RB</v>
          </cell>
          <cell r="G289">
            <v>25</v>
          </cell>
          <cell r="H289">
            <v>278</v>
          </cell>
          <cell r="I289">
            <v>278</v>
          </cell>
          <cell r="J289">
            <v>337.3</v>
          </cell>
          <cell r="K289">
            <v>39.700000000000003</v>
          </cell>
          <cell r="L289">
            <v>3.3</v>
          </cell>
          <cell r="M289">
            <v>125</v>
          </cell>
          <cell r="N289">
            <v>-8.6999999999999993</v>
          </cell>
          <cell r="O289">
            <v>5</v>
          </cell>
          <cell r="P289">
            <v>10</v>
          </cell>
          <cell r="Q289">
            <v>119.10000000000001</v>
          </cell>
          <cell r="R289">
            <v>-10.200000000000003</v>
          </cell>
          <cell r="S289">
            <v>6.7370000000000001</v>
          </cell>
          <cell r="U289">
            <v>6.7370000000000001</v>
          </cell>
          <cell r="V289">
            <v>10</v>
          </cell>
        </row>
        <row r="290">
          <cell r="D290" t="str">
            <v>Pierre Strong Jr.</v>
          </cell>
          <cell r="E290" t="str">
            <v>CLE</v>
          </cell>
          <cell r="F290" t="str">
            <v>RB</v>
          </cell>
          <cell r="G290">
            <v>25</v>
          </cell>
          <cell r="H290">
            <v>271</v>
          </cell>
          <cell r="I290">
            <v>271</v>
          </cell>
          <cell r="J290">
            <v>334</v>
          </cell>
          <cell r="K290">
            <v>41.2</v>
          </cell>
          <cell r="L290">
            <v>3.3</v>
          </cell>
          <cell r="M290">
            <v>126</v>
          </cell>
          <cell r="N290">
            <v>-8.6999999999999993</v>
          </cell>
          <cell r="O290">
            <v>5</v>
          </cell>
          <cell r="P290">
            <v>10</v>
          </cell>
          <cell r="Q290">
            <v>123.60000000000001</v>
          </cell>
          <cell r="R290">
            <v>-13.700000000000003</v>
          </cell>
          <cell r="S290">
            <v>6.6844999999999999</v>
          </cell>
          <cell r="U290">
            <v>6.6844999999999999</v>
          </cell>
          <cell r="V290">
            <v>10</v>
          </cell>
        </row>
        <row r="291">
          <cell r="D291" t="str">
            <v>Isaiah Davis</v>
          </cell>
          <cell r="E291" t="str">
            <v>NYJ</v>
          </cell>
          <cell r="F291" t="str">
            <v>RB</v>
          </cell>
          <cell r="G291">
            <v>22</v>
          </cell>
          <cell r="H291">
            <v>216</v>
          </cell>
          <cell r="I291">
            <v>216</v>
          </cell>
          <cell r="J291">
            <v>284</v>
          </cell>
          <cell r="K291">
            <v>65.3</v>
          </cell>
          <cell r="L291">
            <v>0.6</v>
          </cell>
          <cell r="M291">
            <v>177</v>
          </cell>
          <cell r="N291">
            <v>-11.4</v>
          </cell>
          <cell r="O291">
            <v>10</v>
          </cell>
          <cell r="P291">
            <v>20</v>
          </cell>
          <cell r="Q291">
            <v>195.89999999999998</v>
          </cell>
          <cell r="R291">
            <v>-21.699999999999989</v>
          </cell>
          <cell r="S291">
            <v>6.5644999999999998</v>
          </cell>
          <cell r="U291">
            <v>6.5644999999999998</v>
          </cell>
          <cell r="V291">
            <v>10</v>
          </cell>
        </row>
        <row r="292">
          <cell r="D292" t="str">
            <v>Kareem Hunt</v>
          </cell>
          <cell r="E292" t="str">
            <v>KC</v>
          </cell>
          <cell r="F292" t="str">
            <v>RB</v>
          </cell>
          <cell r="G292">
            <v>29</v>
          </cell>
          <cell r="H292">
            <v>277</v>
          </cell>
          <cell r="I292">
            <v>277</v>
          </cell>
          <cell r="J292">
            <v>323.3</v>
          </cell>
          <cell r="K292">
            <v>44.5</v>
          </cell>
          <cell r="L292">
            <v>0</v>
          </cell>
          <cell r="M292">
            <v>142</v>
          </cell>
          <cell r="N292">
            <v>-12</v>
          </cell>
          <cell r="O292">
            <v>1</v>
          </cell>
          <cell r="P292">
            <v>2</v>
          </cell>
          <cell r="Q292">
            <v>133.5</v>
          </cell>
          <cell r="R292">
            <v>-25.5</v>
          </cell>
          <cell r="S292">
            <v>6.5075000000000003</v>
          </cell>
          <cell r="U292">
            <v>6.5075000000000003</v>
          </cell>
          <cell r="V292">
            <v>10</v>
          </cell>
        </row>
        <row r="293">
          <cell r="D293" t="str">
            <v>Quentin Johnston</v>
          </cell>
          <cell r="E293" t="str">
            <v>LAC</v>
          </cell>
          <cell r="F293" t="str">
            <v>WR</v>
          </cell>
          <cell r="G293">
            <v>23</v>
          </cell>
          <cell r="H293">
            <v>143</v>
          </cell>
          <cell r="I293">
            <v>143</v>
          </cell>
          <cell r="J293">
            <v>156</v>
          </cell>
          <cell r="K293">
            <v>8.3000000000000007</v>
          </cell>
          <cell r="L293">
            <v>13.8</v>
          </cell>
          <cell r="M293">
            <v>351</v>
          </cell>
          <cell r="N293">
            <v>1.8000000000000007</v>
          </cell>
          <cell r="O293">
            <v>12</v>
          </cell>
          <cell r="P293">
            <v>24</v>
          </cell>
          <cell r="Q293">
            <v>24.900000000000002</v>
          </cell>
          <cell r="R293">
            <v>353.70000000000005</v>
          </cell>
          <cell r="S293">
            <v>6.330909090909091</v>
          </cell>
          <cell r="U293">
            <v>6.330909090909091</v>
          </cell>
          <cell r="V293">
            <v>9</v>
          </cell>
        </row>
        <row r="294">
          <cell r="D294" t="str">
            <v>Blake Watson</v>
          </cell>
          <cell r="E294" t="str">
            <v>DEN</v>
          </cell>
          <cell r="F294" t="str">
            <v>RB</v>
          </cell>
          <cell r="G294">
            <v>24</v>
          </cell>
          <cell r="H294">
            <v>212</v>
          </cell>
          <cell r="I294">
            <v>212</v>
          </cell>
          <cell r="J294">
            <v>308.7</v>
          </cell>
          <cell r="K294">
            <v>74.7</v>
          </cell>
          <cell r="L294">
            <v>0</v>
          </cell>
          <cell r="M294">
            <v>134</v>
          </cell>
          <cell r="N294">
            <v>-18</v>
          </cell>
          <cell r="O294">
            <v>11</v>
          </cell>
          <cell r="P294">
            <v>22</v>
          </cell>
          <cell r="Q294">
            <v>224.10000000000002</v>
          </cell>
          <cell r="R294">
            <v>-104.10000000000002</v>
          </cell>
          <cell r="S294">
            <v>6.3285</v>
          </cell>
          <cell r="U294">
            <v>6.3285</v>
          </cell>
          <cell r="V294">
            <v>10</v>
          </cell>
        </row>
        <row r="295">
          <cell r="D295" t="str">
            <v>Tanner Hudson</v>
          </cell>
          <cell r="E295" t="str">
            <v>CIN</v>
          </cell>
          <cell r="F295" t="str">
            <v>TE</v>
          </cell>
          <cell r="G295">
            <v>29</v>
          </cell>
          <cell r="H295">
            <v>271</v>
          </cell>
          <cell r="I295">
            <v>271</v>
          </cell>
          <cell r="J295">
            <v>327.3</v>
          </cell>
          <cell r="K295">
            <v>45.7</v>
          </cell>
          <cell r="L295">
            <v>1.8</v>
          </cell>
          <cell r="M295">
            <v>121</v>
          </cell>
          <cell r="N295">
            <v>-10.199999999999999</v>
          </cell>
          <cell r="O295">
            <v>1</v>
          </cell>
          <cell r="P295">
            <v>2</v>
          </cell>
          <cell r="Q295">
            <v>137.10000000000002</v>
          </cell>
          <cell r="R295">
            <v>-44.700000000000017</v>
          </cell>
          <cell r="S295">
            <v>6.2195</v>
          </cell>
          <cell r="U295">
            <v>6.2195</v>
          </cell>
          <cell r="V295">
            <v>10</v>
          </cell>
        </row>
        <row r="296">
          <cell r="D296" t="str">
            <v>Sean Tucker</v>
          </cell>
          <cell r="E296" t="str">
            <v>TB</v>
          </cell>
          <cell r="F296" t="str">
            <v>RB</v>
          </cell>
          <cell r="G296">
            <v>22</v>
          </cell>
          <cell r="H296">
            <v>201</v>
          </cell>
          <cell r="I296">
            <v>201</v>
          </cell>
          <cell r="J296">
            <v>293.2</v>
          </cell>
          <cell r="K296">
            <v>73.900000000000006</v>
          </cell>
          <cell r="L296">
            <v>0.1</v>
          </cell>
          <cell r="M296">
            <v>191</v>
          </cell>
          <cell r="N296">
            <v>-11.9</v>
          </cell>
          <cell r="O296">
            <v>8</v>
          </cell>
          <cell r="P296">
            <v>16</v>
          </cell>
          <cell r="Q296">
            <v>221.70000000000002</v>
          </cell>
          <cell r="R296">
            <v>-50.400000000000006</v>
          </cell>
          <cell r="S296">
            <v>6.1340000000000003</v>
          </cell>
          <cell r="U296">
            <v>6.1340000000000003</v>
          </cell>
          <cell r="V296">
            <v>10</v>
          </cell>
        </row>
        <row r="297">
          <cell r="D297" t="str">
            <v>D'Ernest Johnson</v>
          </cell>
          <cell r="E297" t="str">
            <v>JAC</v>
          </cell>
          <cell r="F297" t="str">
            <v>RB</v>
          </cell>
          <cell r="G297">
            <v>28</v>
          </cell>
          <cell r="H297">
            <v>185</v>
          </cell>
          <cell r="I297">
            <v>185</v>
          </cell>
          <cell r="J297">
            <v>325</v>
          </cell>
          <cell r="K297">
            <v>72.7</v>
          </cell>
          <cell r="L297">
            <v>1.9</v>
          </cell>
          <cell r="M297">
            <v>159</v>
          </cell>
          <cell r="N297">
            <v>-10.1</v>
          </cell>
          <cell r="O297">
            <v>4</v>
          </cell>
          <cell r="P297">
            <v>8</v>
          </cell>
          <cell r="Q297">
            <v>218.10000000000002</v>
          </cell>
          <cell r="R297">
            <v>-71.300000000000011</v>
          </cell>
          <cell r="S297">
            <v>5.8205</v>
          </cell>
          <cell r="U297">
            <v>5.8205</v>
          </cell>
          <cell r="V297">
            <v>10</v>
          </cell>
        </row>
        <row r="298">
          <cell r="D298" t="str">
            <v>Gabe Davis</v>
          </cell>
          <cell r="E298" t="str">
            <v>JAC</v>
          </cell>
          <cell r="F298" t="str">
            <v>WR</v>
          </cell>
          <cell r="G298">
            <v>25</v>
          </cell>
          <cell r="H298">
            <v>131</v>
          </cell>
          <cell r="I298">
            <v>131</v>
          </cell>
          <cell r="J298">
            <v>146.80000000000001</v>
          </cell>
          <cell r="K298">
            <v>15.3</v>
          </cell>
          <cell r="L298">
            <v>6.8</v>
          </cell>
          <cell r="M298">
            <v>359</v>
          </cell>
          <cell r="N298">
            <v>-5.2</v>
          </cell>
          <cell r="O298">
            <v>10</v>
          </cell>
          <cell r="P298">
            <v>20</v>
          </cell>
          <cell r="Q298">
            <v>45.900000000000006</v>
          </cell>
          <cell r="R298">
            <v>322.70000000000005</v>
          </cell>
          <cell r="S298">
            <v>5.7672727272727284</v>
          </cell>
          <cell r="U298">
            <v>5.7672727272727284</v>
          </cell>
          <cell r="V298">
            <v>9</v>
          </cell>
        </row>
        <row r="299">
          <cell r="D299" t="str">
            <v>Gardner Minshew II</v>
          </cell>
          <cell r="E299" t="str">
            <v>LV</v>
          </cell>
          <cell r="F299" t="str">
            <v>QB</v>
          </cell>
          <cell r="G299">
            <v>28</v>
          </cell>
          <cell r="H299">
            <v>241</v>
          </cell>
          <cell r="I299">
            <v>241</v>
          </cell>
          <cell r="J299">
            <v>288.8</v>
          </cell>
          <cell r="K299">
            <v>36.1</v>
          </cell>
          <cell r="L299">
            <v>13.6</v>
          </cell>
          <cell r="M299">
            <v>203</v>
          </cell>
          <cell r="N299">
            <v>-4.4000000000000004</v>
          </cell>
          <cell r="O299">
            <v>7</v>
          </cell>
          <cell r="P299">
            <v>14</v>
          </cell>
          <cell r="Q299">
            <v>108.30000000000001</v>
          </cell>
          <cell r="R299">
            <v>99.899999999999977</v>
          </cell>
          <cell r="S299">
            <v>9.3885000000000005</v>
          </cell>
          <cell r="T299">
            <v>-4</v>
          </cell>
          <cell r="U299">
            <v>5.3885000000000005</v>
          </cell>
          <cell r="V299">
            <v>10</v>
          </cell>
        </row>
        <row r="300">
          <cell r="D300" t="str">
            <v>Aidan O'Connell</v>
          </cell>
          <cell r="E300" t="str">
            <v>LV</v>
          </cell>
          <cell r="F300" t="str">
            <v>QB</v>
          </cell>
          <cell r="G300">
            <v>26</v>
          </cell>
          <cell r="H300">
            <v>224</v>
          </cell>
          <cell r="I300">
            <v>224</v>
          </cell>
          <cell r="J300">
            <v>284.60000000000002</v>
          </cell>
          <cell r="K300">
            <v>36.299999999999997</v>
          </cell>
          <cell r="L300">
            <v>7.3</v>
          </cell>
          <cell r="M300">
            <v>206</v>
          </cell>
          <cell r="N300">
            <v>-10.7</v>
          </cell>
          <cell r="O300">
            <v>9</v>
          </cell>
          <cell r="P300">
            <v>18</v>
          </cell>
          <cell r="Q300">
            <v>108.89999999999999</v>
          </cell>
          <cell r="R300">
            <v>93.7</v>
          </cell>
          <cell r="S300">
            <v>9.2955000000000005</v>
          </cell>
          <cell r="T300">
            <v>-5</v>
          </cell>
          <cell r="U300">
            <v>4.2955000000000005</v>
          </cell>
          <cell r="V300">
            <v>10</v>
          </cell>
        </row>
        <row r="301">
          <cell r="D301" t="str">
            <v>Rondale Moore</v>
          </cell>
          <cell r="E301" t="str">
            <v>ATL</v>
          </cell>
          <cell r="F301" t="str">
            <v>WR</v>
          </cell>
          <cell r="G301">
            <v>24</v>
          </cell>
          <cell r="H301">
            <v>223</v>
          </cell>
          <cell r="I301">
            <v>223</v>
          </cell>
          <cell r="J301">
            <v>247.3</v>
          </cell>
          <cell r="K301">
            <v>26.2</v>
          </cell>
          <cell r="L301">
            <v>0</v>
          </cell>
          <cell r="M301">
            <v>220</v>
          </cell>
          <cell r="N301">
            <v>-12</v>
          </cell>
          <cell r="O301">
            <v>11</v>
          </cell>
          <cell r="P301">
            <v>22</v>
          </cell>
          <cell r="Q301">
            <v>78.599999999999994</v>
          </cell>
          <cell r="R301">
            <v>139.4</v>
          </cell>
          <cell r="S301">
            <v>1.9810000000000003</v>
          </cell>
          <cell r="U301">
            <v>1.9810000000000003</v>
          </cell>
          <cell r="V301">
            <v>10</v>
          </cell>
        </row>
        <row r="302">
          <cell r="D302" t="str">
            <v>Jacob Cowing</v>
          </cell>
          <cell r="E302" t="str">
            <v>SF</v>
          </cell>
          <cell r="F302" t="str">
            <v>WR</v>
          </cell>
          <cell r="G302">
            <v>23</v>
          </cell>
          <cell r="H302">
            <v>238</v>
          </cell>
          <cell r="I302">
            <v>238</v>
          </cell>
          <cell r="J302">
            <v>266.3</v>
          </cell>
          <cell r="K302">
            <v>18.3</v>
          </cell>
          <cell r="L302">
            <v>0</v>
          </cell>
          <cell r="M302">
            <v>194</v>
          </cell>
          <cell r="N302">
            <v>-12</v>
          </cell>
          <cell r="O302">
            <v>12</v>
          </cell>
          <cell r="P302">
            <v>24</v>
          </cell>
          <cell r="Q302">
            <v>54.900000000000006</v>
          </cell>
          <cell r="R302">
            <v>139.1</v>
          </cell>
          <cell r="S302">
            <v>1.9764999999999997</v>
          </cell>
          <cell r="U302">
            <v>1.9764999999999997</v>
          </cell>
          <cell r="V302">
            <v>10</v>
          </cell>
        </row>
        <row r="303">
          <cell r="D303" t="str">
            <v>Parker Washington</v>
          </cell>
          <cell r="E303" t="str">
            <v>JAC</v>
          </cell>
          <cell r="F303" t="str">
            <v>WR</v>
          </cell>
          <cell r="G303">
            <v>22</v>
          </cell>
          <cell r="H303">
            <v>257</v>
          </cell>
          <cell r="I303">
            <v>257</v>
          </cell>
          <cell r="J303">
            <v>277.5</v>
          </cell>
          <cell r="K303">
            <v>18.2</v>
          </cell>
          <cell r="L303">
            <v>1.7</v>
          </cell>
          <cell r="M303">
            <v>187</v>
          </cell>
          <cell r="N303">
            <v>-10.3</v>
          </cell>
          <cell r="O303">
            <v>13</v>
          </cell>
          <cell r="P303">
            <v>26</v>
          </cell>
          <cell r="Q303">
            <v>54.599999999999994</v>
          </cell>
          <cell r="R303">
            <v>137.80000000000001</v>
          </cell>
          <cell r="S303">
            <v>1.9570000000000001</v>
          </cell>
          <cell r="U303">
            <v>1.9570000000000001</v>
          </cell>
          <cell r="V303">
            <v>10</v>
          </cell>
        </row>
        <row r="304">
          <cell r="D304" t="str">
            <v>Devaughn Vele</v>
          </cell>
          <cell r="E304" t="str">
            <v>DEN</v>
          </cell>
          <cell r="F304" t="str">
            <v>WR</v>
          </cell>
          <cell r="G304">
            <v>26</v>
          </cell>
          <cell r="H304">
            <v>300</v>
          </cell>
          <cell r="I304">
            <v>300</v>
          </cell>
          <cell r="J304">
            <v>301</v>
          </cell>
          <cell r="K304">
            <v>1</v>
          </cell>
          <cell r="L304">
            <v>11.9</v>
          </cell>
          <cell r="M304">
            <v>118</v>
          </cell>
          <cell r="N304">
            <v>-9.9999999999999645E-2</v>
          </cell>
          <cell r="O304">
            <v>9</v>
          </cell>
          <cell r="P304">
            <v>18</v>
          </cell>
          <cell r="Q304">
            <v>3</v>
          </cell>
          <cell r="R304">
            <v>132.80000000000001</v>
          </cell>
          <cell r="S304">
            <v>1.8820000000000001</v>
          </cell>
          <cell r="U304">
            <v>1.8820000000000001</v>
          </cell>
          <cell r="V304">
            <v>10</v>
          </cell>
        </row>
        <row r="305">
          <cell r="D305" t="str">
            <v>Brenden Rice</v>
          </cell>
          <cell r="E305" t="str">
            <v>LAC</v>
          </cell>
          <cell r="F305" t="str">
            <v>WR</v>
          </cell>
          <cell r="G305">
            <v>22</v>
          </cell>
          <cell r="H305">
            <v>214</v>
          </cell>
          <cell r="I305">
            <v>214</v>
          </cell>
          <cell r="J305">
            <v>234.3</v>
          </cell>
          <cell r="K305">
            <v>21.4</v>
          </cell>
          <cell r="L305">
            <v>0</v>
          </cell>
          <cell r="M305">
            <v>188</v>
          </cell>
          <cell r="N305">
            <v>-12</v>
          </cell>
          <cell r="O305">
            <v>13</v>
          </cell>
          <cell r="P305">
            <v>26</v>
          </cell>
          <cell r="Q305">
            <v>64.199999999999989</v>
          </cell>
          <cell r="R305">
            <v>125.80000000000001</v>
          </cell>
          <cell r="S305">
            <v>1.7770000000000001</v>
          </cell>
          <cell r="U305">
            <v>1.7770000000000001</v>
          </cell>
          <cell r="V305">
            <v>10</v>
          </cell>
        </row>
        <row r="306">
          <cell r="D306" t="str">
            <v>Malik Washington</v>
          </cell>
          <cell r="E306" t="str">
            <v>MIA</v>
          </cell>
          <cell r="F306" t="str">
            <v>WR</v>
          </cell>
          <cell r="G306">
            <v>23</v>
          </cell>
          <cell r="H306">
            <v>227</v>
          </cell>
          <cell r="I306">
            <v>227</v>
          </cell>
          <cell r="J306">
            <v>266</v>
          </cell>
          <cell r="K306">
            <v>23.4</v>
          </cell>
          <cell r="L306">
            <v>0</v>
          </cell>
          <cell r="M306">
            <v>195</v>
          </cell>
          <cell r="N306">
            <v>-12</v>
          </cell>
          <cell r="O306">
            <v>12</v>
          </cell>
          <cell r="P306">
            <v>24</v>
          </cell>
          <cell r="Q306">
            <v>70.199999999999989</v>
          </cell>
          <cell r="R306">
            <v>124.80000000000001</v>
          </cell>
          <cell r="S306">
            <v>1.7620000000000002</v>
          </cell>
          <cell r="U306">
            <v>1.7620000000000002</v>
          </cell>
          <cell r="V306">
            <v>10</v>
          </cell>
        </row>
        <row r="307">
          <cell r="D307" t="str">
            <v>Jordan Whittington</v>
          </cell>
          <cell r="E307" t="str">
            <v>LAR</v>
          </cell>
          <cell r="F307" t="str">
            <v>WR</v>
          </cell>
          <cell r="G307">
            <v>24</v>
          </cell>
          <cell r="H307">
            <v>299</v>
          </cell>
          <cell r="I307">
            <v>299</v>
          </cell>
          <cell r="J307">
            <v>299</v>
          </cell>
          <cell r="K307">
            <v>0</v>
          </cell>
          <cell r="L307">
            <v>3.3</v>
          </cell>
          <cell r="M307">
            <v>119</v>
          </cell>
          <cell r="N307">
            <v>-8.6999999999999993</v>
          </cell>
          <cell r="O307">
            <v>11</v>
          </cell>
          <cell r="P307">
            <v>22</v>
          </cell>
          <cell r="Q307">
            <v>0</v>
          </cell>
          <cell r="R307">
            <v>123.6</v>
          </cell>
          <cell r="S307">
            <v>1.7439999999999998</v>
          </cell>
          <cell r="U307">
            <v>1.7439999999999998</v>
          </cell>
          <cell r="V307">
            <v>10</v>
          </cell>
        </row>
        <row r="308">
          <cell r="D308" t="str">
            <v>Luke Schoonmaker</v>
          </cell>
          <cell r="E308" t="str">
            <v>DAL</v>
          </cell>
          <cell r="F308" t="str">
            <v>TE</v>
          </cell>
          <cell r="G308">
            <v>26</v>
          </cell>
          <cell r="H308">
            <v>258</v>
          </cell>
          <cell r="I308">
            <v>258</v>
          </cell>
          <cell r="J308">
            <v>293</v>
          </cell>
          <cell r="K308">
            <v>24.1</v>
          </cell>
          <cell r="L308">
            <v>3.9</v>
          </cell>
          <cell r="M308">
            <v>192</v>
          </cell>
          <cell r="N308">
            <v>-8.1</v>
          </cell>
          <cell r="O308">
            <v>9</v>
          </cell>
          <cell r="P308">
            <v>18</v>
          </cell>
          <cell r="Q308">
            <v>72.300000000000011</v>
          </cell>
          <cell r="R308">
            <v>121.5</v>
          </cell>
          <cell r="S308">
            <v>1.7124999999999999</v>
          </cell>
          <cell r="U308">
            <v>1.7124999999999999</v>
          </cell>
          <cell r="V308">
            <v>10</v>
          </cell>
        </row>
        <row r="309">
          <cell r="D309" t="str">
            <v>Bryce Young</v>
          </cell>
          <cell r="E309" t="str">
            <v>CAR</v>
          </cell>
          <cell r="F309" t="str">
            <v>QB</v>
          </cell>
          <cell r="G309">
            <v>23</v>
          </cell>
          <cell r="H309">
            <v>178</v>
          </cell>
          <cell r="I309">
            <v>178</v>
          </cell>
          <cell r="J309">
            <v>229.8</v>
          </cell>
          <cell r="K309">
            <v>42.1</v>
          </cell>
          <cell r="L309">
            <v>7.3</v>
          </cell>
          <cell r="M309">
            <v>278</v>
          </cell>
          <cell r="N309">
            <v>-10.7</v>
          </cell>
          <cell r="O309">
            <v>12</v>
          </cell>
          <cell r="P309">
            <v>24</v>
          </cell>
          <cell r="Q309">
            <v>126.30000000000001</v>
          </cell>
          <cell r="R309">
            <v>154.30000000000001</v>
          </cell>
          <cell r="S309">
            <v>8.7054545454545451</v>
          </cell>
          <cell r="T309">
            <v>-7</v>
          </cell>
          <cell r="U309">
            <v>1.7054545454545451</v>
          </cell>
          <cell r="V309">
            <v>9</v>
          </cell>
        </row>
        <row r="310">
          <cell r="D310" t="str">
            <v>Samaje Perine</v>
          </cell>
          <cell r="E310" t="str">
            <v>KC</v>
          </cell>
          <cell r="F310" t="str">
            <v>RB</v>
          </cell>
          <cell r="G310">
            <v>29</v>
          </cell>
          <cell r="H310">
            <v>259</v>
          </cell>
          <cell r="I310">
            <v>259</v>
          </cell>
          <cell r="J310">
            <v>285</v>
          </cell>
          <cell r="K310">
            <v>26</v>
          </cell>
          <cell r="L310">
            <v>3.4</v>
          </cell>
          <cell r="M310">
            <v>204</v>
          </cell>
          <cell r="N310">
            <v>-8.6</v>
          </cell>
          <cell r="O310">
            <v>6</v>
          </cell>
          <cell r="P310">
            <v>12</v>
          </cell>
          <cell r="Q310">
            <v>78</v>
          </cell>
          <cell r="R310">
            <v>120.80000000000001</v>
          </cell>
          <cell r="S310">
            <v>1.7020000000000002</v>
          </cell>
          <cell r="U310">
            <v>1.7020000000000002</v>
          </cell>
          <cell r="V310">
            <v>10</v>
          </cell>
        </row>
        <row r="311">
          <cell r="D311" t="str">
            <v>Tre Tucker</v>
          </cell>
          <cell r="E311" t="str">
            <v>LV</v>
          </cell>
          <cell r="F311" t="str">
            <v>WR</v>
          </cell>
          <cell r="G311">
            <v>23</v>
          </cell>
          <cell r="H311">
            <v>293</v>
          </cell>
          <cell r="I311">
            <v>293</v>
          </cell>
          <cell r="J311">
            <v>310.3</v>
          </cell>
          <cell r="K311">
            <v>13.2</v>
          </cell>
          <cell r="L311">
            <v>10</v>
          </cell>
          <cell r="M311">
            <v>132</v>
          </cell>
          <cell r="N311">
            <v>-2</v>
          </cell>
          <cell r="O311">
            <v>12</v>
          </cell>
          <cell r="P311">
            <v>24</v>
          </cell>
          <cell r="Q311">
            <v>39.599999999999994</v>
          </cell>
          <cell r="R311">
            <v>112.4</v>
          </cell>
          <cell r="S311">
            <v>1.5759999999999998</v>
          </cell>
          <cell r="U311">
            <v>1.5759999999999998</v>
          </cell>
          <cell r="V311">
            <v>10</v>
          </cell>
        </row>
        <row r="312">
          <cell r="D312" t="str">
            <v>Demarcus Robinson</v>
          </cell>
          <cell r="E312" t="str">
            <v>LAR</v>
          </cell>
          <cell r="F312" t="str">
            <v>WR</v>
          </cell>
          <cell r="G312">
            <v>30</v>
          </cell>
          <cell r="H312">
            <v>209</v>
          </cell>
          <cell r="I312">
            <v>209</v>
          </cell>
          <cell r="J312">
            <v>284.3</v>
          </cell>
          <cell r="K312">
            <v>46.4</v>
          </cell>
          <cell r="L312">
            <v>6.5</v>
          </cell>
          <cell r="M312">
            <v>176</v>
          </cell>
          <cell r="N312">
            <v>-5.5</v>
          </cell>
          <cell r="O312">
            <v>5</v>
          </cell>
          <cell r="P312">
            <v>10</v>
          </cell>
          <cell r="Q312">
            <v>139.19999999999999</v>
          </cell>
          <cell r="R312">
            <v>35.800000000000011</v>
          </cell>
          <cell r="S312">
            <v>0.42700000000000016</v>
          </cell>
          <cell r="T312">
            <v>1</v>
          </cell>
          <cell r="U312">
            <v>1.427</v>
          </cell>
          <cell r="V312">
            <v>10</v>
          </cell>
        </row>
        <row r="313">
          <cell r="D313" t="str">
            <v>Josh Reynolds</v>
          </cell>
          <cell r="E313" t="str">
            <v>DEN</v>
          </cell>
          <cell r="F313" t="str">
            <v>WR</v>
          </cell>
          <cell r="G313">
            <v>29</v>
          </cell>
          <cell r="H313">
            <v>251</v>
          </cell>
          <cell r="I313">
            <v>251</v>
          </cell>
          <cell r="J313">
            <v>289.2</v>
          </cell>
          <cell r="K313">
            <v>38.4</v>
          </cell>
          <cell r="L313">
            <v>9.5</v>
          </cell>
          <cell r="M313">
            <v>200</v>
          </cell>
          <cell r="N313">
            <v>-2.5</v>
          </cell>
          <cell r="O313">
            <v>6</v>
          </cell>
          <cell r="P313">
            <v>12</v>
          </cell>
          <cell r="Q313">
            <v>115.19999999999999</v>
          </cell>
          <cell r="R313">
            <v>91.800000000000011</v>
          </cell>
          <cell r="S313">
            <v>1.2670000000000001</v>
          </cell>
          <cell r="U313">
            <v>1.2670000000000001</v>
          </cell>
          <cell r="V313">
            <v>10</v>
          </cell>
        </row>
        <row r="314">
          <cell r="D314" t="str">
            <v>Jake Browning</v>
          </cell>
          <cell r="E314" t="str">
            <v>CIN</v>
          </cell>
          <cell r="F314" t="str">
            <v>QB</v>
          </cell>
          <cell r="G314">
            <v>28</v>
          </cell>
          <cell r="H314">
            <v>246</v>
          </cell>
          <cell r="I314">
            <v>246</v>
          </cell>
          <cell r="J314">
            <v>296.7</v>
          </cell>
          <cell r="K314">
            <v>36.299999999999997</v>
          </cell>
          <cell r="L314">
            <v>0</v>
          </cell>
          <cell r="M314">
            <v>144</v>
          </cell>
          <cell r="N314">
            <v>-12</v>
          </cell>
          <cell r="O314">
            <v>7</v>
          </cell>
          <cell r="P314">
            <v>14</v>
          </cell>
          <cell r="Q314">
            <v>108.89999999999999</v>
          </cell>
          <cell r="R314">
            <v>25.100000000000009</v>
          </cell>
          <cell r="S314">
            <v>8.2665000000000006</v>
          </cell>
          <cell r="T314">
            <v>-7</v>
          </cell>
          <cell r="U314">
            <v>1.2665000000000006</v>
          </cell>
          <cell r="V314">
            <v>10</v>
          </cell>
        </row>
        <row r="315">
          <cell r="D315" t="str">
            <v>Kadarius Toney</v>
          </cell>
          <cell r="E315" t="str">
            <v>CLE</v>
          </cell>
          <cell r="F315" t="str">
            <v>WR</v>
          </cell>
          <cell r="G315">
            <v>25</v>
          </cell>
          <cell r="H315">
            <v>214</v>
          </cell>
          <cell r="I315">
            <v>214</v>
          </cell>
          <cell r="J315">
            <v>242.3</v>
          </cell>
          <cell r="K315">
            <v>30.1</v>
          </cell>
          <cell r="L315">
            <v>0</v>
          </cell>
          <cell r="M315">
            <v>185</v>
          </cell>
          <cell r="N315">
            <v>-12</v>
          </cell>
          <cell r="O315">
            <v>10</v>
          </cell>
          <cell r="P315">
            <v>20</v>
          </cell>
          <cell r="Q315">
            <v>90.300000000000011</v>
          </cell>
          <cell r="R315">
            <v>90.699999999999989</v>
          </cell>
          <cell r="S315">
            <v>1.2504999999999997</v>
          </cell>
          <cell r="U315">
            <v>1.2504999999999997</v>
          </cell>
          <cell r="V315">
            <v>10</v>
          </cell>
        </row>
        <row r="316">
          <cell r="D316" t="str">
            <v>Sam Howell</v>
          </cell>
          <cell r="E316" t="str">
            <v>SEA</v>
          </cell>
          <cell r="F316" t="str">
            <v>QB</v>
          </cell>
          <cell r="G316">
            <v>24</v>
          </cell>
          <cell r="H316">
            <v>302</v>
          </cell>
          <cell r="I316">
            <v>302</v>
          </cell>
          <cell r="J316">
            <v>320.2</v>
          </cell>
          <cell r="K316">
            <v>19.600000000000001</v>
          </cell>
          <cell r="L316">
            <v>0</v>
          </cell>
          <cell r="M316">
            <v>163</v>
          </cell>
          <cell r="N316">
            <v>-18</v>
          </cell>
          <cell r="O316">
            <v>11</v>
          </cell>
          <cell r="P316">
            <v>22</v>
          </cell>
          <cell r="Q316">
            <v>58.800000000000004</v>
          </cell>
          <cell r="R316">
            <v>90.199999999999989</v>
          </cell>
          <cell r="S316">
            <v>9.2430000000000003</v>
          </cell>
          <cell r="T316">
            <v>-8</v>
          </cell>
          <cell r="U316">
            <v>1.2430000000000003</v>
          </cell>
          <cell r="V316">
            <v>10</v>
          </cell>
        </row>
        <row r="317">
          <cell r="D317" t="str">
            <v>Allen Lazard</v>
          </cell>
          <cell r="E317" t="str">
            <v>NYJ</v>
          </cell>
          <cell r="F317" t="str">
            <v>WR</v>
          </cell>
          <cell r="G317">
            <v>28</v>
          </cell>
          <cell r="H317">
            <v>259</v>
          </cell>
          <cell r="I317">
            <v>259</v>
          </cell>
          <cell r="J317">
            <v>287</v>
          </cell>
          <cell r="K317">
            <v>26.7</v>
          </cell>
          <cell r="L317">
            <v>14.6</v>
          </cell>
          <cell r="M317">
            <v>151</v>
          </cell>
          <cell r="N317">
            <v>2.5999999999999996</v>
          </cell>
          <cell r="O317">
            <v>7</v>
          </cell>
          <cell r="P317">
            <v>14</v>
          </cell>
          <cell r="Q317">
            <v>80.099999999999994</v>
          </cell>
          <cell r="R317">
            <v>90.1</v>
          </cell>
          <cell r="S317">
            <v>1.2415</v>
          </cell>
          <cell r="U317">
            <v>1.2415</v>
          </cell>
          <cell r="V317">
            <v>10</v>
          </cell>
        </row>
        <row r="318">
          <cell r="D318" t="str">
            <v>Isaiah Hodgins</v>
          </cell>
          <cell r="E318" t="str">
            <v>NYG</v>
          </cell>
          <cell r="F318" t="str">
            <v>WR</v>
          </cell>
          <cell r="G318">
            <v>25</v>
          </cell>
          <cell r="H318">
            <v>292</v>
          </cell>
          <cell r="I318">
            <v>292</v>
          </cell>
          <cell r="J318">
            <v>306</v>
          </cell>
          <cell r="K318">
            <v>24.3</v>
          </cell>
          <cell r="L318">
            <v>0</v>
          </cell>
          <cell r="M318">
            <v>160</v>
          </cell>
          <cell r="N318">
            <v>-12</v>
          </cell>
          <cell r="O318">
            <v>10</v>
          </cell>
          <cell r="P318">
            <v>20</v>
          </cell>
          <cell r="Q318">
            <v>72.900000000000006</v>
          </cell>
          <cell r="R318">
            <v>83.1</v>
          </cell>
          <cell r="S318">
            <v>1.1364999999999998</v>
          </cell>
          <cell r="U318">
            <v>1.1364999999999998</v>
          </cell>
          <cell r="V318">
            <v>10</v>
          </cell>
        </row>
        <row r="319">
          <cell r="D319" t="str">
            <v>Mac Jones</v>
          </cell>
          <cell r="E319" t="str">
            <v>JAC</v>
          </cell>
          <cell r="F319" t="str">
            <v>QB</v>
          </cell>
          <cell r="G319">
            <v>26</v>
          </cell>
          <cell r="H319">
            <v>262</v>
          </cell>
          <cell r="I319">
            <v>262</v>
          </cell>
          <cell r="J319">
            <v>309.5</v>
          </cell>
          <cell r="K319">
            <v>47.5</v>
          </cell>
          <cell r="L319">
            <v>-1.1000000000000001</v>
          </cell>
          <cell r="M319">
            <v>112</v>
          </cell>
          <cell r="N319">
            <v>-19.100000000000001</v>
          </cell>
          <cell r="O319">
            <v>9</v>
          </cell>
          <cell r="P319">
            <v>18</v>
          </cell>
          <cell r="Q319">
            <v>142.5</v>
          </cell>
          <cell r="R319">
            <v>-50.7</v>
          </cell>
          <cell r="S319">
            <v>7.1295000000000002</v>
          </cell>
          <cell r="T319">
            <v>-6</v>
          </cell>
          <cell r="U319">
            <v>1.1295000000000002</v>
          </cell>
          <cell r="V319">
            <v>10</v>
          </cell>
        </row>
        <row r="320">
          <cell r="D320" t="str">
            <v>Johnny Wilson</v>
          </cell>
          <cell r="E320" t="str">
            <v>PHI</v>
          </cell>
          <cell r="F320" t="str">
            <v>WR</v>
          </cell>
          <cell r="G320">
            <v>23</v>
          </cell>
          <cell r="H320">
            <v>324</v>
          </cell>
          <cell r="I320">
            <v>324</v>
          </cell>
          <cell r="J320">
            <v>331</v>
          </cell>
          <cell r="K320">
            <v>7</v>
          </cell>
          <cell r="L320">
            <v>0.6</v>
          </cell>
          <cell r="M320">
            <v>100</v>
          </cell>
          <cell r="N320">
            <v>-11.4</v>
          </cell>
          <cell r="O320">
            <v>12</v>
          </cell>
          <cell r="P320">
            <v>24</v>
          </cell>
          <cell r="Q320">
            <v>21</v>
          </cell>
          <cell r="R320">
            <v>80.2</v>
          </cell>
          <cell r="S320">
            <v>1.0930000000000002</v>
          </cell>
          <cell r="U320">
            <v>1.0930000000000002</v>
          </cell>
          <cell r="V320">
            <v>10</v>
          </cell>
        </row>
        <row r="321">
          <cell r="D321" t="str">
            <v>Skyy Moore</v>
          </cell>
          <cell r="E321" t="str">
            <v>KC</v>
          </cell>
          <cell r="F321" t="str">
            <v>WR</v>
          </cell>
          <cell r="G321">
            <v>24</v>
          </cell>
          <cell r="H321">
            <v>264</v>
          </cell>
          <cell r="I321">
            <v>264</v>
          </cell>
          <cell r="J321">
            <v>291.8</v>
          </cell>
          <cell r="K321">
            <v>29.9</v>
          </cell>
          <cell r="L321">
            <v>0</v>
          </cell>
          <cell r="M321">
            <v>167</v>
          </cell>
          <cell r="N321">
            <v>-12</v>
          </cell>
          <cell r="O321">
            <v>11</v>
          </cell>
          <cell r="P321">
            <v>22</v>
          </cell>
          <cell r="Q321">
            <v>89.699999999999989</v>
          </cell>
          <cell r="R321">
            <v>75.300000000000011</v>
          </cell>
          <cell r="S321">
            <v>1.0195000000000001</v>
          </cell>
          <cell r="U321">
            <v>1.0195000000000001</v>
          </cell>
          <cell r="V321">
            <v>10</v>
          </cell>
        </row>
        <row r="322">
          <cell r="D322" t="str">
            <v>Andy Dalton</v>
          </cell>
          <cell r="E322" t="str">
            <v>CAR</v>
          </cell>
          <cell r="F322" t="str">
            <v>QB</v>
          </cell>
          <cell r="G322">
            <v>36</v>
          </cell>
          <cell r="H322">
            <v>260</v>
          </cell>
          <cell r="I322">
            <v>260</v>
          </cell>
          <cell r="J322">
            <v>275.5</v>
          </cell>
          <cell r="K322">
            <v>15.5</v>
          </cell>
          <cell r="L322">
            <v>12.3</v>
          </cell>
          <cell r="M322">
            <v>128</v>
          </cell>
          <cell r="N322">
            <v>0.30000000000000071</v>
          </cell>
          <cell r="O322">
            <v>-6</v>
          </cell>
          <cell r="P322">
            <v>-12</v>
          </cell>
          <cell r="Q322">
            <v>46.5</v>
          </cell>
          <cell r="R322">
            <v>70.400000000000006</v>
          </cell>
          <cell r="S322">
            <v>7.9459999999999997</v>
          </cell>
          <cell r="T322">
            <v>-7</v>
          </cell>
          <cell r="U322">
            <v>0.94599999999999973</v>
          </cell>
          <cell r="V322">
            <v>10</v>
          </cell>
        </row>
        <row r="323">
          <cell r="D323" t="str">
            <v>Tyquan Thornton</v>
          </cell>
          <cell r="E323" t="str">
            <v>NE</v>
          </cell>
          <cell r="F323" t="str">
            <v>WR</v>
          </cell>
          <cell r="G323">
            <v>24</v>
          </cell>
          <cell r="H323">
            <v>279</v>
          </cell>
          <cell r="I323">
            <v>279</v>
          </cell>
          <cell r="J323">
            <v>309</v>
          </cell>
          <cell r="K323">
            <v>29.9</v>
          </cell>
          <cell r="L323">
            <v>1.6</v>
          </cell>
          <cell r="M323">
            <v>158</v>
          </cell>
          <cell r="N323">
            <v>-10.4</v>
          </cell>
          <cell r="O323">
            <v>11</v>
          </cell>
          <cell r="P323">
            <v>22</v>
          </cell>
          <cell r="Q323">
            <v>89.699999999999989</v>
          </cell>
          <cell r="R323">
            <v>69.5</v>
          </cell>
          <cell r="S323">
            <v>0.9325</v>
          </cell>
          <cell r="U323">
            <v>0.9325</v>
          </cell>
          <cell r="V323">
            <v>10</v>
          </cell>
        </row>
        <row r="324">
          <cell r="D324" t="str">
            <v>Trey Lance</v>
          </cell>
          <cell r="E324" t="str">
            <v>DAL</v>
          </cell>
          <cell r="F324" t="str">
            <v>QB</v>
          </cell>
          <cell r="G324">
            <v>24</v>
          </cell>
          <cell r="H324">
            <v>256</v>
          </cell>
          <cell r="I324">
            <v>256</v>
          </cell>
          <cell r="J324">
            <v>307.5</v>
          </cell>
          <cell r="K324">
            <v>51.5</v>
          </cell>
          <cell r="L324">
            <v>0</v>
          </cell>
          <cell r="M324">
            <v>114</v>
          </cell>
          <cell r="N324">
            <v>-12</v>
          </cell>
          <cell r="O324">
            <v>6</v>
          </cell>
          <cell r="P324">
            <v>12</v>
          </cell>
          <cell r="Q324">
            <v>154.5</v>
          </cell>
          <cell r="R324">
            <v>-64.5</v>
          </cell>
          <cell r="S324">
            <v>5.9225000000000003</v>
          </cell>
          <cell r="T324">
            <v>-5</v>
          </cell>
          <cell r="U324">
            <v>0.92250000000000032</v>
          </cell>
          <cell r="V324">
            <v>10</v>
          </cell>
        </row>
        <row r="325">
          <cell r="D325" t="str">
            <v>Desmond Ridder</v>
          </cell>
          <cell r="E325" t="str">
            <v>ARI</v>
          </cell>
          <cell r="F325" t="str">
            <v>QB</v>
          </cell>
          <cell r="G325">
            <v>25</v>
          </cell>
          <cell r="H325">
            <v>267</v>
          </cell>
          <cell r="I325">
            <v>267</v>
          </cell>
          <cell r="J325">
            <v>314.7</v>
          </cell>
          <cell r="K325">
            <v>39.200000000000003</v>
          </cell>
          <cell r="L325">
            <v>0</v>
          </cell>
          <cell r="M325">
            <v>127</v>
          </cell>
          <cell r="N325">
            <v>-12</v>
          </cell>
          <cell r="O325">
            <v>7</v>
          </cell>
          <cell r="P325">
            <v>14</v>
          </cell>
          <cell r="Q325">
            <v>117.60000000000001</v>
          </cell>
          <cell r="R325">
            <v>-0.60000000000000853</v>
          </cell>
          <cell r="S325">
            <v>6.8810000000000002</v>
          </cell>
          <cell r="T325">
            <v>-6</v>
          </cell>
          <cell r="U325">
            <v>0.88100000000000023</v>
          </cell>
          <cell r="V325">
            <v>10</v>
          </cell>
        </row>
        <row r="326">
          <cell r="D326" t="str">
            <v>Tyler Scott</v>
          </cell>
          <cell r="E326" t="str">
            <v>CHI</v>
          </cell>
          <cell r="F326" t="str">
            <v>WR</v>
          </cell>
          <cell r="G326">
            <v>22</v>
          </cell>
          <cell r="H326">
            <v>286</v>
          </cell>
          <cell r="I326">
            <v>286</v>
          </cell>
          <cell r="J326">
            <v>324.8</v>
          </cell>
          <cell r="K326">
            <v>25.1</v>
          </cell>
          <cell r="L326">
            <v>0</v>
          </cell>
          <cell r="M326">
            <v>139</v>
          </cell>
          <cell r="N326">
            <v>-12</v>
          </cell>
          <cell r="O326">
            <v>13</v>
          </cell>
          <cell r="P326">
            <v>26</v>
          </cell>
          <cell r="Q326">
            <v>75.300000000000011</v>
          </cell>
          <cell r="R326">
            <v>65.699999999999989</v>
          </cell>
          <cell r="S326">
            <v>0.87549999999999994</v>
          </cell>
          <cell r="U326">
            <v>0.87549999999999994</v>
          </cell>
          <cell r="V326">
            <v>10</v>
          </cell>
        </row>
        <row r="327">
          <cell r="D327" t="str">
            <v>Tyler Huntley</v>
          </cell>
          <cell r="E327" t="str">
            <v>MIA</v>
          </cell>
          <cell r="F327" t="str">
            <v>QB</v>
          </cell>
          <cell r="G327">
            <v>26</v>
          </cell>
          <cell r="H327">
            <v>276</v>
          </cell>
          <cell r="I327">
            <v>276</v>
          </cell>
          <cell r="J327">
            <v>306</v>
          </cell>
          <cell r="K327">
            <v>30</v>
          </cell>
          <cell r="L327">
            <v>0</v>
          </cell>
          <cell r="M327">
            <v>115</v>
          </cell>
          <cell r="N327">
            <v>-12</v>
          </cell>
          <cell r="O327">
            <v>4</v>
          </cell>
          <cell r="P327">
            <v>8</v>
          </cell>
          <cell r="Q327">
            <v>90</v>
          </cell>
          <cell r="R327">
            <v>-3</v>
          </cell>
          <cell r="S327">
            <v>6.8449999999999998</v>
          </cell>
          <cell r="T327">
            <v>-6</v>
          </cell>
          <cell r="U327">
            <v>0.84499999999999975</v>
          </cell>
          <cell r="V327">
            <v>10</v>
          </cell>
        </row>
        <row r="328">
          <cell r="D328" t="str">
            <v>Kenny Pickett</v>
          </cell>
          <cell r="E328" t="str">
            <v>PHI</v>
          </cell>
          <cell r="F328" t="str">
            <v>QB</v>
          </cell>
          <cell r="G328">
            <v>26</v>
          </cell>
          <cell r="H328">
            <v>261</v>
          </cell>
          <cell r="I328">
            <v>261</v>
          </cell>
          <cell r="J328">
            <v>294.7</v>
          </cell>
          <cell r="K328">
            <v>24.1</v>
          </cell>
          <cell r="L328">
            <v>0</v>
          </cell>
          <cell r="M328">
            <v>147</v>
          </cell>
          <cell r="N328">
            <v>-12</v>
          </cell>
          <cell r="O328">
            <v>6</v>
          </cell>
          <cell r="P328">
            <v>12</v>
          </cell>
          <cell r="Q328">
            <v>72.300000000000011</v>
          </cell>
          <cell r="R328">
            <v>62.699999999999989</v>
          </cell>
          <cell r="S328">
            <v>8.8305000000000007</v>
          </cell>
          <cell r="T328">
            <v>-8</v>
          </cell>
          <cell r="U328">
            <v>0.83050000000000068</v>
          </cell>
          <cell r="V328">
            <v>10</v>
          </cell>
        </row>
        <row r="329">
          <cell r="D329" t="str">
            <v>JuJu Smith-Schuster</v>
          </cell>
          <cell r="E329" t="str">
            <v>KC</v>
          </cell>
          <cell r="F329" t="str">
            <v>WR</v>
          </cell>
          <cell r="G329">
            <v>27</v>
          </cell>
          <cell r="H329">
            <v>243</v>
          </cell>
          <cell r="I329">
            <v>243</v>
          </cell>
          <cell r="J329">
            <v>293.2</v>
          </cell>
          <cell r="K329">
            <v>42.3</v>
          </cell>
          <cell r="L329">
            <v>3.2</v>
          </cell>
          <cell r="M329">
            <v>190</v>
          </cell>
          <cell r="N329">
            <v>-8.8000000000000007</v>
          </cell>
          <cell r="O329">
            <v>8</v>
          </cell>
          <cell r="P329">
            <v>16</v>
          </cell>
          <cell r="Q329">
            <v>126.89999999999999</v>
          </cell>
          <cell r="R329">
            <v>61.500000000000014</v>
          </cell>
          <cell r="S329">
            <v>0.81250000000000011</v>
          </cell>
          <cell r="U329">
            <v>0.81250000000000011</v>
          </cell>
          <cell r="V329">
            <v>10</v>
          </cell>
        </row>
        <row r="330">
          <cell r="D330" t="str">
            <v>Russell Wilson</v>
          </cell>
          <cell r="E330" t="str">
            <v>PIT</v>
          </cell>
          <cell r="F330" t="str">
            <v>QB</v>
          </cell>
          <cell r="G330">
            <v>35</v>
          </cell>
          <cell r="H330">
            <v>205</v>
          </cell>
          <cell r="I330">
            <v>205</v>
          </cell>
          <cell r="J330">
            <v>274</v>
          </cell>
          <cell r="K330">
            <v>43.3</v>
          </cell>
          <cell r="L330">
            <v>0</v>
          </cell>
          <cell r="M330">
            <v>225</v>
          </cell>
          <cell r="N330">
            <v>-18</v>
          </cell>
          <cell r="O330">
            <v>0</v>
          </cell>
          <cell r="P330">
            <v>0</v>
          </cell>
          <cell r="Q330">
            <v>129.89999999999998</v>
          </cell>
          <cell r="R330">
            <v>59.100000000000023</v>
          </cell>
          <cell r="S330">
            <v>8.7765000000000004</v>
          </cell>
          <cell r="T330">
            <v>-8</v>
          </cell>
          <cell r="U330">
            <v>0.77650000000000041</v>
          </cell>
          <cell r="V330">
            <v>10</v>
          </cell>
        </row>
        <row r="331">
          <cell r="D331" t="str">
            <v>Xavier Hutchinson</v>
          </cell>
          <cell r="E331" t="str">
            <v>HOU</v>
          </cell>
          <cell r="F331" t="str">
            <v>WR</v>
          </cell>
          <cell r="G331">
            <v>24</v>
          </cell>
          <cell r="H331">
            <v>272</v>
          </cell>
          <cell r="I331">
            <v>272</v>
          </cell>
          <cell r="J331">
            <v>310.8</v>
          </cell>
          <cell r="K331">
            <v>32.5</v>
          </cell>
          <cell r="L331">
            <v>0.4</v>
          </cell>
          <cell r="M331">
            <v>154</v>
          </cell>
          <cell r="N331">
            <v>-11.6</v>
          </cell>
          <cell r="O331">
            <v>11</v>
          </cell>
          <cell r="P331">
            <v>22</v>
          </cell>
          <cell r="Q331">
            <v>97.5</v>
          </cell>
          <cell r="R331">
            <v>55.300000000000011</v>
          </cell>
          <cell r="S331">
            <v>0.71950000000000014</v>
          </cell>
          <cell r="U331">
            <v>0.71950000000000014</v>
          </cell>
          <cell r="V331">
            <v>10</v>
          </cell>
        </row>
        <row r="332">
          <cell r="D332" t="str">
            <v>Terrace Marshall Jr.</v>
          </cell>
          <cell r="E332" t="str">
            <v>SF</v>
          </cell>
          <cell r="F332" t="str">
            <v>WR</v>
          </cell>
          <cell r="G332">
            <v>24</v>
          </cell>
          <cell r="H332">
            <v>281</v>
          </cell>
          <cell r="I332">
            <v>281</v>
          </cell>
          <cell r="J332">
            <v>307.7</v>
          </cell>
          <cell r="K332">
            <v>26</v>
          </cell>
          <cell r="L332">
            <v>0</v>
          </cell>
          <cell r="M332">
            <v>135</v>
          </cell>
          <cell r="N332">
            <v>-12</v>
          </cell>
          <cell r="O332">
            <v>11</v>
          </cell>
          <cell r="P332">
            <v>22</v>
          </cell>
          <cell r="Q332">
            <v>78</v>
          </cell>
          <cell r="R332">
            <v>55</v>
          </cell>
          <cell r="S332">
            <v>0.71499999999999997</v>
          </cell>
          <cell r="U332">
            <v>0.71499999999999997</v>
          </cell>
          <cell r="V332">
            <v>10</v>
          </cell>
        </row>
        <row r="333">
          <cell r="D333" t="str">
            <v>Parris Campbell</v>
          </cell>
          <cell r="E333" t="str">
            <v>PHI</v>
          </cell>
          <cell r="F333" t="str">
            <v>WR</v>
          </cell>
          <cell r="G333">
            <v>27</v>
          </cell>
          <cell r="H333">
            <v>312</v>
          </cell>
          <cell r="I333">
            <v>312</v>
          </cell>
          <cell r="J333">
            <v>327.7</v>
          </cell>
          <cell r="K333">
            <v>20.100000000000001</v>
          </cell>
          <cell r="L333">
            <v>1.6</v>
          </cell>
          <cell r="M333">
            <v>120</v>
          </cell>
          <cell r="N333">
            <v>-10.4</v>
          </cell>
          <cell r="O333">
            <v>8</v>
          </cell>
          <cell r="P333">
            <v>16</v>
          </cell>
          <cell r="Q333">
            <v>60.300000000000004</v>
          </cell>
          <cell r="R333">
            <v>54.9</v>
          </cell>
          <cell r="S333">
            <v>0.71349999999999991</v>
          </cell>
          <cell r="U333">
            <v>0.71349999999999991</v>
          </cell>
          <cell r="V333">
            <v>10</v>
          </cell>
        </row>
        <row r="334">
          <cell r="D334" t="str">
            <v>A.T. Perry</v>
          </cell>
          <cell r="E334" t="str">
            <v>NO</v>
          </cell>
          <cell r="F334" t="str">
            <v>WR</v>
          </cell>
          <cell r="G334">
            <v>24</v>
          </cell>
          <cell r="H334">
            <v>257</v>
          </cell>
          <cell r="I334">
            <v>257</v>
          </cell>
          <cell r="J334">
            <v>291.5</v>
          </cell>
          <cell r="K334">
            <v>38.9</v>
          </cell>
          <cell r="L334">
            <v>0</v>
          </cell>
          <cell r="M334">
            <v>169</v>
          </cell>
          <cell r="N334">
            <v>-12</v>
          </cell>
          <cell r="O334">
            <v>11</v>
          </cell>
          <cell r="P334">
            <v>22</v>
          </cell>
          <cell r="Q334">
            <v>116.69999999999999</v>
          </cell>
          <cell r="R334">
            <v>50.300000000000011</v>
          </cell>
          <cell r="S334">
            <v>0.64450000000000018</v>
          </cell>
          <cell r="U334">
            <v>0.64450000000000018</v>
          </cell>
          <cell r="V334">
            <v>10</v>
          </cell>
        </row>
        <row r="335">
          <cell r="D335" t="str">
            <v>Allen Robinson II</v>
          </cell>
          <cell r="E335" t="str">
            <v>DET</v>
          </cell>
          <cell r="F335" t="str">
            <v>WR</v>
          </cell>
          <cell r="G335">
            <v>31</v>
          </cell>
          <cell r="H335">
            <v>304</v>
          </cell>
          <cell r="I335">
            <v>304</v>
          </cell>
          <cell r="J335">
            <v>326.3</v>
          </cell>
          <cell r="K335">
            <v>20.2</v>
          </cell>
          <cell r="L335">
            <v>0</v>
          </cell>
          <cell r="M335">
            <v>122</v>
          </cell>
          <cell r="N335">
            <v>-12</v>
          </cell>
          <cell r="O335">
            <v>4</v>
          </cell>
          <cell r="P335">
            <v>8</v>
          </cell>
          <cell r="Q335">
            <v>60.599999999999994</v>
          </cell>
          <cell r="R335">
            <v>45.400000000000006</v>
          </cell>
          <cell r="S335">
            <v>0.57100000000000006</v>
          </cell>
          <cell r="U335">
            <v>0.57100000000000006</v>
          </cell>
          <cell r="V335">
            <v>10</v>
          </cell>
        </row>
        <row r="336">
          <cell r="D336" t="str">
            <v>Robert Woods</v>
          </cell>
          <cell r="E336" t="str">
            <v>HOU</v>
          </cell>
          <cell r="F336" t="str">
            <v>WR</v>
          </cell>
          <cell r="G336">
            <v>32</v>
          </cell>
          <cell r="H336">
            <v>277</v>
          </cell>
          <cell r="I336">
            <v>277</v>
          </cell>
          <cell r="J336">
            <v>304</v>
          </cell>
          <cell r="K336">
            <v>26.5</v>
          </cell>
          <cell r="L336">
            <v>1.3</v>
          </cell>
          <cell r="M336">
            <v>138</v>
          </cell>
          <cell r="N336">
            <v>-10.7</v>
          </cell>
          <cell r="O336">
            <v>3</v>
          </cell>
          <cell r="P336">
            <v>6</v>
          </cell>
          <cell r="Q336">
            <v>79.5</v>
          </cell>
          <cell r="R336">
            <v>43.099999999999994</v>
          </cell>
          <cell r="S336">
            <v>0.53649999999999987</v>
          </cell>
          <cell r="U336">
            <v>0.53649999999999987</v>
          </cell>
          <cell r="V336">
            <v>10</v>
          </cell>
        </row>
        <row r="337">
          <cell r="D337" t="str">
            <v>Jacoby Brissett</v>
          </cell>
          <cell r="E337" t="str">
            <v>NE</v>
          </cell>
          <cell r="F337" t="str">
            <v>QB</v>
          </cell>
          <cell r="G337">
            <v>31</v>
          </cell>
          <cell r="H337">
            <v>247</v>
          </cell>
          <cell r="I337">
            <v>247</v>
          </cell>
          <cell r="J337">
            <v>302.60000000000002</v>
          </cell>
          <cell r="K337">
            <v>41.6</v>
          </cell>
          <cell r="L337">
            <v>7.5</v>
          </cell>
          <cell r="M337">
            <v>183</v>
          </cell>
          <cell r="N337">
            <v>-4.5</v>
          </cell>
          <cell r="O337">
            <v>-1</v>
          </cell>
          <cell r="P337">
            <v>-2</v>
          </cell>
          <cell r="Q337">
            <v>124.80000000000001</v>
          </cell>
          <cell r="R337">
            <v>42.699999999999989</v>
          </cell>
          <cell r="S337">
            <v>7.5305</v>
          </cell>
          <cell r="T337">
            <v>-7</v>
          </cell>
          <cell r="U337">
            <v>0.53049999999999997</v>
          </cell>
          <cell r="V337">
            <v>10</v>
          </cell>
        </row>
        <row r="338">
          <cell r="D338" t="str">
            <v>Marquez Valdes-Scantling</v>
          </cell>
          <cell r="E338" t="str">
            <v>BUF</v>
          </cell>
          <cell r="F338" t="str">
            <v>WR</v>
          </cell>
          <cell r="G338">
            <v>29</v>
          </cell>
          <cell r="H338">
            <v>294</v>
          </cell>
          <cell r="I338">
            <v>294</v>
          </cell>
          <cell r="J338">
            <v>314</v>
          </cell>
          <cell r="K338">
            <v>26.2</v>
          </cell>
          <cell r="L338">
            <v>1.5</v>
          </cell>
          <cell r="M338">
            <v>129</v>
          </cell>
          <cell r="N338">
            <v>-10.5</v>
          </cell>
          <cell r="O338">
            <v>6</v>
          </cell>
          <cell r="P338">
            <v>12</v>
          </cell>
          <cell r="Q338">
            <v>78.599999999999994</v>
          </cell>
          <cell r="R338">
            <v>41.400000000000006</v>
          </cell>
          <cell r="S338">
            <v>0.51100000000000001</v>
          </cell>
          <cell r="U338">
            <v>0.51100000000000001</v>
          </cell>
          <cell r="V338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e"/>
      <sheetName val="Rank"/>
      <sheetName val="Stat Average"/>
      <sheetName val="Main Page"/>
      <sheetName val="Rookies"/>
      <sheetName val="Dynasty WP"/>
      <sheetName val="ROS STAT"/>
      <sheetName val="ROS RANK POS"/>
      <sheetName val="ECR v ADP"/>
      <sheetName val="ROS Main Page"/>
      <sheetName val="ROS W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PLAYER NAME</v>
          </cell>
          <cell r="B1" t="str">
            <v>TEAM</v>
          </cell>
          <cell r="C1" t="str">
            <v>POS</v>
          </cell>
          <cell r="D1" t="str">
            <v>RANK</v>
          </cell>
          <cell r="E1" t="str">
            <v>FAN PTS</v>
          </cell>
        </row>
        <row r="2">
          <cell r="A2" t="str">
            <v>Saquon Barkley</v>
          </cell>
          <cell r="B2" t="str">
            <v>PHI</v>
          </cell>
          <cell r="C2" t="str">
            <v>RB</v>
          </cell>
          <cell r="D2">
            <v>1</v>
          </cell>
          <cell r="E2">
            <v>28.1</v>
          </cell>
        </row>
        <row r="3">
          <cell r="A3" t="str">
            <v>Breece Hall</v>
          </cell>
          <cell r="B3" t="str">
            <v>NYJ</v>
          </cell>
          <cell r="C3" t="str">
            <v>RB</v>
          </cell>
          <cell r="D3">
            <v>2</v>
          </cell>
          <cell r="E3">
            <v>20.3</v>
          </cell>
        </row>
        <row r="4">
          <cell r="A4" t="str">
            <v>Bijan Robinson</v>
          </cell>
          <cell r="B4" t="str">
            <v>ATL</v>
          </cell>
          <cell r="C4" t="str">
            <v>RB</v>
          </cell>
          <cell r="D4">
            <v>3</v>
          </cell>
          <cell r="E4">
            <v>15.2</v>
          </cell>
        </row>
        <row r="5">
          <cell r="A5" t="str">
            <v>Justin Jefferson</v>
          </cell>
          <cell r="B5" t="str">
            <v>MIN</v>
          </cell>
          <cell r="C5" t="str">
            <v>WR</v>
          </cell>
          <cell r="D5">
            <v>4</v>
          </cell>
          <cell r="E5">
            <v>19.8</v>
          </cell>
        </row>
        <row r="6">
          <cell r="A6" t="str">
            <v>Ja'Marr Chase</v>
          </cell>
          <cell r="B6" t="str">
            <v>CIN</v>
          </cell>
          <cell r="C6" t="str">
            <v>WR</v>
          </cell>
          <cell r="D6">
            <v>5</v>
          </cell>
          <cell r="E6">
            <v>16.5</v>
          </cell>
        </row>
        <row r="7">
          <cell r="A7" t="str">
            <v>Rashee Rice</v>
          </cell>
          <cell r="B7" t="str">
            <v>KC</v>
          </cell>
          <cell r="C7" t="str">
            <v>WR</v>
          </cell>
          <cell r="D7">
            <v>6</v>
          </cell>
          <cell r="E7">
            <v>21.6</v>
          </cell>
        </row>
        <row r="8">
          <cell r="A8" t="str">
            <v>Jonathan Taylor</v>
          </cell>
          <cell r="B8" t="str">
            <v>IND</v>
          </cell>
          <cell r="C8" t="str">
            <v>RB</v>
          </cell>
          <cell r="D8">
            <v>7</v>
          </cell>
          <cell r="E8">
            <v>17.600000000000001</v>
          </cell>
        </row>
        <row r="9">
          <cell r="A9" t="str">
            <v>Jahmyr Gibbs</v>
          </cell>
          <cell r="B9" t="str">
            <v>DET</v>
          </cell>
          <cell r="C9" t="str">
            <v>RB</v>
          </cell>
          <cell r="D9">
            <v>8</v>
          </cell>
          <cell r="E9">
            <v>17.100000000000001</v>
          </cell>
        </row>
        <row r="10">
          <cell r="A10" t="str">
            <v>CeeDee Lamb</v>
          </cell>
          <cell r="B10" t="str">
            <v>DAL</v>
          </cell>
          <cell r="C10" t="str">
            <v>WR</v>
          </cell>
          <cell r="D10">
            <v>9</v>
          </cell>
          <cell r="E10">
            <v>13.8</v>
          </cell>
        </row>
        <row r="11">
          <cell r="A11" t="str">
            <v>Amon-Ra St. Brown</v>
          </cell>
          <cell r="B11" t="str">
            <v>DET</v>
          </cell>
          <cell r="C11" t="str">
            <v>WR</v>
          </cell>
          <cell r="D11">
            <v>10</v>
          </cell>
          <cell r="E11">
            <v>15.9</v>
          </cell>
        </row>
        <row r="12">
          <cell r="A12" t="str">
            <v>Malik Nabers</v>
          </cell>
          <cell r="B12" t="str">
            <v>NYG</v>
          </cell>
          <cell r="C12" t="str">
            <v>WR</v>
          </cell>
          <cell r="D12">
            <v>11</v>
          </cell>
          <cell r="E12">
            <v>22.8</v>
          </cell>
        </row>
        <row r="13">
          <cell r="A13" t="str">
            <v>Alvin Kamara</v>
          </cell>
          <cell r="B13" t="str">
            <v>NO</v>
          </cell>
          <cell r="C13" t="str">
            <v>RB</v>
          </cell>
          <cell r="D13">
            <v>12</v>
          </cell>
          <cell r="E13">
            <v>27.2</v>
          </cell>
        </row>
        <row r="14">
          <cell r="A14" t="str">
            <v>A.J. Brown</v>
          </cell>
          <cell r="B14" t="str">
            <v>PHI</v>
          </cell>
          <cell r="C14" t="str">
            <v>WR</v>
          </cell>
          <cell r="D14">
            <v>13</v>
          </cell>
          <cell r="E14">
            <v>22.9</v>
          </cell>
        </row>
        <row r="15">
          <cell r="A15" t="str">
            <v>James Cook</v>
          </cell>
          <cell r="B15" t="str">
            <v>BUF</v>
          </cell>
          <cell r="C15" t="str">
            <v>RB</v>
          </cell>
          <cell r="D15">
            <v>14</v>
          </cell>
          <cell r="E15">
            <v>20.2</v>
          </cell>
        </row>
        <row r="16">
          <cell r="A16" t="str">
            <v>Trey McBride</v>
          </cell>
          <cell r="B16" t="str">
            <v>ARI</v>
          </cell>
          <cell r="C16" t="str">
            <v>TE</v>
          </cell>
          <cell r="D16">
            <v>15</v>
          </cell>
          <cell r="E16">
            <v>10.7</v>
          </cell>
        </row>
        <row r="17">
          <cell r="A17" t="str">
            <v>De'Von Achane</v>
          </cell>
          <cell r="B17" t="str">
            <v>MIA</v>
          </cell>
          <cell r="C17" t="str">
            <v>RB</v>
          </cell>
          <cell r="D17">
            <v>16</v>
          </cell>
          <cell r="E17">
            <v>20.399999999999999</v>
          </cell>
        </row>
        <row r="18">
          <cell r="A18" t="str">
            <v>Garrett Wilson</v>
          </cell>
          <cell r="B18" t="str">
            <v>NYJ</v>
          </cell>
          <cell r="C18" t="str">
            <v>WR</v>
          </cell>
          <cell r="D18">
            <v>17</v>
          </cell>
          <cell r="E18">
            <v>12.2</v>
          </cell>
        </row>
        <row r="19">
          <cell r="A19" t="str">
            <v>Kyren Williams</v>
          </cell>
          <cell r="B19" t="str">
            <v>LAR</v>
          </cell>
          <cell r="C19" t="str">
            <v>RB</v>
          </cell>
          <cell r="D19">
            <v>18</v>
          </cell>
          <cell r="E19">
            <v>20.399999999999999</v>
          </cell>
        </row>
        <row r="20">
          <cell r="A20" t="str">
            <v>Nico Collins</v>
          </cell>
          <cell r="B20" t="str">
            <v>HOU</v>
          </cell>
          <cell r="C20" t="str">
            <v>WR</v>
          </cell>
          <cell r="D20">
            <v>19</v>
          </cell>
          <cell r="E20">
            <v>19.3</v>
          </cell>
        </row>
        <row r="21">
          <cell r="A21" t="str">
            <v>Joe Mixon</v>
          </cell>
          <cell r="B21" t="str">
            <v>HOU</v>
          </cell>
          <cell r="C21" t="str">
            <v>RB</v>
          </cell>
          <cell r="D21">
            <v>20</v>
          </cell>
          <cell r="E21">
            <v>17.399999999999999</v>
          </cell>
        </row>
        <row r="22">
          <cell r="A22" t="str">
            <v>Josh Jacobs</v>
          </cell>
          <cell r="B22" t="str">
            <v>GB</v>
          </cell>
          <cell r="C22" t="str">
            <v>RB</v>
          </cell>
          <cell r="D22">
            <v>21</v>
          </cell>
          <cell r="E22">
            <v>10.4</v>
          </cell>
        </row>
        <row r="23">
          <cell r="A23" t="str">
            <v>Marvin Harrison Jr.</v>
          </cell>
          <cell r="B23" t="str">
            <v>ARI</v>
          </cell>
          <cell r="C23" t="str">
            <v>WR</v>
          </cell>
          <cell r="D23">
            <v>22</v>
          </cell>
          <cell r="E23">
            <v>15.9</v>
          </cell>
        </row>
        <row r="24">
          <cell r="A24" t="str">
            <v>Derrick Henry</v>
          </cell>
          <cell r="B24" t="str">
            <v>BAL</v>
          </cell>
          <cell r="C24" t="str">
            <v>RB</v>
          </cell>
          <cell r="D24">
            <v>23</v>
          </cell>
          <cell r="E24">
            <v>19.2</v>
          </cell>
        </row>
        <row r="25">
          <cell r="A25" t="str">
            <v>Chris Olave</v>
          </cell>
          <cell r="B25" t="str">
            <v>NO</v>
          </cell>
          <cell r="C25" t="str">
            <v>WR</v>
          </cell>
          <cell r="D25">
            <v>24</v>
          </cell>
          <cell r="E25">
            <v>12.2</v>
          </cell>
        </row>
        <row r="26">
          <cell r="A26" t="str">
            <v>Chris Godwin</v>
          </cell>
          <cell r="B26" t="str">
            <v>TB</v>
          </cell>
          <cell r="C26" t="str">
            <v>WR</v>
          </cell>
          <cell r="D26">
            <v>25</v>
          </cell>
          <cell r="E26">
            <v>21.4</v>
          </cell>
        </row>
        <row r="27">
          <cell r="A27" t="str">
            <v>James Conner</v>
          </cell>
          <cell r="B27" t="str">
            <v>ARI</v>
          </cell>
          <cell r="C27" t="str">
            <v>RB</v>
          </cell>
          <cell r="D27">
            <v>26</v>
          </cell>
          <cell r="E27">
            <v>14.1</v>
          </cell>
        </row>
        <row r="28">
          <cell r="A28" t="str">
            <v>DeVonta Smith</v>
          </cell>
          <cell r="B28" t="str">
            <v>PHI</v>
          </cell>
          <cell r="C28" t="str">
            <v>WR</v>
          </cell>
          <cell r="D28">
            <v>27</v>
          </cell>
          <cell r="E28">
            <v>17</v>
          </cell>
        </row>
        <row r="29">
          <cell r="A29" t="str">
            <v>Mike Evans</v>
          </cell>
          <cell r="B29" t="str">
            <v>TB</v>
          </cell>
          <cell r="C29" t="str">
            <v>WR</v>
          </cell>
          <cell r="D29">
            <v>28</v>
          </cell>
          <cell r="E29">
            <v>11.3</v>
          </cell>
        </row>
        <row r="30">
          <cell r="A30" t="str">
            <v>Brock Bowers</v>
          </cell>
          <cell r="B30" t="str">
            <v>LV</v>
          </cell>
          <cell r="C30" t="str">
            <v>TE</v>
          </cell>
          <cell r="D30">
            <v>29</v>
          </cell>
          <cell r="E30">
            <v>12.6</v>
          </cell>
        </row>
        <row r="31">
          <cell r="A31" t="str">
            <v>Tyreek Hill</v>
          </cell>
          <cell r="B31" t="str">
            <v>MIA</v>
          </cell>
          <cell r="C31" t="str">
            <v>WR</v>
          </cell>
          <cell r="D31">
            <v>30</v>
          </cell>
          <cell r="E31">
            <v>13.2</v>
          </cell>
        </row>
        <row r="32">
          <cell r="A32" t="str">
            <v>Jordan Mason</v>
          </cell>
          <cell r="B32" t="str">
            <v>SF</v>
          </cell>
          <cell r="C32" t="str">
            <v>RB</v>
          </cell>
          <cell r="D32">
            <v>31</v>
          </cell>
          <cell r="E32">
            <v>16.8</v>
          </cell>
        </row>
        <row r="33">
          <cell r="A33" t="str">
            <v>Drake London</v>
          </cell>
          <cell r="B33" t="str">
            <v>ATL</v>
          </cell>
          <cell r="C33" t="str">
            <v>WR</v>
          </cell>
          <cell r="D33">
            <v>32</v>
          </cell>
          <cell r="E33">
            <v>13.2</v>
          </cell>
        </row>
        <row r="34">
          <cell r="A34" t="str">
            <v>DK Metcalf</v>
          </cell>
          <cell r="B34" t="str">
            <v>SEA</v>
          </cell>
          <cell r="C34" t="str">
            <v>WR</v>
          </cell>
          <cell r="D34">
            <v>33</v>
          </cell>
          <cell r="E34">
            <v>18.399999999999999</v>
          </cell>
        </row>
        <row r="35">
          <cell r="A35" t="str">
            <v>Aaron Jones</v>
          </cell>
          <cell r="B35" t="str">
            <v>MIN</v>
          </cell>
          <cell r="C35" t="str">
            <v>RB</v>
          </cell>
          <cell r="D35">
            <v>34</v>
          </cell>
          <cell r="E35">
            <v>18.2</v>
          </cell>
        </row>
        <row r="36">
          <cell r="A36" t="str">
            <v>Travis Etienne Jr.</v>
          </cell>
          <cell r="B36" t="str">
            <v>JAC</v>
          </cell>
          <cell r="C36" t="str">
            <v>RB</v>
          </cell>
          <cell r="D36">
            <v>35</v>
          </cell>
          <cell r="E36">
            <v>13.1</v>
          </cell>
        </row>
        <row r="37">
          <cell r="A37" t="str">
            <v>Dalton Kincaid</v>
          </cell>
          <cell r="B37" t="str">
            <v>BUF</v>
          </cell>
          <cell r="C37" t="str">
            <v>TE</v>
          </cell>
          <cell r="D37">
            <v>36</v>
          </cell>
          <cell r="E37">
            <v>7.5</v>
          </cell>
        </row>
        <row r="38">
          <cell r="A38" t="str">
            <v>Kenneth Walker III</v>
          </cell>
          <cell r="B38" t="str">
            <v>SEA</v>
          </cell>
          <cell r="C38" t="str">
            <v>RB</v>
          </cell>
          <cell r="D38">
            <v>37</v>
          </cell>
          <cell r="E38">
            <v>18.899999999999999</v>
          </cell>
        </row>
        <row r="39">
          <cell r="A39" t="str">
            <v>Davante Adams</v>
          </cell>
          <cell r="B39" t="str">
            <v>LV</v>
          </cell>
          <cell r="C39" t="str">
            <v>WR</v>
          </cell>
          <cell r="D39">
            <v>38</v>
          </cell>
          <cell r="E39">
            <v>15</v>
          </cell>
        </row>
        <row r="40">
          <cell r="A40" t="str">
            <v>Christian McCaffrey</v>
          </cell>
          <cell r="B40" t="str">
            <v>SF</v>
          </cell>
          <cell r="C40" t="str">
            <v>RB</v>
          </cell>
          <cell r="D40">
            <v>39</v>
          </cell>
          <cell r="E40">
            <v>0</v>
          </cell>
        </row>
        <row r="41">
          <cell r="A41" t="str">
            <v>Lamar Jackson</v>
          </cell>
          <cell r="B41" t="str">
            <v>BAL</v>
          </cell>
          <cell r="C41" t="str">
            <v>QB</v>
          </cell>
          <cell r="D41">
            <v>40</v>
          </cell>
          <cell r="E41">
            <v>22.8</v>
          </cell>
        </row>
        <row r="42">
          <cell r="A42" t="str">
            <v>Josh Allen</v>
          </cell>
          <cell r="B42" t="str">
            <v>BUF</v>
          </cell>
          <cell r="C42" t="str">
            <v>QB</v>
          </cell>
          <cell r="D42">
            <v>41</v>
          </cell>
          <cell r="E42">
            <v>24</v>
          </cell>
        </row>
        <row r="43">
          <cell r="A43" t="str">
            <v>Brian Robinson Jr.</v>
          </cell>
          <cell r="B43" t="str">
            <v>WAS</v>
          </cell>
          <cell r="C43" t="str">
            <v>RB</v>
          </cell>
          <cell r="D43">
            <v>42</v>
          </cell>
          <cell r="E43">
            <v>14.4</v>
          </cell>
        </row>
        <row r="44">
          <cell r="A44" t="str">
            <v>David Montgomery</v>
          </cell>
          <cell r="B44" t="str">
            <v>DET</v>
          </cell>
          <cell r="C44" t="str">
            <v>RB</v>
          </cell>
          <cell r="D44">
            <v>43</v>
          </cell>
          <cell r="E44">
            <v>18.2</v>
          </cell>
        </row>
        <row r="45">
          <cell r="A45" t="str">
            <v>Rhamondre Stevenson</v>
          </cell>
          <cell r="B45" t="str">
            <v>NE</v>
          </cell>
          <cell r="C45" t="str">
            <v>RB</v>
          </cell>
          <cell r="D45">
            <v>44</v>
          </cell>
          <cell r="E45">
            <v>13</v>
          </cell>
        </row>
        <row r="46">
          <cell r="A46" t="str">
            <v>Brandon Aiyuk</v>
          </cell>
          <cell r="B46" t="str">
            <v>SF</v>
          </cell>
          <cell r="C46" t="str">
            <v>WR</v>
          </cell>
          <cell r="D46">
            <v>45</v>
          </cell>
          <cell r="E46">
            <v>7.6</v>
          </cell>
        </row>
        <row r="47">
          <cell r="A47" t="str">
            <v>Zay Flowers</v>
          </cell>
          <cell r="B47" t="str">
            <v>BAL</v>
          </cell>
          <cell r="C47" t="str">
            <v>WR</v>
          </cell>
          <cell r="D47">
            <v>46</v>
          </cell>
          <cell r="E47">
            <v>12.8</v>
          </cell>
        </row>
        <row r="48">
          <cell r="A48" t="str">
            <v>George Kittle</v>
          </cell>
          <cell r="B48" t="str">
            <v>SF</v>
          </cell>
          <cell r="C48" t="str">
            <v>TE</v>
          </cell>
          <cell r="D48">
            <v>47</v>
          </cell>
          <cell r="E48">
            <v>14.3</v>
          </cell>
        </row>
        <row r="49">
          <cell r="A49" t="str">
            <v>Stefon Diggs</v>
          </cell>
          <cell r="B49" t="str">
            <v>HOU</v>
          </cell>
          <cell r="C49" t="str">
            <v>WR</v>
          </cell>
          <cell r="D49">
            <v>48</v>
          </cell>
          <cell r="E49">
            <v>16.5</v>
          </cell>
        </row>
        <row r="50">
          <cell r="A50" t="str">
            <v>J.K. Dobbins</v>
          </cell>
          <cell r="B50" t="str">
            <v>LAC</v>
          </cell>
          <cell r="C50" t="str">
            <v>RB</v>
          </cell>
          <cell r="D50">
            <v>49</v>
          </cell>
          <cell r="E50">
            <v>17.100000000000001</v>
          </cell>
        </row>
        <row r="51">
          <cell r="A51" t="str">
            <v>George Pickens</v>
          </cell>
          <cell r="B51" t="str">
            <v>PIT</v>
          </cell>
          <cell r="C51" t="str">
            <v>WR</v>
          </cell>
          <cell r="D51">
            <v>50</v>
          </cell>
          <cell r="E51">
            <v>9.6999999999999993</v>
          </cell>
        </row>
        <row r="52">
          <cell r="A52" t="str">
            <v>Tony Pollard</v>
          </cell>
          <cell r="B52" t="str">
            <v>TEN</v>
          </cell>
          <cell r="C52" t="str">
            <v>RB</v>
          </cell>
          <cell r="D52">
            <v>51</v>
          </cell>
          <cell r="E52">
            <v>13.2</v>
          </cell>
        </row>
        <row r="53">
          <cell r="A53" t="str">
            <v>DJ Moore</v>
          </cell>
          <cell r="B53" t="str">
            <v>CHI</v>
          </cell>
          <cell r="C53" t="str">
            <v>WR</v>
          </cell>
          <cell r="D53">
            <v>52</v>
          </cell>
          <cell r="E53">
            <v>12.2</v>
          </cell>
        </row>
        <row r="54">
          <cell r="A54" t="str">
            <v>Devin Singletary</v>
          </cell>
          <cell r="B54" t="str">
            <v>NYG</v>
          </cell>
          <cell r="C54" t="str">
            <v>RB</v>
          </cell>
          <cell r="D54">
            <v>53</v>
          </cell>
          <cell r="E54">
            <v>14.2</v>
          </cell>
        </row>
        <row r="55">
          <cell r="A55" t="str">
            <v>Jalen Hurts</v>
          </cell>
          <cell r="B55" t="str">
            <v>PHI</v>
          </cell>
          <cell r="C55" t="str">
            <v>QB</v>
          </cell>
          <cell r="D55">
            <v>54</v>
          </cell>
          <cell r="E55">
            <v>18.399999999999999</v>
          </cell>
        </row>
        <row r="56">
          <cell r="A56" t="str">
            <v>Sam LaPorta</v>
          </cell>
          <cell r="B56" t="str">
            <v>DET</v>
          </cell>
          <cell r="C56" t="str">
            <v>TE</v>
          </cell>
          <cell r="D56">
            <v>55</v>
          </cell>
          <cell r="E56">
            <v>5.8</v>
          </cell>
        </row>
        <row r="57">
          <cell r="A57" t="str">
            <v>Terry McLaurin</v>
          </cell>
          <cell r="B57" t="str">
            <v>WAS</v>
          </cell>
          <cell r="C57" t="str">
            <v>WR</v>
          </cell>
          <cell r="D57">
            <v>56</v>
          </cell>
          <cell r="E57">
            <v>10.6</v>
          </cell>
        </row>
        <row r="58">
          <cell r="A58" t="str">
            <v>Jameson Williams</v>
          </cell>
          <cell r="B58" t="str">
            <v>DET</v>
          </cell>
          <cell r="C58" t="str">
            <v>WR</v>
          </cell>
          <cell r="D58">
            <v>57</v>
          </cell>
          <cell r="E58">
            <v>13.3</v>
          </cell>
        </row>
        <row r="59">
          <cell r="A59" t="str">
            <v>Patrick Mahomes II</v>
          </cell>
          <cell r="B59" t="str">
            <v>KC</v>
          </cell>
          <cell r="C59" t="str">
            <v>QB</v>
          </cell>
          <cell r="D59">
            <v>58</v>
          </cell>
          <cell r="E59">
            <v>16.2</v>
          </cell>
        </row>
        <row r="60">
          <cell r="A60" t="str">
            <v>Diontae Johnson</v>
          </cell>
          <cell r="B60" t="str">
            <v>CAR</v>
          </cell>
          <cell r="C60" t="str">
            <v>WR</v>
          </cell>
          <cell r="D60">
            <v>59</v>
          </cell>
          <cell r="E60">
            <v>11.5</v>
          </cell>
        </row>
        <row r="61">
          <cell r="A61" t="str">
            <v>Michael Pittman Jr.</v>
          </cell>
          <cell r="B61" t="str">
            <v>IND</v>
          </cell>
          <cell r="C61" t="str">
            <v>WR</v>
          </cell>
          <cell r="D61">
            <v>60</v>
          </cell>
          <cell r="E61">
            <v>6.6</v>
          </cell>
        </row>
        <row r="62">
          <cell r="A62" t="str">
            <v>Deebo Samuel Sr.</v>
          </cell>
          <cell r="B62" t="str">
            <v>SF</v>
          </cell>
          <cell r="C62" t="str">
            <v>WR</v>
          </cell>
          <cell r="D62">
            <v>61</v>
          </cell>
          <cell r="E62">
            <v>18.399999999999999</v>
          </cell>
        </row>
        <row r="63">
          <cell r="A63" t="str">
            <v>Amari Cooper</v>
          </cell>
          <cell r="B63" t="str">
            <v>CLE</v>
          </cell>
          <cell r="C63" t="str">
            <v>WR</v>
          </cell>
          <cell r="D63">
            <v>62</v>
          </cell>
          <cell r="E63">
            <v>11.8</v>
          </cell>
        </row>
        <row r="64">
          <cell r="A64" t="str">
            <v>Najee Harris</v>
          </cell>
          <cell r="B64" t="str">
            <v>PIT</v>
          </cell>
          <cell r="C64" t="str">
            <v>RB</v>
          </cell>
          <cell r="D64">
            <v>63</v>
          </cell>
          <cell r="E64">
            <v>10.3</v>
          </cell>
        </row>
        <row r="65">
          <cell r="A65" t="str">
            <v>Jerome Ford</v>
          </cell>
          <cell r="B65" t="str">
            <v>CLE</v>
          </cell>
          <cell r="C65" t="str">
            <v>RB</v>
          </cell>
          <cell r="D65">
            <v>64</v>
          </cell>
          <cell r="E65">
            <v>12.1</v>
          </cell>
        </row>
        <row r="66">
          <cell r="A66" t="str">
            <v>Jake Ferguson</v>
          </cell>
          <cell r="B66" t="str">
            <v>DAL</v>
          </cell>
          <cell r="C66" t="str">
            <v>TE</v>
          </cell>
          <cell r="D66">
            <v>65</v>
          </cell>
          <cell r="E66">
            <v>10</v>
          </cell>
        </row>
        <row r="67">
          <cell r="A67" t="str">
            <v>Zach Charbonnet</v>
          </cell>
          <cell r="B67" t="str">
            <v>SEA</v>
          </cell>
          <cell r="C67" t="str">
            <v>RB</v>
          </cell>
          <cell r="D67">
            <v>66</v>
          </cell>
          <cell r="E67">
            <v>18.600000000000001</v>
          </cell>
        </row>
        <row r="68">
          <cell r="A68" t="str">
            <v>Zack Moss</v>
          </cell>
          <cell r="B68" t="str">
            <v>CIN</v>
          </cell>
          <cell r="C68" t="str">
            <v>RB</v>
          </cell>
          <cell r="D68">
            <v>67</v>
          </cell>
          <cell r="E68">
            <v>13.5</v>
          </cell>
        </row>
        <row r="69">
          <cell r="A69" t="str">
            <v>Kyler Murray</v>
          </cell>
          <cell r="B69" t="str">
            <v>ARI</v>
          </cell>
          <cell r="C69" t="str">
            <v>QB</v>
          </cell>
          <cell r="D69">
            <v>68</v>
          </cell>
          <cell r="E69">
            <v>19.5</v>
          </cell>
        </row>
        <row r="70">
          <cell r="A70" t="str">
            <v>Chuba Hubbard</v>
          </cell>
          <cell r="B70" t="str">
            <v>CAR</v>
          </cell>
          <cell r="C70" t="str">
            <v>RB</v>
          </cell>
          <cell r="D70">
            <v>69</v>
          </cell>
          <cell r="E70">
            <v>13.6</v>
          </cell>
        </row>
        <row r="71">
          <cell r="A71" t="str">
            <v>Jayden Daniels</v>
          </cell>
          <cell r="B71" t="str">
            <v>WAS</v>
          </cell>
          <cell r="C71" t="str">
            <v>QB</v>
          </cell>
          <cell r="D71">
            <v>70</v>
          </cell>
          <cell r="E71">
            <v>23.2</v>
          </cell>
        </row>
        <row r="72">
          <cell r="A72" t="str">
            <v>Rachaad White</v>
          </cell>
          <cell r="B72" t="str">
            <v>TB</v>
          </cell>
          <cell r="C72" t="str">
            <v>RB</v>
          </cell>
          <cell r="D72">
            <v>71</v>
          </cell>
          <cell r="E72">
            <v>9.5</v>
          </cell>
        </row>
        <row r="73">
          <cell r="A73" t="str">
            <v>Jayden Reed</v>
          </cell>
          <cell r="B73" t="str">
            <v>GB</v>
          </cell>
          <cell r="C73" t="str">
            <v>WR</v>
          </cell>
          <cell r="D73">
            <v>72</v>
          </cell>
          <cell r="E73">
            <v>16.899999999999999</v>
          </cell>
        </row>
        <row r="74">
          <cell r="A74" t="str">
            <v>Travis Kelce</v>
          </cell>
          <cell r="B74" t="str">
            <v>KC</v>
          </cell>
          <cell r="C74" t="str">
            <v>TE</v>
          </cell>
          <cell r="D74">
            <v>73</v>
          </cell>
          <cell r="E74">
            <v>5</v>
          </cell>
        </row>
        <row r="75">
          <cell r="A75" t="str">
            <v>Austin Ekeler</v>
          </cell>
          <cell r="B75" t="str">
            <v>WAS</v>
          </cell>
          <cell r="C75" t="str">
            <v>RB</v>
          </cell>
          <cell r="D75">
            <v>74</v>
          </cell>
          <cell r="E75">
            <v>11.8</v>
          </cell>
        </row>
        <row r="76">
          <cell r="A76" t="str">
            <v>Carson Steele</v>
          </cell>
          <cell r="B76" t="str">
            <v>KC</v>
          </cell>
          <cell r="C76" t="str">
            <v>RB</v>
          </cell>
          <cell r="D76">
            <v>75</v>
          </cell>
          <cell r="E76">
            <v>3</v>
          </cell>
        </row>
        <row r="77">
          <cell r="A77" t="str">
            <v>Jaxon Smith-Njigba</v>
          </cell>
          <cell r="B77" t="str">
            <v>SEA</v>
          </cell>
          <cell r="C77" t="str">
            <v>WR</v>
          </cell>
          <cell r="D77">
            <v>76</v>
          </cell>
          <cell r="E77">
            <v>11.5</v>
          </cell>
        </row>
        <row r="78">
          <cell r="A78" t="str">
            <v>C.J. Stroud</v>
          </cell>
          <cell r="B78" t="str">
            <v>HOU</v>
          </cell>
          <cell r="C78" t="str">
            <v>QB</v>
          </cell>
          <cell r="D78">
            <v>77</v>
          </cell>
          <cell r="E78">
            <v>14.9</v>
          </cell>
        </row>
        <row r="79">
          <cell r="A79" t="str">
            <v>Brian Thomas Jr.</v>
          </cell>
          <cell r="B79" t="str">
            <v>JAC</v>
          </cell>
          <cell r="C79" t="str">
            <v>WR</v>
          </cell>
          <cell r="D79">
            <v>78</v>
          </cell>
          <cell r="E79">
            <v>12</v>
          </cell>
        </row>
        <row r="80">
          <cell r="A80" t="str">
            <v>Jonathon Brooks</v>
          </cell>
          <cell r="B80" t="str">
            <v>CAR</v>
          </cell>
          <cell r="C80" t="str">
            <v>RB</v>
          </cell>
          <cell r="D80">
            <v>79</v>
          </cell>
          <cell r="E80">
            <v>0</v>
          </cell>
        </row>
        <row r="81">
          <cell r="A81" t="str">
            <v>Anthony Richardson</v>
          </cell>
          <cell r="B81" t="str">
            <v>IND</v>
          </cell>
          <cell r="C81" t="str">
            <v>QB</v>
          </cell>
          <cell r="D81">
            <v>80</v>
          </cell>
          <cell r="E81">
            <v>15.7</v>
          </cell>
        </row>
        <row r="82">
          <cell r="A82" t="str">
            <v>Dak Prescott</v>
          </cell>
          <cell r="B82" t="str">
            <v>DAL</v>
          </cell>
          <cell r="C82" t="str">
            <v>QB</v>
          </cell>
          <cell r="D82">
            <v>81</v>
          </cell>
          <cell r="E82">
            <v>18.7</v>
          </cell>
        </row>
        <row r="83">
          <cell r="A83" t="str">
            <v>Dallas Goedert</v>
          </cell>
          <cell r="B83" t="str">
            <v>PHI</v>
          </cell>
          <cell r="C83" t="str">
            <v>TE</v>
          </cell>
          <cell r="D83">
            <v>82</v>
          </cell>
          <cell r="E83">
            <v>13.6</v>
          </cell>
        </row>
        <row r="84">
          <cell r="A84" t="str">
            <v>Rashid Shaheed</v>
          </cell>
          <cell r="B84" t="str">
            <v>NO</v>
          </cell>
          <cell r="C84" t="str">
            <v>WR</v>
          </cell>
          <cell r="D84">
            <v>83</v>
          </cell>
          <cell r="E84">
            <v>12.4</v>
          </cell>
        </row>
        <row r="85">
          <cell r="A85" t="str">
            <v>Javonte Williams</v>
          </cell>
          <cell r="B85" t="str">
            <v>DEN</v>
          </cell>
          <cell r="C85" t="str">
            <v>RB</v>
          </cell>
          <cell r="D85">
            <v>84</v>
          </cell>
          <cell r="E85">
            <v>7</v>
          </cell>
        </row>
        <row r="86">
          <cell r="A86" t="str">
            <v>Tank Dell</v>
          </cell>
          <cell r="B86" t="str">
            <v>HOU</v>
          </cell>
          <cell r="C86" t="str">
            <v>WR</v>
          </cell>
          <cell r="D86">
            <v>85</v>
          </cell>
          <cell r="E86">
            <v>7.5</v>
          </cell>
        </row>
        <row r="87">
          <cell r="A87" t="str">
            <v>Calvin Ridley</v>
          </cell>
          <cell r="B87" t="str">
            <v>TEN</v>
          </cell>
          <cell r="C87" t="str">
            <v>WR</v>
          </cell>
          <cell r="D87">
            <v>86</v>
          </cell>
          <cell r="E87">
            <v>11.5</v>
          </cell>
        </row>
        <row r="88">
          <cell r="A88" t="str">
            <v>Bucky Irving</v>
          </cell>
          <cell r="B88" t="str">
            <v>TB</v>
          </cell>
          <cell r="C88" t="str">
            <v>RB</v>
          </cell>
          <cell r="D88">
            <v>87</v>
          </cell>
          <cell r="E88">
            <v>7.7</v>
          </cell>
        </row>
        <row r="89">
          <cell r="A89" t="str">
            <v>Tee Higgins</v>
          </cell>
          <cell r="B89" t="str">
            <v>CIN</v>
          </cell>
          <cell r="C89" t="str">
            <v>WR</v>
          </cell>
          <cell r="D89">
            <v>88</v>
          </cell>
          <cell r="E89">
            <v>6.9</v>
          </cell>
        </row>
        <row r="90">
          <cell r="A90" t="str">
            <v>Jaylen Waddle</v>
          </cell>
          <cell r="B90" t="str">
            <v>MIA</v>
          </cell>
          <cell r="C90" t="str">
            <v>WR</v>
          </cell>
          <cell r="D90">
            <v>89</v>
          </cell>
          <cell r="E90">
            <v>10.4</v>
          </cell>
        </row>
        <row r="91">
          <cell r="A91" t="str">
            <v>Braelon Allen</v>
          </cell>
          <cell r="B91" t="str">
            <v>NYJ</v>
          </cell>
          <cell r="C91" t="str">
            <v>RB</v>
          </cell>
          <cell r="D91">
            <v>90</v>
          </cell>
          <cell r="E91">
            <v>10.7</v>
          </cell>
        </row>
        <row r="92">
          <cell r="A92" t="str">
            <v>Puka Nacua</v>
          </cell>
          <cell r="B92" t="str">
            <v>LAR</v>
          </cell>
          <cell r="C92" t="str">
            <v>WR</v>
          </cell>
          <cell r="D92">
            <v>91</v>
          </cell>
          <cell r="E92">
            <v>8.1999999999999993</v>
          </cell>
        </row>
        <row r="93">
          <cell r="A93" t="str">
            <v>Kyle Pitts</v>
          </cell>
          <cell r="B93" t="str">
            <v>ATL</v>
          </cell>
          <cell r="C93" t="str">
            <v>TE</v>
          </cell>
          <cell r="D93">
            <v>92</v>
          </cell>
          <cell r="E93">
            <v>8.1999999999999993</v>
          </cell>
        </row>
        <row r="94">
          <cell r="A94" t="str">
            <v>Rome Odunze</v>
          </cell>
          <cell r="B94" t="str">
            <v>CHI</v>
          </cell>
          <cell r="C94" t="str">
            <v>WR</v>
          </cell>
          <cell r="D94">
            <v>93</v>
          </cell>
          <cell r="E94">
            <v>10.3</v>
          </cell>
        </row>
        <row r="95">
          <cell r="A95" t="str">
            <v>Chase Brown</v>
          </cell>
          <cell r="B95" t="str">
            <v>CIN</v>
          </cell>
          <cell r="C95" t="str">
            <v>RB</v>
          </cell>
          <cell r="D95">
            <v>94</v>
          </cell>
          <cell r="E95">
            <v>5.8</v>
          </cell>
        </row>
        <row r="96">
          <cell r="A96" t="str">
            <v>Khalil Shakir</v>
          </cell>
          <cell r="B96" t="str">
            <v>BUF</v>
          </cell>
          <cell r="C96" t="str">
            <v>WR</v>
          </cell>
          <cell r="D96">
            <v>95</v>
          </cell>
          <cell r="E96">
            <v>14.3</v>
          </cell>
        </row>
        <row r="97">
          <cell r="A97" t="str">
            <v>Joe Burrow</v>
          </cell>
          <cell r="B97" t="str">
            <v>CIN</v>
          </cell>
          <cell r="C97" t="str">
            <v>QB</v>
          </cell>
          <cell r="D97">
            <v>96</v>
          </cell>
          <cell r="E97">
            <v>16.899999999999999</v>
          </cell>
        </row>
        <row r="98">
          <cell r="A98" t="str">
            <v>Rico Dowdle</v>
          </cell>
          <cell r="B98" t="str">
            <v>DAL</v>
          </cell>
          <cell r="C98" t="str">
            <v>RB</v>
          </cell>
          <cell r="D98">
            <v>97</v>
          </cell>
          <cell r="E98">
            <v>7.6</v>
          </cell>
        </row>
        <row r="99">
          <cell r="A99" t="str">
            <v>Xavier Worthy</v>
          </cell>
          <cell r="B99" t="str">
            <v>KC</v>
          </cell>
          <cell r="C99" t="str">
            <v>WR</v>
          </cell>
          <cell r="D99">
            <v>98</v>
          </cell>
          <cell r="E99">
            <v>10</v>
          </cell>
        </row>
        <row r="100">
          <cell r="A100" t="str">
            <v>Cooper Kupp</v>
          </cell>
          <cell r="B100" t="str">
            <v>LAR</v>
          </cell>
          <cell r="C100" t="str">
            <v>WR</v>
          </cell>
          <cell r="D100">
            <v>99</v>
          </cell>
          <cell r="E100">
            <v>19.899999999999999</v>
          </cell>
        </row>
        <row r="101">
          <cell r="A101" t="str">
            <v>D'Andre Swift</v>
          </cell>
          <cell r="B101" t="str">
            <v>CHI</v>
          </cell>
          <cell r="C101" t="str">
            <v>RB</v>
          </cell>
          <cell r="D101">
            <v>100</v>
          </cell>
          <cell r="E101">
            <v>6.5</v>
          </cell>
        </row>
        <row r="102">
          <cell r="A102" t="str">
            <v>Tyjae Spears</v>
          </cell>
          <cell r="B102" t="str">
            <v>TEN</v>
          </cell>
          <cell r="C102" t="str">
            <v>RB</v>
          </cell>
          <cell r="D102">
            <v>101</v>
          </cell>
          <cell r="E102">
            <v>7.5</v>
          </cell>
        </row>
        <row r="103">
          <cell r="A103" t="str">
            <v>Christian Kirk</v>
          </cell>
          <cell r="B103" t="str">
            <v>JAC</v>
          </cell>
          <cell r="C103" t="str">
            <v>WR</v>
          </cell>
          <cell r="D103">
            <v>102</v>
          </cell>
          <cell r="E103">
            <v>6.9</v>
          </cell>
        </row>
        <row r="104">
          <cell r="A104" t="str">
            <v>Nick Chubb</v>
          </cell>
          <cell r="B104" t="str">
            <v>CLE</v>
          </cell>
          <cell r="C104" t="str">
            <v>RB</v>
          </cell>
          <cell r="D104">
            <v>103</v>
          </cell>
          <cell r="E104">
            <v>0</v>
          </cell>
        </row>
        <row r="105">
          <cell r="A105" t="str">
            <v>Ladd McConkey</v>
          </cell>
          <cell r="B105" t="str">
            <v>LAC</v>
          </cell>
          <cell r="C105" t="str">
            <v>WR</v>
          </cell>
          <cell r="D105">
            <v>104</v>
          </cell>
          <cell r="E105">
            <v>9</v>
          </cell>
        </row>
        <row r="106">
          <cell r="A106" t="str">
            <v>Keenan Allen</v>
          </cell>
          <cell r="B106" t="str">
            <v>CHI</v>
          </cell>
          <cell r="C106" t="str">
            <v>WR</v>
          </cell>
          <cell r="D106">
            <v>105</v>
          </cell>
          <cell r="E106">
            <v>6.9</v>
          </cell>
        </row>
        <row r="107">
          <cell r="A107" t="str">
            <v>Brock Purdy</v>
          </cell>
          <cell r="B107" t="str">
            <v>SF</v>
          </cell>
          <cell r="C107" t="str">
            <v>QB</v>
          </cell>
          <cell r="D107">
            <v>106</v>
          </cell>
          <cell r="E107">
            <v>17</v>
          </cell>
        </row>
        <row r="108">
          <cell r="A108" t="str">
            <v>Jauan Jennings</v>
          </cell>
          <cell r="B108" t="str">
            <v>SF</v>
          </cell>
          <cell r="C108" t="str">
            <v>WR</v>
          </cell>
          <cell r="D108">
            <v>107</v>
          </cell>
          <cell r="E108">
            <v>21.2</v>
          </cell>
        </row>
        <row r="109">
          <cell r="A109" t="str">
            <v>Evan Engram</v>
          </cell>
          <cell r="B109" t="str">
            <v>JAC</v>
          </cell>
          <cell r="C109" t="str">
            <v>TE</v>
          </cell>
          <cell r="D109">
            <v>108</v>
          </cell>
          <cell r="E109">
            <v>1.5</v>
          </cell>
        </row>
        <row r="110">
          <cell r="A110" t="str">
            <v>Christian Watson</v>
          </cell>
          <cell r="B110" t="str">
            <v>GB</v>
          </cell>
          <cell r="C110" t="str">
            <v>WR</v>
          </cell>
          <cell r="D110">
            <v>109</v>
          </cell>
          <cell r="E110">
            <v>6.3</v>
          </cell>
        </row>
        <row r="111">
          <cell r="A111" t="str">
            <v>Jordan Love</v>
          </cell>
          <cell r="B111" t="str">
            <v>GB</v>
          </cell>
          <cell r="C111" t="str">
            <v>QB</v>
          </cell>
          <cell r="D111">
            <v>110</v>
          </cell>
          <cell r="E111">
            <v>17.399999999999999</v>
          </cell>
        </row>
        <row r="112">
          <cell r="A112" t="str">
            <v>Mark Andrews</v>
          </cell>
          <cell r="B112" t="str">
            <v>BAL</v>
          </cell>
          <cell r="C112" t="str">
            <v>TE</v>
          </cell>
          <cell r="D112">
            <v>111</v>
          </cell>
          <cell r="E112">
            <v>4.2</v>
          </cell>
        </row>
        <row r="113">
          <cell r="A113" t="str">
            <v>Tyler Allgeier</v>
          </cell>
          <cell r="B113" t="str">
            <v>ATL</v>
          </cell>
          <cell r="C113" t="str">
            <v>RB</v>
          </cell>
          <cell r="D113">
            <v>112</v>
          </cell>
          <cell r="E113">
            <v>4.3</v>
          </cell>
        </row>
        <row r="114">
          <cell r="A114" t="str">
            <v>Ty Chandler</v>
          </cell>
          <cell r="B114" t="str">
            <v>MIN</v>
          </cell>
          <cell r="C114" t="str">
            <v>RB</v>
          </cell>
          <cell r="D114">
            <v>113</v>
          </cell>
          <cell r="E114">
            <v>5.6</v>
          </cell>
        </row>
        <row r="115">
          <cell r="A115" t="str">
            <v>Jared Goff</v>
          </cell>
          <cell r="B115" t="str">
            <v>DET</v>
          </cell>
          <cell r="C115" t="str">
            <v>QB</v>
          </cell>
          <cell r="D115">
            <v>114</v>
          </cell>
          <cell r="E115">
            <v>12.9</v>
          </cell>
        </row>
        <row r="116">
          <cell r="A116" t="str">
            <v>Justin Fields</v>
          </cell>
          <cell r="B116" t="str">
            <v>PIT</v>
          </cell>
          <cell r="C116" t="str">
            <v>QB</v>
          </cell>
          <cell r="D116">
            <v>115</v>
          </cell>
          <cell r="E116">
            <v>14.2</v>
          </cell>
        </row>
        <row r="117">
          <cell r="A117" t="str">
            <v>Geno Smith</v>
          </cell>
          <cell r="B117" t="str">
            <v>SEA</v>
          </cell>
          <cell r="C117" t="str">
            <v>QB</v>
          </cell>
          <cell r="D117">
            <v>116</v>
          </cell>
          <cell r="E117">
            <v>16.7</v>
          </cell>
        </row>
        <row r="118">
          <cell r="A118" t="str">
            <v>Jaylen Warren</v>
          </cell>
          <cell r="B118" t="str">
            <v>PIT</v>
          </cell>
          <cell r="C118" t="str">
            <v>RB</v>
          </cell>
          <cell r="D118">
            <v>117</v>
          </cell>
          <cell r="E118">
            <v>4.4000000000000004</v>
          </cell>
        </row>
        <row r="119">
          <cell r="A119" t="str">
            <v>Baker Mayfield</v>
          </cell>
          <cell r="B119" t="str">
            <v>TB</v>
          </cell>
          <cell r="C119" t="str">
            <v>QB</v>
          </cell>
          <cell r="D119">
            <v>118</v>
          </cell>
          <cell r="E119">
            <v>19.7</v>
          </cell>
        </row>
        <row r="120">
          <cell r="A120" t="str">
            <v>Pat Freiermuth</v>
          </cell>
          <cell r="B120" t="str">
            <v>PIT</v>
          </cell>
          <cell r="C120" t="str">
            <v>TE</v>
          </cell>
          <cell r="D120">
            <v>119</v>
          </cell>
          <cell r="E120">
            <v>7.3</v>
          </cell>
        </row>
        <row r="121">
          <cell r="A121" t="str">
            <v>Zamir White</v>
          </cell>
          <cell r="B121" t="str">
            <v>LV</v>
          </cell>
          <cell r="C121" t="str">
            <v>RB</v>
          </cell>
          <cell r="D121">
            <v>120</v>
          </cell>
          <cell r="E121">
            <v>4.9000000000000004</v>
          </cell>
        </row>
        <row r="122">
          <cell r="A122" t="str">
            <v>Samaje Perine</v>
          </cell>
          <cell r="B122" t="str">
            <v>KC</v>
          </cell>
          <cell r="C122" t="str">
            <v>RB</v>
          </cell>
          <cell r="D122">
            <v>121</v>
          </cell>
          <cell r="E122">
            <v>3.4</v>
          </cell>
        </row>
        <row r="123">
          <cell r="A123" t="str">
            <v>Romeo Doubs</v>
          </cell>
          <cell r="B123" t="str">
            <v>GB</v>
          </cell>
          <cell r="C123" t="str">
            <v>WR</v>
          </cell>
          <cell r="D123">
            <v>122</v>
          </cell>
          <cell r="E123">
            <v>7</v>
          </cell>
        </row>
        <row r="124">
          <cell r="A124" t="str">
            <v>DeAndre Hopkins</v>
          </cell>
          <cell r="B124" t="str">
            <v>TEN</v>
          </cell>
          <cell r="C124" t="str">
            <v>WR</v>
          </cell>
          <cell r="D124">
            <v>123</v>
          </cell>
          <cell r="E124">
            <v>7.7</v>
          </cell>
        </row>
        <row r="125">
          <cell r="A125" t="str">
            <v>David Njoku</v>
          </cell>
          <cell r="B125" t="str">
            <v>CLE</v>
          </cell>
          <cell r="C125" t="str">
            <v>TE</v>
          </cell>
          <cell r="D125">
            <v>124</v>
          </cell>
          <cell r="E125">
            <v>8.4</v>
          </cell>
        </row>
        <row r="126">
          <cell r="A126" t="str">
            <v>Isiah Pacheco</v>
          </cell>
          <cell r="B126" t="str">
            <v>KC</v>
          </cell>
          <cell r="C126" t="str">
            <v>RB</v>
          </cell>
          <cell r="D126">
            <v>125</v>
          </cell>
          <cell r="E126">
            <v>15.9</v>
          </cell>
        </row>
        <row r="127">
          <cell r="A127" t="str">
            <v>Tyler Lockett</v>
          </cell>
          <cell r="B127" t="str">
            <v>SEA</v>
          </cell>
          <cell r="C127" t="str">
            <v>WR</v>
          </cell>
          <cell r="D127">
            <v>126</v>
          </cell>
          <cell r="E127">
            <v>8.9</v>
          </cell>
        </row>
        <row r="128">
          <cell r="A128" t="str">
            <v>Darnell Mooney</v>
          </cell>
          <cell r="B128" t="str">
            <v>ATL</v>
          </cell>
          <cell r="C128" t="str">
            <v>WR</v>
          </cell>
          <cell r="D128">
            <v>127</v>
          </cell>
          <cell r="E128">
            <v>11.6</v>
          </cell>
        </row>
        <row r="129">
          <cell r="A129" t="str">
            <v>Derek Carr</v>
          </cell>
          <cell r="B129" t="str">
            <v>NO</v>
          </cell>
          <cell r="C129" t="str">
            <v>QB</v>
          </cell>
          <cell r="D129">
            <v>128</v>
          </cell>
          <cell r="E129">
            <v>17.7</v>
          </cell>
        </row>
        <row r="130">
          <cell r="A130" t="str">
            <v>Cam Akers</v>
          </cell>
          <cell r="B130" t="str">
            <v>HOU</v>
          </cell>
          <cell r="C130" t="str">
            <v>RB</v>
          </cell>
          <cell r="D130">
            <v>129</v>
          </cell>
          <cell r="E130">
            <v>6.2</v>
          </cell>
        </row>
        <row r="131">
          <cell r="A131" t="str">
            <v>Gus Edwards</v>
          </cell>
          <cell r="B131" t="str">
            <v>LAC</v>
          </cell>
          <cell r="C131" t="str">
            <v>RB</v>
          </cell>
          <cell r="D131">
            <v>130</v>
          </cell>
          <cell r="E131">
            <v>3.5</v>
          </cell>
        </row>
        <row r="132">
          <cell r="A132" t="str">
            <v>Jerry Jeudy</v>
          </cell>
          <cell r="B132" t="str">
            <v>CLE</v>
          </cell>
          <cell r="C132" t="str">
            <v>WR</v>
          </cell>
          <cell r="D132">
            <v>131</v>
          </cell>
          <cell r="E132">
            <v>10.8</v>
          </cell>
        </row>
        <row r="133">
          <cell r="A133" t="str">
            <v>Alexander Mattison</v>
          </cell>
          <cell r="B133" t="str">
            <v>LV</v>
          </cell>
          <cell r="C133" t="str">
            <v>RB</v>
          </cell>
          <cell r="D133">
            <v>132</v>
          </cell>
          <cell r="E133">
            <v>11.9</v>
          </cell>
        </row>
        <row r="134">
          <cell r="A134" t="str">
            <v>Courtland Sutton</v>
          </cell>
          <cell r="B134" t="str">
            <v>DEN</v>
          </cell>
          <cell r="C134" t="str">
            <v>WR</v>
          </cell>
          <cell r="D134">
            <v>133</v>
          </cell>
          <cell r="E134">
            <v>8.4</v>
          </cell>
        </row>
        <row r="135">
          <cell r="A135" t="str">
            <v>Jakobi Meyers</v>
          </cell>
          <cell r="B135" t="str">
            <v>LV</v>
          </cell>
          <cell r="C135" t="str">
            <v>WR</v>
          </cell>
          <cell r="D135">
            <v>134</v>
          </cell>
          <cell r="E135">
            <v>12.5</v>
          </cell>
        </row>
        <row r="136">
          <cell r="A136" t="str">
            <v>Keon Coleman</v>
          </cell>
          <cell r="B136" t="str">
            <v>BUF</v>
          </cell>
          <cell r="C136" t="str">
            <v>WR</v>
          </cell>
          <cell r="D136">
            <v>135</v>
          </cell>
          <cell r="E136">
            <v>6.2</v>
          </cell>
        </row>
        <row r="137">
          <cell r="A137" t="str">
            <v>Sam Darnold</v>
          </cell>
          <cell r="B137" t="str">
            <v>MIN</v>
          </cell>
          <cell r="C137" t="str">
            <v>QB</v>
          </cell>
          <cell r="D137">
            <v>136</v>
          </cell>
          <cell r="E137">
            <v>19.899999999999999</v>
          </cell>
        </row>
        <row r="138">
          <cell r="A138" t="str">
            <v>Jordan Addison</v>
          </cell>
          <cell r="B138" t="str">
            <v>MIN</v>
          </cell>
          <cell r="C138" t="str">
            <v>WR</v>
          </cell>
          <cell r="D138">
            <v>137</v>
          </cell>
          <cell r="E138">
            <v>6.5</v>
          </cell>
        </row>
        <row r="139">
          <cell r="A139" t="str">
            <v>Raheem Mostert</v>
          </cell>
          <cell r="B139" t="str">
            <v>MIA</v>
          </cell>
          <cell r="C139" t="str">
            <v>RB</v>
          </cell>
          <cell r="D139">
            <v>138</v>
          </cell>
          <cell r="E139">
            <v>3.9</v>
          </cell>
        </row>
        <row r="140">
          <cell r="A140" t="str">
            <v>Jaleel McLaughlin</v>
          </cell>
          <cell r="B140" t="str">
            <v>DEN</v>
          </cell>
          <cell r="C140" t="str">
            <v>RB</v>
          </cell>
          <cell r="D140">
            <v>139</v>
          </cell>
          <cell r="E140">
            <v>4.9000000000000004</v>
          </cell>
        </row>
        <row r="141">
          <cell r="A141" t="str">
            <v>Ray Davis</v>
          </cell>
          <cell r="B141" t="str">
            <v>BUF</v>
          </cell>
          <cell r="C141" t="str">
            <v>RB</v>
          </cell>
          <cell r="D141">
            <v>140</v>
          </cell>
          <cell r="E141">
            <v>5.6</v>
          </cell>
        </row>
        <row r="142">
          <cell r="A142" t="str">
            <v>Josh Downs</v>
          </cell>
          <cell r="B142" t="str">
            <v>IND</v>
          </cell>
          <cell r="C142" t="str">
            <v>WR</v>
          </cell>
          <cell r="D142">
            <v>141</v>
          </cell>
          <cell r="E142">
            <v>5.2</v>
          </cell>
        </row>
        <row r="143">
          <cell r="A143" t="str">
            <v>Demarcus Robinson</v>
          </cell>
          <cell r="B143" t="str">
            <v>LAR</v>
          </cell>
          <cell r="C143" t="str">
            <v>WR</v>
          </cell>
          <cell r="D143">
            <v>142</v>
          </cell>
          <cell r="E143">
            <v>6.5</v>
          </cell>
        </row>
        <row r="144">
          <cell r="A144" t="str">
            <v>Trevor Lawrence</v>
          </cell>
          <cell r="B144" t="str">
            <v>JAC</v>
          </cell>
          <cell r="C144" t="str">
            <v>QB</v>
          </cell>
          <cell r="D144">
            <v>143</v>
          </cell>
          <cell r="E144">
            <v>11.7</v>
          </cell>
        </row>
        <row r="145">
          <cell r="A145" t="str">
            <v>Quentin Johnston</v>
          </cell>
          <cell r="B145" t="str">
            <v>LAC</v>
          </cell>
          <cell r="C145" t="str">
            <v>WR</v>
          </cell>
          <cell r="D145">
            <v>144</v>
          </cell>
          <cell r="E145">
            <v>13.8</v>
          </cell>
        </row>
        <row r="146">
          <cell r="A146" t="str">
            <v>Ezekiel Elliott</v>
          </cell>
          <cell r="B146" t="str">
            <v>DAL</v>
          </cell>
          <cell r="C146" t="str">
            <v>RB</v>
          </cell>
          <cell r="D146">
            <v>145</v>
          </cell>
          <cell r="E146">
            <v>6.8</v>
          </cell>
        </row>
        <row r="147">
          <cell r="A147" t="str">
            <v>Aaron Rodgers</v>
          </cell>
          <cell r="B147" t="str">
            <v>NYJ</v>
          </cell>
          <cell r="C147" t="str">
            <v>QB</v>
          </cell>
          <cell r="D147">
            <v>146</v>
          </cell>
          <cell r="E147">
            <v>15.3</v>
          </cell>
        </row>
        <row r="148">
          <cell r="A148" t="str">
            <v>Cole Kmet</v>
          </cell>
          <cell r="B148" t="str">
            <v>CHI</v>
          </cell>
          <cell r="C148" t="str">
            <v>TE</v>
          </cell>
          <cell r="D148">
            <v>147</v>
          </cell>
          <cell r="E148">
            <v>11.3</v>
          </cell>
        </row>
        <row r="149">
          <cell r="A149" t="str">
            <v>Antonio Gibson</v>
          </cell>
          <cell r="B149" t="str">
            <v>NE</v>
          </cell>
          <cell r="C149" t="str">
            <v>RB</v>
          </cell>
          <cell r="D149">
            <v>148</v>
          </cell>
          <cell r="E149">
            <v>6.6</v>
          </cell>
        </row>
        <row r="150">
          <cell r="A150" t="str">
            <v>Brandin Cooks</v>
          </cell>
          <cell r="B150" t="str">
            <v>DAL</v>
          </cell>
          <cell r="C150" t="str">
            <v>WR</v>
          </cell>
          <cell r="D150">
            <v>149</v>
          </cell>
          <cell r="E150">
            <v>7.2</v>
          </cell>
        </row>
        <row r="151">
          <cell r="A151" t="str">
            <v>Isaiah Likely</v>
          </cell>
          <cell r="B151" t="str">
            <v>BAL</v>
          </cell>
          <cell r="C151" t="str">
            <v>TE</v>
          </cell>
          <cell r="D151">
            <v>150</v>
          </cell>
          <cell r="E151">
            <v>10.7</v>
          </cell>
        </row>
        <row r="152">
          <cell r="A152" t="str">
            <v>Zach Ertz</v>
          </cell>
          <cell r="B152" t="str">
            <v>WAS</v>
          </cell>
          <cell r="C152" t="str">
            <v>TE</v>
          </cell>
          <cell r="D152">
            <v>151</v>
          </cell>
          <cell r="E152">
            <v>8.3000000000000007</v>
          </cell>
        </row>
        <row r="153">
          <cell r="A153" t="str">
            <v>Jalen Tolbert</v>
          </cell>
          <cell r="B153" t="str">
            <v>DAL</v>
          </cell>
          <cell r="C153" t="str">
            <v>WR</v>
          </cell>
          <cell r="D153">
            <v>152</v>
          </cell>
          <cell r="E153">
            <v>9.9</v>
          </cell>
        </row>
        <row r="154">
          <cell r="A154" t="str">
            <v>Caleb Williams</v>
          </cell>
          <cell r="B154" t="str">
            <v>CHI</v>
          </cell>
          <cell r="C154" t="str">
            <v>QB</v>
          </cell>
          <cell r="D154">
            <v>153</v>
          </cell>
          <cell r="E154">
            <v>12</v>
          </cell>
        </row>
        <row r="155">
          <cell r="A155" t="str">
            <v>Khalil Herbert</v>
          </cell>
          <cell r="B155" t="str">
            <v>CHI</v>
          </cell>
          <cell r="C155" t="str">
            <v>RB</v>
          </cell>
          <cell r="D155">
            <v>154</v>
          </cell>
          <cell r="E155">
            <v>3.3</v>
          </cell>
        </row>
        <row r="156">
          <cell r="A156" t="str">
            <v>D'Onta Foreman</v>
          </cell>
          <cell r="B156" t="str">
            <v>CLE</v>
          </cell>
          <cell r="C156" t="str">
            <v>RB</v>
          </cell>
          <cell r="D156">
            <v>155</v>
          </cell>
          <cell r="E156">
            <v>2.2000000000000002</v>
          </cell>
        </row>
        <row r="157">
          <cell r="A157" t="str">
            <v>Kirk Cousins</v>
          </cell>
          <cell r="B157" t="str">
            <v>ATL</v>
          </cell>
          <cell r="C157" t="str">
            <v>QB</v>
          </cell>
          <cell r="D157">
            <v>156</v>
          </cell>
          <cell r="E157">
            <v>12.6</v>
          </cell>
        </row>
        <row r="158">
          <cell r="A158" t="str">
            <v>Pittsburgh Steelers</v>
          </cell>
          <cell r="B158" t="str">
            <v>PIT</v>
          </cell>
          <cell r="C158" t="str">
            <v>DST</v>
          </cell>
          <cell r="D158">
            <v>157</v>
          </cell>
          <cell r="E158">
            <v>8.5</v>
          </cell>
        </row>
        <row r="159">
          <cell r="A159" t="str">
            <v>Tucker Kraft</v>
          </cell>
          <cell r="B159" t="str">
            <v>GB</v>
          </cell>
          <cell r="C159" t="str">
            <v>TE</v>
          </cell>
          <cell r="D159">
            <v>158</v>
          </cell>
          <cell r="E159">
            <v>4.5999999999999996</v>
          </cell>
        </row>
        <row r="160">
          <cell r="A160" t="str">
            <v>New York Jets</v>
          </cell>
          <cell r="B160" t="str">
            <v>NYJ</v>
          </cell>
          <cell r="C160" t="str">
            <v>DST</v>
          </cell>
          <cell r="D160">
            <v>159</v>
          </cell>
          <cell r="E160">
            <v>7.3</v>
          </cell>
        </row>
        <row r="161">
          <cell r="A161" t="str">
            <v>Joshua Palmer</v>
          </cell>
          <cell r="B161" t="str">
            <v>LAC</v>
          </cell>
          <cell r="C161" t="str">
            <v>WR</v>
          </cell>
          <cell r="D161">
            <v>160</v>
          </cell>
          <cell r="E161">
            <v>3.7</v>
          </cell>
        </row>
        <row r="162">
          <cell r="A162" t="str">
            <v>Roschon Johnson</v>
          </cell>
          <cell r="B162" t="str">
            <v>CHI</v>
          </cell>
          <cell r="C162" t="str">
            <v>RB</v>
          </cell>
          <cell r="D162">
            <v>161</v>
          </cell>
          <cell r="E162">
            <v>10.199999999999999</v>
          </cell>
        </row>
        <row r="163">
          <cell r="A163" t="str">
            <v>New Orleans Saints</v>
          </cell>
          <cell r="B163" t="str">
            <v>NO</v>
          </cell>
          <cell r="C163" t="str">
            <v>DST</v>
          </cell>
          <cell r="D163">
            <v>162</v>
          </cell>
          <cell r="E163">
            <v>8.3000000000000007</v>
          </cell>
        </row>
        <row r="164">
          <cell r="A164" t="str">
            <v>Mike Williams</v>
          </cell>
          <cell r="B164" t="str">
            <v>NYJ</v>
          </cell>
          <cell r="C164" t="str">
            <v>WR</v>
          </cell>
          <cell r="D164">
            <v>163</v>
          </cell>
          <cell r="E164">
            <v>3.1</v>
          </cell>
        </row>
        <row r="165">
          <cell r="A165" t="str">
            <v>Justice Hill</v>
          </cell>
          <cell r="B165" t="str">
            <v>BAL</v>
          </cell>
          <cell r="C165" t="str">
            <v>RB</v>
          </cell>
          <cell r="D165">
            <v>164</v>
          </cell>
          <cell r="E165">
            <v>8</v>
          </cell>
        </row>
        <row r="166">
          <cell r="A166" t="str">
            <v>Blake Corum</v>
          </cell>
          <cell r="B166" t="str">
            <v>LAR</v>
          </cell>
          <cell r="C166" t="str">
            <v>RB</v>
          </cell>
          <cell r="D166">
            <v>165</v>
          </cell>
          <cell r="E166">
            <v>1.4</v>
          </cell>
        </row>
        <row r="167">
          <cell r="A167" t="str">
            <v>Jaylen Wright</v>
          </cell>
          <cell r="B167" t="str">
            <v>MIA</v>
          </cell>
          <cell r="C167" t="str">
            <v>RB</v>
          </cell>
          <cell r="D167">
            <v>166</v>
          </cell>
          <cell r="E167">
            <v>1.1000000000000001</v>
          </cell>
        </row>
        <row r="168">
          <cell r="A168" t="str">
            <v>T.J. Hockenson</v>
          </cell>
          <cell r="B168" t="str">
            <v>MIN</v>
          </cell>
          <cell r="C168" t="str">
            <v>TE</v>
          </cell>
          <cell r="D168">
            <v>167</v>
          </cell>
          <cell r="E168">
            <v>0</v>
          </cell>
        </row>
        <row r="169">
          <cell r="A169" t="str">
            <v>DeMario Douglas</v>
          </cell>
          <cell r="B169" t="str">
            <v>NE</v>
          </cell>
          <cell r="C169" t="str">
            <v>WR</v>
          </cell>
          <cell r="D169">
            <v>168</v>
          </cell>
          <cell r="E169">
            <v>6</v>
          </cell>
        </row>
        <row r="170">
          <cell r="A170" t="str">
            <v>Kansas City Chiefs</v>
          </cell>
          <cell r="B170" t="str">
            <v>KC</v>
          </cell>
          <cell r="C170" t="str">
            <v>DST</v>
          </cell>
          <cell r="D170">
            <v>169</v>
          </cell>
          <cell r="E170">
            <v>5</v>
          </cell>
        </row>
        <row r="171">
          <cell r="A171" t="str">
            <v>Tank Bigsby</v>
          </cell>
          <cell r="B171" t="str">
            <v>JAC</v>
          </cell>
          <cell r="C171" t="str">
            <v>RB</v>
          </cell>
          <cell r="D171">
            <v>170</v>
          </cell>
          <cell r="E171">
            <v>2.7</v>
          </cell>
        </row>
        <row r="172">
          <cell r="A172" t="str">
            <v>Wan'Dale Robinson</v>
          </cell>
          <cell r="B172" t="str">
            <v>NYG</v>
          </cell>
          <cell r="C172" t="str">
            <v>WR</v>
          </cell>
          <cell r="D172">
            <v>171</v>
          </cell>
          <cell r="E172">
            <v>11.6</v>
          </cell>
        </row>
        <row r="173">
          <cell r="A173" t="str">
            <v>Brandon Aubrey</v>
          </cell>
          <cell r="B173" t="str">
            <v>DAL</v>
          </cell>
          <cell r="C173" t="str">
            <v>K</v>
          </cell>
          <cell r="D173">
            <v>172</v>
          </cell>
          <cell r="E173">
            <v>16.3</v>
          </cell>
        </row>
        <row r="174">
          <cell r="A174" t="str">
            <v>Mike Gesicki</v>
          </cell>
          <cell r="B174" t="str">
            <v>CIN</v>
          </cell>
          <cell r="C174" t="str">
            <v>TE</v>
          </cell>
          <cell r="D174">
            <v>173</v>
          </cell>
          <cell r="E174">
            <v>9.9</v>
          </cell>
        </row>
        <row r="175">
          <cell r="A175" t="str">
            <v>Harrison Butker</v>
          </cell>
          <cell r="B175" t="str">
            <v>KC</v>
          </cell>
          <cell r="C175" t="str">
            <v>K</v>
          </cell>
          <cell r="D175">
            <v>174</v>
          </cell>
          <cell r="E175">
            <v>10.7</v>
          </cell>
        </row>
        <row r="176">
          <cell r="A176" t="str">
            <v>Andrei Iosivas</v>
          </cell>
          <cell r="B176" t="str">
            <v>CIN</v>
          </cell>
          <cell r="C176" t="str">
            <v>WR</v>
          </cell>
          <cell r="D176">
            <v>175</v>
          </cell>
          <cell r="E176">
            <v>12.2</v>
          </cell>
        </row>
        <row r="177">
          <cell r="A177" t="str">
            <v>Alec Pierce</v>
          </cell>
          <cell r="B177" t="str">
            <v>IND</v>
          </cell>
          <cell r="C177" t="str">
            <v>WR</v>
          </cell>
          <cell r="D177">
            <v>176</v>
          </cell>
          <cell r="E177">
            <v>14.5</v>
          </cell>
        </row>
        <row r="178">
          <cell r="A178" t="str">
            <v>Andy Dalton</v>
          </cell>
          <cell r="B178" t="str">
            <v>CAR</v>
          </cell>
          <cell r="C178" t="str">
            <v>QB</v>
          </cell>
          <cell r="D178">
            <v>177</v>
          </cell>
          <cell r="E178">
            <v>12.3</v>
          </cell>
        </row>
        <row r="179">
          <cell r="A179" t="str">
            <v>Cleveland Browns</v>
          </cell>
          <cell r="B179" t="str">
            <v>CLE</v>
          </cell>
          <cell r="C179" t="str">
            <v>DST</v>
          </cell>
          <cell r="D179">
            <v>178</v>
          </cell>
          <cell r="E179">
            <v>4.5</v>
          </cell>
        </row>
        <row r="180">
          <cell r="A180" t="str">
            <v>Justin Tucker</v>
          </cell>
          <cell r="B180" t="str">
            <v>BAL</v>
          </cell>
          <cell r="C180" t="str">
            <v>K</v>
          </cell>
          <cell r="D180">
            <v>179</v>
          </cell>
          <cell r="E180">
            <v>8.3000000000000007</v>
          </cell>
        </row>
        <row r="181">
          <cell r="A181" t="str">
            <v>Jalen McMillan</v>
          </cell>
          <cell r="B181" t="str">
            <v>TB</v>
          </cell>
          <cell r="C181" t="str">
            <v>WR</v>
          </cell>
          <cell r="D181">
            <v>180</v>
          </cell>
          <cell r="E181">
            <v>5</v>
          </cell>
        </row>
        <row r="182">
          <cell r="A182" t="str">
            <v>Greg Dortch</v>
          </cell>
          <cell r="B182" t="str">
            <v>ARI</v>
          </cell>
          <cell r="C182" t="str">
            <v>WR</v>
          </cell>
          <cell r="D182">
            <v>181</v>
          </cell>
          <cell r="E182">
            <v>6.9</v>
          </cell>
        </row>
        <row r="183">
          <cell r="A183" t="str">
            <v>Matthew Stafford</v>
          </cell>
          <cell r="B183" t="str">
            <v>LAR</v>
          </cell>
          <cell r="C183" t="str">
            <v>QB</v>
          </cell>
          <cell r="D183">
            <v>182</v>
          </cell>
          <cell r="E183">
            <v>11.7</v>
          </cell>
        </row>
        <row r="184">
          <cell r="A184" t="str">
            <v>Baltimore Ravens</v>
          </cell>
          <cell r="B184" t="str">
            <v>BAL</v>
          </cell>
          <cell r="C184" t="str">
            <v>DST</v>
          </cell>
          <cell r="D184">
            <v>183</v>
          </cell>
          <cell r="E184">
            <v>4</v>
          </cell>
        </row>
        <row r="185">
          <cell r="A185" t="str">
            <v>Daniel Jones</v>
          </cell>
          <cell r="B185" t="str">
            <v>NYG</v>
          </cell>
          <cell r="C185" t="str">
            <v>QB</v>
          </cell>
          <cell r="D185">
            <v>184</v>
          </cell>
          <cell r="E185">
            <v>14.9</v>
          </cell>
        </row>
        <row r="186">
          <cell r="A186" t="str">
            <v>Hunter Henry</v>
          </cell>
          <cell r="B186" t="str">
            <v>NE</v>
          </cell>
          <cell r="C186" t="str">
            <v>TE</v>
          </cell>
          <cell r="D186">
            <v>185</v>
          </cell>
          <cell r="E186">
            <v>8.5</v>
          </cell>
        </row>
        <row r="187">
          <cell r="A187" t="str">
            <v>Justin Herbert</v>
          </cell>
          <cell r="B187" t="str">
            <v>LAC</v>
          </cell>
          <cell r="C187" t="str">
            <v>QB</v>
          </cell>
          <cell r="D187">
            <v>186</v>
          </cell>
          <cell r="E187">
            <v>10.5</v>
          </cell>
        </row>
        <row r="188">
          <cell r="A188" t="str">
            <v>Detroit Lions</v>
          </cell>
          <cell r="B188" t="str">
            <v>DET</v>
          </cell>
          <cell r="C188" t="str">
            <v>DST</v>
          </cell>
          <cell r="D188">
            <v>187</v>
          </cell>
          <cell r="E188">
            <v>5</v>
          </cell>
        </row>
        <row r="189">
          <cell r="A189" t="str">
            <v>Trey Benson</v>
          </cell>
          <cell r="B189" t="str">
            <v>ARI</v>
          </cell>
          <cell r="C189" t="str">
            <v>RB</v>
          </cell>
          <cell r="D189">
            <v>188</v>
          </cell>
          <cell r="E189">
            <v>2.1</v>
          </cell>
        </row>
        <row r="190">
          <cell r="A190" t="str">
            <v>Seattle Seahawks</v>
          </cell>
          <cell r="B190" t="str">
            <v>SEA</v>
          </cell>
          <cell r="C190" t="str">
            <v>DST</v>
          </cell>
          <cell r="D190">
            <v>189</v>
          </cell>
          <cell r="E190">
            <v>7</v>
          </cell>
        </row>
        <row r="191">
          <cell r="A191" t="str">
            <v>Dallas Cowboys</v>
          </cell>
          <cell r="B191" t="str">
            <v>DAL</v>
          </cell>
          <cell r="C191" t="str">
            <v>DST</v>
          </cell>
          <cell r="D191">
            <v>190</v>
          </cell>
          <cell r="E191">
            <v>4.3</v>
          </cell>
        </row>
        <row r="192">
          <cell r="A192" t="str">
            <v>San Francisco 49ers</v>
          </cell>
          <cell r="B192" t="str">
            <v>SF</v>
          </cell>
          <cell r="C192" t="str">
            <v>DST</v>
          </cell>
          <cell r="D192">
            <v>191</v>
          </cell>
          <cell r="E192">
            <v>4.3</v>
          </cell>
        </row>
        <row r="193">
          <cell r="A193" t="str">
            <v>Jake Elliott</v>
          </cell>
          <cell r="B193" t="str">
            <v>PHI</v>
          </cell>
          <cell r="C193" t="str">
            <v>K</v>
          </cell>
          <cell r="D193">
            <v>192</v>
          </cell>
          <cell r="E193">
            <v>6</v>
          </cell>
        </row>
        <row r="194">
          <cell r="A194" t="str">
            <v>Buffalo Bills</v>
          </cell>
          <cell r="B194" t="str">
            <v>BUF</v>
          </cell>
          <cell r="C194" t="str">
            <v>DST</v>
          </cell>
          <cell r="D194">
            <v>193</v>
          </cell>
          <cell r="E194">
            <v>9</v>
          </cell>
        </row>
        <row r="195">
          <cell r="A195" t="str">
            <v>Jake Moody</v>
          </cell>
          <cell r="B195" t="str">
            <v>SF</v>
          </cell>
          <cell r="C195" t="str">
            <v>K</v>
          </cell>
          <cell r="D195">
            <v>194</v>
          </cell>
          <cell r="E195">
            <v>12.3</v>
          </cell>
        </row>
        <row r="196">
          <cell r="A196" t="str">
            <v>Clyde Edwards-Helaire</v>
          </cell>
          <cell r="B196" t="str">
            <v>KC</v>
          </cell>
          <cell r="C196" t="str">
            <v>RB</v>
          </cell>
          <cell r="D196">
            <v>195</v>
          </cell>
          <cell r="E196">
            <v>0</v>
          </cell>
        </row>
        <row r="197">
          <cell r="A197" t="str">
            <v>Jordan Whittington</v>
          </cell>
          <cell r="B197" t="str">
            <v>LAR</v>
          </cell>
          <cell r="C197" t="str">
            <v>WR</v>
          </cell>
          <cell r="D197">
            <v>196</v>
          </cell>
          <cell r="E197">
            <v>3.3</v>
          </cell>
        </row>
        <row r="198">
          <cell r="A198" t="str">
            <v>Philadelphia Eagles</v>
          </cell>
          <cell r="B198" t="str">
            <v>PHI</v>
          </cell>
          <cell r="C198" t="str">
            <v>DST</v>
          </cell>
          <cell r="D198">
            <v>197</v>
          </cell>
          <cell r="E198">
            <v>2.8</v>
          </cell>
        </row>
        <row r="199">
          <cell r="A199" t="str">
            <v>Deshaun Watson</v>
          </cell>
          <cell r="B199" t="str">
            <v>CLE</v>
          </cell>
          <cell r="C199" t="str">
            <v>QB</v>
          </cell>
          <cell r="D199">
            <v>198</v>
          </cell>
          <cell r="E199">
            <v>14.8</v>
          </cell>
        </row>
        <row r="200">
          <cell r="A200" t="str">
            <v>Gabe Davis</v>
          </cell>
          <cell r="B200" t="str">
            <v>JAC</v>
          </cell>
          <cell r="C200" t="str">
            <v>WR</v>
          </cell>
          <cell r="D200">
            <v>199</v>
          </cell>
          <cell r="E200">
            <v>6.8</v>
          </cell>
        </row>
        <row r="201">
          <cell r="A201" t="str">
            <v>Michael Wilson</v>
          </cell>
          <cell r="B201" t="str">
            <v>ARI</v>
          </cell>
          <cell r="C201" t="str">
            <v>WR</v>
          </cell>
          <cell r="D201">
            <v>200</v>
          </cell>
          <cell r="E201">
            <v>9</v>
          </cell>
        </row>
        <row r="202">
          <cell r="A202" t="str">
            <v>Evan McPherson</v>
          </cell>
          <cell r="B202" t="str">
            <v>CIN</v>
          </cell>
          <cell r="C202" t="str">
            <v>K</v>
          </cell>
          <cell r="D202">
            <v>201</v>
          </cell>
          <cell r="E202">
            <v>10.3</v>
          </cell>
        </row>
        <row r="203">
          <cell r="A203" t="str">
            <v>Emanuel Wilson</v>
          </cell>
          <cell r="B203" t="str">
            <v>GB</v>
          </cell>
          <cell r="C203" t="str">
            <v>RB</v>
          </cell>
          <cell r="D203">
            <v>202</v>
          </cell>
          <cell r="E203">
            <v>8.1</v>
          </cell>
        </row>
        <row r="204">
          <cell r="A204" t="str">
            <v>Younghoe Koo</v>
          </cell>
          <cell r="B204" t="str">
            <v>ATL</v>
          </cell>
          <cell r="C204" t="str">
            <v>K</v>
          </cell>
          <cell r="D204">
            <v>203</v>
          </cell>
          <cell r="E204">
            <v>7</v>
          </cell>
        </row>
        <row r="205">
          <cell r="A205" t="str">
            <v>Matt Prater</v>
          </cell>
          <cell r="B205" t="str">
            <v>ARI</v>
          </cell>
          <cell r="C205" t="str">
            <v>K</v>
          </cell>
          <cell r="D205">
            <v>204</v>
          </cell>
          <cell r="E205">
            <v>10.3</v>
          </cell>
        </row>
        <row r="206">
          <cell r="A206" t="str">
            <v>Chicago Bears</v>
          </cell>
          <cell r="B206" t="str">
            <v>CHI</v>
          </cell>
          <cell r="C206" t="str">
            <v>DST</v>
          </cell>
          <cell r="D206">
            <v>205</v>
          </cell>
          <cell r="E206">
            <v>8.8000000000000007</v>
          </cell>
        </row>
        <row r="207">
          <cell r="A207" t="str">
            <v>Luke McCaffrey</v>
          </cell>
          <cell r="B207" t="str">
            <v>WAS</v>
          </cell>
          <cell r="C207" t="str">
            <v>WR</v>
          </cell>
          <cell r="D207">
            <v>206</v>
          </cell>
          <cell r="E207">
            <v>4.0999999999999996</v>
          </cell>
        </row>
        <row r="208">
          <cell r="A208" t="str">
            <v>Houston Texans</v>
          </cell>
          <cell r="B208" t="str">
            <v>HOU</v>
          </cell>
          <cell r="C208" t="str">
            <v>DST</v>
          </cell>
          <cell r="D208">
            <v>207</v>
          </cell>
          <cell r="E208">
            <v>5.5</v>
          </cell>
        </row>
        <row r="209">
          <cell r="A209" t="str">
            <v>Ka'imi Fairbairn</v>
          </cell>
          <cell r="B209" t="str">
            <v>HOU</v>
          </cell>
          <cell r="C209" t="str">
            <v>K</v>
          </cell>
          <cell r="D209">
            <v>208</v>
          </cell>
          <cell r="E209">
            <v>12.7</v>
          </cell>
        </row>
        <row r="210">
          <cell r="A210" t="str">
            <v>Cordarrelle Patterson</v>
          </cell>
          <cell r="B210" t="str">
            <v>PIT</v>
          </cell>
          <cell r="C210" t="str">
            <v>RB</v>
          </cell>
          <cell r="D210">
            <v>209</v>
          </cell>
          <cell r="E210">
            <v>3.1</v>
          </cell>
        </row>
        <row r="211">
          <cell r="A211" t="str">
            <v>Jamaal Williams</v>
          </cell>
          <cell r="B211" t="str">
            <v>NO</v>
          </cell>
          <cell r="C211" t="str">
            <v>RB</v>
          </cell>
          <cell r="D211">
            <v>210</v>
          </cell>
          <cell r="E211">
            <v>5.6</v>
          </cell>
        </row>
        <row r="212">
          <cell r="A212" t="str">
            <v>Tyrone Tracy Jr.</v>
          </cell>
          <cell r="B212" t="str">
            <v>NYG</v>
          </cell>
          <cell r="C212" t="str">
            <v>RB</v>
          </cell>
          <cell r="D212">
            <v>211</v>
          </cell>
          <cell r="E212">
            <v>2.6</v>
          </cell>
        </row>
        <row r="213">
          <cell r="A213" t="str">
            <v>Colby Parkinson</v>
          </cell>
          <cell r="B213" t="str">
            <v>LAR</v>
          </cell>
          <cell r="C213" t="str">
            <v>TE</v>
          </cell>
          <cell r="D213">
            <v>212</v>
          </cell>
          <cell r="E213">
            <v>5.3</v>
          </cell>
        </row>
        <row r="214">
          <cell r="A214" t="str">
            <v>Dalton Schultz</v>
          </cell>
          <cell r="B214" t="str">
            <v>HOU</v>
          </cell>
          <cell r="C214" t="str">
            <v>TE</v>
          </cell>
          <cell r="D214">
            <v>213</v>
          </cell>
          <cell r="E214">
            <v>3.9</v>
          </cell>
        </row>
        <row r="215">
          <cell r="A215" t="str">
            <v>Dontayvion Wicks</v>
          </cell>
          <cell r="B215" t="str">
            <v>GB</v>
          </cell>
          <cell r="C215" t="str">
            <v>WR</v>
          </cell>
          <cell r="D215">
            <v>214</v>
          </cell>
          <cell r="E215">
            <v>3.9</v>
          </cell>
        </row>
        <row r="216">
          <cell r="A216" t="str">
            <v>Rashod Bateman</v>
          </cell>
          <cell r="B216" t="str">
            <v>BAL</v>
          </cell>
          <cell r="C216" t="str">
            <v>WR</v>
          </cell>
          <cell r="D216">
            <v>215</v>
          </cell>
          <cell r="E216">
            <v>8.6999999999999993</v>
          </cell>
        </row>
        <row r="217">
          <cell r="A217" t="str">
            <v>Trey Sermon</v>
          </cell>
          <cell r="B217" t="str">
            <v>IND</v>
          </cell>
          <cell r="C217" t="str">
            <v>RB</v>
          </cell>
          <cell r="D217">
            <v>216</v>
          </cell>
          <cell r="E217">
            <v>3.1</v>
          </cell>
        </row>
        <row r="218">
          <cell r="A218" t="str">
            <v>Jason Myers</v>
          </cell>
          <cell r="B218" t="str">
            <v>SEA</v>
          </cell>
          <cell r="C218" t="str">
            <v>K</v>
          </cell>
          <cell r="D218">
            <v>217</v>
          </cell>
          <cell r="E218">
            <v>10</v>
          </cell>
        </row>
        <row r="219">
          <cell r="A219" t="str">
            <v>Jalen Nailor</v>
          </cell>
          <cell r="B219" t="str">
            <v>MIN</v>
          </cell>
          <cell r="C219" t="str">
            <v>WR</v>
          </cell>
          <cell r="D219">
            <v>218</v>
          </cell>
          <cell r="E219">
            <v>12</v>
          </cell>
        </row>
        <row r="220">
          <cell r="A220" t="str">
            <v>Kenneth Gainwell</v>
          </cell>
          <cell r="B220" t="str">
            <v>PHI</v>
          </cell>
          <cell r="C220" t="str">
            <v>RB</v>
          </cell>
          <cell r="D220">
            <v>219</v>
          </cell>
          <cell r="E220">
            <v>2</v>
          </cell>
        </row>
        <row r="221">
          <cell r="A221" t="str">
            <v>Ja'Lynn Polk</v>
          </cell>
          <cell r="B221" t="str">
            <v>NE</v>
          </cell>
          <cell r="C221" t="str">
            <v>WR</v>
          </cell>
          <cell r="D221">
            <v>220</v>
          </cell>
          <cell r="E221">
            <v>4.7</v>
          </cell>
        </row>
        <row r="222">
          <cell r="A222" t="str">
            <v>Miles Sanders</v>
          </cell>
          <cell r="B222" t="str">
            <v>CAR</v>
          </cell>
          <cell r="C222" t="str">
            <v>RB</v>
          </cell>
          <cell r="D222">
            <v>221</v>
          </cell>
          <cell r="E222">
            <v>6.2</v>
          </cell>
        </row>
        <row r="223">
          <cell r="A223" t="str">
            <v>Taysom Hill</v>
          </cell>
          <cell r="B223" t="str">
            <v>NO</v>
          </cell>
          <cell r="C223" t="str">
            <v>TE</v>
          </cell>
          <cell r="D223">
            <v>222</v>
          </cell>
          <cell r="E223">
            <v>3.8</v>
          </cell>
        </row>
        <row r="224">
          <cell r="A224" t="str">
            <v>Adam Thielen</v>
          </cell>
          <cell r="B224" t="str">
            <v>CAR</v>
          </cell>
          <cell r="C224" t="str">
            <v>WR</v>
          </cell>
          <cell r="D224">
            <v>223</v>
          </cell>
          <cell r="E224">
            <v>8.3000000000000007</v>
          </cell>
        </row>
        <row r="225">
          <cell r="A225" t="str">
            <v>MarShawn Lloyd</v>
          </cell>
          <cell r="B225" t="str">
            <v>GB</v>
          </cell>
          <cell r="C225" t="str">
            <v>RB</v>
          </cell>
          <cell r="D225">
            <v>224</v>
          </cell>
          <cell r="E225">
            <v>2.8</v>
          </cell>
        </row>
        <row r="226">
          <cell r="A226" t="str">
            <v>Ray-Ray McCloud III</v>
          </cell>
          <cell r="B226" t="str">
            <v>ATL</v>
          </cell>
          <cell r="C226" t="str">
            <v>WR</v>
          </cell>
          <cell r="D226">
            <v>225</v>
          </cell>
          <cell r="E226">
            <v>7.5</v>
          </cell>
        </row>
        <row r="227">
          <cell r="A227" t="str">
            <v>Los Angeles Chargers</v>
          </cell>
          <cell r="B227" t="str">
            <v>LAC</v>
          </cell>
          <cell r="C227" t="str">
            <v>DST</v>
          </cell>
          <cell r="D227">
            <v>226</v>
          </cell>
          <cell r="E227">
            <v>7.5</v>
          </cell>
        </row>
        <row r="228">
          <cell r="A228" t="str">
            <v>Ty Johnson</v>
          </cell>
          <cell r="B228" t="str">
            <v>BUF</v>
          </cell>
          <cell r="C228" t="str">
            <v>RB</v>
          </cell>
          <cell r="D228">
            <v>227</v>
          </cell>
          <cell r="E228">
            <v>6.2</v>
          </cell>
        </row>
        <row r="229">
          <cell r="A229" t="str">
            <v>Minnesota Vikings</v>
          </cell>
          <cell r="B229" t="str">
            <v>MIN</v>
          </cell>
          <cell r="C229" t="str">
            <v>DST</v>
          </cell>
          <cell r="D229">
            <v>228</v>
          </cell>
          <cell r="E229">
            <v>12</v>
          </cell>
        </row>
        <row r="230">
          <cell r="A230" t="str">
            <v>Drake Maye</v>
          </cell>
          <cell r="B230" t="str">
            <v>NE</v>
          </cell>
          <cell r="C230" t="str">
            <v>QB</v>
          </cell>
          <cell r="D230">
            <v>229</v>
          </cell>
          <cell r="E230">
            <v>2.1</v>
          </cell>
        </row>
        <row r="231">
          <cell r="A231" t="str">
            <v>Josh Reynolds</v>
          </cell>
          <cell r="B231" t="str">
            <v>DEN</v>
          </cell>
          <cell r="C231" t="str">
            <v>WR</v>
          </cell>
          <cell r="D231">
            <v>230</v>
          </cell>
          <cell r="E231">
            <v>9.5</v>
          </cell>
        </row>
        <row r="232">
          <cell r="A232" t="str">
            <v>Gardner Minshew II</v>
          </cell>
          <cell r="B232" t="str">
            <v>LV</v>
          </cell>
          <cell r="C232" t="str">
            <v>QB</v>
          </cell>
          <cell r="D232">
            <v>231</v>
          </cell>
          <cell r="E232">
            <v>13.6</v>
          </cell>
        </row>
        <row r="233">
          <cell r="A233" t="str">
            <v>Elijah Moore</v>
          </cell>
          <cell r="B233" t="str">
            <v>CLE</v>
          </cell>
          <cell r="C233" t="str">
            <v>WR</v>
          </cell>
          <cell r="D233">
            <v>232</v>
          </cell>
          <cell r="E233">
            <v>6</v>
          </cell>
        </row>
        <row r="234">
          <cell r="A234" t="str">
            <v>Curtis Samuel</v>
          </cell>
          <cell r="B234" t="str">
            <v>BUF</v>
          </cell>
          <cell r="C234" t="str">
            <v>WR</v>
          </cell>
          <cell r="D234">
            <v>233</v>
          </cell>
          <cell r="E234">
            <v>3.3</v>
          </cell>
        </row>
        <row r="235">
          <cell r="A235" t="str">
            <v>Noah Fant</v>
          </cell>
          <cell r="B235" t="str">
            <v>SEA</v>
          </cell>
          <cell r="C235" t="str">
            <v>TE</v>
          </cell>
          <cell r="D235">
            <v>234</v>
          </cell>
          <cell r="E235">
            <v>5.8</v>
          </cell>
        </row>
        <row r="236">
          <cell r="A236" t="str">
            <v>Jeff Wilson Jr.</v>
          </cell>
          <cell r="B236" t="str">
            <v>MIA</v>
          </cell>
          <cell r="C236" t="str">
            <v>RB</v>
          </cell>
          <cell r="D236">
            <v>235</v>
          </cell>
          <cell r="E236">
            <v>2.4</v>
          </cell>
        </row>
        <row r="237">
          <cell r="A237" t="str">
            <v>Audric Estime</v>
          </cell>
          <cell r="B237" t="str">
            <v>DEN</v>
          </cell>
          <cell r="C237" t="str">
            <v>RB</v>
          </cell>
          <cell r="D237">
            <v>236</v>
          </cell>
          <cell r="E237">
            <v>1.4</v>
          </cell>
        </row>
        <row r="238">
          <cell r="A238" t="str">
            <v>Allen Lazard</v>
          </cell>
          <cell r="B238" t="str">
            <v>NYJ</v>
          </cell>
          <cell r="C238" t="str">
            <v>WR</v>
          </cell>
          <cell r="D238">
            <v>237</v>
          </cell>
          <cell r="E238">
            <v>14.6</v>
          </cell>
        </row>
        <row r="239">
          <cell r="A239" t="str">
            <v>Dameon Pierce</v>
          </cell>
          <cell r="B239" t="str">
            <v>HOU</v>
          </cell>
          <cell r="C239" t="str">
            <v>RB</v>
          </cell>
          <cell r="D239">
            <v>238</v>
          </cell>
          <cell r="E239">
            <v>1.6</v>
          </cell>
        </row>
        <row r="240">
          <cell r="A240" t="str">
            <v>Tyler Bass</v>
          </cell>
          <cell r="B240" t="str">
            <v>BUF</v>
          </cell>
          <cell r="C240" t="str">
            <v>K</v>
          </cell>
          <cell r="D240">
            <v>239</v>
          </cell>
          <cell r="E240">
            <v>10</v>
          </cell>
        </row>
        <row r="241">
          <cell r="A241" t="str">
            <v>Bo Nix</v>
          </cell>
          <cell r="B241" t="str">
            <v>DEN</v>
          </cell>
          <cell r="C241" t="str">
            <v>QB</v>
          </cell>
          <cell r="D241">
            <v>240</v>
          </cell>
          <cell r="E241">
            <v>14.2</v>
          </cell>
        </row>
        <row r="242">
          <cell r="A242" t="str">
            <v>Cairo Santos</v>
          </cell>
          <cell r="B242" t="str">
            <v>CHI</v>
          </cell>
          <cell r="C242" t="str">
            <v>K</v>
          </cell>
          <cell r="D242">
            <v>241</v>
          </cell>
          <cell r="E242">
            <v>10</v>
          </cell>
        </row>
        <row r="243">
          <cell r="A243" t="str">
            <v>Kimani Vidal</v>
          </cell>
          <cell r="B243" t="str">
            <v>LAC</v>
          </cell>
          <cell r="C243" t="str">
            <v>RB</v>
          </cell>
          <cell r="D243">
            <v>242</v>
          </cell>
          <cell r="E243">
            <v>0</v>
          </cell>
        </row>
        <row r="244">
          <cell r="A244" t="str">
            <v>Indianapolis Colts</v>
          </cell>
          <cell r="B244" t="str">
            <v>IND</v>
          </cell>
          <cell r="C244" t="str">
            <v>DST</v>
          </cell>
          <cell r="D244">
            <v>243</v>
          </cell>
          <cell r="E244">
            <v>4.8</v>
          </cell>
        </row>
        <row r="245">
          <cell r="A245" t="str">
            <v>Tyler Conklin</v>
          </cell>
          <cell r="B245" t="str">
            <v>NYJ</v>
          </cell>
          <cell r="C245" t="str">
            <v>TE</v>
          </cell>
          <cell r="D245">
            <v>244</v>
          </cell>
          <cell r="E245">
            <v>6</v>
          </cell>
        </row>
        <row r="246">
          <cell r="A246" t="str">
            <v>Will Levis</v>
          </cell>
          <cell r="B246" t="str">
            <v>TEN</v>
          </cell>
          <cell r="C246" t="str">
            <v>QB</v>
          </cell>
          <cell r="D246">
            <v>245</v>
          </cell>
          <cell r="E246">
            <v>12.3</v>
          </cell>
        </row>
        <row r="247">
          <cell r="A247" t="str">
            <v>Green Bay Packers</v>
          </cell>
          <cell r="B247" t="str">
            <v>GB</v>
          </cell>
          <cell r="C247" t="str">
            <v>DST</v>
          </cell>
          <cell r="D247">
            <v>246</v>
          </cell>
          <cell r="E247">
            <v>9.8000000000000007</v>
          </cell>
        </row>
        <row r="248">
          <cell r="A248" t="str">
            <v>Xavier Legette</v>
          </cell>
          <cell r="B248" t="str">
            <v>CAR</v>
          </cell>
          <cell r="C248" t="str">
            <v>WR</v>
          </cell>
          <cell r="D248">
            <v>247</v>
          </cell>
          <cell r="E248">
            <v>4.5999999999999996</v>
          </cell>
        </row>
        <row r="249">
          <cell r="A249" t="str">
            <v>Cameron Dicker</v>
          </cell>
          <cell r="B249" t="str">
            <v>LAC</v>
          </cell>
          <cell r="C249" t="str">
            <v>K</v>
          </cell>
          <cell r="D249">
            <v>248</v>
          </cell>
          <cell r="E249">
            <v>8.6999999999999993</v>
          </cell>
        </row>
        <row r="250">
          <cell r="A250" t="str">
            <v>Cincinnati Bengals</v>
          </cell>
          <cell r="B250" t="str">
            <v>CIN</v>
          </cell>
          <cell r="C250" t="str">
            <v>DST</v>
          </cell>
          <cell r="D250">
            <v>249</v>
          </cell>
          <cell r="E250">
            <v>2.2999999999999998</v>
          </cell>
        </row>
        <row r="251">
          <cell r="A251" t="str">
            <v>Kendre Miller</v>
          </cell>
          <cell r="B251" t="str">
            <v>NO</v>
          </cell>
          <cell r="C251" t="str">
            <v>RB</v>
          </cell>
          <cell r="D251">
            <v>250</v>
          </cell>
          <cell r="E251">
            <v>0</v>
          </cell>
        </row>
        <row r="252">
          <cell r="A252" t="str">
            <v>Isaac Guerendo</v>
          </cell>
          <cell r="B252" t="str">
            <v>SF</v>
          </cell>
          <cell r="C252" t="str">
            <v>RB</v>
          </cell>
          <cell r="D252">
            <v>251</v>
          </cell>
          <cell r="E252">
            <v>0.6</v>
          </cell>
        </row>
        <row r="253">
          <cell r="A253" t="str">
            <v>Tyler Johnson</v>
          </cell>
          <cell r="B253" t="str">
            <v>LAR</v>
          </cell>
          <cell r="C253" t="str">
            <v>WR</v>
          </cell>
          <cell r="D253">
            <v>252</v>
          </cell>
          <cell r="E253">
            <v>7.3</v>
          </cell>
        </row>
        <row r="254">
          <cell r="A254" t="str">
            <v>Pierre Strong Jr.</v>
          </cell>
          <cell r="B254" t="str">
            <v>CLE</v>
          </cell>
          <cell r="C254" t="str">
            <v>RB</v>
          </cell>
          <cell r="D254">
            <v>253</v>
          </cell>
          <cell r="E254">
            <v>3.3</v>
          </cell>
        </row>
        <row r="255">
          <cell r="A255" t="str">
            <v>Ronnie Rivers</v>
          </cell>
          <cell r="B255" t="str">
            <v>LAR</v>
          </cell>
          <cell r="C255" t="str">
            <v>RB</v>
          </cell>
          <cell r="D255">
            <v>254</v>
          </cell>
          <cell r="E255">
            <v>1.2</v>
          </cell>
        </row>
        <row r="256">
          <cell r="A256" t="str">
            <v>Adonai Mitchell</v>
          </cell>
          <cell r="B256" t="str">
            <v>IND</v>
          </cell>
          <cell r="C256" t="str">
            <v>WR</v>
          </cell>
          <cell r="D256">
            <v>255</v>
          </cell>
          <cell r="E256">
            <v>1.7</v>
          </cell>
        </row>
        <row r="257">
          <cell r="A257" t="str">
            <v>Cade Otton</v>
          </cell>
          <cell r="B257" t="str">
            <v>TB</v>
          </cell>
          <cell r="C257" t="str">
            <v>TE</v>
          </cell>
          <cell r="D257">
            <v>256</v>
          </cell>
          <cell r="E257">
            <v>3.6</v>
          </cell>
        </row>
        <row r="258">
          <cell r="A258" t="str">
            <v>Kareem Hunt</v>
          </cell>
          <cell r="B258" t="str">
            <v>KC</v>
          </cell>
          <cell r="C258" t="str">
            <v>RB</v>
          </cell>
          <cell r="D258">
            <v>257</v>
          </cell>
          <cell r="E258">
            <v>0</v>
          </cell>
        </row>
        <row r="259">
          <cell r="A259" t="str">
            <v>Blake Grupe</v>
          </cell>
          <cell r="B259" t="str">
            <v>NO</v>
          </cell>
          <cell r="C259" t="str">
            <v>K</v>
          </cell>
          <cell r="D259">
            <v>258</v>
          </cell>
          <cell r="E259">
            <v>12</v>
          </cell>
        </row>
        <row r="260">
          <cell r="A260" t="str">
            <v>Ricky Pearsall</v>
          </cell>
          <cell r="B260" t="str">
            <v>SF</v>
          </cell>
          <cell r="C260" t="str">
            <v>WR</v>
          </cell>
          <cell r="D260">
            <v>259</v>
          </cell>
          <cell r="E260">
            <v>0</v>
          </cell>
        </row>
        <row r="261">
          <cell r="A261" t="str">
            <v>Emari Demercado</v>
          </cell>
          <cell r="B261" t="str">
            <v>ARI</v>
          </cell>
          <cell r="C261" t="str">
            <v>RB</v>
          </cell>
          <cell r="D261">
            <v>260</v>
          </cell>
          <cell r="E261">
            <v>3.3</v>
          </cell>
        </row>
        <row r="262">
          <cell r="A262" t="str">
            <v>Tyler Boyd</v>
          </cell>
          <cell r="B262" t="str">
            <v>TEN</v>
          </cell>
          <cell r="C262" t="str">
            <v>WR</v>
          </cell>
          <cell r="D262">
            <v>261</v>
          </cell>
          <cell r="E262">
            <v>5.2</v>
          </cell>
        </row>
        <row r="263">
          <cell r="A263" t="str">
            <v>Jason Sanders</v>
          </cell>
          <cell r="B263" t="str">
            <v>MIA</v>
          </cell>
          <cell r="C263" t="str">
            <v>K</v>
          </cell>
          <cell r="D263">
            <v>262</v>
          </cell>
          <cell r="E263">
            <v>5.7</v>
          </cell>
        </row>
        <row r="264">
          <cell r="A264" t="str">
            <v>Jahan Dotson</v>
          </cell>
          <cell r="B264" t="str">
            <v>PHI</v>
          </cell>
          <cell r="C264" t="str">
            <v>WR</v>
          </cell>
          <cell r="D264">
            <v>263</v>
          </cell>
          <cell r="E264">
            <v>1.5</v>
          </cell>
        </row>
        <row r="265">
          <cell r="A265" t="str">
            <v>Daniel Carlson</v>
          </cell>
          <cell r="B265" t="str">
            <v>LV</v>
          </cell>
          <cell r="C265" t="str">
            <v>K</v>
          </cell>
          <cell r="D265">
            <v>264</v>
          </cell>
          <cell r="E265">
            <v>8</v>
          </cell>
        </row>
        <row r="266">
          <cell r="A266" t="str">
            <v>Matt Gay</v>
          </cell>
          <cell r="B266" t="str">
            <v>IND</v>
          </cell>
          <cell r="C266" t="str">
            <v>K</v>
          </cell>
          <cell r="D266">
            <v>265</v>
          </cell>
          <cell r="E266">
            <v>3.5</v>
          </cell>
        </row>
        <row r="267">
          <cell r="A267" t="str">
            <v>Noah Brown</v>
          </cell>
          <cell r="B267" t="str">
            <v>WAS</v>
          </cell>
          <cell r="C267" t="str">
            <v>WR</v>
          </cell>
          <cell r="D267">
            <v>266</v>
          </cell>
          <cell r="E267">
            <v>7.3</v>
          </cell>
        </row>
        <row r="268">
          <cell r="A268" t="str">
            <v>Jermaine Burton</v>
          </cell>
          <cell r="B268" t="str">
            <v>CIN</v>
          </cell>
          <cell r="C268" t="str">
            <v>WR</v>
          </cell>
          <cell r="D268">
            <v>267</v>
          </cell>
          <cell r="E268">
            <v>1.9</v>
          </cell>
        </row>
        <row r="269">
          <cell r="A269" t="str">
            <v>Jacoby Brissett</v>
          </cell>
          <cell r="B269" t="str">
            <v>NE</v>
          </cell>
          <cell r="C269" t="str">
            <v>QB</v>
          </cell>
          <cell r="D269">
            <v>268</v>
          </cell>
          <cell r="E269">
            <v>7.5</v>
          </cell>
        </row>
        <row r="270">
          <cell r="A270" t="str">
            <v>K.J. Osborn</v>
          </cell>
          <cell r="B270" t="str">
            <v>NE</v>
          </cell>
          <cell r="C270" t="str">
            <v>WR</v>
          </cell>
          <cell r="D270">
            <v>269</v>
          </cell>
          <cell r="E270">
            <v>2.2999999999999998</v>
          </cell>
        </row>
        <row r="271">
          <cell r="A271" t="str">
            <v>Darius Slayton</v>
          </cell>
          <cell r="B271" t="str">
            <v>NYG</v>
          </cell>
          <cell r="C271" t="str">
            <v>WR</v>
          </cell>
          <cell r="D271">
            <v>270</v>
          </cell>
          <cell r="E271">
            <v>4.5</v>
          </cell>
        </row>
        <row r="272">
          <cell r="A272" t="str">
            <v>Johnny Wilson</v>
          </cell>
          <cell r="B272" t="str">
            <v>PHI</v>
          </cell>
          <cell r="C272" t="str">
            <v>WR</v>
          </cell>
          <cell r="D272">
            <v>271</v>
          </cell>
          <cell r="E272">
            <v>0.6</v>
          </cell>
        </row>
        <row r="273">
          <cell r="A273" t="str">
            <v>Eric Gray</v>
          </cell>
          <cell r="B273" t="str">
            <v>NYG</v>
          </cell>
          <cell r="C273" t="str">
            <v>RB</v>
          </cell>
          <cell r="D273">
            <v>272</v>
          </cell>
          <cell r="E273">
            <v>0.2</v>
          </cell>
        </row>
        <row r="274">
          <cell r="A274" t="str">
            <v>Dyami Brown</v>
          </cell>
          <cell r="B274" t="str">
            <v>WAS</v>
          </cell>
          <cell r="C274" t="str">
            <v>WR</v>
          </cell>
          <cell r="D274">
            <v>273</v>
          </cell>
          <cell r="E274">
            <v>2.4</v>
          </cell>
        </row>
        <row r="275">
          <cell r="A275" t="str">
            <v>Las Vegas Raiders</v>
          </cell>
          <cell r="B275" t="str">
            <v>LV</v>
          </cell>
          <cell r="C275" t="str">
            <v>DST</v>
          </cell>
          <cell r="D275">
            <v>274</v>
          </cell>
          <cell r="E275">
            <v>0.8</v>
          </cell>
        </row>
        <row r="276">
          <cell r="A276" t="str">
            <v>Will Shipley</v>
          </cell>
          <cell r="B276" t="str">
            <v>PHI</v>
          </cell>
          <cell r="C276" t="str">
            <v>RB</v>
          </cell>
          <cell r="D276">
            <v>275</v>
          </cell>
          <cell r="E276">
            <v>0</v>
          </cell>
        </row>
        <row r="277">
          <cell r="A277" t="str">
            <v>Greg Dulcich</v>
          </cell>
          <cell r="B277" t="str">
            <v>DEN</v>
          </cell>
          <cell r="C277" t="str">
            <v>TE</v>
          </cell>
          <cell r="D277">
            <v>276</v>
          </cell>
          <cell r="E277">
            <v>2.6</v>
          </cell>
        </row>
        <row r="278">
          <cell r="A278" t="str">
            <v>Jameis Winston</v>
          </cell>
          <cell r="B278" t="str">
            <v>CLE</v>
          </cell>
          <cell r="C278" t="str">
            <v>QB</v>
          </cell>
          <cell r="D278">
            <v>277</v>
          </cell>
          <cell r="E278">
            <v>0.3</v>
          </cell>
        </row>
        <row r="279">
          <cell r="A279" t="str">
            <v>Denver Broncos</v>
          </cell>
          <cell r="B279" t="str">
            <v>DEN</v>
          </cell>
          <cell r="C279" t="str">
            <v>DST</v>
          </cell>
          <cell r="D279">
            <v>278</v>
          </cell>
          <cell r="E279">
            <v>7.8</v>
          </cell>
        </row>
        <row r="280">
          <cell r="A280" t="str">
            <v>Russell Wilson</v>
          </cell>
          <cell r="B280" t="str">
            <v>PIT</v>
          </cell>
          <cell r="C280" t="str">
            <v>QB</v>
          </cell>
          <cell r="D280">
            <v>279</v>
          </cell>
          <cell r="E280">
            <v>0</v>
          </cell>
        </row>
        <row r="281">
          <cell r="A281" t="str">
            <v>Greg Zuerlein</v>
          </cell>
          <cell r="B281" t="str">
            <v>NYJ</v>
          </cell>
          <cell r="C281" t="str">
            <v>K</v>
          </cell>
          <cell r="D281">
            <v>280</v>
          </cell>
          <cell r="E281">
            <v>4.3</v>
          </cell>
        </row>
        <row r="282">
          <cell r="A282" t="str">
            <v>Keaton Mitchell</v>
          </cell>
          <cell r="B282" t="str">
            <v>BAL</v>
          </cell>
          <cell r="C282" t="str">
            <v>RB</v>
          </cell>
          <cell r="D282">
            <v>281</v>
          </cell>
          <cell r="E282">
            <v>0</v>
          </cell>
        </row>
        <row r="283">
          <cell r="A283" t="str">
            <v>D'Ernest Johnson</v>
          </cell>
          <cell r="B283" t="str">
            <v>JAC</v>
          </cell>
          <cell r="C283" t="str">
            <v>RB</v>
          </cell>
          <cell r="D283">
            <v>282</v>
          </cell>
          <cell r="E283">
            <v>1.9</v>
          </cell>
        </row>
        <row r="284">
          <cell r="A284" t="str">
            <v>Jake Bates</v>
          </cell>
          <cell r="B284" t="str">
            <v>DET</v>
          </cell>
          <cell r="C284" t="str">
            <v>K</v>
          </cell>
          <cell r="D284">
            <v>283</v>
          </cell>
          <cell r="E284">
            <v>6.7</v>
          </cell>
        </row>
        <row r="285">
          <cell r="A285" t="str">
            <v>Malik Willis</v>
          </cell>
          <cell r="B285" t="str">
            <v>GB</v>
          </cell>
          <cell r="C285" t="str">
            <v>QB</v>
          </cell>
          <cell r="D285">
            <v>284</v>
          </cell>
          <cell r="E285">
            <v>12.8</v>
          </cell>
        </row>
        <row r="286">
          <cell r="A286" t="str">
            <v>Britain Covey</v>
          </cell>
          <cell r="B286" t="str">
            <v>PHI</v>
          </cell>
          <cell r="C286" t="str">
            <v>WR</v>
          </cell>
          <cell r="D286">
            <v>285</v>
          </cell>
          <cell r="E286">
            <v>3.5</v>
          </cell>
        </row>
        <row r="287">
          <cell r="A287" t="str">
            <v>Tampa Bay Buccaneers</v>
          </cell>
          <cell r="B287" t="str">
            <v>TB</v>
          </cell>
          <cell r="C287" t="str">
            <v>DST</v>
          </cell>
          <cell r="D287">
            <v>286</v>
          </cell>
          <cell r="E287">
            <v>2.5</v>
          </cell>
        </row>
        <row r="288">
          <cell r="A288" t="str">
            <v>New England Patriots</v>
          </cell>
          <cell r="B288" t="str">
            <v>NE</v>
          </cell>
          <cell r="C288" t="str">
            <v>DST</v>
          </cell>
          <cell r="D288">
            <v>287</v>
          </cell>
          <cell r="E288">
            <v>4</v>
          </cell>
        </row>
        <row r="289">
          <cell r="A289" t="str">
            <v>Tutu Atwell</v>
          </cell>
          <cell r="B289" t="str">
            <v>LAR</v>
          </cell>
          <cell r="C289" t="str">
            <v>WR</v>
          </cell>
          <cell r="D289">
            <v>288</v>
          </cell>
          <cell r="E289">
            <v>7</v>
          </cell>
        </row>
        <row r="290">
          <cell r="A290" t="str">
            <v>Tua Tagovailoa</v>
          </cell>
          <cell r="B290" t="str">
            <v>MIA</v>
          </cell>
          <cell r="C290" t="str">
            <v>QB</v>
          </cell>
          <cell r="D290">
            <v>289</v>
          </cell>
          <cell r="E290">
            <v>13.6</v>
          </cell>
        </row>
        <row r="291">
          <cell r="A291" t="str">
            <v>Chris Boswell</v>
          </cell>
          <cell r="B291" t="str">
            <v>PIT</v>
          </cell>
          <cell r="C291" t="str">
            <v>K</v>
          </cell>
          <cell r="D291">
            <v>290</v>
          </cell>
          <cell r="E291">
            <v>14.3</v>
          </cell>
        </row>
        <row r="292">
          <cell r="A292" t="str">
            <v>Jonnu Smith</v>
          </cell>
          <cell r="B292" t="str">
            <v>MIA</v>
          </cell>
          <cell r="C292" t="str">
            <v>TE</v>
          </cell>
          <cell r="D292">
            <v>291</v>
          </cell>
          <cell r="E292">
            <v>5.6</v>
          </cell>
        </row>
        <row r="293">
          <cell r="A293" t="str">
            <v>Tre Tucker</v>
          </cell>
          <cell r="B293" t="str">
            <v>LV</v>
          </cell>
          <cell r="C293" t="str">
            <v>WR</v>
          </cell>
          <cell r="D293">
            <v>292</v>
          </cell>
          <cell r="E293">
            <v>10</v>
          </cell>
        </row>
        <row r="294">
          <cell r="A294" t="str">
            <v>DeeJay Dallas</v>
          </cell>
          <cell r="B294" t="str">
            <v>ARI</v>
          </cell>
          <cell r="C294" t="str">
            <v>RB</v>
          </cell>
          <cell r="D294">
            <v>293</v>
          </cell>
          <cell r="E294">
            <v>2</v>
          </cell>
        </row>
        <row r="295">
          <cell r="A295" t="str">
            <v>Hayden Hurst</v>
          </cell>
          <cell r="B295" t="str">
            <v>LAC</v>
          </cell>
          <cell r="C295" t="str">
            <v>TE</v>
          </cell>
          <cell r="D295">
            <v>294</v>
          </cell>
          <cell r="E295">
            <v>3.4</v>
          </cell>
        </row>
        <row r="296">
          <cell r="A296" t="str">
            <v>Nelson Agholor</v>
          </cell>
          <cell r="B296" t="str">
            <v>BAL</v>
          </cell>
          <cell r="C296" t="str">
            <v>WR</v>
          </cell>
          <cell r="D296">
            <v>295</v>
          </cell>
          <cell r="E296">
            <v>3.5</v>
          </cell>
        </row>
        <row r="297">
          <cell r="A297" t="str">
            <v>Michael Penix Jr.</v>
          </cell>
          <cell r="B297" t="str">
            <v>ATL</v>
          </cell>
          <cell r="C297" t="str">
            <v>QB</v>
          </cell>
          <cell r="D297">
            <v>296</v>
          </cell>
          <cell r="E297">
            <v>0</v>
          </cell>
        </row>
        <row r="298">
          <cell r="A298" t="str">
            <v>Atlanta Falcons</v>
          </cell>
          <cell r="B298" t="str">
            <v>ATL</v>
          </cell>
          <cell r="C298" t="str">
            <v>DST</v>
          </cell>
          <cell r="D298">
            <v>297</v>
          </cell>
          <cell r="E298">
            <v>2</v>
          </cell>
        </row>
        <row r="299">
          <cell r="A299" t="str">
            <v>Blake Watson</v>
          </cell>
          <cell r="B299" t="str">
            <v>DEN</v>
          </cell>
          <cell r="C299" t="str">
            <v>RB</v>
          </cell>
          <cell r="D299">
            <v>298</v>
          </cell>
          <cell r="E299">
            <v>0</v>
          </cell>
        </row>
        <row r="300">
          <cell r="A300" t="str">
            <v>Marvin Mims Jr.</v>
          </cell>
          <cell r="B300" t="str">
            <v>DEN</v>
          </cell>
          <cell r="C300" t="str">
            <v>WR</v>
          </cell>
          <cell r="D300">
            <v>299</v>
          </cell>
          <cell r="E300">
            <v>1.3</v>
          </cell>
        </row>
        <row r="301">
          <cell r="A301" t="str">
            <v>Troy Franklin</v>
          </cell>
          <cell r="B301" t="str">
            <v>DEN</v>
          </cell>
          <cell r="C301" t="str">
            <v>WR</v>
          </cell>
          <cell r="D301">
            <v>300</v>
          </cell>
          <cell r="E301">
            <v>1.6</v>
          </cell>
        </row>
        <row r="302">
          <cell r="A302" t="str">
            <v>Jacksonville Jaguars</v>
          </cell>
          <cell r="B302" t="str">
            <v>JAC</v>
          </cell>
          <cell r="C302" t="str">
            <v>DST</v>
          </cell>
          <cell r="D302">
            <v>301</v>
          </cell>
          <cell r="E302">
            <v>1.3</v>
          </cell>
        </row>
        <row r="303">
          <cell r="A303" t="str">
            <v>Aidan O'Connell</v>
          </cell>
          <cell r="B303" t="str">
            <v>LV</v>
          </cell>
          <cell r="C303" t="str">
            <v>QB</v>
          </cell>
          <cell r="D303">
            <v>302</v>
          </cell>
          <cell r="E303">
            <v>7.3</v>
          </cell>
        </row>
        <row r="304">
          <cell r="A304" t="str">
            <v>Dylan Laube</v>
          </cell>
          <cell r="B304" t="str">
            <v>LV</v>
          </cell>
          <cell r="C304" t="str">
            <v>RB</v>
          </cell>
          <cell r="D304">
            <v>303</v>
          </cell>
          <cell r="E304">
            <v>0</v>
          </cell>
        </row>
        <row r="305">
          <cell r="A305" t="str">
            <v>Jalin Hyatt</v>
          </cell>
          <cell r="B305" t="str">
            <v>NYG</v>
          </cell>
          <cell r="C305" t="str">
            <v>WR</v>
          </cell>
          <cell r="D305">
            <v>304</v>
          </cell>
          <cell r="E305">
            <v>0</v>
          </cell>
        </row>
        <row r="306">
          <cell r="A306" t="str">
            <v>Theo Johnson</v>
          </cell>
          <cell r="B306" t="str">
            <v>NYG</v>
          </cell>
          <cell r="C306" t="str">
            <v>TE</v>
          </cell>
          <cell r="D306">
            <v>305</v>
          </cell>
          <cell r="E306">
            <v>1.7</v>
          </cell>
        </row>
        <row r="307">
          <cell r="A307" t="str">
            <v>Brenton Strange</v>
          </cell>
          <cell r="B307" t="str">
            <v>JAC</v>
          </cell>
          <cell r="C307" t="str">
            <v>TE</v>
          </cell>
          <cell r="D307">
            <v>306</v>
          </cell>
          <cell r="E307">
            <v>6.2</v>
          </cell>
        </row>
        <row r="308">
          <cell r="A308" t="str">
            <v>Cody Schrader</v>
          </cell>
          <cell r="B308" t="str">
            <v>LAR</v>
          </cell>
          <cell r="C308" t="str">
            <v>RB</v>
          </cell>
          <cell r="D308">
            <v>307</v>
          </cell>
          <cell r="E308">
            <v>0</v>
          </cell>
        </row>
        <row r="309">
          <cell r="A309" t="str">
            <v>Dalvin Cook</v>
          </cell>
          <cell r="B309" t="str">
            <v>DAL</v>
          </cell>
          <cell r="C309" t="str">
            <v>RB</v>
          </cell>
          <cell r="D309">
            <v>308</v>
          </cell>
          <cell r="E309">
            <v>0</v>
          </cell>
        </row>
        <row r="310">
          <cell r="A310" t="str">
            <v>Brayden Narveson</v>
          </cell>
          <cell r="B310" t="str">
            <v>GB</v>
          </cell>
          <cell r="C310" t="str">
            <v>K</v>
          </cell>
          <cell r="D310">
            <v>309</v>
          </cell>
          <cell r="E310">
            <v>12</v>
          </cell>
        </row>
        <row r="311">
          <cell r="A311" t="str">
            <v>Gerald Everett</v>
          </cell>
          <cell r="B311" t="str">
            <v>CHI</v>
          </cell>
          <cell r="C311" t="str">
            <v>TE</v>
          </cell>
          <cell r="D311">
            <v>310</v>
          </cell>
          <cell r="E311">
            <v>1</v>
          </cell>
        </row>
        <row r="312">
          <cell r="A312" t="str">
            <v>Juwan Johnson</v>
          </cell>
          <cell r="B312" t="str">
            <v>NO</v>
          </cell>
          <cell r="C312" t="str">
            <v>TE</v>
          </cell>
          <cell r="D312">
            <v>311</v>
          </cell>
          <cell r="E312">
            <v>3.5</v>
          </cell>
        </row>
        <row r="313">
          <cell r="A313" t="str">
            <v>Sione Vaki</v>
          </cell>
          <cell r="B313" t="str">
            <v>DET</v>
          </cell>
          <cell r="C313" t="str">
            <v>RB</v>
          </cell>
          <cell r="D313">
            <v>312</v>
          </cell>
          <cell r="E313">
            <v>0.9</v>
          </cell>
        </row>
        <row r="314">
          <cell r="A314" t="str">
            <v>Cedric Tillman</v>
          </cell>
          <cell r="B314" t="str">
            <v>CLE</v>
          </cell>
          <cell r="C314" t="str">
            <v>WR</v>
          </cell>
          <cell r="D314">
            <v>313</v>
          </cell>
          <cell r="E314">
            <v>1.3</v>
          </cell>
        </row>
        <row r="315">
          <cell r="A315" t="str">
            <v>Chase McLaughlin</v>
          </cell>
          <cell r="B315" t="str">
            <v>TB</v>
          </cell>
          <cell r="C315" t="str">
            <v>K</v>
          </cell>
          <cell r="D315">
            <v>314</v>
          </cell>
          <cell r="E315">
            <v>8.6999999999999993</v>
          </cell>
        </row>
        <row r="316">
          <cell r="A316" t="str">
            <v>JuJu Smith-Schuster</v>
          </cell>
          <cell r="B316" t="str">
            <v>KC</v>
          </cell>
          <cell r="C316" t="str">
            <v>WR</v>
          </cell>
          <cell r="D316">
            <v>315</v>
          </cell>
          <cell r="E316">
            <v>3.2</v>
          </cell>
        </row>
        <row r="317">
          <cell r="A317" t="str">
            <v>Calvin Austin III</v>
          </cell>
          <cell r="B317" t="str">
            <v>PIT</v>
          </cell>
          <cell r="C317" t="str">
            <v>WR</v>
          </cell>
          <cell r="D317">
            <v>316</v>
          </cell>
          <cell r="E317">
            <v>7.6</v>
          </cell>
        </row>
        <row r="318">
          <cell r="A318" t="str">
            <v>Dawson Knox</v>
          </cell>
          <cell r="B318" t="str">
            <v>BUF</v>
          </cell>
          <cell r="C318" t="str">
            <v>TE</v>
          </cell>
          <cell r="D318">
            <v>317</v>
          </cell>
          <cell r="E318">
            <v>1.7</v>
          </cell>
        </row>
        <row r="319">
          <cell r="A319" t="str">
            <v>Kendall Milton</v>
          </cell>
          <cell r="B319" t="str">
            <v>CIN</v>
          </cell>
          <cell r="C319" t="str">
            <v>RB</v>
          </cell>
          <cell r="D319">
            <v>318</v>
          </cell>
          <cell r="E319">
            <v>0</v>
          </cell>
        </row>
        <row r="320">
          <cell r="A320" t="str">
            <v>Emani Bailey</v>
          </cell>
          <cell r="B320" t="str">
            <v>KC</v>
          </cell>
          <cell r="C320" t="str">
            <v>RB</v>
          </cell>
          <cell r="D320">
            <v>319</v>
          </cell>
          <cell r="E320">
            <v>0</v>
          </cell>
        </row>
        <row r="321">
          <cell r="A321" t="str">
            <v>Chig Okonkwo</v>
          </cell>
          <cell r="B321" t="str">
            <v>TEN</v>
          </cell>
          <cell r="C321" t="str">
            <v>TE</v>
          </cell>
          <cell r="D321">
            <v>320</v>
          </cell>
          <cell r="E321">
            <v>5.9</v>
          </cell>
        </row>
        <row r="322">
          <cell r="A322" t="str">
            <v>Dustin Hopkins</v>
          </cell>
          <cell r="B322" t="str">
            <v>CLE</v>
          </cell>
          <cell r="C322" t="str">
            <v>K</v>
          </cell>
          <cell r="D322">
            <v>321</v>
          </cell>
          <cell r="E322">
            <v>7</v>
          </cell>
        </row>
        <row r="323">
          <cell r="A323" t="str">
            <v>New York Giants</v>
          </cell>
          <cell r="B323" t="str">
            <v>NYG</v>
          </cell>
          <cell r="C323" t="str">
            <v>DST</v>
          </cell>
          <cell r="D323">
            <v>322</v>
          </cell>
          <cell r="E323">
            <v>5.8</v>
          </cell>
        </row>
        <row r="324">
          <cell r="A324" t="str">
            <v>Jeremy McNichols</v>
          </cell>
          <cell r="B324" t="str">
            <v>WAS</v>
          </cell>
          <cell r="C324" t="str">
            <v>RB</v>
          </cell>
          <cell r="D324">
            <v>323</v>
          </cell>
          <cell r="E324">
            <v>0</v>
          </cell>
        </row>
        <row r="325">
          <cell r="A325" t="str">
            <v>Tyler Goodson</v>
          </cell>
          <cell r="B325" t="str">
            <v>IND</v>
          </cell>
          <cell r="C325" t="str">
            <v>RB</v>
          </cell>
          <cell r="D325">
            <v>324</v>
          </cell>
          <cell r="E325">
            <v>0.6</v>
          </cell>
        </row>
        <row r="326">
          <cell r="A326" t="str">
            <v>Roman Wilson</v>
          </cell>
          <cell r="B326" t="str">
            <v>PIT</v>
          </cell>
          <cell r="C326" t="str">
            <v>WR</v>
          </cell>
          <cell r="D326">
            <v>325</v>
          </cell>
          <cell r="E326">
            <v>0</v>
          </cell>
        </row>
        <row r="327">
          <cell r="A327" t="str">
            <v>Devaughn Vele</v>
          </cell>
          <cell r="B327" t="str">
            <v>DEN</v>
          </cell>
          <cell r="C327" t="str">
            <v>WR</v>
          </cell>
          <cell r="D327">
            <v>326</v>
          </cell>
          <cell r="E327">
            <v>11.9</v>
          </cell>
        </row>
        <row r="328">
          <cell r="A328" t="str">
            <v>Johnny Mundt</v>
          </cell>
          <cell r="B328" t="str">
            <v>MIN</v>
          </cell>
          <cell r="C328" t="str">
            <v>TE</v>
          </cell>
          <cell r="D328">
            <v>327</v>
          </cell>
          <cell r="E328">
            <v>4.5999999999999996</v>
          </cell>
        </row>
        <row r="329">
          <cell r="A329" t="str">
            <v>Joshua Karty</v>
          </cell>
          <cell r="B329" t="str">
            <v>LAR</v>
          </cell>
          <cell r="C329" t="str">
            <v>K</v>
          </cell>
          <cell r="D329">
            <v>328</v>
          </cell>
          <cell r="E329">
            <v>7.3</v>
          </cell>
        </row>
        <row r="330">
          <cell r="A330" t="str">
            <v>Mack Hollins</v>
          </cell>
          <cell r="B330" t="str">
            <v>BUF</v>
          </cell>
          <cell r="C330" t="str">
            <v>WR</v>
          </cell>
          <cell r="D330">
            <v>329</v>
          </cell>
          <cell r="E330">
            <v>4.4000000000000004</v>
          </cell>
        </row>
        <row r="331">
          <cell r="A331" t="str">
            <v>Ben Sinnott</v>
          </cell>
          <cell r="B331" t="str">
            <v>WAS</v>
          </cell>
          <cell r="C331" t="str">
            <v>TE</v>
          </cell>
          <cell r="D331">
            <v>330</v>
          </cell>
          <cell r="E331">
            <v>0</v>
          </cell>
        </row>
        <row r="332">
          <cell r="A332" t="str">
            <v>Craig Reynolds</v>
          </cell>
          <cell r="B332" t="str">
            <v>DET</v>
          </cell>
          <cell r="C332" t="str">
            <v>RB</v>
          </cell>
          <cell r="D332">
            <v>331</v>
          </cell>
          <cell r="E332">
            <v>0</v>
          </cell>
        </row>
        <row r="333">
          <cell r="A333" t="str">
            <v>Deuce Vaughn</v>
          </cell>
          <cell r="B333" t="str">
            <v>DAL</v>
          </cell>
          <cell r="C333" t="str">
            <v>RB</v>
          </cell>
          <cell r="D333">
            <v>332</v>
          </cell>
          <cell r="E333">
            <v>1.8</v>
          </cell>
        </row>
        <row r="334">
          <cell r="A334" t="str">
            <v>Miami Dolphins</v>
          </cell>
          <cell r="B334" t="str">
            <v>MIA</v>
          </cell>
          <cell r="C334" t="str">
            <v>DST</v>
          </cell>
          <cell r="D334">
            <v>333</v>
          </cell>
          <cell r="E334">
            <v>3.3</v>
          </cell>
        </row>
        <row r="335">
          <cell r="A335" t="str">
            <v>Tyler Huntley</v>
          </cell>
          <cell r="B335" t="str">
            <v>MIA</v>
          </cell>
          <cell r="C335" t="str">
            <v>QB</v>
          </cell>
          <cell r="D335">
            <v>334</v>
          </cell>
          <cell r="E335">
            <v>0</v>
          </cell>
        </row>
        <row r="336">
          <cell r="A336" t="str">
            <v>Arizona Cardinals</v>
          </cell>
          <cell r="B336" t="str">
            <v>ARI</v>
          </cell>
          <cell r="C336" t="str">
            <v>DST</v>
          </cell>
          <cell r="D336">
            <v>335</v>
          </cell>
          <cell r="E336">
            <v>7.8</v>
          </cell>
        </row>
        <row r="337">
          <cell r="A337" t="str">
            <v>Joe Flacco</v>
          </cell>
          <cell r="B337" t="str">
            <v>IND</v>
          </cell>
          <cell r="C337" t="str">
            <v>QB</v>
          </cell>
          <cell r="D337">
            <v>336</v>
          </cell>
          <cell r="E337">
            <v>0</v>
          </cell>
        </row>
        <row r="338">
          <cell r="A338" t="str">
            <v>Tyquan Thornton</v>
          </cell>
          <cell r="B338" t="str">
            <v>NE</v>
          </cell>
          <cell r="C338" t="str">
            <v>WR</v>
          </cell>
          <cell r="D338">
            <v>337</v>
          </cell>
          <cell r="E338">
            <v>1.6</v>
          </cell>
        </row>
        <row r="339">
          <cell r="A339" t="str">
            <v>Foster Moreau</v>
          </cell>
          <cell r="B339" t="str">
            <v>NO</v>
          </cell>
          <cell r="C339" t="str">
            <v>TE</v>
          </cell>
          <cell r="D339">
            <v>338</v>
          </cell>
          <cell r="E339">
            <v>5.2</v>
          </cell>
        </row>
        <row r="340">
          <cell r="A340" t="str">
            <v>Isaiah Davis</v>
          </cell>
          <cell r="B340" t="str">
            <v>NYJ</v>
          </cell>
          <cell r="C340" t="str">
            <v>RB</v>
          </cell>
          <cell r="D340">
            <v>339</v>
          </cell>
          <cell r="E340">
            <v>0.6</v>
          </cell>
        </row>
        <row r="341">
          <cell r="A341" t="str">
            <v>DJ Chark Jr.</v>
          </cell>
          <cell r="B341" t="str">
            <v>LAC</v>
          </cell>
          <cell r="C341" t="str">
            <v>WR</v>
          </cell>
          <cell r="D341">
            <v>340</v>
          </cell>
          <cell r="E341">
            <v>0</v>
          </cell>
        </row>
        <row r="342">
          <cell r="A342" t="str">
            <v>Kalif Raymond</v>
          </cell>
          <cell r="B342" t="str">
            <v>DET</v>
          </cell>
          <cell r="C342" t="str">
            <v>WR</v>
          </cell>
          <cell r="D342">
            <v>341</v>
          </cell>
          <cell r="E342">
            <v>2.2999999999999998</v>
          </cell>
        </row>
        <row r="343">
          <cell r="A343" t="str">
            <v>Chris Rodriguez Jr.</v>
          </cell>
          <cell r="B343" t="str">
            <v>WAS</v>
          </cell>
          <cell r="C343" t="str">
            <v>RB</v>
          </cell>
          <cell r="D343">
            <v>342</v>
          </cell>
          <cell r="E343">
            <v>0</v>
          </cell>
        </row>
        <row r="344">
          <cell r="A344" t="str">
            <v>Hassan Haskins</v>
          </cell>
          <cell r="B344" t="str">
            <v>LAC</v>
          </cell>
          <cell r="C344" t="str">
            <v>RB</v>
          </cell>
          <cell r="D344">
            <v>343</v>
          </cell>
          <cell r="E344">
            <v>1.1000000000000001</v>
          </cell>
        </row>
        <row r="345">
          <cell r="A345" t="str">
            <v>Kylen Granson</v>
          </cell>
          <cell r="B345" t="str">
            <v>IND</v>
          </cell>
          <cell r="C345" t="str">
            <v>TE</v>
          </cell>
          <cell r="D345">
            <v>344</v>
          </cell>
          <cell r="E345">
            <v>2.2999999999999998</v>
          </cell>
        </row>
        <row r="346">
          <cell r="A346" t="str">
            <v>Ja'Tavion Sanders</v>
          </cell>
          <cell r="B346" t="str">
            <v>CAR</v>
          </cell>
          <cell r="C346" t="str">
            <v>TE</v>
          </cell>
          <cell r="D346">
            <v>345</v>
          </cell>
          <cell r="E346">
            <v>1.4</v>
          </cell>
        </row>
        <row r="347">
          <cell r="A347" t="str">
            <v>Leonard Fournette</v>
          </cell>
          <cell r="B347" t="str">
            <v>FA</v>
          </cell>
          <cell r="C347" t="str">
            <v>RB</v>
          </cell>
          <cell r="D347">
            <v>346</v>
          </cell>
          <cell r="E347">
            <v>0</v>
          </cell>
        </row>
        <row r="348">
          <cell r="A348" t="str">
            <v>Jaret Patterson</v>
          </cell>
          <cell r="B348" t="str">
            <v>LAC</v>
          </cell>
          <cell r="C348" t="str">
            <v>RB</v>
          </cell>
          <cell r="D348">
            <v>347</v>
          </cell>
          <cell r="E348">
            <v>0</v>
          </cell>
        </row>
        <row r="349">
          <cell r="A349" t="str">
            <v>Nyheim Hines</v>
          </cell>
          <cell r="B349" t="str">
            <v>CLE</v>
          </cell>
          <cell r="C349" t="str">
            <v>RB</v>
          </cell>
          <cell r="D349">
            <v>348</v>
          </cell>
          <cell r="E349">
            <v>0</v>
          </cell>
        </row>
        <row r="350">
          <cell r="A350" t="str">
            <v>Jacob Cowing</v>
          </cell>
          <cell r="B350" t="str">
            <v>SF</v>
          </cell>
          <cell r="C350" t="str">
            <v>WR</v>
          </cell>
          <cell r="D350">
            <v>349</v>
          </cell>
          <cell r="E350">
            <v>0</v>
          </cell>
        </row>
        <row r="351">
          <cell r="A351" t="str">
            <v>Cam Little</v>
          </cell>
          <cell r="B351" t="str">
            <v>JAC</v>
          </cell>
          <cell r="C351" t="str">
            <v>K</v>
          </cell>
          <cell r="D351">
            <v>350</v>
          </cell>
          <cell r="E351">
            <v>6.3</v>
          </cell>
        </row>
        <row r="352">
          <cell r="A352" t="str">
            <v>Wil Lutz</v>
          </cell>
          <cell r="B352" t="str">
            <v>DEN</v>
          </cell>
          <cell r="C352" t="str">
            <v>K</v>
          </cell>
          <cell r="D352">
            <v>351</v>
          </cell>
          <cell r="E352">
            <v>11</v>
          </cell>
        </row>
        <row r="353">
          <cell r="A353" t="str">
            <v>Erick All Jr.</v>
          </cell>
          <cell r="B353" t="str">
            <v>CIN</v>
          </cell>
          <cell r="C353" t="str">
            <v>TE</v>
          </cell>
          <cell r="D353">
            <v>352</v>
          </cell>
          <cell r="E353">
            <v>4.5</v>
          </cell>
        </row>
        <row r="354">
          <cell r="A354" t="str">
            <v>Will Reichard</v>
          </cell>
          <cell r="B354" t="str">
            <v>MIN</v>
          </cell>
          <cell r="C354" t="str">
            <v>K</v>
          </cell>
          <cell r="D354">
            <v>353</v>
          </cell>
          <cell r="E354">
            <v>9</v>
          </cell>
        </row>
        <row r="355">
          <cell r="A355" t="str">
            <v>Malik Washington</v>
          </cell>
          <cell r="B355" t="str">
            <v>MIA</v>
          </cell>
          <cell r="C355" t="str">
            <v>WR</v>
          </cell>
          <cell r="D355">
            <v>354</v>
          </cell>
          <cell r="E355">
            <v>0</v>
          </cell>
        </row>
        <row r="356">
          <cell r="A356" t="str">
            <v>Michael Mayer</v>
          </cell>
          <cell r="B356" t="str">
            <v>LV</v>
          </cell>
          <cell r="C356" t="str">
            <v>TE</v>
          </cell>
          <cell r="D356">
            <v>355</v>
          </cell>
          <cell r="E356">
            <v>2</v>
          </cell>
        </row>
        <row r="357">
          <cell r="A357" t="str">
            <v>Patrick Taylor Jr.</v>
          </cell>
          <cell r="B357" t="str">
            <v>SF</v>
          </cell>
          <cell r="C357" t="str">
            <v>RB</v>
          </cell>
          <cell r="D357">
            <v>356</v>
          </cell>
          <cell r="E357">
            <v>0</v>
          </cell>
        </row>
        <row r="358">
          <cell r="A358" t="str">
            <v>Evan Hull</v>
          </cell>
          <cell r="B358" t="str">
            <v>IND</v>
          </cell>
          <cell r="C358" t="str">
            <v>RB</v>
          </cell>
          <cell r="D358">
            <v>357</v>
          </cell>
          <cell r="E358">
            <v>0</v>
          </cell>
        </row>
        <row r="359">
          <cell r="A359" t="str">
            <v>Van Jefferson</v>
          </cell>
          <cell r="B359" t="str">
            <v>PIT</v>
          </cell>
          <cell r="C359" t="str">
            <v>WR</v>
          </cell>
          <cell r="D359">
            <v>358</v>
          </cell>
          <cell r="E359">
            <v>1.5</v>
          </cell>
        </row>
        <row r="360">
          <cell r="A360" t="str">
            <v>Tennessee Titans</v>
          </cell>
          <cell r="B360" t="str">
            <v>TEN</v>
          </cell>
          <cell r="C360" t="str">
            <v>DST</v>
          </cell>
          <cell r="D360">
            <v>359</v>
          </cell>
          <cell r="E360">
            <v>3.3</v>
          </cell>
        </row>
        <row r="361">
          <cell r="A361" t="str">
            <v>Bryce Young</v>
          </cell>
          <cell r="B361" t="str">
            <v>CAR</v>
          </cell>
          <cell r="C361" t="str">
            <v>QB</v>
          </cell>
          <cell r="D361">
            <v>360</v>
          </cell>
          <cell r="E361">
            <v>7.3</v>
          </cell>
        </row>
        <row r="362">
          <cell r="A362" t="str">
            <v>Ameer Abdullah</v>
          </cell>
          <cell r="B362" t="str">
            <v>LV</v>
          </cell>
          <cell r="C362" t="str">
            <v>RB</v>
          </cell>
          <cell r="D362">
            <v>361</v>
          </cell>
          <cell r="E362">
            <v>1.8</v>
          </cell>
        </row>
        <row r="363">
          <cell r="A363" t="str">
            <v>Los Angeles Rams</v>
          </cell>
          <cell r="B363" t="str">
            <v>LAR</v>
          </cell>
          <cell r="C363" t="str">
            <v>DST</v>
          </cell>
          <cell r="D363">
            <v>362</v>
          </cell>
          <cell r="E363">
            <v>1.5</v>
          </cell>
        </row>
        <row r="364">
          <cell r="A364" t="str">
            <v>Noah Gray</v>
          </cell>
          <cell r="B364" t="str">
            <v>KC</v>
          </cell>
          <cell r="C364" t="str">
            <v>TE</v>
          </cell>
          <cell r="D364">
            <v>363</v>
          </cell>
          <cell r="E364">
            <v>3</v>
          </cell>
        </row>
        <row r="365">
          <cell r="A365" t="str">
            <v>Luke Musgrave</v>
          </cell>
          <cell r="B365" t="str">
            <v>GB</v>
          </cell>
          <cell r="C365" t="str">
            <v>TE</v>
          </cell>
          <cell r="D365">
            <v>364</v>
          </cell>
          <cell r="E365">
            <v>1</v>
          </cell>
        </row>
        <row r="366">
          <cell r="A366" t="str">
            <v>Nick Folk</v>
          </cell>
          <cell r="B366" t="str">
            <v>TEN</v>
          </cell>
          <cell r="C366" t="str">
            <v>K</v>
          </cell>
          <cell r="D366">
            <v>365</v>
          </cell>
          <cell r="E366">
            <v>4.7</v>
          </cell>
        </row>
        <row r="367">
          <cell r="A367" t="str">
            <v>Frank Gore Jr.</v>
          </cell>
          <cell r="B367" t="str">
            <v>BUF</v>
          </cell>
          <cell r="C367" t="str">
            <v>RB</v>
          </cell>
          <cell r="D367">
            <v>366</v>
          </cell>
          <cell r="E367">
            <v>0</v>
          </cell>
        </row>
        <row r="368">
          <cell r="A368" t="str">
            <v>Will Dissly</v>
          </cell>
          <cell r="B368" t="str">
            <v>LAC</v>
          </cell>
          <cell r="C368" t="str">
            <v>TE</v>
          </cell>
          <cell r="D368">
            <v>367</v>
          </cell>
          <cell r="E368">
            <v>4.4000000000000004</v>
          </cell>
        </row>
        <row r="369">
          <cell r="A369" t="str">
            <v>Jawhar Jordan</v>
          </cell>
          <cell r="B369" t="str">
            <v>FA</v>
          </cell>
          <cell r="C369" t="str">
            <v>RB</v>
          </cell>
          <cell r="D369">
            <v>368</v>
          </cell>
          <cell r="E369">
            <v>0</v>
          </cell>
        </row>
        <row r="370">
          <cell r="A370" t="str">
            <v>Rasheen Ali</v>
          </cell>
          <cell r="B370" t="str">
            <v>BAL</v>
          </cell>
          <cell r="C370" t="str">
            <v>RB</v>
          </cell>
          <cell r="D370">
            <v>369</v>
          </cell>
          <cell r="E370">
            <v>0</v>
          </cell>
        </row>
        <row r="371">
          <cell r="A371" t="str">
            <v>Raheem Blackshear</v>
          </cell>
          <cell r="B371" t="str">
            <v>CAR</v>
          </cell>
          <cell r="C371" t="str">
            <v>RB</v>
          </cell>
          <cell r="D371">
            <v>370</v>
          </cell>
          <cell r="E371">
            <v>0</v>
          </cell>
        </row>
        <row r="372">
          <cell r="A372" t="str">
            <v>Washington Commanders</v>
          </cell>
          <cell r="B372" t="str">
            <v>WAS</v>
          </cell>
          <cell r="C372" t="str">
            <v>DST</v>
          </cell>
          <cell r="D372">
            <v>371</v>
          </cell>
          <cell r="E372">
            <v>0.5</v>
          </cell>
        </row>
        <row r="373">
          <cell r="A373" t="str">
            <v>Austin Seibert</v>
          </cell>
          <cell r="B373" t="str">
            <v>WAS</v>
          </cell>
          <cell r="C373" t="str">
            <v>K</v>
          </cell>
          <cell r="D373">
            <v>372</v>
          </cell>
          <cell r="E373">
            <v>15.5</v>
          </cell>
        </row>
        <row r="374">
          <cell r="A374" t="str">
            <v>Tim Patrick</v>
          </cell>
          <cell r="B374" t="str">
            <v>DET</v>
          </cell>
          <cell r="C374" t="str">
            <v>WR</v>
          </cell>
          <cell r="D374">
            <v>373</v>
          </cell>
          <cell r="E374">
            <v>2.5</v>
          </cell>
        </row>
        <row r="375">
          <cell r="A375" t="str">
            <v>Skylar Thompson</v>
          </cell>
          <cell r="B375" t="str">
            <v>MIA</v>
          </cell>
          <cell r="C375" t="str">
            <v>QB</v>
          </cell>
          <cell r="D375">
            <v>374</v>
          </cell>
          <cell r="E375">
            <v>4</v>
          </cell>
        </row>
        <row r="376">
          <cell r="A376" t="str">
            <v>Darnell Washington</v>
          </cell>
          <cell r="B376" t="str">
            <v>PIT</v>
          </cell>
          <cell r="C376" t="str">
            <v>TE</v>
          </cell>
          <cell r="D376">
            <v>375</v>
          </cell>
          <cell r="E376">
            <v>3</v>
          </cell>
        </row>
        <row r="377">
          <cell r="A377" t="str">
            <v>Michael Carter</v>
          </cell>
          <cell r="B377" t="str">
            <v>ARI</v>
          </cell>
          <cell r="C377" t="str">
            <v>RB</v>
          </cell>
          <cell r="D377">
            <v>376</v>
          </cell>
          <cell r="E377">
            <v>0</v>
          </cell>
        </row>
        <row r="378">
          <cell r="A378" t="str">
            <v>JaMycal Hasty</v>
          </cell>
          <cell r="B378" t="str">
            <v>NE</v>
          </cell>
          <cell r="C378" t="str">
            <v>RB</v>
          </cell>
          <cell r="D378">
            <v>377</v>
          </cell>
          <cell r="E378">
            <v>0.2</v>
          </cell>
        </row>
        <row r="379">
          <cell r="A379" t="str">
            <v>Eddy Pineiro</v>
          </cell>
          <cell r="B379" t="str">
            <v>CAR</v>
          </cell>
          <cell r="C379" t="str">
            <v>K</v>
          </cell>
          <cell r="D379">
            <v>378</v>
          </cell>
          <cell r="E379">
            <v>7</v>
          </cell>
        </row>
        <row r="380">
          <cell r="A380" t="str">
            <v>Odell Beckham Jr.</v>
          </cell>
          <cell r="B380" t="str">
            <v>MIA</v>
          </cell>
          <cell r="C380" t="str">
            <v>WR</v>
          </cell>
          <cell r="D380">
            <v>379</v>
          </cell>
          <cell r="E380">
            <v>0</v>
          </cell>
        </row>
        <row r="381">
          <cell r="A381" t="str">
            <v>Jordan Mims</v>
          </cell>
          <cell r="B381" t="str">
            <v>NO</v>
          </cell>
          <cell r="C381" t="str">
            <v>RB</v>
          </cell>
          <cell r="D381">
            <v>380</v>
          </cell>
          <cell r="E381">
            <v>0.4</v>
          </cell>
        </row>
        <row r="382">
          <cell r="A382" t="str">
            <v>Jase McClellan</v>
          </cell>
          <cell r="B382" t="str">
            <v>ATL</v>
          </cell>
          <cell r="C382" t="str">
            <v>RB</v>
          </cell>
          <cell r="D382">
            <v>381</v>
          </cell>
          <cell r="E382">
            <v>0</v>
          </cell>
        </row>
        <row r="383">
          <cell r="A383" t="str">
            <v>Carolina Panthers</v>
          </cell>
          <cell r="B383" t="str">
            <v>CAR</v>
          </cell>
          <cell r="C383" t="str">
            <v>DST</v>
          </cell>
          <cell r="D383">
            <v>382</v>
          </cell>
          <cell r="E383">
            <v>2.2999999999999998</v>
          </cell>
        </row>
        <row r="384">
          <cell r="A384" t="str">
            <v>KaVontae Turpin</v>
          </cell>
          <cell r="B384" t="str">
            <v>DAL</v>
          </cell>
          <cell r="C384" t="str">
            <v>WR</v>
          </cell>
          <cell r="D384">
            <v>383</v>
          </cell>
          <cell r="E384">
            <v>7.6</v>
          </cell>
        </row>
        <row r="385">
          <cell r="A385" t="str">
            <v>Brock Wright</v>
          </cell>
          <cell r="B385" t="str">
            <v>DET</v>
          </cell>
          <cell r="C385" t="str">
            <v>TE</v>
          </cell>
          <cell r="D385">
            <v>384</v>
          </cell>
          <cell r="E385">
            <v>2.9</v>
          </cell>
        </row>
        <row r="386">
          <cell r="A386" t="str">
            <v>Drew Lock</v>
          </cell>
          <cell r="B386" t="str">
            <v>NYG</v>
          </cell>
          <cell r="C386" t="str">
            <v>QB</v>
          </cell>
          <cell r="D386">
            <v>385</v>
          </cell>
          <cell r="E386">
            <v>0</v>
          </cell>
        </row>
        <row r="387">
          <cell r="A387" t="str">
            <v>Tyler Higbee</v>
          </cell>
          <cell r="B387" t="str">
            <v>LAR</v>
          </cell>
          <cell r="C387" t="str">
            <v>TE</v>
          </cell>
          <cell r="D387">
            <v>386</v>
          </cell>
          <cell r="E387">
            <v>0</v>
          </cell>
        </row>
        <row r="388">
          <cell r="A388" t="str">
            <v>Latavius Murray</v>
          </cell>
          <cell r="B388" t="str">
            <v>FA</v>
          </cell>
          <cell r="C388" t="str">
            <v>RB</v>
          </cell>
          <cell r="D388">
            <v>387</v>
          </cell>
          <cell r="E388">
            <v>0</v>
          </cell>
        </row>
        <row r="389">
          <cell r="A389" t="str">
            <v>Josh Oliver</v>
          </cell>
          <cell r="B389" t="str">
            <v>MIN</v>
          </cell>
          <cell r="C389" t="str">
            <v>TE</v>
          </cell>
          <cell r="D389">
            <v>388</v>
          </cell>
          <cell r="E389">
            <v>1.6</v>
          </cell>
        </row>
        <row r="390">
          <cell r="A390" t="str">
            <v>Bo Melton</v>
          </cell>
          <cell r="B390" t="str">
            <v>GB</v>
          </cell>
          <cell r="C390" t="str">
            <v>WR</v>
          </cell>
          <cell r="D390">
            <v>389</v>
          </cell>
          <cell r="E390">
            <v>0.3</v>
          </cell>
        </row>
        <row r="391">
          <cell r="A391" t="str">
            <v>A.T. Perry</v>
          </cell>
          <cell r="B391" t="str">
            <v>NO</v>
          </cell>
          <cell r="C391" t="str">
            <v>WR</v>
          </cell>
          <cell r="D391">
            <v>390</v>
          </cell>
          <cell r="E391">
            <v>0</v>
          </cell>
        </row>
        <row r="392">
          <cell r="A392" t="str">
            <v>Lil'Jordan Humphrey</v>
          </cell>
          <cell r="B392" t="str">
            <v>DEN</v>
          </cell>
          <cell r="C392" t="str">
            <v>WR</v>
          </cell>
          <cell r="D392">
            <v>391</v>
          </cell>
          <cell r="E392">
            <v>6.2</v>
          </cell>
        </row>
        <row r="393">
          <cell r="A393" t="str">
            <v>Jarrett Stidham</v>
          </cell>
          <cell r="B393" t="str">
            <v>DEN</v>
          </cell>
          <cell r="C393" t="str">
            <v>QB</v>
          </cell>
          <cell r="D393">
            <v>392</v>
          </cell>
          <cell r="E393">
            <v>0</v>
          </cell>
        </row>
        <row r="394">
          <cell r="A394" t="str">
            <v>Kendrick Bourne</v>
          </cell>
          <cell r="B394" t="str">
            <v>NE</v>
          </cell>
          <cell r="C394" t="str">
            <v>WR</v>
          </cell>
          <cell r="D394">
            <v>393</v>
          </cell>
          <cell r="E394">
            <v>0</v>
          </cell>
        </row>
        <row r="395">
          <cell r="A395" t="str">
            <v>Jimmy Garoppolo</v>
          </cell>
          <cell r="B395" t="str">
            <v>LAR</v>
          </cell>
          <cell r="C395" t="str">
            <v>QB</v>
          </cell>
          <cell r="D395">
            <v>394</v>
          </cell>
          <cell r="E395">
            <v>0</v>
          </cell>
        </row>
        <row r="396">
          <cell r="A396" t="str">
            <v>Jonathan Mingo</v>
          </cell>
          <cell r="B396" t="str">
            <v>CAR</v>
          </cell>
          <cell r="C396" t="str">
            <v>WR</v>
          </cell>
          <cell r="D396">
            <v>395</v>
          </cell>
          <cell r="E396">
            <v>3.5</v>
          </cell>
        </row>
        <row r="397">
          <cell r="A397" t="str">
            <v>Tyler Scott</v>
          </cell>
          <cell r="B397" t="str">
            <v>CHI</v>
          </cell>
          <cell r="C397" t="str">
            <v>WR</v>
          </cell>
          <cell r="D397">
            <v>396</v>
          </cell>
          <cell r="E397">
            <v>0</v>
          </cell>
        </row>
        <row r="398">
          <cell r="A398" t="str">
            <v>Kevin Harris</v>
          </cell>
          <cell r="B398" t="str">
            <v>NE</v>
          </cell>
          <cell r="C398" t="str">
            <v>RB</v>
          </cell>
          <cell r="D398">
            <v>397</v>
          </cell>
          <cell r="E398">
            <v>0</v>
          </cell>
        </row>
        <row r="399">
          <cell r="A399" t="str">
            <v>Kenny McIntosh</v>
          </cell>
          <cell r="B399" t="str">
            <v>SEA</v>
          </cell>
          <cell r="C399" t="str">
            <v>RB</v>
          </cell>
          <cell r="D399">
            <v>398</v>
          </cell>
          <cell r="E399">
            <v>0.6</v>
          </cell>
        </row>
        <row r="400">
          <cell r="A400" t="str">
            <v>Josh Whyle</v>
          </cell>
          <cell r="B400" t="str">
            <v>TEN</v>
          </cell>
          <cell r="C400" t="str">
            <v>TE</v>
          </cell>
          <cell r="D400">
            <v>399</v>
          </cell>
          <cell r="E400">
            <v>3.9</v>
          </cell>
        </row>
        <row r="401">
          <cell r="A401" t="str">
            <v>Javon Baker</v>
          </cell>
          <cell r="B401" t="str">
            <v>NE</v>
          </cell>
          <cell r="C401" t="str">
            <v>WR</v>
          </cell>
          <cell r="D401">
            <v>400</v>
          </cell>
          <cell r="E401">
            <v>0</v>
          </cell>
        </row>
        <row r="402">
          <cell r="A402" t="str">
            <v>Parker Washington</v>
          </cell>
          <cell r="B402" t="str">
            <v>JAC</v>
          </cell>
          <cell r="C402" t="str">
            <v>WR</v>
          </cell>
          <cell r="D402">
            <v>401</v>
          </cell>
          <cell r="E402">
            <v>1.7</v>
          </cell>
        </row>
        <row r="403">
          <cell r="A403" t="str">
            <v>Treylon Burks</v>
          </cell>
          <cell r="B403" t="str">
            <v>TEN</v>
          </cell>
          <cell r="C403" t="str">
            <v>WR</v>
          </cell>
          <cell r="D403">
            <v>402</v>
          </cell>
          <cell r="E403">
            <v>1.1000000000000001</v>
          </cell>
        </row>
        <row r="404">
          <cell r="A404" t="str">
            <v>Israel Abanikanda</v>
          </cell>
          <cell r="B404" t="str">
            <v>NYJ</v>
          </cell>
          <cell r="C404" t="str">
            <v>RB</v>
          </cell>
          <cell r="D404">
            <v>403</v>
          </cell>
          <cell r="E404">
            <v>0</v>
          </cell>
        </row>
        <row r="405">
          <cell r="A405" t="str">
            <v>John Metchie III</v>
          </cell>
          <cell r="B405" t="str">
            <v>HOU</v>
          </cell>
          <cell r="C405" t="str">
            <v>WR</v>
          </cell>
          <cell r="D405">
            <v>404</v>
          </cell>
          <cell r="E405">
            <v>0</v>
          </cell>
        </row>
        <row r="406">
          <cell r="A406" t="str">
            <v>Sam Howell</v>
          </cell>
          <cell r="B406" t="str">
            <v>SEA</v>
          </cell>
          <cell r="C406" t="str">
            <v>QB</v>
          </cell>
          <cell r="D406">
            <v>405</v>
          </cell>
          <cell r="E406">
            <v>0</v>
          </cell>
        </row>
        <row r="407">
          <cell r="A407" t="str">
            <v>Xavier Gipson</v>
          </cell>
          <cell r="B407" t="str">
            <v>NYJ</v>
          </cell>
          <cell r="C407" t="str">
            <v>WR</v>
          </cell>
          <cell r="D407">
            <v>406</v>
          </cell>
          <cell r="E407">
            <v>1.2</v>
          </cell>
        </row>
        <row r="408">
          <cell r="A408" t="str">
            <v>Devontez Walker</v>
          </cell>
          <cell r="B408" t="str">
            <v>BAL</v>
          </cell>
          <cell r="C408" t="str">
            <v>WR</v>
          </cell>
          <cell r="D408">
            <v>407</v>
          </cell>
          <cell r="E408">
            <v>0</v>
          </cell>
        </row>
        <row r="409">
          <cell r="A409" t="str">
            <v>Darrell Henderson Jr.</v>
          </cell>
          <cell r="B409" t="str">
            <v>FA</v>
          </cell>
          <cell r="C409" t="str">
            <v>RB</v>
          </cell>
          <cell r="D409">
            <v>408</v>
          </cell>
          <cell r="E409">
            <v>0</v>
          </cell>
        </row>
        <row r="410">
          <cell r="A410" t="str">
            <v>Davis Allen</v>
          </cell>
          <cell r="B410" t="str">
            <v>LAR</v>
          </cell>
          <cell r="C410" t="str">
            <v>TE</v>
          </cell>
          <cell r="D410">
            <v>409</v>
          </cell>
          <cell r="E410">
            <v>0</v>
          </cell>
        </row>
        <row r="411">
          <cell r="A411" t="str">
            <v>Taylor Heinicke</v>
          </cell>
          <cell r="B411" t="str">
            <v>LAC</v>
          </cell>
          <cell r="C411" t="str">
            <v>QB</v>
          </cell>
          <cell r="D411">
            <v>410</v>
          </cell>
          <cell r="E411">
            <v>1</v>
          </cell>
        </row>
        <row r="412">
          <cell r="A412" t="str">
            <v>Trayveon Williams</v>
          </cell>
          <cell r="B412" t="str">
            <v>CIN</v>
          </cell>
          <cell r="C412" t="str">
            <v>RB</v>
          </cell>
          <cell r="D412">
            <v>411</v>
          </cell>
          <cell r="E412">
            <v>0</v>
          </cell>
        </row>
        <row r="413">
          <cell r="A413" t="str">
            <v>Daijun Edwards</v>
          </cell>
          <cell r="B413" t="str">
            <v>FA</v>
          </cell>
          <cell r="C413" t="str">
            <v>RB</v>
          </cell>
          <cell r="D413">
            <v>412</v>
          </cell>
          <cell r="E413">
            <v>0</v>
          </cell>
        </row>
        <row r="414">
          <cell r="A414" t="str">
            <v>Jared Wiley</v>
          </cell>
          <cell r="B414" t="str">
            <v>KC</v>
          </cell>
          <cell r="C414" t="str">
            <v>TE</v>
          </cell>
          <cell r="D414">
            <v>413</v>
          </cell>
          <cell r="E414">
            <v>0.6</v>
          </cell>
        </row>
        <row r="415">
          <cell r="A415" t="str">
            <v>Brenden Rice</v>
          </cell>
          <cell r="B415" t="str">
            <v>LAC</v>
          </cell>
          <cell r="C415" t="str">
            <v>WR</v>
          </cell>
          <cell r="D415">
            <v>414</v>
          </cell>
          <cell r="E415">
            <v>0</v>
          </cell>
        </row>
        <row r="416">
          <cell r="A416" t="str">
            <v>Luke Schoonmaker</v>
          </cell>
          <cell r="B416" t="str">
            <v>DAL</v>
          </cell>
          <cell r="C416" t="str">
            <v>TE</v>
          </cell>
          <cell r="D416">
            <v>415</v>
          </cell>
          <cell r="E416">
            <v>3.9</v>
          </cell>
        </row>
        <row r="417">
          <cell r="A417" t="str">
            <v>Daniel Bellinger</v>
          </cell>
          <cell r="B417" t="str">
            <v>NYG</v>
          </cell>
          <cell r="C417" t="str">
            <v>TE</v>
          </cell>
          <cell r="D417">
            <v>416</v>
          </cell>
          <cell r="E417">
            <v>1.3</v>
          </cell>
        </row>
        <row r="418">
          <cell r="A418" t="str">
            <v>Olamide Zaccheaus</v>
          </cell>
          <cell r="B418" t="str">
            <v>WAS</v>
          </cell>
          <cell r="C418" t="str">
            <v>WR</v>
          </cell>
          <cell r="D418">
            <v>417</v>
          </cell>
        </row>
        <row r="419">
          <cell r="A419" t="str">
            <v>Nick Mullens</v>
          </cell>
          <cell r="B419" t="str">
            <v>MIN</v>
          </cell>
          <cell r="C419" t="str">
            <v>QB</v>
          </cell>
          <cell r="D419">
            <v>418</v>
          </cell>
        </row>
      </sheetData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0"/>
  <sheetViews>
    <sheetView workbookViewId="0">
      <selection activeCell="C6" sqref="C6"/>
    </sheetView>
  </sheetViews>
  <sheetFormatPr defaultRowHeight="14.4" x14ac:dyDescent="0.3"/>
  <cols>
    <col min="1" max="1" width="9" style="1"/>
    <col min="2" max="2" width="4.44140625" style="1" customWidth="1"/>
    <col min="3" max="3" width="4.109375" style="1" customWidth="1"/>
    <col min="4" max="4" width="22" bestFit="1" customWidth="1"/>
    <col min="5" max="5" width="7.44140625" style="1" customWidth="1"/>
    <col min="6" max="6" width="9" style="1"/>
    <col min="7" max="7" width="0" style="1" hidden="1" customWidth="1"/>
    <col min="8" max="9" width="9" style="1"/>
    <col min="10" max="10" width="0" style="1" hidden="1" customWidth="1"/>
    <col min="11" max="12" width="9" style="1"/>
    <col min="13" max="13" width="0" style="1" hidden="1" customWidth="1"/>
    <col min="15" max="15" width="8.88671875" hidden="1" customWidth="1"/>
  </cols>
  <sheetData>
    <row r="1" spans="1:15" x14ac:dyDescent="0.3">
      <c r="A1" s="1" t="s">
        <v>0</v>
      </c>
      <c r="B1" s="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43</v>
      </c>
      <c r="H1" s="1" t="s">
        <v>44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343</v>
      </c>
      <c r="N1" s="1" t="s">
        <v>53</v>
      </c>
      <c r="O1" s="1" t="s">
        <v>54</v>
      </c>
    </row>
    <row r="2" spans="1:15" x14ac:dyDescent="0.3">
      <c r="A2" s="3">
        <f>N2</f>
        <v>76.664000000000001</v>
      </c>
      <c r="B2" s="1">
        <f>VLOOKUP(D:D,'[1]Trade Values'!$D:$V,19,FALSE)</f>
        <v>1</v>
      </c>
      <c r="C2">
        <v>1</v>
      </c>
      <c r="D2" t="s">
        <v>84</v>
      </c>
      <c r="E2" t="s">
        <v>18</v>
      </c>
      <c r="F2" t="s">
        <v>56</v>
      </c>
      <c r="H2" s="1">
        <f>VLOOKUP(D:D,'[2]ROS Main Page'!$A:$E,5,FALSE)</f>
        <v>28.1</v>
      </c>
      <c r="I2" s="1">
        <f>301-C2</f>
        <v>300</v>
      </c>
      <c r="J2" s="1">
        <f>G2</f>
        <v>0</v>
      </c>
      <c r="K2" s="1">
        <f>H2-8.5</f>
        <v>19.600000000000001</v>
      </c>
      <c r="L2" s="1">
        <f>SUM((I2+K2)+(J2/100))</f>
        <v>319.60000000000002</v>
      </c>
      <c r="N2" s="2">
        <f>((((((L2*(19-B2))*2)/(B2+2)-(B2+1))/100)*2)+M2)</f>
        <v>76.664000000000001</v>
      </c>
      <c r="O2" s="2">
        <f>((((L2*(19-B2))*2)/(B2+1))/100)*2</f>
        <v>115.056</v>
      </c>
    </row>
    <row r="3" spans="1:15" x14ac:dyDescent="0.3">
      <c r="A3" s="3">
        <f>N3</f>
        <v>74.959999999999994</v>
      </c>
      <c r="B3" s="1">
        <f>VLOOKUP(D:D,'[1]Trade Values'!$D:$V,19,FALSE)</f>
        <v>1</v>
      </c>
      <c r="C3">
        <v>5</v>
      </c>
      <c r="D3" t="s">
        <v>66</v>
      </c>
      <c r="E3" t="s">
        <v>16</v>
      </c>
      <c r="F3" t="s">
        <v>59</v>
      </c>
      <c r="H3" s="1">
        <f>VLOOKUP(D:D,'[2]ROS Main Page'!$A:$E,5,FALSE)</f>
        <v>16.5</v>
      </c>
      <c r="I3" s="1">
        <f>301-C3</f>
        <v>296</v>
      </c>
      <c r="J3" s="1">
        <f>G3</f>
        <v>0</v>
      </c>
      <c r="K3" s="1">
        <f>H3</f>
        <v>16.5</v>
      </c>
      <c r="L3" s="1">
        <f>SUM((I3+K3)+(J3/100))</f>
        <v>312.5</v>
      </c>
      <c r="N3" s="2">
        <f>((((((L3*(19-B3))*2)/(B3+2)-(B3+1))/100)*2)+M3)</f>
        <v>74.959999999999994</v>
      </c>
      <c r="O3" s="2">
        <f>((((L3*(19-B3))*2)/(B3+1))/100)*2</f>
        <v>112.5</v>
      </c>
    </row>
    <row r="4" spans="1:15" x14ac:dyDescent="0.3">
      <c r="A4" s="3">
        <f>N4</f>
        <v>74.672000000000011</v>
      </c>
      <c r="B4" s="1">
        <f>VLOOKUP(D:D,'[1]Trade Values'!$D:$V,19,FALSE)</f>
        <v>1</v>
      </c>
      <c r="C4">
        <v>2</v>
      </c>
      <c r="D4" t="s">
        <v>198</v>
      </c>
      <c r="E4" t="s">
        <v>100</v>
      </c>
      <c r="F4" t="s">
        <v>56</v>
      </c>
      <c r="H4" s="1">
        <f>VLOOKUP(D:D,'[2]ROS Main Page'!$A:$E,5,FALSE)</f>
        <v>20.3</v>
      </c>
      <c r="I4" s="1">
        <f>301-C4</f>
        <v>299</v>
      </c>
      <c r="J4" s="1">
        <f>G4</f>
        <v>0</v>
      </c>
      <c r="K4" s="1">
        <f>H4-8</f>
        <v>12.3</v>
      </c>
      <c r="L4" s="1">
        <f>SUM((I4+K4)+(J4/100))</f>
        <v>311.3</v>
      </c>
      <c r="N4" s="2">
        <f>((((((L4*(19-B4))*2)/(B4+2)-(B4+1))/100)*2)+M4)</f>
        <v>74.672000000000011</v>
      </c>
      <c r="O4" s="2">
        <f>((((L4*(19-B4))*2)/(B4+1))/100)*2</f>
        <v>112.06800000000001</v>
      </c>
    </row>
    <row r="5" spans="1:15" x14ac:dyDescent="0.3">
      <c r="A5" s="3">
        <f>N5</f>
        <v>73.087999999999994</v>
      </c>
      <c r="B5" s="1">
        <f>VLOOKUP(D:D,'[1]Trade Values'!$D:$V,19,FALSE)</f>
        <v>1</v>
      </c>
      <c r="C5">
        <v>3</v>
      </c>
      <c r="D5" t="s">
        <v>221</v>
      </c>
      <c r="E5" t="s">
        <v>20</v>
      </c>
      <c r="F5" t="s">
        <v>56</v>
      </c>
      <c r="H5" s="1">
        <f>VLOOKUP(D:D,'[2]ROS Main Page'!$A:$E,5,FALSE)</f>
        <v>15.2</v>
      </c>
      <c r="I5" s="1">
        <f>301-C5</f>
        <v>298</v>
      </c>
      <c r="J5" s="1">
        <f>G5</f>
        <v>0</v>
      </c>
      <c r="K5" s="1">
        <f>H5-8.5</f>
        <v>6.6999999999999993</v>
      </c>
      <c r="L5" s="1">
        <f>SUM((I5+K5)+(J5/100))</f>
        <v>304.7</v>
      </c>
      <c r="N5" s="2">
        <f>((((((L5*(19-B5))*2)/(B5+2)-(B5+1))/100)*2)+M5)</f>
        <v>73.087999999999994</v>
      </c>
      <c r="O5" s="2">
        <f>((((L5*(19-B5))*2)/(B5+1))/100)*2</f>
        <v>109.69199999999999</v>
      </c>
    </row>
    <row r="6" spans="1:15" x14ac:dyDescent="0.3">
      <c r="A6" s="3">
        <f>N6</f>
        <v>72.824000000000012</v>
      </c>
      <c r="B6" s="1">
        <f>VLOOKUP(D:D,'[1]Trade Values'!$D:$V,19,FALSE)</f>
        <v>1</v>
      </c>
      <c r="C6">
        <v>7</v>
      </c>
      <c r="D6" t="s">
        <v>57</v>
      </c>
      <c r="E6" t="s">
        <v>4</v>
      </c>
      <c r="F6" t="s">
        <v>56</v>
      </c>
      <c r="H6" s="1">
        <f>VLOOKUP(D:D,'[2]ROS Main Page'!$A:$E,5,FALSE)</f>
        <v>17.600000000000001</v>
      </c>
      <c r="I6" s="1">
        <f>301-C6</f>
        <v>294</v>
      </c>
      <c r="J6" s="1">
        <f>G6</f>
        <v>0</v>
      </c>
      <c r="K6" s="1">
        <f>H6-8</f>
        <v>9.6000000000000014</v>
      </c>
      <c r="L6" s="1">
        <f>SUM((I6+K6)+(J6/100))</f>
        <v>303.60000000000002</v>
      </c>
      <c r="N6" s="2">
        <f>((((((L6*(19-B6))*2)/(B6+2)-(B6+1))/100)*2)+M6)</f>
        <v>72.824000000000012</v>
      </c>
      <c r="O6" s="2">
        <f>((((L6*(19-B6))*2)/(B6+1))/100)*2</f>
        <v>109.29600000000001</v>
      </c>
    </row>
    <row r="7" spans="1:15" x14ac:dyDescent="0.3">
      <c r="A7" s="3">
        <f>N7</f>
        <v>72.75200000000001</v>
      </c>
      <c r="B7" s="1">
        <f>VLOOKUP(D:D,'[1]Trade Values'!$D:$V,19,FALSE)</f>
        <v>1</v>
      </c>
      <c r="C7">
        <v>11</v>
      </c>
      <c r="D7" t="s">
        <v>277</v>
      </c>
      <c r="E7" t="s">
        <v>32</v>
      </c>
      <c r="F7" t="s">
        <v>59</v>
      </c>
      <c r="H7" s="1">
        <f>VLOOKUP(D:D,'[2]ROS Main Page'!$A:$E,5,FALSE)</f>
        <v>22.8</v>
      </c>
      <c r="I7" s="1">
        <f>301-C7</f>
        <v>290</v>
      </c>
      <c r="J7" s="1">
        <f>G7</f>
        <v>0</v>
      </c>
      <c r="K7" s="1">
        <f>H7-9.5</f>
        <v>13.3</v>
      </c>
      <c r="L7" s="1">
        <f>SUM((I7+K7)+(J7/100))</f>
        <v>303.3</v>
      </c>
      <c r="N7" s="2">
        <f>((((((L7*(19-B7))*2)/(B7+2)-(B7+1))/100)*2)+M7)</f>
        <v>72.75200000000001</v>
      </c>
      <c r="O7" s="2">
        <f>((((L7*(19-B7))*2)/(B7+1))/100)*2</f>
        <v>109.18800000000002</v>
      </c>
    </row>
    <row r="8" spans="1:15" x14ac:dyDescent="0.3">
      <c r="A8" s="3">
        <f>N8</f>
        <v>72.295999999999992</v>
      </c>
      <c r="B8" s="1">
        <f>VLOOKUP(D:D,'[1]Trade Values'!$D:$V,19,FALSE)</f>
        <v>1</v>
      </c>
      <c r="C8">
        <v>13</v>
      </c>
      <c r="D8" t="s">
        <v>74</v>
      </c>
      <c r="E8" t="s">
        <v>18</v>
      </c>
      <c r="F8" t="s">
        <v>59</v>
      </c>
      <c r="H8" s="1">
        <f>VLOOKUP(D:D,'[2]ROS Main Page'!$A:$E,5,FALSE)</f>
        <v>22.9</v>
      </c>
      <c r="I8" s="1">
        <f>301-C8</f>
        <v>288</v>
      </c>
      <c r="J8" s="1">
        <f>G8</f>
        <v>0</v>
      </c>
      <c r="K8" s="1">
        <f>H8-9.5</f>
        <v>13.399999999999999</v>
      </c>
      <c r="L8" s="1">
        <f>SUM((I8+K8)+(J8/100))</f>
        <v>301.39999999999998</v>
      </c>
      <c r="N8" s="2">
        <f>((((((L8*(19-B8))*2)/(B8+2)-(B8+1))/100)*2)+M8)</f>
        <v>72.295999999999992</v>
      </c>
      <c r="O8" s="2">
        <f>((((L8*(19-B8))*2)/(B8+1))/100)*2</f>
        <v>108.50399999999999</v>
      </c>
    </row>
    <row r="9" spans="1:15" x14ac:dyDescent="0.3">
      <c r="A9" s="3">
        <f>N9</f>
        <v>72.103999999999999</v>
      </c>
      <c r="B9" s="1">
        <f>VLOOKUP(D:D,'[1]Trade Values'!$D:$V,19,FALSE)</f>
        <v>1</v>
      </c>
      <c r="C9">
        <v>8</v>
      </c>
      <c r="D9" t="s">
        <v>223</v>
      </c>
      <c r="E9" t="s">
        <v>15</v>
      </c>
      <c r="F9" t="s">
        <v>56</v>
      </c>
      <c r="H9" s="1">
        <f>VLOOKUP(D:D,'[2]ROS Main Page'!$A:$E,5,FALSE)</f>
        <v>17.100000000000001</v>
      </c>
      <c r="I9" s="1">
        <f>301-C9</f>
        <v>293</v>
      </c>
      <c r="J9" s="1">
        <f>G9</f>
        <v>0</v>
      </c>
      <c r="K9" s="1">
        <f>H9-9.5</f>
        <v>7.6000000000000014</v>
      </c>
      <c r="L9" s="1">
        <f>SUM((I9+K9)+(J9/100))</f>
        <v>300.60000000000002</v>
      </c>
      <c r="N9" s="2">
        <f>((((((L9*(19-B9))*2)/(B9+2)-(B9+1))/100)*2)+M9)</f>
        <v>72.103999999999999</v>
      </c>
      <c r="O9" s="2">
        <f>((((L9*(19-B9))*2)/(B9+1))/100)*2</f>
        <v>108.21600000000001</v>
      </c>
    </row>
    <row r="10" spans="1:15" x14ac:dyDescent="0.3">
      <c r="A10" s="3">
        <f>N10</f>
        <v>71.527999999999992</v>
      </c>
      <c r="B10" s="1">
        <f>VLOOKUP(D:D,'[1]Trade Values'!$D:$V,19,FALSE)</f>
        <v>1</v>
      </c>
      <c r="C10">
        <v>10</v>
      </c>
      <c r="D10" t="s">
        <v>137</v>
      </c>
      <c r="E10" t="s">
        <v>15</v>
      </c>
      <c r="F10" t="s">
        <v>59</v>
      </c>
      <c r="H10" s="1">
        <f>VLOOKUP(D:D,'[2]ROS Main Page'!$A:$E,5,FALSE)</f>
        <v>15.9</v>
      </c>
      <c r="I10" s="1">
        <f>301-C10</f>
        <v>291</v>
      </c>
      <c r="J10" s="1">
        <f>G10</f>
        <v>0</v>
      </c>
      <c r="K10" s="1">
        <f>H10-8.7</f>
        <v>7.2000000000000011</v>
      </c>
      <c r="L10" s="1">
        <f>SUM((I10+K10)+(J10/100))</f>
        <v>298.2</v>
      </c>
      <c r="N10" s="2">
        <f>((((((L10*(19-B10))*2)/(B10+2)-(B10+1))/100)*2)+M10)</f>
        <v>71.527999999999992</v>
      </c>
      <c r="O10" s="2">
        <f>((((L10*(19-B10))*2)/(B10+1))/100)*2</f>
        <v>107.35199999999999</v>
      </c>
    </row>
    <row r="11" spans="1:15" x14ac:dyDescent="0.3">
      <c r="A11" s="3">
        <f>N11</f>
        <v>71.432000000000002</v>
      </c>
      <c r="B11" s="1">
        <f>VLOOKUP(D:D,'[1]Trade Values'!$D:$V,19,FALSE)</f>
        <v>1</v>
      </c>
      <c r="C11">
        <v>9</v>
      </c>
      <c r="D11" t="s">
        <v>73</v>
      </c>
      <c r="E11" t="s">
        <v>7</v>
      </c>
      <c r="F11" t="s">
        <v>59</v>
      </c>
      <c r="H11" s="1">
        <f>VLOOKUP(D:D,'[2]ROS Main Page'!$A:$E,5,FALSE)</f>
        <v>13.8</v>
      </c>
      <c r="I11" s="1">
        <f>301-C11</f>
        <v>292</v>
      </c>
      <c r="J11" s="1">
        <v>0</v>
      </c>
      <c r="K11" s="1">
        <f>H11-8</f>
        <v>5.8000000000000007</v>
      </c>
      <c r="L11" s="1">
        <f>SUM((I11+K11)+(J11/100))</f>
        <v>297.8</v>
      </c>
      <c r="N11" s="2">
        <f>((((((L11*(19-B11))*2)/(B11+2)-(B11+1))/100)*2)+M11)</f>
        <v>71.432000000000002</v>
      </c>
      <c r="O11" s="2">
        <f>((((L11*(19-B11))*2)/(B11+1))/100)*2</f>
        <v>107.20800000000001</v>
      </c>
    </row>
    <row r="12" spans="1:15" x14ac:dyDescent="0.3">
      <c r="A12" s="3">
        <f>N12</f>
        <v>71.335999999999999</v>
      </c>
      <c r="B12" s="1">
        <f>VLOOKUP(D:D,'[1]Trade Values'!$D:$V,19,FALSE)</f>
        <v>1</v>
      </c>
      <c r="C12">
        <v>16</v>
      </c>
      <c r="D12" t="s">
        <v>239</v>
      </c>
      <c r="E12" t="s">
        <v>11</v>
      </c>
      <c r="F12" t="s">
        <v>56</v>
      </c>
      <c r="H12" s="1">
        <f>VLOOKUP(D:D,'[2]ROS Main Page'!$A:$E,5,FALSE)</f>
        <v>20.399999999999999</v>
      </c>
      <c r="I12" s="1">
        <f>301-C12</f>
        <v>285</v>
      </c>
      <c r="J12" s="1">
        <f>G12</f>
        <v>0</v>
      </c>
      <c r="K12" s="1">
        <f>H12-8</f>
        <v>12.399999999999999</v>
      </c>
      <c r="L12" s="1">
        <f>SUM((I12+K12)+(J12/100))</f>
        <v>297.39999999999998</v>
      </c>
      <c r="N12" s="2">
        <f>((((((L12*(19-B12))*2)/(B12+2)-(B12+1))/100)*2)+M12)</f>
        <v>71.335999999999999</v>
      </c>
      <c r="O12" s="2">
        <f>((((L12*(19-B12))*2)/(B12+1))/100)*2</f>
        <v>107.06399999999999</v>
      </c>
    </row>
    <row r="13" spans="1:15" x14ac:dyDescent="0.3">
      <c r="A13" s="3">
        <f>N13</f>
        <v>71.192000000000007</v>
      </c>
      <c r="B13" s="1">
        <f>VLOOKUP(D:D,'[1]Trade Values'!$D:$V,19,FALSE)</f>
        <v>1</v>
      </c>
      <c r="C13">
        <v>4</v>
      </c>
      <c r="D13" t="s">
        <v>69</v>
      </c>
      <c r="E13" t="s">
        <v>33</v>
      </c>
      <c r="F13" t="s">
        <v>59</v>
      </c>
      <c r="H13" s="1">
        <f>VLOOKUP(D:D,'[2]ROS Main Page'!$A:$E,5,FALSE)</f>
        <v>19.8</v>
      </c>
      <c r="I13" s="1">
        <f>301-C13</f>
        <v>297</v>
      </c>
      <c r="J13" s="1">
        <f>G13</f>
        <v>0</v>
      </c>
      <c r="K13" s="1">
        <f>H13-20</f>
        <v>-0.19999999999999929</v>
      </c>
      <c r="L13" s="1">
        <f>SUM((I13+K13)+(J13/100))</f>
        <v>296.8</v>
      </c>
      <c r="N13" s="2">
        <f>((((((L13*(19-B13))*2)/(B13+2)-(B13+1))/100)*2)+M13)</f>
        <v>71.192000000000007</v>
      </c>
      <c r="O13" s="2">
        <f>((((L13*(19-B13))*2)/(B13+1))/100)*2</f>
        <v>106.84800000000001</v>
      </c>
    </row>
    <row r="14" spans="1:15" x14ac:dyDescent="0.3">
      <c r="A14" s="3">
        <f>N14</f>
        <v>69.127999999999986</v>
      </c>
      <c r="B14" s="1">
        <f>VLOOKUP(D:D,'[1]Trade Values'!$D:$V,19,FALSE)</f>
        <v>1</v>
      </c>
      <c r="C14">
        <v>17</v>
      </c>
      <c r="D14" t="s">
        <v>204</v>
      </c>
      <c r="E14" t="s">
        <v>100</v>
      </c>
      <c r="F14" t="s">
        <v>59</v>
      </c>
      <c r="H14" s="1">
        <f>VLOOKUP(D:D,'[2]ROS Main Page'!$A:$E,5,FALSE)</f>
        <v>12.2</v>
      </c>
      <c r="I14" s="1">
        <f>301-C14</f>
        <v>284</v>
      </c>
      <c r="J14" s="1">
        <f>G14</f>
        <v>0</v>
      </c>
      <c r="K14" s="1">
        <f>H14-8</f>
        <v>4.1999999999999993</v>
      </c>
      <c r="L14" s="1">
        <f>SUM((I14+K14)+(J14/100))</f>
        <v>288.2</v>
      </c>
      <c r="N14" s="2">
        <f>((((((L14*(19-B14))*2)/(B14+2)-(B14+1))/100)*2)+M14)</f>
        <v>69.127999999999986</v>
      </c>
      <c r="O14" s="2">
        <f>((((L14*(19-B14))*2)/(B14+1))/100)*2</f>
        <v>103.752</v>
      </c>
    </row>
    <row r="15" spans="1:15" x14ac:dyDescent="0.3">
      <c r="A15" s="3">
        <f>N15</f>
        <v>68.455999999999989</v>
      </c>
      <c r="B15" s="1">
        <f>VLOOKUP(D:D,'[1]Trade Values'!$D:$V,19,FALSE)</f>
        <v>1</v>
      </c>
      <c r="C15">
        <v>22</v>
      </c>
      <c r="D15" t="s">
        <v>278</v>
      </c>
      <c r="E15" t="s">
        <v>80</v>
      </c>
      <c r="F15" t="s">
        <v>59</v>
      </c>
      <c r="H15" s="1">
        <f>VLOOKUP(D:D,'[2]ROS Main Page'!$A:$E,5,FALSE)</f>
        <v>15.9</v>
      </c>
      <c r="I15" s="1">
        <f>301-C15</f>
        <v>279</v>
      </c>
      <c r="J15" s="1">
        <f>G15</f>
        <v>0</v>
      </c>
      <c r="K15" s="1">
        <f>H15-9.5</f>
        <v>6.4</v>
      </c>
      <c r="L15" s="1">
        <f>SUM((I15+K15)+(J15/100))</f>
        <v>285.39999999999998</v>
      </c>
      <c r="N15" s="2">
        <f>((((((L15*(19-B15))*2)/(B15+2)-(B15+1))/100)*2)+M15)</f>
        <v>68.455999999999989</v>
      </c>
      <c r="O15" s="2">
        <f>((((L15*(19-B15))*2)/(B15+1))/100)*2</f>
        <v>102.744</v>
      </c>
    </row>
    <row r="16" spans="1:15" x14ac:dyDescent="0.3">
      <c r="A16" s="3">
        <f>N16</f>
        <v>65.887999999999991</v>
      </c>
      <c r="B16" s="1">
        <f>VLOOKUP(D:D,'[1]Trade Values'!$D:$V,19,FALSE)</f>
        <v>1</v>
      </c>
      <c r="C16">
        <v>30</v>
      </c>
      <c r="D16" t="s">
        <v>65</v>
      </c>
      <c r="E16" t="s">
        <v>11</v>
      </c>
      <c r="F16" t="s">
        <v>59</v>
      </c>
      <c r="H16" s="1">
        <f>VLOOKUP(D:D,'[2]ROS Main Page'!$A:$E,5,FALSE)</f>
        <v>13.2</v>
      </c>
      <c r="I16" s="1">
        <f>301-C16</f>
        <v>271</v>
      </c>
      <c r="J16" s="1">
        <f>G16</f>
        <v>0</v>
      </c>
      <c r="K16" s="1">
        <f>H16-9.5</f>
        <v>3.6999999999999993</v>
      </c>
      <c r="L16" s="1">
        <f>SUM((I16+K16)+(J16/100))</f>
        <v>274.7</v>
      </c>
      <c r="N16" s="2">
        <f>((((((L16*(19-B16))*2)/(B16+2)-(B16+1))/100)*2)+M16)</f>
        <v>65.887999999999991</v>
      </c>
      <c r="O16" s="2">
        <f>((((L16*(19-B16))*2)/(B16+1))/100)*2</f>
        <v>98.891999999999996</v>
      </c>
    </row>
    <row r="17" spans="1:15" x14ac:dyDescent="0.3">
      <c r="A17" s="3">
        <f>N17</f>
        <v>50.803999999999995</v>
      </c>
      <c r="B17" s="1">
        <f>VLOOKUP(D:D,'[1]Trade Values'!$D:$V,19,FALSE)</f>
        <v>2</v>
      </c>
      <c r="C17">
        <v>14</v>
      </c>
      <c r="D17" t="s">
        <v>212</v>
      </c>
      <c r="E17" t="s">
        <v>21</v>
      </c>
      <c r="F17" t="s">
        <v>56</v>
      </c>
      <c r="H17" s="1">
        <f>VLOOKUP(D:D,'[2]ROS Main Page'!$A:$E,5,FALSE)</f>
        <v>20.2</v>
      </c>
      <c r="I17" s="1">
        <f>301-C17</f>
        <v>287</v>
      </c>
      <c r="J17" s="1">
        <f>G17</f>
        <v>0</v>
      </c>
      <c r="K17" s="1">
        <f>H17-8</f>
        <v>12.2</v>
      </c>
      <c r="L17" s="1">
        <f>SUM((I17+K17)+(J17/100))</f>
        <v>299.2</v>
      </c>
      <c r="N17" s="2">
        <f>((((((L17*(19-B17))*2)/(B17+2)-(B17+1))/100)*2)+M17)</f>
        <v>50.803999999999995</v>
      </c>
      <c r="O17" s="2">
        <f>((((L17*(19-B17))*2)/(B17+1))/100)*2</f>
        <v>67.818666666666658</v>
      </c>
    </row>
    <row r="18" spans="1:15" x14ac:dyDescent="0.3">
      <c r="A18" s="3">
        <f>N18</f>
        <v>52.402000000000008</v>
      </c>
      <c r="B18" s="1">
        <f>VLOOKUP(D:D,'[1]Trade Values'!$D:$V,19,FALSE)</f>
        <v>2</v>
      </c>
      <c r="C18">
        <v>6</v>
      </c>
      <c r="D18" t="s">
        <v>241</v>
      </c>
      <c r="E18" t="s">
        <v>3</v>
      </c>
      <c r="F18" t="s">
        <v>59</v>
      </c>
      <c r="H18" s="1">
        <f>VLOOKUP(D:D,'[2]ROS Main Page'!$A:$E,5,FALSE)</f>
        <v>21.6</v>
      </c>
      <c r="I18" s="1">
        <f>301-C18</f>
        <v>295</v>
      </c>
      <c r="J18" s="1">
        <f>G18</f>
        <v>0</v>
      </c>
      <c r="K18" s="1">
        <f>H18-8</f>
        <v>13.600000000000001</v>
      </c>
      <c r="L18" s="1">
        <f>SUM((I18+K18)+(J18/100))</f>
        <v>308.60000000000002</v>
      </c>
      <c r="N18" s="2">
        <f>((((((L18*(19-B18))*2)/(B18+2)-(B18+1))/100)*2)+M18)</f>
        <v>52.402000000000008</v>
      </c>
      <c r="O18" s="2">
        <f>((((L18*(19-B18))*2)/(B18+1))/100)*2</f>
        <v>69.949333333333342</v>
      </c>
    </row>
    <row r="19" spans="1:15" x14ac:dyDescent="0.3">
      <c r="A19" s="3">
        <f>N19</f>
        <v>49.902999999999992</v>
      </c>
      <c r="B19" s="1">
        <f>VLOOKUP(D:D,'[1]Trade Values'!$D:$V,19,FALSE)</f>
        <v>2</v>
      </c>
      <c r="C19">
        <v>18</v>
      </c>
      <c r="D19" t="s">
        <v>230</v>
      </c>
      <c r="E19" t="s">
        <v>19</v>
      </c>
      <c r="F19" t="s">
        <v>56</v>
      </c>
      <c r="H19" s="1">
        <f>VLOOKUP(D:D,'[2]ROS Main Page'!$A:$E,5,FALSE)</f>
        <v>20.399999999999999</v>
      </c>
      <c r="I19" s="1">
        <f>301-C19</f>
        <v>283</v>
      </c>
      <c r="J19" s="1">
        <f>G19</f>
        <v>0</v>
      </c>
      <c r="K19" s="1">
        <f>H19-9.5</f>
        <v>10.899999999999999</v>
      </c>
      <c r="L19" s="1">
        <f>SUM((I19+K19)+(J19/100))</f>
        <v>293.89999999999998</v>
      </c>
      <c r="N19" s="2">
        <f>((((((L19*(19-B19))*2)/(B19+2)-(B19+1))/100)*2)+M19)</f>
        <v>49.902999999999992</v>
      </c>
      <c r="O19" s="2">
        <f>((((L19*(19-B19))*2)/(B19+1))/100)*2</f>
        <v>66.61733333333332</v>
      </c>
    </row>
    <row r="20" spans="1:15" x14ac:dyDescent="0.3">
      <c r="A20" s="3">
        <f>N20</f>
        <v>50.192000000000007</v>
      </c>
      <c r="B20" s="1">
        <f>VLOOKUP(D:D,'[1]Trade Values'!$D:$V,19,FALSE)</f>
        <v>2</v>
      </c>
      <c r="C20">
        <v>19</v>
      </c>
      <c r="D20" t="s">
        <v>217</v>
      </c>
      <c r="E20" t="s">
        <v>38</v>
      </c>
      <c r="F20" t="s">
        <v>59</v>
      </c>
      <c r="H20" s="1">
        <f>VLOOKUP(D:D,'[2]ROS Main Page'!$A:$E,5,FALSE)</f>
        <v>19.3</v>
      </c>
      <c r="I20" s="1">
        <f>301-C20</f>
        <v>282</v>
      </c>
      <c r="J20" s="1">
        <f>G20</f>
        <v>0</v>
      </c>
      <c r="K20" s="1">
        <f>H20-5.7</f>
        <v>13.600000000000001</v>
      </c>
      <c r="L20" s="1">
        <f>SUM((I20+K20)+(J20/100))</f>
        <v>295.60000000000002</v>
      </c>
      <c r="N20" s="2">
        <f>((((((L20*(19-B20))*2)/(B20+2)-(B20+1))/100)*2)+M20)</f>
        <v>50.192000000000007</v>
      </c>
      <c r="O20" s="2">
        <f>((((L20*(19-B20))*2)/(B20+1))/100)*2</f>
        <v>67.00266666666667</v>
      </c>
    </row>
    <row r="21" spans="1:15" x14ac:dyDescent="0.3">
      <c r="A21" s="3">
        <f>N21</f>
        <v>46.417999999999992</v>
      </c>
      <c r="B21" s="1">
        <f>VLOOKUP(D:D,'[1]Trade Values'!$D:$V,19,FALSE)</f>
        <v>2</v>
      </c>
      <c r="C21">
        <v>37</v>
      </c>
      <c r="D21" t="s">
        <v>224</v>
      </c>
      <c r="E21" t="s">
        <v>26</v>
      </c>
      <c r="F21" t="s">
        <v>56</v>
      </c>
      <c r="H21" s="1">
        <f>VLOOKUP(D:D,'[2]ROS Main Page'!$A:$E,5,FALSE)</f>
        <v>18.899999999999999</v>
      </c>
      <c r="I21" s="1">
        <f>301-C21</f>
        <v>264</v>
      </c>
      <c r="J21" s="1">
        <f>G21</f>
        <v>0</v>
      </c>
      <c r="K21" s="1">
        <f>H21-9.5</f>
        <v>9.3999999999999986</v>
      </c>
      <c r="L21" s="1">
        <f>SUM((I21+K21)+(J21/100))</f>
        <v>273.39999999999998</v>
      </c>
      <c r="N21" s="2">
        <f>((((((L21*(19-B21))*2)/(B21+2)-(B21+1))/100)*2)+M21)</f>
        <v>46.417999999999992</v>
      </c>
      <c r="O21" s="2">
        <f>((((L21*(19-B21))*2)/(B21+1))/100)*2</f>
        <v>61.970666666666659</v>
      </c>
    </row>
    <row r="22" spans="1:15" x14ac:dyDescent="0.3">
      <c r="A22" s="3">
        <f>N22</f>
        <v>49.018999999999998</v>
      </c>
      <c r="B22" s="1">
        <f>VLOOKUP(D:D,'[1]Trade Values'!$D:$V,19,FALSE)</f>
        <v>2</v>
      </c>
      <c r="C22">
        <v>15</v>
      </c>
      <c r="D22" t="s">
        <v>257</v>
      </c>
      <c r="E22" t="s">
        <v>80</v>
      </c>
      <c r="F22" t="s">
        <v>67</v>
      </c>
      <c r="H22" s="1">
        <f>VLOOKUP(D:D,'[2]ROS Main Page'!$A:$E,5,FALSE)</f>
        <v>10.7</v>
      </c>
      <c r="I22" s="1">
        <f>301-C22</f>
        <v>286</v>
      </c>
      <c r="J22" s="1">
        <f>G22</f>
        <v>0</v>
      </c>
      <c r="K22" s="1">
        <f>H22-8</f>
        <v>2.6999999999999993</v>
      </c>
      <c r="L22" s="1">
        <f>SUM((I22+K22)+(J22/100))</f>
        <v>288.7</v>
      </c>
      <c r="N22" s="2">
        <f>((((((L22*(19-B22))*2)/(B22+2)-(B22+1))/100)*2)+M22)</f>
        <v>49.018999999999998</v>
      </c>
      <c r="O22" s="2">
        <f>((((L22*(19-B22))*2)/(B22+1))/100)*2</f>
        <v>65.438666666666663</v>
      </c>
    </row>
    <row r="23" spans="1:15" x14ac:dyDescent="0.3">
      <c r="A23" s="3">
        <f>N23</f>
        <v>47.795000000000002</v>
      </c>
      <c r="B23" s="1">
        <f>VLOOKUP(D:D,'[1]Trade Values'!$D:$V,19,FALSE)</f>
        <v>2</v>
      </c>
      <c r="C23">
        <v>27</v>
      </c>
      <c r="D23" t="s">
        <v>111</v>
      </c>
      <c r="E23" t="s">
        <v>18</v>
      </c>
      <c r="F23" t="s">
        <v>59</v>
      </c>
      <c r="H23" s="1">
        <f>VLOOKUP(D:D,'[2]ROS Main Page'!$A:$E,5,FALSE)</f>
        <v>17</v>
      </c>
      <c r="I23" s="1">
        <f>301-C23</f>
        <v>274</v>
      </c>
      <c r="J23" s="1">
        <f>G23</f>
        <v>0</v>
      </c>
      <c r="K23" s="1">
        <f>H23-9.5</f>
        <v>7.5</v>
      </c>
      <c r="L23" s="1">
        <f>SUM((I23+K23)+(J23/100))</f>
        <v>281.5</v>
      </c>
      <c r="N23" s="2">
        <f>((((((L23*(19-B23))*2)/(B23+2)-(B23+1))/100)*2)+M23)</f>
        <v>47.795000000000002</v>
      </c>
      <c r="O23" s="2">
        <f>((((L23*(19-B23))*2)/(B23+1))/100)*2</f>
        <v>63.806666666666672</v>
      </c>
    </row>
    <row r="24" spans="1:15" x14ac:dyDescent="0.3">
      <c r="A24" s="3">
        <f>N24</f>
        <v>47.744</v>
      </c>
      <c r="B24" s="1">
        <f>VLOOKUP(D:D,'[1]Trade Values'!$D:$V,19,FALSE)</f>
        <v>2</v>
      </c>
      <c r="C24">
        <v>24</v>
      </c>
      <c r="D24" t="s">
        <v>205</v>
      </c>
      <c r="E24" t="s">
        <v>35</v>
      </c>
      <c r="F24" t="s">
        <v>59</v>
      </c>
      <c r="H24" s="1">
        <f>VLOOKUP(D:D,'[2]ROS Main Page'!$A:$E,5,FALSE)</f>
        <v>12.2</v>
      </c>
      <c r="I24" s="1">
        <f>301-C24</f>
        <v>277</v>
      </c>
      <c r="J24" s="1">
        <f>G24</f>
        <v>0</v>
      </c>
      <c r="K24" s="1">
        <f>H24-8</f>
        <v>4.1999999999999993</v>
      </c>
      <c r="L24" s="1">
        <f>SUM((I24+K24)+(J24/100))</f>
        <v>281.2</v>
      </c>
      <c r="N24" s="2">
        <f>((((((L24*(19-B24))*2)/(B24+2)-(B24+1))/100)*2)+M24)</f>
        <v>47.744</v>
      </c>
      <c r="O24" s="2">
        <f>((((L24*(19-B24))*2)/(B24+1))/100)*2</f>
        <v>63.73866666666666</v>
      </c>
    </row>
    <row r="25" spans="1:15" x14ac:dyDescent="0.3">
      <c r="A25" s="3">
        <f>N25</f>
        <v>47.012999999999991</v>
      </c>
      <c r="B25" s="1">
        <f>VLOOKUP(D:D,'[1]Trade Values'!$D:$V,19,FALSE)</f>
        <v>2</v>
      </c>
      <c r="C25">
        <v>33</v>
      </c>
      <c r="D25" t="s">
        <v>202</v>
      </c>
      <c r="E25" t="s">
        <v>26</v>
      </c>
      <c r="F25" t="s">
        <v>59</v>
      </c>
      <c r="H25" s="1">
        <f>VLOOKUP(D:D,'[2]ROS Main Page'!$A:$E,5,FALSE)</f>
        <v>18.399999999999999</v>
      </c>
      <c r="I25" s="1">
        <f>301-C25</f>
        <v>268</v>
      </c>
      <c r="J25" s="1">
        <f>G25</f>
        <v>0</v>
      </c>
      <c r="K25" s="1">
        <f>H25-9.5</f>
        <v>8.8999999999999986</v>
      </c>
      <c r="L25" s="1">
        <f>SUM((I25+K25)+(J25/100))</f>
        <v>276.89999999999998</v>
      </c>
      <c r="N25" s="2">
        <f>((((((L25*(19-B25))*2)/(B25+2)-(B25+1))/100)*2)+M25)</f>
        <v>47.012999999999991</v>
      </c>
      <c r="O25" s="2">
        <f>((((L25*(19-B25))*2)/(B25+1))/100)*2</f>
        <v>62.763999999999989</v>
      </c>
    </row>
    <row r="26" spans="1:15" x14ac:dyDescent="0.3">
      <c r="A26" s="3">
        <f>N26</f>
        <v>46.86</v>
      </c>
      <c r="B26" s="1">
        <f>VLOOKUP(D:D,'[1]Trade Values'!$D:$V,19,FALSE)</f>
        <v>2</v>
      </c>
      <c r="C26">
        <v>41</v>
      </c>
      <c r="D26" t="s">
        <v>75</v>
      </c>
      <c r="E26" t="s">
        <v>21</v>
      </c>
      <c r="F26" t="s">
        <v>76</v>
      </c>
      <c r="H26" s="1">
        <f>VLOOKUP(D:D,'[2]ROS Main Page'!$A:$E,5,FALSE)</f>
        <v>24</v>
      </c>
      <c r="I26" s="1">
        <f>301-C26</f>
        <v>260</v>
      </c>
      <c r="J26" s="1">
        <f>G26</f>
        <v>0</v>
      </c>
      <c r="K26" s="1">
        <f>H26-8</f>
        <v>16</v>
      </c>
      <c r="L26" s="1">
        <f>SUM((I26+K26)+(J26/100))</f>
        <v>276</v>
      </c>
      <c r="N26" s="2">
        <f>((((((L26*(19-B26))*2)/(B26+2)-(B26+1))/100)*2)+M26)</f>
        <v>46.86</v>
      </c>
      <c r="O26" s="2">
        <f>((((L26*(19-B26))*2)/(B26+1))/100)*2</f>
        <v>62.56</v>
      </c>
    </row>
    <row r="27" spans="1:15" x14ac:dyDescent="0.3">
      <c r="A27" s="3">
        <f>N27</f>
        <v>46.707000000000008</v>
      </c>
      <c r="B27" s="1">
        <f>VLOOKUP(D:D,'[1]Trade Values'!$D:$V,19,FALSE)</f>
        <v>2</v>
      </c>
      <c r="C27">
        <v>29</v>
      </c>
      <c r="D27" t="s">
        <v>279</v>
      </c>
      <c r="E27" t="s">
        <v>5</v>
      </c>
      <c r="F27" t="s">
        <v>67</v>
      </c>
      <c r="H27" s="1">
        <f>VLOOKUP(D:D,'[2]ROS Main Page'!$A:$E,5,FALSE)</f>
        <v>12.6</v>
      </c>
      <c r="I27" s="1">
        <f>301-C27</f>
        <v>272</v>
      </c>
      <c r="J27" s="1">
        <f>G27</f>
        <v>0</v>
      </c>
      <c r="K27" s="1">
        <f>H27-9.5</f>
        <v>3.0999999999999996</v>
      </c>
      <c r="L27" s="1">
        <f>SUM((I27+K27)+(J27/100))</f>
        <v>275.10000000000002</v>
      </c>
      <c r="N27" s="2">
        <f>((((((L27*(19-B27))*2)/(B27+2)-(B27+1))/100)*2)+M27)</f>
        <v>46.707000000000008</v>
      </c>
      <c r="O27" s="2">
        <f>((((L27*(19-B27))*2)/(B27+1))/100)*2</f>
        <v>62.356000000000016</v>
      </c>
    </row>
    <row r="28" spans="1:15" x14ac:dyDescent="0.3">
      <c r="A28" s="3">
        <f>N28</f>
        <v>45.92</v>
      </c>
      <c r="B28" s="1">
        <f>VLOOKUP(D:D,'[1]Trade Values'!$D:$V,19,FALSE)</f>
        <v>1</v>
      </c>
      <c r="C28">
        <v>39</v>
      </c>
      <c r="D28" t="s">
        <v>77</v>
      </c>
      <c r="E28" t="s">
        <v>36</v>
      </c>
      <c r="F28" t="s">
        <v>56</v>
      </c>
      <c r="H28" s="1">
        <f>VLOOKUP(D:D,'[2]ROS Main Page'!$A:$E,5,FALSE)</f>
        <v>0</v>
      </c>
      <c r="I28" s="1">
        <f>301-C28</f>
        <v>262</v>
      </c>
      <c r="J28" s="1">
        <f>G28</f>
        <v>0</v>
      </c>
      <c r="K28" s="1">
        <f>H28-8</f>
        <v>-8</v>
      </c>
      <c r="L28" s="1">
        <f>SUM((I28+K28)+(J28/100))</f>
        <v>254</v>
      </c>
      <c r="M28" s="1">
        <v>-15</v>
      </c>
      <c r="N28" s="2">
        <f>((((((L28*(19-B28))*2)/(B28+2)-(B28+1))/100)*2)+M28)</f>
        <v>45.92</v>
      </c>
      <c r="O28" s="2">
        <f>((((L28*(19-B28))*2)/(B28+1))/100)*2</f>
        <v>91.44</v>
      </c>
    </row>
    <row r="29" spans="1:15" x14ac:dyDescent="0.3">
      <c r="A29" s="3">
        <f>N29</f>
        <v>46.265000000000001</v>
      </c>
      <c r="B29" s="1">
        <f>VLOOKUP(D:D,'[1]Trade Values'!$D:$V,19,FALSE)</f>
        <v>2</v>
      </c>
      <c r="C29">
        <v>32</v>
      </c>
      <c r="D29" t="s">
        <v>200</v>
      </c>
      <c r="E29" t="s">
        <v>20</v>
      </c>
      <c r="F29" t="s">
        <v>59</v>
      </c>
      <c r="H29" s="1">
        <f>VLOOKUP(D:D,'[2]ROS Main Page'!$A:$E,5,FALSE)</f>
        <v>13.2</v>
      </c>
      <c r="I29" s="1">
        <f>301-C29</f>
        <v>269</v>
      </c>
      <c r="J29" s="1">
        <v>-20</v>
      </c>
      <c r="K29" s="1">
        <f>H29-9.5</f>
        <v>3.6999999999999993</v>
      </c>
      <c r="L29" s="1">
        <f>SUM((I29+K29)+(J29/100))</f>
        <v>272.5</v>
      </c>
      <c r="N29" s="2">
        <f>((((((L29*(19-B29))*2)/(B29+2)-(B29+1))/100)*2)+M29)</f>
        <v>46.265000000000001</v>
      </c>
      <c r="O29" s="2">
        <f>((((L29*(19-B29))*2)/(B29+1))/100)*2</f>
        <v>61.766666666666673</v>
      </c>
    </row>
    <row r="30" spans="1:15" x14ac:dyDescent="0.3">
      <c r="A30" s="3">
        <f>N30</f>
        <v>45.772000000000006</v>
      </c>
      <c r="B30" s="1">
        <f>VLOOKUP(D:D,'[1]Trade Values'!$D:$V,19,FALSE)</f>
        <v>2</v>
      </c>
      <c r="C30">
        <v>35</v>
      </c>
      <c r="D30" t="s">
        <v>201</v>
      </c>
      <c r="E30" t="s">
        <v>85</v>
      </c>
      <c r="F30" t="s">
        <v>56</v>
      </c>
      <c r="H30" s="1">
        <f>VLOOKUP(D:D,'[2]ROS Main Page'!$A:$E,5,FALSE)</f>
        <v>13.1</v>
      </c>
      <c r="I30" s="1">
        <f>301-C30</f>
        <v>266</v>
      </c>
      <c r="J30" s="1">
        <f>G30</f>
        <v>0</v>
      </c>
      <c r="K30" s="1">
        <f>H30-9.5</f>
        <v>3.5999999999999996</v>
      </c>
      <c r="L30" s="1">
        <f>SUM((I30+K30)+(J30/100))</f>
        <v>269.60000000000002</v>
      </c>
      <c r="N30" s="2">
        <f>((((((L30*(19-B30))*2)/(B30+2)-(B30+1))/100)*2)+M30)</f>
        <v>45.772000000000006</v>
      </c>
      <c r="O30" s="2">
        <f>((((L30*(19-B30))*2)/(B30+1))/100)*2</f>
        <v>61.109333333333346</v>
      </c>
    </row>
    <row r="31" spans="1:15" x14ac:dyDescent="0.3">
      <c r="A31" s="3">
        <f>N31</f>
        <v>44.106000000000002</v>
      </c>
      <c r="B31" s="1">
        <f>VLOOKUP(D:D,'[1]Trade Values'!$D:$V,19,FALSE)</f>
        <v>2</v>
      </c>
      <c r="C31">
        <v>46</v>
      </c>
      <c r="D31" t="s">
        <v>225</v>
      </c>
      <c r="E31" t="s">
        <v>9</v>
      </c>
      <c r="F31" t="s">
        <v>59</v>
      </c>
      <c r="H31" s="1">
        <f>VLOOKUP(D:D,'[2]ROS Main Page'!$A:$E,5,FALSE)</f>
        <v>12.8</v>
      </c>
      <c r="I31" s="1">
        <f>301-C31</f>
        <v>255</v>
      </c>
      <c r="J31" s="1">
        <f>G31</f>
        <v>0</v>
      </c>
      <c r="K31" s="1">
        <f>H31-8</f>
        <v>4.8000000000000007</v>
      </c>
      <c r="L31" s="1">
        <f>SUM((I31+K31)+(J31/100))</f>
        <v>259.8</v>
      </c>
      <c r="N31" s="2">
        <f>((((((L31*(19-B31))*2)/(B31+2)-(B31+1))/100)*2)+M31)</f>
        <v>44.106000000000002</v>
      </c>
      <c r="O31" s="2">
        <f>((((L31*(19-B31))*2)/(B31+1))/100)*2</f>
        <v>58.888000000000005</v>
      </c>
    </row>
    <row r="32" spans="1:15" x14ac:dyDescent="0.3">
      <c r="A32" s="3">
        <f>N32</f>
        <v>43.443000000000005</v>
      </c>
      <c r="B32" s="1">
        <f>VLOOKUP(D:D,'[1]Trade Values'!$D:$V,19,FALSE)</f>
        <v>2</v>
      </c>
      <c r="C32">
        <v>54</v>
      </c>
      <c r="D32" t="s">
        <v>114</v>
      </c>
      <c r="E32" t="s">
        <v>18</v>
      </c>
      <c r="F32" t="s">
        <v>76</v>
      </c>
      <c r="H32" s="1">
        <f>VLOOKUP(D:D,'[2]ROS Main Page'!$A:$E,5,FALSE)</f>
        <v>18.399999999999999</v>
      </c>
      <c r="I32" s="1">
        <f>301-C32</f>
        <v>247</v>
      </c>
      <c r="J32" s="1">
        <f>G32</f>
        <v>0</v>
      </c>
      <c r="K32" s="1">
        <f>H32-9.5</f>
        <v>8.8999999999999986</v>
      </c>
      <c r="L32" s="1">
        <f>SUM((I32+K32)+(J32/100))</f>
        <v>255.9</v>
      </c>
      <c r="N32" s="2">
        <f>((((((L32*(19-B32))*2)/(B32+2)-(B32+1))/100)*2)+M32)</f>
        <v>43.443000000000005</v>
      </c>
      <c r="O32" s="2">
        <f>((((L32*(19-B32))*2)/(B32+1))/100)*2</f>
        <v>58.004000000000005</v>
      </c>
    </row>
    <row r="33" spans="1:15" x14ac:dyDescent="0.3">
      <c r="A33" s="3">
        <f>N33</f>
        <v>43.137</v>
      </c>
      <c r="B33" s="1">
        <f>VLOOKUP(D:D,'[1]Trade Values'!$D:$V,19,FALSE)</f>
        <v>2</v>
      </c>
      <c r="C33">
        <v>45</v>
      </c>
      <c r="D33" t="s">
        <v>138</v>
      </c>
      <c r="E33" t="s">
        <v>36</v>
      </c>
      <c r="F33" t="s">
        <v>59</v>
      </c>
      <c r="H33" s="1">
        <f>VLOOKUP(D:D,'[2]ROS Main Page'!$A:$E,5,FALSE)</f>
        <v>7.6</v>
      </c>
      <c r="I33" s="1">
        <f>301-C33</f>
        <v>256</v>
      </c>
      <c r="J33" s="1">
        <f>G33</f>
        <v>0</v>
      </c>
      <c r="K33" s="1">
        <f>H33-9.5</f>
        <v>-1.9000000000000004</v>
      </c>
      <c r="L33" s="1">
        <f>SUM((I33+K33)+(J33/100))</f>
        <v>254.1</v>
      </c>
      <c r="N33" s="2">
        <f>((((((L33*(19-B33))*2)/(B33+2)-(B33+1))/100)*2)+M33)</f>
        <v>43.137</v>
      </c>
      <c r="O33" s="2">
        <f>((((L33*(19-B33))*2)/(B33+1))/100)*2</f>
        <v>57.595999999999997</v>
      </c>
    </row>
    <row r="34" spans="1:15" x14ac:dyDescent="0.3">
      <c r="A34" s="3">
        <f>N34</f>
        <v>42.728999999999999</v>
      </c>
      <c r="B34" s="1">
        <f>VLOOKUP(D:D,'[1]Trade Values'!$D:$V,19,FALSE)</f>
        <v>2</v>
      </c>
      <c r="C34">
        <v>52</v>
      </c>
      <c r="D34" t="s">
        <v>203</v>
      </c>
      <c r="E34" t="s">
        <v>28</v>
      </c>
      <c r="F34" t="s">
        <v>59</v>
      </c>
      <c r="H34" s="1">
        <f>VLOOKUP(D:D,'[2]ROS Main Page'!$A:$E,5,FALSE)</f>
        <v>12.2</v>
      </c>
      <c r="I34" s="1">
        <f>301-C34</f>
        <v>249</v>
      </c>
      <c r="J34" s="1">
        <f>G34</f>
        <v>0</v>
      </c>
      <c r="K34" s="1">
        <f>H34-9.5</f>
        <v>2.6999999999999993</v>
      </c>
      <c r="L34" s="1">
        <f>SUM((I34+K34)+(J34/100))</f>
        <v>251.7</v>
      </c>
      <c r="N34" s="2">
        <f>((((((L34*(19-B34))*2)/(B34+2)-(B34+1))/100)*2)+M34)</f>
        <v>42.728999999999999</v>
      </c>
      <c r="O34" s="2">
        <f>((((L34*(19-B34))*2)/(B34+1))/100)*2</f>
        <v>57.052</v>
      </c>
    </row>
    <row r="35" spans="1:15" x14ac:dyDescent="0.3">
      <c r="A35" s="3">
        <f>N35</f>
        <v>42.388999999999996</v>
      </c>
      <c r="B35" s="1">
        <f>VLOOKUP(D:D,'[1]Trade Values'!$D:$V,19,FALSE)</f>
        <v>2</v>
      </c>
      <c r="C35">
        <v>58</v>
      </c>
      <c r="D35" t="s">
        <v>94</v>
      </c>
      <c r="E35" t="s">
        <v>3</v>
      </c>
      <c r="F35" t="s">
        <v>76</v>
      </c>
      <c r="H35" s="1">
        <f>VLOOKUP(D:D,'[2]ROS Main Page'!$A:$E,5,FALSE)</f>
        <v>16.2</v>
      </c>
      <c r="I35" s="1">
        <f>301-C35</f>
        <v>243</v>
      </c>
      <c r="J35" s="1">
        <f>G35</f>
        <v>0</v>
      </c>
      <c r="K35" s="1">
        <f>H35-9.5</f>
        <v>6.6999999999999993</v>
      </c>
      <c r="L35" s="1">
        <f>SUM((I35+K35)+(J35/100))</f>
        <v>249.7</v>
      </c>
      <c r="N35" s="2">
        <f>((((((L35*(19-B35))*2)/(B35+2)-(B35+1))/100)*2)+M35)</f>
        <v>42.388999999999996</v>
      </c>
      <c r="O35" s="2">
        <f>((((L35*(19-B35))*2)/(B35+1))/100)*2</f>
        <v>56.598666666666659</v>
      </c>
    </row>
    <row r="36" spans="1:15" x14ac:dyDescent="0.3">
      <c r="A36" s="3">
        <f>N36</f>
        <v>41.131</v>
      </c>
      <c r="B36" s="1">
        <f>VLOOKUP(D:D,'[1]Trade Values'!$D:$V,19,FALSE)</f>
        <v>2</v>
      </c>
      <c r="C36">
        <v>55</v>
      </c>
      <c r="D36" t="s">
        <v>232</v>
      </c>
      <c r="E36" t="s">
        <v>15</v>
      </c>
      <c r="F36" t="s">
        <v>67</v>
      </c>
      <c r="H36" s="1">
        <f>VLOOKUP(D:D,'[2]ROS Main Page'!$A:$E,5,FALSE)</f>
        <v>5.8</v>
      </c>
      <c r="I36" s="1">
        <f>301-C36</f>
        <v>246</v>
      </c>
      <c r="J36" s="1">
        <f>G36</f>
        <v>0</v>
      </c>
      <c r="K36" s="1">
        <f>H36-9.5</f>
        <v>-3.7</v>
      </c>
      <c r="L36" s="1">
        <f>SUM((I36+K36)+(J36/100))</f>
        <v>242.3</v>
      </c>
      <c r="N36" s="2">
        <f>((((((L36*(19-B36))*2)/(B36+2)-(B36+1))/100)*2)+M36)</f>
        <v>41.131</v>
      </c>
      <c r="O36" s="2">
        <f>((((L36*(19-B36))*2)/(B36+1))/100)*2</f>
        <v>54.921333333333344</v>
      </c>
    </row>
    <row r="37" spans="1:15" x14ac:dyDescent="0.3">
      <c r="A37" s="3">
        <f>N37</f>
        <v>40.553000000000004</v>
      </c>
      <c r="B37" s="1">
        <f>VLOOKUP(D:D,'[1]Trade Values'!$D:$V,19,FALSE)</f>
        <v>2</v>
      </c>
      <c r="C37">
        <v>60</v>
      </c>
      <c r="D37" t="s">
        <v>91</v>
      </c>
      <c r="E37" t="s">
        <v>4</v>
      </c>
      <c r="F37" t="s">
        <v>59</v>
      </c>
      <c r="H37" s="1">
        <f>VLOOKUP(D:D,'[2]ROS Main Page'!$A:$E,5,FALSE)</f>
        <v>6.6</v>
      </c>
      <c r="I37" s="1">
        <f>301-C37</f>
        <v>241</v>
      </c>
      <c r="J37" s="1">
        <f>G37</f>
        <v>0</v>
      </c>
      <c r="K37" s="1">
        <f>H37-8.7</f>
        <v>-2.0999999999999996</v>
      </c>
      <c r="L37" s="1">
        <f>SUM((I37+K37)+(J37/100))</f>
        <v>238.9</v>
      </c>
      <c r="N37" s="2">
        <f>((((((L37*(19-B37))*2)/(B37+2)-(B37+1))/100)*2)+M37)</f>
        <v>40.553000000000004</v>
      </c>
      <c r="O37" s="2">
        <f>((((L37*(19-B37))*2)/(B37+1))/100)*2</f>
        <v>54.150666666666666</v>
      </c>
    </row>
    <row r="38" spans="1:15" x14ac:dyDescent="0.3">
      <c r="A38" s="3">
        <f>N38</f>
        <v>39.369599999999998</v>
      </c>
      <c r="B38" s="1">
        <f>VLOOKUP(D:D,'[1]Trade Values'!$D:$V,19,FALSE)</f>
        <v>3</v>
      </c>
      <c r="C38">
        <v>12</v>
      </c>
      <c r="D38" t="s">
        <v>61</v>
      </c>
      <c r="E38" t="s">
        <v>35</v>
      </c>
      <c r="F38" t="s">
        <v>56</v>
      </c>
      <c r="H38" s="1">
        <f>VLOOKUP(D:D,'[2]ROS Main Page'!$A:$E,5,FALSE)</f>
        <v>27.2</v>
      </c>
      <c r="I38" s="1">
        <f>301-C38</f>
        <v>289</v>
      </c>
      <c r="J38" s="1">
        <f>G38</f>
        <v>0</v>
      </c>
      <c r="K38" s="1">
        <f>H38-8</f>
        <v>19.2</v>
      </c>
      <c r="L38" s="1">
        <f>SUM((I38+K38)+(J38/100))</f>
        <v>308.2</v>
      </c>
      <c r="N38" s="2">
        <f>((((((L38*(19-B38))*2)/(B38+2)-(B38+1))/100)*2)+M38)</f>
        <v>39.369599999999998</v>
      </c>
      <c r="O38" s="2">
        <f>((((L38*(19-B38))*2)/(B38+1))/100)*2</f>
        <v>49.311999999999998</v>
      </c>
    </row>
    <row r="39" spans="1:15" x14ac:dyDescent="0.3">
      <c r="A39" s="3">
        <f>N39</f>
        <v>38.938000000000002</v>
      </c>
      <c r="B39" s="1">
        <f>VLOOKUP(D:D,'[1]Trade Values'!$D:$V,19,FALSE)</f>
        <v>2</v>
      </c>
      <c r="C39">
        <v>77</v>
      </c>
      <c r="D39" t="s">
        <v>249</v>
      </c>
      <c r="E39" t="s">
        <v>38</v>
      </c>
      <c r="F39" t="s">
        <v>76</v>
      </c>
      <c r="H39" s="1">
        <f>VLOOKUP(D:D,'[2]ROS Main Page'!$A:$E,5,FALSE)</f>
        <v>14.9</v>
      </c>
      <c r="I39" s="1">
        <f>301-C39</f>
        <v>224</v>
      </c>
      <c r="J39" s="1">
        <f>G39</f>
        <v>0</v>
      </c>
      <c r="K39" s="1">
        <f>H39-9.5</f>
        <v>5.4</v>
      </c>
      <c r="L39" s="1">
        <f>SUM((I39+K39)+(J39/100))</f>
        <v>229.4</v>
      </c>
      <c r="N39" s="2">
        <f>((((((L39*(19-B39))*2)/(B39+2)-(B39+1))/100)*2)+M39)</f>
        <v>38.938000000000002</v>
      </c>
      <c r="O39" s="2">
        <f>((((L39*(19-B39))*2)/(B39+1))/100)*2</f>
        <v>51.997333333333337</v>
      </c>
    </row>
    <row r="40" spans="1:15" x14ac:dyDescent="0.3">
      <c r="A40" s="3">
        <f>N40</f>
        <v>36.899199999999993</v>
      </c>
      <c r="B40" s="1">
        <f>VLOOKUP(D:D,'[1]Trade Values'!$D:$V,19,FALSE)</f>
        <v>3</v>
      </c>
      <c r="C40">
        <v>20</v>
      </c>
      <c r="D40" t="s">
        <v>70</v>
      </c>
      <c r="E40" t="s">
        <v>38</v>
      </c>
      <c r="F40" t="s">
        <v>56</v>
      </c>
      <c r="H40" s="1">
        <f>VLOOKUP(D:D,'[2]ROS Main Page'!$A:$E,5,FALSE)</f>
        <v>17.399999999999999</v>
      </c>
      <c r="I40" s="1">
        <f>301-C40</f>
        <v>281</v>
      </c>
      <c r="J40" s="1">
        <f>G40</f>
        <v>0</v>
      </c>
      <c r="K40" s="1">
        <f>H40-9.5</f>
        <v>7.8999999999999986</v>
      </c>
      <c r="L40" s="1">
        <f>SUM((I40+K40)+(J40/100))</f>
        <v>288.89999999999998</v>
      </c>
      <c r="N40" s="2">
        <f>((((((L40*(19-B40))*2)/(B40+2)-(B40+1))/100)*2)+M40)</f>
        <v>36.899199999999993</v>
      </c>
      <c r="O40" s="2">
        <f>((((L40*(19-B40))*2)/(B40+1))/100)*2</f>
        <v>46.223999999999997</v>
      </c>
    </row>
    <row r="41" spans="1:15" x14ac:dyDescent="0.3">
      <c r="A41" s="3">
        <f>N41</f>
        <v>36.7712</v>
      </c>
      <c r="B41" s="1">
        <f>VLOOKUP(D:D,'[1]Trade Values'!$D:$V,19,FALSE)</f>
        <v>3</v>
      </c>
      <c r="C41">
        <v>25</v>
      </c>
      <c r="D41" t="s">
        <v>86</v>
      </c>
      <c r="E41" t="s">
        <v>12</v>
      </c>
      <c r="F41" t="s">
        <v>59</v>
      </c>
      <c r="H41" s="1">
        <f>VLOOKUP(D:D,'[2]ROS Main Page'!$A:$E,5,FALSE)</f>
        <v>21.4</v>
      </c>
      <c r="I41" s="1">
        <f>301-C41</f>
        <v>276</v>
      </c>
      <c r="J41" s="1">
        <f>G41</f>
        <v>0</v>
      </c>
      <c r="K41" s="1">
        <f>H41-9.5</f>
        <v>11.899999999999999</v>
      </c>
      <c r="L41" s="1">
        <f>SUM((I41+K41)+(J41/100))</f>
        <v>287.89999999999998</v>
      </c>
      <c r="N41" s="2">
        <f>((((((L41*(19-B41))*2)/(B41+2)-(B41+1))/100)*2)+M41)</f>
        <v>36.7712</v>
      </c>
      <c r="O41" s="2">
        <f>((((L41*(19-B41))*2)/(B41+1))/100)*2</f>
        <v>46.063999999999993</v>
      </c>
    </row>
    <row r="42" spans="1:15" x14ac:dyDescent="0.3">
      <c r="A42" s="3">
        <f>N42</f>
        <v>36.745599999999996</v>
      </c>
      <c r="B42" s="1">
        <f>VLOOKUP(D:D,'[1]Trade Values'!$D:$V,19,FALSE)</f>
        <v>3</v>
      </c>
      <c r="C42">
        <v>23</v>
      </c>
      <c r="D42" t="s">
        <v>139</v>
      </c>
      <c r="E42" t="s">
        <v>9</v>
      </c>
      <c r="F42" t="s">
        <v>56</v>
      </c>
      <c r="H42" s="1">
        <f>VLOOKUP(D:D,'[2]ROS Main Page'!$A:$E,5,FALSE)</f>
        <v>19.2</v>
      </c>
      <c r="I42" s="1">
        <f>301-C42</f>
        <v>278</v>
      </c>
      <c r="J42" s="1">
        <f>G42</f>
        <v>0</v>
      </c>
      <c r="K42" s="1">
        <f>H42-9.5</f>
        <v>9.6999999999999993</v>
      </c>
      <c r="L42" s="1">
        <f>SUM((I42+K42)+(J42/100))</f>
        <v>287.7</v>
      </c>
      <c r="N42" s="2">
        <f>((((((L42*(19-B42))*2)/(B42+2)-(B42+1))/100)*2)+M42)</f>
        <v>36.745599999999996</v>
      </c>
      <c r="O42" s="2">
        <f>((((L42*(19-B42))*2)/(B42+1))/100)*2</f>
        <v>46.031999999999996</v>
      </c>
    </row>
    <row r="43" spans="1:15" x14ac:dyDescent="0.3">
      <c r="A43" s="3">
        <f>N43</f>
        <v>36.711000000000006</v>
      </c>
      <c r="B43" s="1">
        <f>VLOOKUP(D:D,'[1]Trade Values'!$D:$V,19,FALSE)</f>
        <v>2</v>
      </c>
      <c r="C43">
        <v>79</v>
      </c>
      <c r="D43" t="s">
        <v>285</v>
      </c>
      <c r="E43" t="s">
        <v>78</v>
      </c>
      <c r="F43" t="s">
        <v>56</v>
      </c>
      <c r="H43" s="1">
        <f>VLOOKUP(D:D,'[2]ROS Main Page'!$A:$E,5,FALSE)</f>
        <v>0</v>
      </c>
      <c r="I43" s="1">
        <f>301-C43</f>
        <v>222</v>
      </c>
      <c r="J43" s="1">
        <f>G43</f>
        <v>0</v>
      </c>
      <c r="K43" s="1">
        <f>H43-5.7</f>
        <v>-5.7</v>
      </c>
      <c r="L43" s="1">
        <f>SUM((I43+K43)+(J43/100))</f>
        <v>216.3</v>
      </c>
      <c r="N43" s="2">
        <f>((((((L43*(19-B43))*2)/(B43+2)-(B43+1))/100)*2)+M43)</f>
        <v>36.711000000000006</v>
      </c>
      <c r="O43" s="2">
        <f>((((L43*(19-B43))*2)/(B43+1))/100)*2</f>
        <v>49.027999999999999</v>
      </c>
    </row>
    <row r="44" spans="1:15" x14ac:dyDescent="0.3">
      <c r="A44" s="3">
        <f>N44</f>
        <v>36.388000000000005</v>
      </c>
      <c r="B44" s="1">
        <f>VLOOKUP(D:D,'[1]Trade Values'!$D:$V,19,FALSE)</f>
        <v>2</v>
      </c>
      <c r="C44">
        <v>89</v>
      </c>
      <c r="D44" t="s">
        <v>105</v>
      </c>
      <c r="E44" t="s">
        <v>11</v>
      </c>
      <c r="F44" t="s">
        <v>59</v>
      </c>
      <c r="H44" s="1">
        <f>VLOOKUP(D:D,'[2]ROS Main Page'!$A:$E,5,FALSE)</f>
        <v>10.4</v>
      </c>
      <c r="I44" s="1">
        <f>301-C44</f>
        <v>212</v>
      </c>
      <c r="J44" s="1">
        <f>G44</f>
        <v>0</v>
      </c>
      <c r="K44" s="1">
        <f>H44-8</f>
        <v>2.4000000000000004</v>
      </c>
      <c r="L44" s="1">
        <f>SUM((I44+K44)+(J44/100))</f>
        <v>214.4</v>
      </c>
      <c r="N44" s="2">
        <f>((((((L44*(19-B44))*2)/(B44+2)-(B44+1))/100)*2)+M44)</f>
        <v>36.388000000000005</v>
      </c>
      <c r="O44" s="2">
        <f>((((L44*(19-B44))*2)/(B44+1))/100)*2</f>
        <v>48.597333333333339</v>
      </c>
    </row>
    <row r="45" spans="1:15" x14ac:dyDescent="0.3">
      <c r="A45" s="3">
        <f>N45</f>
        <v>35.875199999999992</v>
      </c>
      <c r="B45" s="1">
        <f>VLOOKUP(D:D,'[1]Trade Values'!$D:$V,19,FALSE)</f>
        <v>3</v>
      </c>
      <c r="C45">
        <v>21</v>
      </c>
      <c r="D45" t="s">
        <v>104</v>
      </c>
      <c r="E45" t="s">
        <v>30</v>
      </c>
      <c r="F45" t="s">
        <v>56</v>
      </c>
      <c r="H45" s="1">
        <f>VLOOKUP(D:D,'[2]ROS Main Page'!$A:$E,5,FALSE)</f>
        <v>10.4</v>
      </c>
      <c r="I45" s="1">
        <f>301-C45</f>
        <v>280</v>
      </c>
      <c r="J45" s="1">
        <f>G45</f>
        <v>0</v>
      </c>
      <c r="K45" s="1">
        <f>H45-9.5</f>
        <v>0.90000000000000036</v>
      </c>
      <c r="L45" s="1">
        <f>SUM((I45+K45)+(J45/100))</f>
        <v>280.89999999999998</v>
      </c>
      <c r="N45" s="2">
        <f>((((((L45*(19-B45))*2)/(B45+2)-(B45+1))/100)*2)+M45)</f>
        <v>35.875199999999992</v>
      </c>
      <c r="O45" s="2">
        <f>((((L45*(19-B45))*2)/(B45+1))/100)*2</f>
        <v>44.943999999999996</v>
      </c>
    </row>
    <row r="46" spans="1:15" x14ac:dyDescent="0.3">
      <c r="A46" s="3">
        <f>N46</f>
        <v>35.673999999999999</v>
      </c>
      <c r="B46" s="1">
        <f>VLOOKUP(D:D,'[1]Trade Values'!$D:$V,19,FALSE)</f>
        <v>2</v>
      </c>
      <c r="C46">
        <v>91</v>
      </c>
      <c r="D46" t="s">
        <v>228</v>
      </c>
      <c r="E46" t="s">
        <v>19</v>
      </c>
      <c r="F46" t="s">
        <v>59</v>
      </c>
      <c r="H46" s="1">
        <f>VLOOKUP(D:D,'[2]ROS Main Page'!$A:$E,5,FALSE)</f>
        <v>8.1999999999999993</v>
      </c>
      <c r="I46" s="1">
        <f>301-C46</f>
        <v>210</v>
      </c>
      <c r="J46" s="1">
        <v>0</v>
      </c>
      <c r="K46" s="1">
        <f>H46-8</f>
        <v>0.19999999999999929</v>
      </c>
      <c r="L46" s="1">
        <f>SUM((I46+K46)+(J46/100))</f>
        <v>210.2</v>
      </c>
      <c r="N46" s="2">
        <f>((((((L46*(19-B46))*2)/(B46+2)-(B46+1))/100)*2)+M46)</f>
        <v>35.673999999999999</v>
      </c>
      <c r="O46" s="2">
        <f>((((L46*(19-B46))*2)/(B46+1))/100)*2</f>
        <v>47.645333333333326</v>
      </c>
    </row>
    <row r="47" spans="1:15" x14ac:dyDescent="0.3">
      <c r="A47" s="3">
        <f>N47</f>
        <v>35.580800000000004</v>
      </c>
      <c r="B47" s="1">
        <f>VLOOKUP(D:D,'[1]Trade Values'!$D:$V,19,FALSE)</f>
        <v>3</v>
      </c>
      <c r="C47">
        <v>28</v>
      </c>
      <c r="D47" t="s">
        <v>83</v>
      </c>
      <c r="E47" t="s">
        <v>12</v>
      </c>
      <c r="F47" t="s">
        <v>59</v>
      </c>
      <c r="H47" s="1">
        <f>VLOOKUP(D:D,'[2]ROS Main Page'!$A:$E,5,FALSE)</f>
        <v>11.3</v>
      </c>
      <c r="I47" s="1">
        <f>301-C47</f>
        <v>273</v>
      </c>
      <c r="J47" s="1">
        <f>G47</f>
        <v>0</v>
      </c>
      <c r="K47" s="1">
        <f>H47-5.7</f>
        <v>5.6000000000000005</v>
      </c>
      <c r="L47" s="1">
        <f>SUM((I47+K47)+(J47/100))</f>
        <v>278.60000000000002</v>
      </c>
      <c r="N47" s="2">
        <f>((((((L47*(19-B47))*2)/(B47+2)-(B47+1))/100)*2)+M47)</f>
        <v>35.580800000000004</v>
      </c>
      <c r="O47" s="2">
        <f>((((L47*(19-B47))*2)/(B47+1))/100)*2</f>
        <v>44.576000000000001</v>
      </c>
    </row>
    <row r="48" spans="1:15" x14ac:dyDescent="0.3">
      <c r="A48" s="3">
        <f>N48</f>
        <v>35.436000000000007</v>
      </c>
      <c r="B48" s="1">
        <f>VLOOKUP(D:D,'[1]Trade Values'!$D:$V,19,FALSE)</f>
        <v>2</v>
      </c>
      <c r="C48">
        <v>93</v>
      </c>
      <c r="D48" t="s">
        <v>289</v>
      </c>
      <c r="E48" t="s">
        <v>28</v>
      </c>
      <c r="F48" t="s">
        <v>59</v>
      </c>
      <c r="H48" s="1">
        <f>VLOOKUP(D:D,'[2]ROS Main Page'!$A:$E,5,FALSE)</f>
        <v>10.3</v>
      </c>
      <c r="I48" s="1">
        <f>301-C48</f>
        <v>208</v>
      </c>
      <c r="J48" s="1">
        <f>G48</f>
        <v>0</v>
      </c>
      <c r="K48" s="1">
        <f>H48-9.5</f>
        <v>0.80000000000000071</v>
      </c>
      <c r="L48" s="1">
        <f>SUM((I48+K48)+(J48/100))</f>
        <v>208.8</v>
      </c>
      <c r="N48" s="2">
        <f>((((((L48*(19-B48))*2)/(B48+2)-(B48+1))/100)*2)+M48)</f>
        <v>35.436000000000007</v>
      </c>
      <c r="O48" s="2">
        <f>((((L48*(19-B48))*2)/(B48+1))/100)*2</f>
        <v>47.328000000000003</v>
      </c>
    </row>
    <row r="49" spans="1:15" x14ac:dyDescent="0.3">
      <c r="A49" s="3">
        <f>N49</f>
        <v>35.401600000000002</v>
      </c>
      <c r="B49" s="1">
        <f>VLOOKUP(D:D,'[1]Trade Values'!$D:$V,19,FALSE)</f>
        <v>3</v>
      </c>
      <c r="C49">
        <v>34</v>
      </c>
      <c r="D49" t="s">
        <v>64</v>
      </c>
      <c r="E49" t="s">
        <v>33</v>
      </c>
      <c r="F49" t="s">
        <v>56</v>
      </c>
      <c r="H49" s="1">
        <f>VLOOKUP(D:D,'[2]ROS Main Page'!$A:$E,5,FALSE)</f>
        <v>18.2</v>
      </c>
      <c r="I49" s="1">
        <f>301-C49</f>
        <v>267</v>
      </c>
      <c r="J49" s="1">
        <f>G49</f>
        <v>0</v>
      </c>
      <c r="K49" s="1">
        <f>H49-8</f>
        <v>10.199999999999999</v>
      </c>
      <c r="L49" s="1">
        <f>SUM((I49+K49)+(J49/100))</f>
        <v>277.2</v>
      </c>
      <c r="N49" s="2">
        <f>((((((L49*(19-B49))*2)/(B49+2)-(B49+1))/100)*2)+M49)</f>
        <v>35.401600000000002</v>
      </c>
      <c r="O49" s="2">
        <f>((((L49*(19-B49))*2)/(B49+1))/100)*2</f>
        <v>44.351999999999997</v>
      </c>
    </row>
    <row r="50" spans="1:15" x14ac:dyDescent="0.3">
      <c r="A50" s="3">
        <f>N50</f>
        <v>35.0304</v>
      </c>
      <c r="B50" s="1">
        <f>VLOOKUP(D:D,'[1]Trade Values'!$D:$V,19,FALSE)</f>
        <v>3</v>
      </c>
      <c r="C50">
        <v>40</v>
      </c>
      <c r="D50" t="s">
        <v>89</v>
      </c>
      <c r="E50" t="s">
        <v>9</v>
      </c>
      <c r="F50" t="s">
        <v>76</v>
      </c>
      <c r="H50" s="1">
        <f>VLOOKUP(D:D,'[2]ROS Main Page'!$A:$E,5,FALSE)</f>
        <v>22.8</v>
      </c>
      <c r="I50" s="1">
        <f>301-C50</f>
        <v>261</v>
      </c>
      <c r="J50" s="1">
        <f>G50</f>
        <v>0</v>
      </c>
      <c r="K50" s="1">
        <f>H50-9.5</f>
        <v>13.3</v>
      </c>
      <c r="L50" s="1">
        <f>SUM((I50+K50)+(J50/100))</f>
        <v>274.3</v>
      </c>
      <c r="N50" s="2">
        <f>((((((L50*(19-B50))*2)/(B50+2)-(B50+1))/100)*2)+M50)</f>
        <v>35.0304</v>
      </c>
      <c r="O50" s="2">
        <f>((((L50*(19-B50))*2)/(B50+1))/100)*2</f>
        <v>43.888000000000005</v>
      </c>
    </row>
    <row r="51" spans="1:15" x14ac:dyDescent="0.3">
      <c r="A51" s="3">
        <f>N51</f>
        <v>34.288000000000004</v>
      </c>
      <c r="B51" s="1">
        <f>VLOOKUP(D:D,'[1]Trade Values'!$D:$V,19,FALSE)</f>
        <v>3</v>
      </c>
      <c r="C51">
        <v>38</v>
      </c>
      <c r="D51" t="s">
        <v>62</v>
      </c>
      <c r="E51" t="s">
        <v>5</v>
      </c>
      <c r="F51" t="s">
        <v>59</v>
      </c>
      <c r="H51" s="1">
        <f>VLOOKUP(D:D,'[2]ROS Main Page'!$A:$E,5,FALSE)</f>
        <v>15</v>
      </c>
      <c r="I51" s="1">
        <f>301-C51</f>
        <v>263</v>
      </c>
      <c r="J51" s="1">
        <f>G51</f>
        <v>0</v>
      </c>
      <c r="K51" s="1">
        <f>H51-9.5</f>
        <v>5.5</v>
      </c>
      <c r="L51" s="1">
        <f>SUM((I51+K51)+(J51/100))</f>
        <v>268.5</v>
      </c>
      <c r="N51" s="2">
        <f>((((((L51*(19-B51))*2)/(B51+2)-(B51+1))/100)*2)+M51)</f>
        <v>34.288000000000004</v>
      </c>
      <c r="O51" s="2">
        <f>((((L51*(19-B51))*2)/(B51+1))/100)*2</f>
        <v>42.96</v>
      </c>
    </row>
    <row r="52" spans="1:15" x14ac:dyDescent="0.3">
      <c r="A52" s="3">
        <f>N52</f>
        <v>34.249600000000001</v>
      </c>
      <c r="B52" s="1">
        <f>VLOOKUP(D:D,'[1]Trade Values'!$D:$V,19,FALSE)</f>
        <v>3</v>
      </c>
      <c r="C52">
        <v>43</v>
      </c>
      <c r="D52" t="s">
        <v>116</v>
      </c>
      <c r="E52" t="s">
        <v>15</v>
      </c>
      <c r="F52" t="s">
        <v>56</v>
      </c>
      <c r="H52" s="1">
        <f>VLOOKUP(D:D,'[2]ROS Main Page'!$A:$E,5,FALSE)</f>
        <v>18.2</v>
      </c>
      <c r="I52" s="1">
        <f>301-C52</f>
        <v>258</v>
      </c>
      <c r="J52" s="1">
        <f>G52</f>
        <v>0</v>
      </c>
      <c r="K52" s="1">
        <f>H52-8</f>
        <v>10.199999999999999</v>
      </c>
      <c r="L52" s="1">
        <f>SUM((I52+K52)+(J52/100))</f>
        <v>268.2</v>
      </c>
      <c r="N52" s="2">
        <f>((((((L52*(19-B52))*2)/(B52+2)-(B52+1))/100)*2)+M52)</f>
        <v>34.249600000000001</v>
      </c>
      <c r="O52" s="2">
        <f>((((L52*(19-B52))*2)/(B52+1))/100)*2</f>
        <v>42.911999999999999</v>
      </c>
    </row>
    <row r="53" spans="1:15" x14ac:dyDescent="0.3">
      <c r="A53" s="3">
        <f>N53</f>
        <v>33.801600000000001</v>
      </c>
      <c r="B53" s="1">
        <f>VLOOKUP(D:D,'[1]Trade Values'!$D:$V,19,FALSE)</f>
        <v>3</v>
      </c>
      <c r="C53">
        <v>42</v>
      </c>
      <c r="D53" t="s">
        <v>206</v>
      </c>
      <c r="E53" t="s">
        <v>37</v>
      </c>
      <c r="F53" t="s">
        <v>56</v>
      </c>
      <c r="H53" s="1">
        <f>VLOOKUP(D:D,'[2]ROS Main Page'!$A:$E,5,FALSE)</f>
        <v>14.4</v>
      </c>
      <c r="I53" s="1">
        <f>301-C53</f>
        <v>259</v>
      </c>
      <c r="J53" s="1">
        <f>G53</f>
        <v>0</v>
      </c>
      <c r="K53" s="1">
        <f>H53-8.7</f>
        <v>5.7000000000000011</v>
      </c>
      <c r="L53" s="1">
        <f>SUM((I53+K53)+(J53/100))</f>
        <v>264.7</v>
      </c>
      <c r="N53" s="2">
        <f>((((((L53*(19-B53))*2)/(B53+2)-(B53+1))/100)*2)+M53)</f>
        <v>33.801600000000001</v>
      </c>
      <c r="O53" s="2">
        <f>((((L53*(19-B53))*2)/(B53+1))/100)*2</f>
        <v>42.351999999999997</v>
      </c>
    </row>
    <row r="54" spans="1:15" x14ac:dyDescent="0.3">
      <c r="A54" s="3">
        <f>N54</f>
        <v>33.584000000000003</v>
      </c>
      <c r="B54" s="1">
        <f>VLOOKUP(D:D,'[1]Trade Values'!$D:$V,19,FALSE)</f>
        <v>3</v>
      </c>
      <c r="C54">
        <v>36</v>
      </c>
      <c r="D54" t="s">
        <v>229</v>
      </c>
      <c r="E54" t="s">
        <v>21</v>
      </c>
      <c r="F54" t="s">
        <v>67</v>
      </c>
      <c r="H54" s="1">
        <f>VLOOKUP(D:D,'[2]ROS Main Page'!$A:$E,5,FALSE)</f>
        <v>7.5</v>
      </c>
      <c r="I54" s="1">
        <f>301-C54</f>
        <v>265</v>
      </c>
      <c r="J54" s="1">
        <f>G54</f>
        <v>0</v>
      </c>
      <c r="K54" s="1">
        <f>H54-9.5</f>
        <v>-2</v>
      </c>
      <c r="L54" s="1">
        <f>SUM((I54+K54)+(J54/100))</f>
        <v>263</v>
      </c>
      <c r="N54" s="2">
        <f>((((((L54*(19-B54))*2)/(B54+2)-(B54+1))/100)*2)+M54)</f>
        <v>33.584000000000003</v>
      </c>
      <c r="O54" s="2">
        <f>((((L54*(19-B54))*2)/(B54+1))/100)*2</f>
        <v>42.08</v>
      </c>
    </row>
    <row r="55" spans="1:15" x14ac:dyDescent="0.3">
      <c r="A55" s="3">
        <f>N55</f>
        <v>33.264000000000003</v>
      </c>
      <c r="B55" s="1">
        <f>VLOOKUP(D:D,'[1]Trade Values'!$D:$V,19,FALSE)</f>
        <v>3</v>
      </c>
      <c r="C55">
        <v>44</v>
      </c>
      <c r="D55" t="s">
        <v>140</v>
      </c>
      <c r="E55" t="s">
        <v>93</v>
      </c>
      <c r="F55" t="s">
        <v>56</v>
      </c>
      <c r="H55" s="1">
        <f>VLOOKUP(D:D,'[2]ROS Main Page'!$A:$E,5,FALSE)</f>
        <v>13</v>
      </c>
      <c r="I55" s="1">
        <f>301-C55</f>
        <v>257</v>
      </c>
      <c r="J55" s="1">
        <f>G55</f>
        <v>0</v>
      </c>
      <c r="K55" s="1">
        <f>H55-9.5</f>
        <v>3.5</v>
      </c>
      <c r="L55" s="1">
        <f>SUM((I55+K55)+(J55/100))</f>
        <v>260.5</v>
      </c>
      <c r="N55" s="2">
        <f>((((((L55*(19-B55))*2)/(B55+2)-(B55+1))/100)*2)+M55)</f>
        <v>33.264000000000003</v>
      </c>
      <c r="O55" s="2">
        <f>((((L55*(19-B55))*2)/(B55+1))/100)*2</f>
        <v>41.68</v>
      </c>
    </row>
    <row r="56" spans="1:15" x14ac:dyDescent="0.3">
      <c r="A56" s="3">
        <f>N56</f>
        <v>33.238399999999999</v>
      </c>
      <c r="B56" s="1">
        <f>VLOOKUP(D:D,'[1]Trade Values'!$D:$V,19,FALSE)</f>
        <v>3</v>
      </c>
      <c r="C56">
        <v>47</v>
      </c>
      <c r="D56" t="s">
        <v>112</v>
      </c>
      <c r="E56" t="s">
        <v>36</v>
      </c>
      <c r="F56" t="s">
        <v>67</v>
      </c>
      <c r="H56" s="1">
        <f>VLOOKUP(D:D,'[2]ROS Main Page'!$A:$E,5,FALSE)</f>
        <v>14.3</v>
      </c>
      <c r="I56" s="1">
        <f>301-C56</f>
        <v>254</v>
      </c>
      <c r="J56" s="1">
        <f>G56</f>
        <v>0</v>
      </c>
      <c r="K56" s="1">
        <f>H56-8</f>
        <v>6.3000000000000007</v>
      </c>
      <c r="L56" s="1">
        <f>SUM((I56+K56)+(J56/100))</f>
        <v>260.3</v>
      </c>
      <c r="N56" s="2">
        <f>((((((L56*(19-B56))*2)/(B56+2)-(B56+1))/100)*2)+M56)</f>
        <v>33.238399999999999</v>
      </c>
      <c r="O56" s="2">
        <f>((((L56*(19-B56))*2)/(B56+1))/100)*2</f>
        <v>41.648000000000003</v>
      </c>
    </row>
    <row r="57" spans="1:15" x14ac:dyDescent="0.3">
      <c r="A57" s="3">
        <f>N57</f>
        <v>33.200000000000003</v>
      </c>
      <c r="B57" s="1">
        <f>VLOOKUP(D:D,'[1]Trade Values'!$D:$V,19,FALSE)</f>
        <v>3</v>
      </c>
      <c r="C57">
        <v>48</v>
      </c>
      <c r="D57" t="s">
        <v>71</v>
      </c>
      <c r="E57" t="s">
        <v>38</v>
      </c>
      <c r="F57" t="s">
        <v>59</v>
      </c>
      <c r="H57" s="1">
        <f>VLOOKUP(D:D,'[2]ROS Main Page'!$A:$E,5,FALSE)</f>
        <v>16.5</v>
      </c>
      <c r="I57" s="1">
        <f>301-C57</f>
        <v>253</v>
      </c>
      <c r="J57" s="1">
        <f>G57</f>
        <v>0</v>
      </c>
      <c r="K57" s="1">
        <f>H57-9.5</f>
        <v>7</v>
      </c>
      <c r="L57" s="1">
        <f>SUM((I57+K57)+(J57/100))</f>
        <v>260</v>
      </c>
      <c r="N57" s="2">
        <f>((((((L57*(19-B57))*2)/(B57+2)-(B57+1))/100)*2)+M57)</f>
        <v>33.200000000000003</v>
      </c>
      <c r="O57" s="2">
        <f>((((L57*(19-B57))*2)/(B57+1))/100)*2</f>
        <v>41.6</v>
      </c>
    </row>
    <row r="58" spans="1:15" x14ac:dyDescent="0.3">
      <c r="A58" s="3">
        <f>N58</f>
        <v>32.393599999999999</v>
      </c>
      <c r="B58" s="1">
        <f>VLOOKUP(D:D,'[1]Trade Values'!$D:$V,19,FALSE)</f>
        <v>3</v>
      </c>
      <c r="C58">
        <v>51</v>
      </c>
      <c r="D58" t="s">
        <v>109</v>
      </c>
      <c r="E58" t="s">
        <v>27</v>
      </c>
      <c r="F58" t="s">
        <v>56</v>
      </c>
      <c r="H58" s="1">
        <f>VLOOKUP(D:D,'[2]ROS Main Page'!$A:$E,5,FALSE)</f>
        <v>13.2</v>
      </c>
      <c r="I58" s="1">
        <f>301-C58</f>
        <v>250</v>
      </c>
      <c r="J58" s="1">
        <f>G58</f>
        <v>0</v>
      </c>
      <c r="K58" s="1">
        <f>H58-9.5</f>
        <v>3.6999999999999993</v>
      </c>
      <c r="L58" s="1">
        <f>SUM((I58+K58)+(J58/100))</f>
        <v>253.7</v>
      </c>
      <c r="N58" s="2">
        <f>((((((L58*(19-B58))*2)/(B58+2)-(B58+1))/100)*2)+M58)</f>
        <v>32.393599999999999</v>
      </c>
      <c r="O58" s="2">
        <f>((((L58*(19-B58))*2)/(B58+1))/100)*2</f>
        <v>40.591999999999999</v>
      </c>
    </row>
    <row r="59" spans="1:15" x14ac:dyDescent="0.3">
      <c r="A59" s="3">
        <f>N59</f>
        <v>32.176000000000002</v>
      </c>
      <c r="B59" s="1">
        <f>VLOOKUP(D:D,'[1]Trade Values'!$D:$V,19,FALSE)</f>
        <v>3</v>
      </c>
      <c r="C59">
        <v>50</v>
      </c>
      <c r="D59" t="s">
        <v>211</v>
      </c>
      <c r="E59" t="s">
        <v>13</v>
      </c>
      <c r="F59" t="s">
        <v>59</v>
      </c>
      <c r="H59" s="1">
        <f>VLOOKUP(D:D,'[2]ROS Main Page'!$A:$E,5,FALSE)</f>
        <v>9.6999999999999993</v>
      </c>
      <c r="I59" s="1">
        <f>301-C59</f>
        <v>251</v>
      </c>
      <c r="J59" s="1">
        <f>G59</f>
        <v>0</v>
      </c>
      <c r="K59" s="1">
        <f>H59-8.7</f>
        <v>1</v>
      </c>
      <c r="L59" s="1">
        <f>SUM((I59+K59)+(J59/100))</f>
        <v>252</v>
      </c>
      <c r="N59" s="2">
        <f>((((((L59*(19-B59))*2)/(B59+2)-(B59+1))/100)*2)+M59)</f>
        <v>32.176000000000002</v>
      </c>
      <c r="O59" s="2">
        <f>((((L59*(19-B59))*2)/(B59+1))/100)*2</f>
        <v>40.32</v>
      </c>
    </row>
    <row r="60" spans="1:15" x14ac:dyDescent="0.3">
      <c r="A60" s="3">
        <f>N60</f>
        <v>31.9712</v>
      </c>
      <c r="B60" s="1">
        <f>VLOOKUP(D:D,'[1]Trade Values'!$D:$V,19,FALSE)</f>
        <v>3</v>
      </c>
      <c r="C60">
        <v>61</v>
      </c>
      <c r="D60" t="s">
        <v>281</v>
      </c>
      <c r="E60" t="s">
        <v>36</v>
      </c>
      <c r="F60" t="s">
        <v>59</v>
      </c>
      <c r="H60" s="1">
        <f>VLOOKUP(D:D,'[2]ROS Main Page'!$A:$E,5,FALSE)</f>
        <v>18.399999999999999</v>
      </c>
      <c r="I60" s="1">
        <f>301-C60</f>
        <v>240</v>
      </c>
      <c r="J60" s="1">
        <f>G60</f>
        <v>0</v>
      </c>
      <c r="K60" s="1">
        <f>H60-8</f>
        <v>10.399999999999999</v>
      </c>
      <c r="L60" s="1">
        <f>SUM((I60+K60)+(J60/100))</f>
        <v>250.4</v>
      </c>
      <c r="N60" s="2">
        <f>((((((L60*(19-B60))*2)/(B60+2)-(B60+1))/100)*2)+M60)</f>
        <v>31.9712</v>
      </c>
      <c r="O60" s="2">
        <f>((((L60*(19-B60))*2)/(B60+1))/100)*2</f>
        <v>40.064</v>
      </c>
    </row>
    <row r="61" spans="1:15" x14ac:dyDescent="0.3">
      <c r="A61" s="3">
        <f>N61</f>
        <v>31.612799999999996</v>
      </c>
      <c r="B61" s="1">
        <f>VLOOKUP(D:D,'[1]Trade Values'!$D:$V,19,FALSE)</f>
        <v>3</v>
      </c>
      <c r="C61">
        <v>56</v>
      </c>
      <c r="D61" t="s">
        <v>82</v>
      </c>
      <c r="E61" t="s">
        <v>37</v>
      </c>
      <c r="F61" t="s">
        <v>59</v>
      </c>
      <c r="H61" s="1">
        <f>VLOOKUP(D:D,'[2]ROS Main Page'!$A:$E,5,FALSE)</f>
        <v>10.6</v>
      </c>
      <c r="I61" s="1">
        <f>301-C61</f>
        <v>245</v>
      </c>
      <c r="J61" s="1">
        <f>G61</f>
        <v>0</v>
      </c>
      <c r="K61" s="1">
        <f>H61-8</f>
        <v>2.5999999999999996</v>
      </c>
      <c r="L61" s="1">
        <f>SUM((I61+K61)+(J61/100))</f>
        <v>247.6</v>
      </c>
      <c r="N61" s="2">
        <f>((((((L61*(19-B61))*2)/(B61+2)-(B61+1))/100)*2)+M61)</f>
        <v>31.612799999999996</v>
      </c>
      <c r="O61" s="2">
        <f>((((L61*(19-B61))*2)/(B61+1))/100)*2</f>
        <v>39.616</v>
      </c>
    </row>
    <row r="62" spans="1:15" x14ac:dyDescent="0.3">
      <c r="A62" s="3">
        <f>N62</f>
        <v>31.433599999999998</v>
      </c>
      <c r="B62" s="1">
        <f>VLOOKUP(D:D,'[1]Trade Values'!$D:$V,19,FALSE)</f>
        <v>3</v>
      </c>
      <c r="C62">
        <v>70</v>
      </c>
      <c r="D62" t="s">
        <v>282</v>
      </c>
      <c r="E62" t="s">
        <v>37</v>
      </c>
      <c r="F62" t="s">
        <v>76</v>
      </c>
      <c r="H62" s="1">
        <f>VLOOKUP(D:D,'[2]ROS Main Page'!$A:$E,5,FALSE)</f>
        <v>23.2</v>
      </c>
      <c r="I62" s="1">
        <f>301-C62</f>
        <v>231</v>
      </c>
      <c r="J62" s="1">
        <f>G62</f>
        <v>0</v>
      </c>
      <c r="K62" s="1">
        <f>H62-8</f>
        <v>15.2</v>
      </c>
      <c r="L62" s="1">
        <f>SUM((I62+K62)+(J62/100))</f>
        <v>246.2</v>
      </c>
      <c r="N62" s="2">
        <f>((((((L62*(19-B62))*2)/(B62+2)-(B62+1))/100)*2)+M62)</f>
        <v>31.433599999999998</v>
      </c>
      <c r="O62" s="2">
        <f>((((L62*(19-B62))*2)/(B62+1))/100)*2</f>
        <v>39.391999999999996</v>
      </c>
    </row>
    <row r="63" spans="1:15" x14ac:dyDescent="0.3">
      <c r="A63" s="3">
        <f>N63</f>
        <v>31.024000000000001</v>
      </c>
      <c r="B63" s="1">
        <f>VLOOKUP(D:D,'[1]Trade Values'!$D:$V,19,FALSE)</f>
        <v>3</v>
      </c>
      <c r="C63">
        <v>68</v>
      </c>
      <c r="D63" t="s">
        <v>87</v>
      </c>
      <c r="E63" t="s">
        <v>80</v>
      </c>
      <c r="F63" t="s">
        <v>76</v>
      </c>
      <c r="H63" s="1">
        <f>VLOOKUP(D:D,'[2]ROS Main Page'!$A:$E,5,FALSE)</f>
        <v>19.5</v>
      </c>
      <c r="I63" s="1">
        <f>301-C63</f>
        <v>233</v>
      </c>
      <c r="J63" s="1">
        <f>G63</f>
        <v>0</v>
      </c>
      <c r="K63" s="1">
        <f>H63-9.5</f>
        <v>10</v>
      </c>
      <c r="L63" s="1">
        <f>SUM((I63+K63)+(J63/100))</f>
        <v>243</v>
      </c>
      <c r="N63" s="2">
        <f>((((((L63*(19-B63))*2)/(B63+2)-(B63+1))/100)*2)+M63)</f>
        <v>31.024000000000001</v>
      </c>
      <c r="O63" s="2">
        <f>((((L63*(19-B63))*2)/(B63+1))/100)*2</f>
        <v>38.880000000000003</v>
      </c>
    </row>
    <row r="64" spans="1:15" x14ac:dyDescent="0.3">
      <c r="A64" s="3">
        <f>N64</f>
        <v>30.948</v>
      </c>
      <c r="B64" s="1">
        <f>VLOOKUP(D:D,'[1]Trade Values'!$D:$V,19,FALSE)</f>
        <v>2</v>
      </c>
      <c r="C64">
        <v>125</v>
      </c>
      <c r="D64" t="s">
        <v>215</v>
      </c>
      <c r="E64" t="s">
        <v>3</v>
      </c>
      <c r="F64" t="s">
        <v>56</v>
      </c>
      <c r="H64" s="1">
        <f>VLOOKUP(D:D,'[2]ROS Main Page'!$A:$E,5,FALSE)</f>
        <v>15.9</v>
      </c>
      <c r="I64" s="1">
        <f>301-C64</f>
        <v>176</v>
      </c>
      <c r="J64" s="1">
        <f>G64</f>
        <v>0</v>
      </c>
      <c r="K64" s="1">
        <f>H64-9.5</f>
        <v>6.4</v>
      </c>
      <c r="L64" s="1">
        <f>SUM((I64+K64)+(J64/100))</f>
        <v>182.4</v>
      </c>
      <c r="N64" s="2">
        <f>((((((L64*(19-B64))*2)/(B64+2)-(B64+1))/100)*2)+M64)</f>
        <v>30.948</v>
      </c>
      <c r="O64" s="2">
        <f>((((L64*(19-B64))*2)/(B64+1))/100)*2</f>
        <v>41.344000000000008</v>
      </c>
    </row>
    <row r="65" spans="1:15" x14ac:dyDescent="0.3">
      <c r="A65" s="3">
        <f>N65</f>
        <v>30.806400000000004</v>
      </c>
      <c r="B65" s="1">
        <f>VLOOKUP(D:D,'[1]Trade Values'!$D:$V,19,FALSE)</f>
        <v>3</v>
      </c>
      <c r="C65">
        <v>62</v>
      </c>
      <c r="D65" t="s">
        <v>90</v>
      </c>
      <c r="E65" t="s">
        <v>29</v>
      </c>
      <c r="F65" t="s">
        <v>59</v>
      </c>
      <c r="H65" s="1">
        <f>VLOOKUP(D:D,'[2]ROS Main Page'!$A:$E,5,FALSE)</f>
        <v>11.8</v>
      </c>
      <c r="I65" s="1">
        <f>301-C65</f>
        <v>239</v>
      </c>
      <c r="J65" s="1">
        <f>G65</f>
        <v>0</v>
      </c>
      <c r="K65" s="1">
        <f>H65-9.5</f>
        <v>2.3000000000000007</v>
      </c>
      <c r="L65" s="1">
        <f>SUM((I65+K65)+(J65/100))</f>
        <v>241.3</v>
      </c>
      <c r="N65" s="2">
        <f>((((((L65*(19-B65))*2)/(B65+2)-(B65+1))/100)*2)+M65)</f>
        <v>30.806400000000004</v>
      </c>
      <c r="O65" s="2">
        <f>((((L65*(19-B65))*2)/(B65+1))/100)*2</f>
        <v>38.608000000000004</v>
      </c>
    </row>
    <row r="66" spans="1:15" x14ac:dyDescent="0.3">
      <c r="A66" s="3">
        <f>N66</f>
        <v>30.487680000000001</v>
      </c>
      <c r="B66" s="1">
        <f>VLOOKUP(D:D,'[1]Trade Values'!$D:$V,19,FALSE)</f>
        <v>3</v>
      </c>
      <c r="C66">
        <v>63</v>
      </c>
      <c r="D66" t="s">
        <v>63</v>
      </c>
      <c r="E66" t="s">
        <v>13</v>
      </c>
      <c r="F66" t="s">
        <v>56</v>
      </c>
      <c r="H66" s="1">
        <f>VLOOKUP(D:D,'[2]ROS Main Page'!$A:$E,5,FALSE)</f>
        <v>10.3</v>
      </c>
      <c r="I66" s="1">
        <f>301-C66</f>
        <v>238</v>
      </c>
      <c r="J66" s="1">
        <v>1</v>
      </c>
      <c r="K66" s="1">
        <f>H66-9.5</f>
        <v>0.80000000000000071</v>
      </c>
      <c r="L66" s="1">
        <f>SUM((I66+K66)+(J66/100))</f>
        <v>238.81</v>
      </c>
      <c r="N66" s="2">
        <f>((((((L66*(19-B66))*2)/(B66+2)-(B66+1))/100)*2)+M66)</f>
        <v>30.487680000000001</v>
      </c>
      <c r="O66" s="2">
        <f>((((L66*(19-B66))*2)/(B66+1))/100)*2</f>
        <v>38.209600000000002</v>
      </c>
    </row>
    <row r="67" spans="1:15" x14ac:dyDescent="0.3">
      <c r="A67" s="3">
        <f>N67</f>
        <v>30.384</v>
      </c>
      <c r="B67" s="1">
        <f>VLOOKUP(D:D,'[1]Trade Values'!$D:$V,19,FALSE)</f>
        <v>3</v>
      </c>
      <c r="C67">
        <v>57</v>
      </c>
      <c r="D67" t="s">
        <v>218</v>
      </c>
      <c r="E67" t="s">
        <v>15</v>
      </c>
      <c r="F67" t="s">
        <v>59</v>
      </c>
      <c r="H67" s="1">
        <f>VLOOKUP(D:D,'[2]ROS Main Page'!$A:$E,5,FALSE)</f>
        <v>13.3</v>
      </c>
      <c r="I67" s="1">
        <f>301-C67</f>
        <v>244</v>
      </c>
      <c r="J67" s="1">
        <f>G67</f>
        <v>0</v>
      </c>
      <c r="K67" s="1">
        <f>H67-19.3</f>
        <v>-6</v>
      </c>
      <c r="L67" s="1">
        <f>SUM((I67+K67)+(J67/100))</f>
        <v>238</v>
      </c>
      <c r="N67" s="2">
        <f>((((((L67*(19-B67))*2)/(B67+2)-(B67+1))/100)*2)+M67)</f>
        <v>30.384</v>
      </c>
      <c r="O67" s="2">
        <f>((((L67*(19-B67))*2)/(B67+1))/100)*2</f>
        <v>38.08</v>
      </c>
    </row>
    <row r="68" spans="1:15" x14ac:dyDescent="0.3">
      <c r="A68" s="3">
        <f>N68</f>
        <v>30.281599999999997</v>
      </c>
      <c r="B68" s="1">
        <f>VLOOKUP(D:D,'[1]Trade Values'!$D:$V,19,FALSE)</f>
        <v>3</v>
      </c>
      <c r="C68">
        <v>72</v>
      </c>
      <c r="D68" t="s">
        <v>236</v>
      </c>
      <c r="E68" t="s">
        <v>30</v>
      </c>
      <c r="F68" t="s">
        <v>59</v>
      </c>
      <c r="H68" s="1">
        <f>VLOOKUP(D:D,'[2]ROS Main Page'!$A:$E,5,FALSE)</f>
        <v>16.899999999999999</v>
      </c>
      <c r="I68" s="1">
        <f>301-C68</f>
        <v>229</v>
      </c>
      <c r="J68" s="1">
        <f>G68</f>
        <v>0</v>
      </c>
      <c r="K68" s="1">
        <f>H68-8.7</f>
        <v>8.1999999999999993</v>
      </c>
      <c r="L68" s="1">
        <f>SUM((I68+K68)+(J68/100))</f>
        <v>237.2</v>
      </c>
      <c r="N68" s="2">
        <f>((((((L68*(19-B68))*2)/(B68+2)-(B68+1))/100)*2)+M68)</f>
        <v>30.281599999999997</v>
      </c>
      <c r="O68" s="2">
        <f>((((L68*(19-B68))*2)/(B68+1))/100)*2</f>
        <v>37.951999999999998</v>
      </c>
    </row>
    <row r="69" spans="1:15" x14ac:dyDescent="0.3">
      <c r="A69" s="3">
        <f>N69</f>
        <v>29.488000000000003</v>
      </c>
      <c r="B69" s="1">
        <f>VLOOKUP(D:D,'[1]Trade Values'!$D:$V,19,FALSE)</f>
        <v>3</v>
      </c>
      <c r="C69">
        <v>80</v>
      </c>
      <c r="D69" t="s">
        <v>286</v>
      </c>
      <c r="E69" t="s">
        <v>4</v>
      </c>
      <c r="F69" t="s">
        <v>76</v>
      </c>
      <c r="H69" s="1">
        <f>VLOOKUP(D:D,'[2]ROS Main Page'!$A:$E,5,FALSE)</f>
        <v>15.7</v>
      </c>
      <c r="I69" s="1">
        <f>301-C69</f>
        <v>221</v>
      </c>
      <c r="J69" s="1">
        <f>G69</f>
        <v>0</v>
      </c>
      <c r="K69" s="1">
        <f>H69-5.7</f>
        <v>10</v>
      </c>
      <c r="L69" s="1">
        <f>SUM((I69+K69)+(J69/100))</f>
        <v>231</v>
      </c>
      <c r="N69" s="2">
        <f>((((((L69*(19-B69))*2)/(B69+2)-(B69+1))/100)*2)+M69)</f>
        <v>29.488000000000003</v>
      </c>
      <c r="O69" s="2">
        <f>((((L69*(19-B69))*2)/(B69+1))/100)*2</f>
        <v>36.96</v>
      </c>
    </row>
    <row r="70" spans="1:15" x14ac:dyDescent="0.3">
      <c r="A70" s="3">
        <f>N70</f>
        <v>29.36</v>
      </c>
      <c r="B70" s="1">
        <f>VLOOKUP(D:D,'[1]Trade Values'!$D:$V,19,FALSE)</f>
        <v>3</v>
      </c>
      <c r="C70">
        <v>71</v>
      </c>
      <c r="D70" t="s">
        <v>210</v>
      </c>
      <c r="E70" t="s">
        <v>12</v>
      </c>
      <c r="F70" t="s">
        <v>56</v>
      </c>
      <c r="H70" s="1">
        <f>VLOOKUP(D:D,'[2]ROS Main Page'!$A:$E,5,FALSE)</f>
        <v>9.5</v>
      </c>
      <c r="I70" s="1">
        <f>301-C70</f>
        <v>230</v>
      </c>
      <c r="J70" s="1">
        <f>G70</f>
        <v>0</v>
      </c>
      <c r="K70" s="1">
        <f>H70-9.5</f>
        <v>0</v>
      </c>
      <c r="L70" s="1">
        <f>SUM((I70+K70)+(J70/100))</f>
        <v>230</v>
      </c>
      <c r="N70" s="2">
        <f>((((((L70*(19-B70))*2)/(B70+2)-(B70+1))/100)*2)+M70)</f>
        <v>29.36</v>
      </c>
      <c r="O70" s="2">
        <f>((((L70*(19-B70))*2)/(B70+1))/100)*2</f>
        <v>36.799999999999997</v>
      </c>
    </row>
    <row r="71" spans="1:15" x14ac:dyDescent="0.3">
      <c r="A71" s="3">
        <f>N71</f>
        <v>28.975999999999999</v>
      </c>
      <c r="B71" s="1">
        <f>VLOOKUP(D:D,'[1]Trade Values'!$D:$V,19,FALSE)</f>
        <v>3</v>
      </c>
      <c r="C71">
        <v>76</v>
      </c>
      <c r="D71" t="s">
        <v>227</v>
      </c>
      <c r="E71" t="s">
        <v>26</v>
      </c>
      <c r="F71" t="s">
        <v>59</v>
      </c>
      <c r="H71" s="1">
        <f>VLOOKUP(D:D,'[2]ROS Main Page'!$A:$E,5,FALSE)</f>
        <v>11.5</v>
      </c>
      <c r="I71" s="1">
        <f>301-C71</f>
        <v>225</v>
      </c>
      <c r="J71" s="1">
        <f>G71</f>
        <v>0</v>
      </c>
      <c r="K71" s="1">
        <f>H71-9.5</f>
        <v>2</v>
      </c>
      <c r="L71" s="1">
        <f>SUM((I71+K71)+(J71/100))</f>
        <v>227</v>
      </c>
      <c r="N71" s="2">
        <f>((((((L71*(19-B71))*2)/(B71+2)-(B71+1))/100)*2)+M71)</f>
        <v>28.975999999999999</v>
      </c>
      <c r="O71" s="2">
        <f>((((L71*(19-B71))*2)/(B71+1))/100)*2</f>
        <v>36.32</v>
      </c>
    </row>
    <row r="72" spans="1:15" x14ac:dyDescent="0.3">
      <c r="A72" s="3">
        <f>N72</f>
        <v>28.975999999999999</v>
      </c>
      <c r="B72" s="1">
        <f>VLOOKUP(D:D,'[1]Trade Values'!$D:$V,19,FALSE)</f>
        <v>3</v>
      </c>
      <c r="C72">
        <v>78</v>
      </c>
      <c r="D72" t="s">
        <v>284</v>
      </c>
      <c r="E72" t="s">
        <v>85</v>
      </c>
      <c r="F72" t="s">
        <v>59</v>
      </c>
      <c r="H72" s="1">
        <f>VLOOKUP(D:D,'[2]ROS Main Page'!$A:$E,5,FALSE)</f>
        <v>12</v>
      </c>
      <c r="I72" s="1">
        <f>301-C72</f>
        <v>223</v>
      </c>
      <c r="J72" s="1">
        <f>G72</f>
        <v>0</v>
      </c>
      <c r="K72" s="1">
        <f>H72-8</f>
        <v>4</v>
      </c>
      <c r="L72" s="1">
        <f>SUM((I72+K72)+(J72/100))</f>
        <v>227</v>
      </c>
      <c r="N72" s="2">
        <f>((((((L72*(19-B72))*2)/(B72+2)-(B72+1))/100)*2)+M72)</f>
        <v>28.975999999999999</v>
      </c>
      <c r="O72" s="2">
        <f>((((L72*(19-B72))*2)/(B72+1))/100)*2</f>
        <v>36.32</v>
      </c>
    </row>
    <row r="73" spans="1:15" x14ac:dyDescent="0.3">
      <c r="A73" s="3">
        <f>N73</f>
        <v>28.72</v>
      </c>
      <c r="B73" s="1">
        <f>VLOOKUP(D:D,'[1]Trade Values'!$D:$V,19,FALSE)</f>
        <v>3</v>
      </c>
      <c r="C73">
        <v>73</v>
      </c>
      <c r="D73" t="s">
        <v>2</v>
      </c>
      <c r="E73" t="s">
        <v>3</v>
      </c>
      <c r="F73" t="s">
        <v>67</v>
      </c>
      <c r="H73" s="1">
        <f>VLOOKUP(D:D,'[2]ROS Main Page'!$A:$E,5,FALSE)</f>
        <v>5</v>
      </c>
      <c r="I73" s="1">
        <f>301-C73</f>
        <v>228</v>
      </c>
      <c r="J73" s="1">
        <f>G73</f>
        <v>0</v>
      </c>
      <c r="K73" s="1">
        <f>H73-8</f>
        <v>-3</v>
      </c>
      <c r="L73" s="1">
        <f>SUM((I73+K73)+(J73/100))</f>
        <v>225</v>
      </c>
      <c r="N73" s="2">
        <f>((((((L73*(19-B73))*2)/(B73+2)-(B73+1))/100)*2)+M73)</f>
        <v>28.72</v>
      </c>
      <c r="O73" s="2">
        <f>((((L73*(19-B73))*2)/(B73+1))/100)*2</f>
        <v>36</v>
      </c>
    </row>
    <row r="74" spans="1:15" x14ac:dyDescent="0.3">
      <c r="A74" s="3">
        <f>N74</f>
        <v>27.661439999999999</v>
      </c>
      <c r="B74" s="1">
        <f>VLOOKUP(D:D,'[1]Trade Values'!$D:$V,19,FALSE)</f>
        <v>3</v>
      </c>
      <c r="C74">
        <v>85</v>
      </c>
      <c r="D74" t="s">
        <v>254</v>
      </c>
      <c r="E74" t="s">
        <v>38</v>
      </c>
      <c r="F74" t="s">
        <v>59</v>
      </c>
      <c r="H74" s="1">
        <f>VLOOKUP(D:D,'[2]ROS Main Page'!$A:$E,5,FALSE)</f>
        <v>7.5</v>
      </c>
      <c r="I74" s="1">
        <f>301-C74</f>
        <v>216</v>
      </c>
      <c r="J74" s="1">
        <v>123</v>
      </c>
      <c r="K74" s="1">
        <f>H74-8</f>
        <v>-0.5</v>
      </c>
      <c r="L74" s="1">
        <f>SUM((I74+K74)+(J74/100))</f>
        <v>216.73</v>
      </c>
      <c r="N74" s="2">
        <f>((((((L74*(19-B74))*2)/(B74+2)-(B74+1))/100)*2)+M74)</f>
        <v>27.661439999999999</v>
      </c>
      <c r="O74" s="2">
        <f>((((L74*(19-B74))*2)/(B74+1))/100)*2</f>
        <v>34.6768</v>
      </c>
    </row>
    <row r="75" spans="1:15" x14ac:dyDescent="0.3">
      <c r="A75" s="3">
        <f>N75</f>
        <v>27.375999999999998</v>
      </c>
      <c r="B75" s="1">
        <f>VLOOKUP(D:D,'[1]Trade Values'!$D:$V,19,FALSE)</f>
        <v>3</v>
      </c>
      <c r="C75">
        <v>84</v>
      </c>
      <c r="D75" t="s">
        <v>95</v>
      </c>
      <c r="E75" t="s">
        <v>25</v>
      </c>
      <c r="F75" t="s">
        <v>56</v>
      </c>
      <c r="H75" s="1">
        <f>VLOOKUP(D:D,'[2]ROS Main Page'!$A:$E,5,FALSE)</f>
        <v>7</v>
      </c>
      <c r="I75" s="1">
        <f>301-C75</f>
        <v>217</v>
      </c>
      <c r="J75" s="1">
        <v>0</v>
      </c>
      <c r="K75" s="1">
        <f>H75-9.5</f>
        <v>-2.5</v>
      </c>
      <c r="L75" s="1">
        <f>SUM((I75+K75)+(J75/100))</f>
        <v>214.5</v>
      </c>
      <c r="N75" s="2">
        <f>((((((L75*(19-B75))*2)/(B75+2)-(B75+1))/100)*2)+M75)</f>
        <v>27.375999999999998</v>
      </c>
      <c r="O75" s="2">
        <f>((((L75*(19-B75))*2)/(B75+1))/100)*2</f>
        <v>34.32</v>
      </c>
    </row>
    <row r="76" spans="1:15" x14ac:dyDescent="0.3">
      <c r="A76" s="3">
        <f>N76</f>
        <v>27.107200000000002</v>
      </c>
      <c r="B76" s="1">
        <f>VLOOKUP(D:D,'[1]Trade Values'!$D:$V,19,FALSE)</f>
        <v>3</v>
      </c>
      <c r="C76">
        <v>96</v>
      </c>
      <c r="D76" t="s">
        <v>115</v>
      </c>
      <c r="E76" t="s">
        <v>16</v>
      </c>
      <c r="F76" t="s">
        <v>76</v>
      </c>
      <c r="H76" s="1">
        <f>VLOOKUP(D:D,'[2]ROS Main Page'!$A:$E,5,FALSE)</f>
        <v>16.899999999999999</v>
      </c>
      <c r="I76" s="1">
        <f>301-C76</f>
        <v>205</v>
      </c>
      <c r="J76" s="1">
        <v>0</v>
      </c>
      <c r="K76" s="1">
        <f>H76-9.5</f>
        <v>7.3999999999999986</v>
      </c>
      <c r="L76" s="1">
        <f>SUM((I76+K76)+(J76/100))</f>
        <v>212.4</v>
      </c>
      <c r="N76" s="2">
        <f>((((((L76*(19-B76))*2)/(B76+2)-(B76+1))/100)*2)+M76)</f>
        <v>27.107200000000002</v>
      </c>
      <c r="O76" s="2">
        <f>((((L76*(19-B76))*2)/(B76+1))/100)*2</f>
        <v>33.984000000000002</v>
      </c>
    </row>
    <row r="77" spans="1:15" x14ac:dyDescent="0.3">
      <c r="A77" s="3">
        <f>N77</f>
        <v>27.107200000000002</v>
      </c>
      <c r="B77" s="1">
        <f>VLOOKUP(D:D,'[1]Trade Values'!$D:$V,19,FALSE)</f>
        <v>3</v>
      </c>
      <c r="C77">
        <v>99</v>
      </c>
      <c r="D77" t="s">
        <v>58</v>
      </c>
      <c r="E77" t="s">
        <v>19</v>
      </c>
      <c r="F77" t="s">
        <v>59</v>
      </c>
      <c r="H77" s="1">
        <f>VLOOKUP(D:D,'[2]ROS Main Page'!$A:$E,5,FALSE)</f>
        <v>19.899999999999999</v>
      </c>
      <c r="I77" s="1">
        <f>301-C77</f>
        <v>202</v>
      </c>
      <c r="J77" s="1">
        <f>G77</f>
        <v>0</v>
      </c>
      <c r="K77" s="1">
        <f>H77-9.5</f>
        <v>10.399999999999999</v>
      </c>
      <c r="L77" s="1">
        <f>SUM((I77+K77)+(J77/100))</f>
        <v>212.4</v>
      </c>
      <c r="N77" s="2">
        <f>((((((L77*(19-B77))*2)/(B77+2)-(B77+1))/100)*2)+M77)</f>
        <v>27.107200000000002</v>
      </c>
      <c r="O77" s="2">
        <f>((((L77*(19-B77))*2)/(B77+1))/100)*2</f>
        <v>33.984000000000002</v>
      </c>
    </row>
    <row r="78" spans="1:15" x14ac:dyDescent="0.3">
      <c r="A78" s="3">
        <f>N78</f>
        <v>27.043200000000002</v>
      </c>
      <c r="B78" s="1">
        <f>VLOOKUP(D:D,'[1]Trade Values'!$D:$V,19,FALSE)</f>
        <v>3</v>
      </c>
      <c r="C78">
        <v>88</v>
      </c>
      <c r="D78" t="s">
        <v>96</v>
      </c>
      <c r="E78" t="s">
        <v>16</v>
      </c>
      <c r="F78" t="s">
        <v>59</v>
      </c>
      <c r="H78" s="1">
        <f>VLOOKUP(D:D,'[2]ROS Main Page'!$A:$E,5,FALSE)</f>
        <v>6.9</v>
      </c>
      <c r="I78" s="1">
        <f>301-C78</f>
        <v>213</v>
      </c>
      <c r="J78" s="1">
        <f>G78</f>
        <v>0</v>
      </c>
      <c r="K78" s="1">
        <f>H78-8</f>
        <v>-1.0999999999999996</v>
      </c>
      <c r="L78" s="1">
        <f>SUM((I78+K78)+(J78/100))</f>
        <v>211.9</v>
      </c>
      <c r="N78" s="2">
        <f>((((((L78*(19-B78))*2)/(B78+2)-(B78+1))/100)*2)+M78)</f>
        <v>27.043200000000002</v>
      </c>
      <c r="O78" s="2">
        <f>((((L78*(19-B78))*2)/(B78+1))/100)*2</f>
        <v>33.904000000000003</v>
      </c>
    </row>
    <row r="79" spans="1:15" x14ac:dyDescent="0.3">
      <c r="A79" s="3">
        <f>N79</f>
        <v>26.505600000000001</v>
      </c>
      <c r="B79" s="1">
        <f>VLOOKUP(D:D,'[1]Trade Values'!$D:$V,19,FALSE)</f>
        <v>3</v>
      </c>
      <c r="C79">
        <v>92</v>
      </c>
      <c r="D79" t="s">
        <v>72</v>
      </c>
      <c r="E79" t="s">
        <v>20</v>
      </c>
      <c r="F79" t="s">
        <v>67</v>
      </c>
      <c r="H79" s="1">
        <f>VLOOKUP(D:D,'[2]ROS Main Page'!$A:$E,5,FALSE)</f>
        <v>8.1999999999999993</v>
      </c>
      <c r="I79" s="1">
        <f>301-C79</f>
        <v>209</v>
      </c>
      <c r="J79" s="1">
        <f>G79</f>
        <v>0</v>
      </c>
      <c r="K79" s="1">
        <f>H79-9.5</f>
        <v>-1.3000000000000007</v>
      </c>
      <c r="L79" s="1">
        <f>SUM((I79+K79)+(J79/100))</f>
        <v>207.7</v>
      </c>
      <c r="N79" s="2">
        <f>((((((L79*(19-B79))*2)/(B79+2)-(B79+1))/100)*2)+M79)</f>
        <v>26.505600000000001</v>
      </c>
      <c r="O79" s="2">
        <f>((((L79*(19-B79))*2)/(B79+1))/100)*2</f>
        <v>33.231999999999999</v>
      </c>
    </row>
    <row r="80" spans="1:15" x14ac:dyDescent="0.3">
      <c r="A80" s="3">
        <f>N80</f>
        <v>25.968000000000004</v>
      </c>
      <c r="B80" s="1">
        <f>VLOOKUP(D:D,'[1]Trade Values'!$D:$V,19,FALSE)</f>
        <v>3</v>
      </c>
      <c r="C80">
        <v>98</v>
      </c>
      <c r="D80" t="s">
        <v>291</v>
      </c>
      <c r="E80" t="s">
        <v>3</v>
      </c>
      <c r="F80" t="s">
        <v>59</v>
      </c>
      <c r="H80" s="1">
        <f>VLOOKUP(D:D,'[2]ROS Main Page'!$A:$E,5,FALSE)</f>
        <v>10</v>
      </c>
      <c r="I80" s="1">
        <f>301-C80</f>
        <v>203</v>
      </c>
      <c r="J80" s="1">
        <f>G80</f>
        <v>0</v>
      </c>
      <c r="K80" s="1">
        <f>H80-9.5</f>
        <v>0.5</v>
      </c>
      <c r="L80" s="1">
        <f>SUM((I80+K80)+(J80/100))</f>
        <v>203.5</v>
      </c>
      <c r="N80" s="2">
        <f>((((((L80*(19-B80))*2)/(B80+2)-(B80+1))/100)*2)+M80)</f>
        <v>25.968000000000004</v>
      </c>
      <c r="O80" s="2">
        <f>((((L80*(19-B80))*2)/(B80+1))/100)*2</f>
        <v>32.56</v>
      </c>
    </row>
    <row r="81" spans="1:15" x14ac:dyDescent="0.3">
      <c r="A81" s="3">
        <f>N81</f>
        <v>25.571199999999997</v>
      </c>
      <c r="B81" s="1">
        <f>VLOOKUP(D:D,'[1]Trade Values'!$D:$V,19,FALSE)</f>
        <v>3</v>
      </c>
      <c r="C81">
        <v>110</v>
      </c>
      <c r="D81" t="s">
        <v>240</v>
      </c>
      <c r="E81" t="s">
        <v>30</v>
      </c>
      <c r="F81" t="s">
        <v>76</v>
      </c>
      <c r="H81" s="1">
        <f>VLOOKUP(D:D,'[2]ROS Main Page'!$A:$E,5,FALSE)</f>
        <v>17.399999999999999</v>
      </c>
      <c r="I81" s="1">
        <f>301-C81</f>
        <v>191</v>
      </c>
      <c r="J81" s="1">
        <f>G81</f>
        <v>0</v>
      </c>
      <c r="K81" s="1">
        <f>H81-8</f>
        <v>9.3999999999999986</v>
      </c>
      <c r="L81" s="1">
        <f>SUM((I81+K81)+(J81/100))</f>
        <v>200.4</v>
      </c>
      <c r="N81" s="2">
        <f>((((((L81*(19-B81))*2)/(B81+2)-(B81+1))/100)*2)+M81)</f>
        <v>25.571199999999997</v>
      </c>
      <c r="O81" s="2">
        <f>((((L81*(19-B81))*2)/(B81+1))/100)*2</f>
        <v>32.064</v>
      </c>
    </row>
    <row r="82" spans="1:15" x14ac:dyDescent="0.3">
      <c r="A82" s="3">
        <f>N82</f>
        <v>25.263999999999999</v>
      </c>
      <c r="B82" s="1">
        <f>VLOOKUP(D:D,'[1]Trade Values'!$D:$V,19,FALSE)</f>
        <v>3</v>
      </c>
      <c r="C82">
        <v>100</v>
      </c>
      <c r="D82" t="s">
        <v>68</v>
      </c>
      <c r="E82" t="s">
        <v>28</v>
      </c>
      <c r="F82" t="s">
        <v>56</v>
      </c>
      <c r="H82" s="1">
        <f>VLOOKUP(D:D,'[2]ROS Main Page'!$A:$E,5,FALSE)</f>
        <v>6.5</v>
      </c>
      <c r="I82" s="1">
        <f>301-C82</f>
        <v>201</v>
      </c>
      <c r="J82" s="1">
        <f>G82</f>
        <v>0</v>
      </c>
      <c r="K82" s="1">
        <f>H82-9.5</f>
        <v>-3</v>
      </c>
      <c r="L82" s="1">
        <f>SUM((I82+K82)+(J82/100))</f>
        <v>198</v>
      </c>
      <c r="N82" s="2">
        <f>((((((L82*(19-B82))*2)/(B82+2)-(B82+1))/100)*2)+M82)</f>
        <v>25.263999999999999</v>
      </c>
      <c r="O82" s="2">
        <f>((((L82*(19-B82))*2)/(B82+1))/100)*2</f>
        <v>31.68</v>
      </c>
    </row>
    <row r="83" spans="1:15" x14ac:dyDescent="0.3">
      <c r="A83" s="3">
        <f>N83</f>
        <v>25.263999999999999</v>
      </c>
      <c r="B83" s="1">
        <f>VLOOKUP(D:D,'[1]Trade Values'!$D:$V,19,FALSE)</f>
        <v>3</v>
      </c>
      <c r="C83">
        <v>101</v>
      </c>
      <c r="D83" t="s">
        <v>234</v>
      </c>
      <c r="E83" t="s">
        <v>27</v>
      </c>
      <c r="F83" t="s">
        <v>56</v>
      </c>
      <c r="H83" s="1">
        <f>VLOOKUP(D:D,'[2]ROS Main Page'!$A:$E,5,FALSE)</f>
        <v>7.5</v>
      </c>
      <c r="I83" s="1">
        <f>301-C83</f>
        <v>200</v>
      </c>
      <c r="J83" s="1">
        <f>G83</f>
        <v>0</v>
      </c>
      <c r="K83" s="1">
        <f>H83-9.5</f>
        <v>-2</v>
      </c>
      <c r="L83" s="1">
        <f>SUM((I83+K83)+(J83/100))</f>
        <v>198</v>
      </c>
      <c r="N83" s="2">
        <f>((((((L83*(19-B83))*2)/(B83+2)-(B83+1))/100)*2)+M83)</f>
        <v>25.263999999999999</v>
      </c>
      <c r="O83" s="2">
        <f>((((L83*(19-B83))*2)/(B83+1))/100)*2</f>
        <v>31.68</v>
      </c>
    </row>
    <row r="84" spans="1:15" x14ac:dyDescent="0.3">
      <c r="A84" s="3">
        <f>N84</f>
        <v>25.174400000000002</v>
      </c>
      <c r="B84" s="1">
        <f>VLOOKUP(D:D,'[1]Trade Values'!$D:$V,19,FALSE)</f>
        <v>3</v>
      </c>
      <c r="C84">
        <v>104</v>
      </c>
      <c r="D84" t="s">
        <v>293</v>
      </c>
      <c r="E84" t="s">
        <v>23</v>
      </c>
      <c r="F84" t="s">
        <v>59</v>
      </c>
      <c r="H84" s="1">
        <f>VLOOKUP(D:D,'[2]ROS Main Page'!$A:$E,5,FALSE)</f>
        <v>9</v>
      </c>
      <c r="I84" s="1">
        <f>301-C84</f>
        <v>197</v>
      </c>
      <c r="J84" s="1">
        <f>G84</f>
        <v>0</v>
      </c>
      <c r="K84" s="1">
        <f>H84-8.7</f>
        <v>0.30000000000000071</v>
      </c>
      <c r="L84" s="1">
        <f>SUM((I84+K84)+(J84/100))</f>
        <v>197.3</v>
      </c>
      <c r="N84" s="2">
        <f>((((((L84*(19-B84))*2)/(B84+2)-(B84+1))/100)*2)+M84)</f>
        <v>25.174400000000002</v>
      </c>
      <c r="O84" s="2">
        <f>((((L84*(19-B84))*2)/(B84+1))/100)*2</f>
        <v>31.568000000000001</v>
      </c>
    </row>
    <row r="85" spans="1:15" x14ac:dyDescent="0.3">
      <c r="A85" s="3">
        <f>N85</f>
        <v>25.059200000000001</v>
      </c>
      <c r="B85" s="1">
        <f>VLOOKUP(D:D,'[1]Trade Values'!$D:$V,19,FALSE)</f>
        <v>3</v>
      </c>
      <c r="C85">
        <v>102</v>
      </c>
      <c r="D85" t="s">
        <v>129</v>
      </c>
      <c r="E85" t="s">
        <v>85</v>
      </c>
      <c r="F85" t="s">
        <v>59</v>
      </c>
      <c r="H85" s="1">
        <f>VLOOKUP(D:D,'[2]ROS Main Page'!$A:$E,5,FALSE)</f>
        <v>6.9</v>
      </c>
      <c r="I85" s="1">
        <f>301-C85</f>
        <v>199</v>
      </c>
      <c r="J85" s="1">
        <v>0</v>
      </c>
      <c r="K85" s="1">
        <f>H85-9.5</f>
        <v>-2.5999999999999996</v>
      </c>
      <c r="L85" s="1">
        <f>SUM((I85+K85)+(J85/100))</f>
        <v>196.4</v>
      </c>
      <c r="N85" s="2">
        <f>((((((L85*(19-B85))*2)/(B85+2)-(B85+1))/100)*2)+M85)</f>
        <v>25.059200000000001</v>
      </c>
      <c r="O85" s="2">
        <f>((((L85*(19-B85))*2)/(B85+1))/100)*2</f>
        <v>31.423999999999999</v>
      </c>
    </row>
    <row r="86" spans="1:15" x14ac:dyDescent="0.3">
      <c r="A86" s="3">
        <f>N86</f>
        <v>24.46</v>
      </c>
      <c r="B86" s="1">
        <f>VLOOKUP(D:D,'[1]Trade Values'!$D:$V,19,FALSE)</f>
        <v>4</v>
      </c>
      <c r="C86">
        <v>66</v>
      </c>
      <c r="D86" t="s">
        <v>231</v>
      </c>
      <c r="E86" t="s">
        <v>26</v>
      </c>
      <c r="F86" t="s">
        <v>56</v>
      </c>
      <c r="H86" s="1">
        <f>VLOOKUP(D:D,'[2]ROS Main Page'!$A:$E,5,FALSE)</f>
        <v>18.600000000000001</v>
      </c>
      <c r="I86" s="1">
        <f>301-C86</f>
        <v>235</v>
      </c>
      <c r="J86" s="1">
        <f>G86</f>
        <v>0</v>
      </c>
      <c r="K86" s="1">
        <f>H86-8</f>
        <v>10.600000000000001</v>
      </c>
      <c r="L86" s="1">
        <f>SUM((I86+K86)+(J86/100))</f>
        <v>245.6</v>
      </c>
      <c r="N86" s="2">
        <f>((((((L86*(19-B86))*2)/(B86+2)-(B86+1))/100)*2)+M86)</f>
        <v>24.46</v>
      </c>
      <c r="O86" s="2">
        <f>((((L86*(19-B86))*2)/(B86+1))/100)*2</f>
        <v>29.471999999999998</v>
      </c>
    </row>
    <row r="87" spans="1:15" x14ac:dyDescent="0.3">
      <c r="A87" s="3">
        <f>N87</f>
        <v>24.38</v>
      </c>
      <c r="B87" s="1">
        <f>VLOOKUP(D:D,'[1]Trade Values'!$D:$V,19,FALSE)</f>
        <v>4</v>
      </c>
      <c r="C87">
        <v>59</v>
      </c>
      <c r="D87" t="s">
        <v>81</v>
      </c>
      <c r="E87" t="s">
        <v>78</v>
      </c>
      <c r="F87" t="s">
        <v>59</v>
      </c>
      <c r="H87" s="1">
        <f>VLOOKUP(D:D,'[2]ROS Main Page'!$A:$E,5,FALSE)</f>
        <v>11.5</v>
      </c>
      <c r="I87" s="1">
        <f>301-C87</f>
        <v>242</v>
      </c>
      <c r="J87" s="1">
        <f>G87</f>
        <v>0</v>
      </c>
      <c r="K87" s="1">
        <f>H87-8.7</f>
        <v>2.8000000000000007</v>
      </c>
      <c r="L87" s="1">
        <f>SUM((I87+K87)+(J87/100))</f>
        <v>244.8</v>
      </c>
      <c r="N87" s="2">
        <f>((((((L87*(19-B87))*2)/(B87+2)-(B87+1))/100)*2)+M87)</f>
        <v>24.38</v>
      </c>
      <c r="O87" s="2">
        <f>((((L87*(19-B87))*2)/(B87+1))/100)*2</f>
        <v>29.375999999999998</v>
      </c>
    </row>
    <row r="88" spans="1:15" x14ac:dyDescent="0.3">
      <c r="A88" s="3">
        <f>N88</f>
        <v>23.7</v>
      </c>
      <c r="B88" s="1">
        <f>VLOOKUP(D:D,'[1]Trade Values'!$D:$V,19,FALSE)</f>
        <v>4</v>
      </c>
      <c r="C88">
        <v>65</v>
      </c>
      <c r="D88" t="s">
        <v>245</v>
      </c>
      <c r="E88" t="s">
        <v>7</v>
      </c>
      <c r="F88" t="s">
        <v>67</v>
      </c>
      <c r="H88" s="1">
        <f>VLOOKUP(D:D,'[2]ROS Main Page'!$A:$E,5,FALSE)</f>
        <v>10</v>
      </c>
      <c r="I88" s="1">
        <f>301-C88</f>
        <v>236</v>
      </c>
      <c r="J88" s="1">
        <f>G88</f>
        <v>0</v>
      </c>
      <c r="K88" s="1">
        <f>H88-8</f>
        <v>2</v>
      </c>
      <c r="L88" s="1">
        <f>SUM((I88+K88)+(J88/100))</f>
        <v>238</v>
      </c>
      <c r="N88" s="2">
        <f>((((((L88*(19-B88))*2)/(B88+2)-(B88+1))/100)*2)+M88)</f>
        <v>23.7</v>
      </c>
      <c r="O88" s="2">
        <f>((((L88*(19-B88))*2)/(B88+1))/100)*2</f>
        <v>28.56</v>
      </c>
    </row>
    <row r="89" spans="1:15" x14ac:dyDescent="0.3">
      <c r="A89" s="3">
        <f>N89</f>
        <v>23.561599999999999</v>
      </c>
      <c r="B89" s="1">
        <f>VLOOKUP(D:D,'[1]Trade Values'!$D:$V,19,FALSE)</f>
        <v>3</v>
      </c>
      <c r="C89">
        <v>111</v>
      </c>
      <c r="D89" t="s">
        <v>8</v>
      </c>
      <c r="E89" t="s">
        <v>9</v>
      </c>
      <c r="F89" t="s">
        <v>67</v>
      </c>
      <c r="H89" s="1">
        <f>VLOOKUP(D:D,'[2]ROS Main Page'!$A:$E,5,FALSE)</f>
        <v>4.2</v>
      </c>
      <c r="I89" s="1">
        <f>301-C89</f>
        <v>190</v>
      </c>
      <c r="J89" s="1">
        <f>G89</f>
        <v>0</v>
      </c>
      <c r="K89" s="1">
        <f>H89-9.5</f>
        <v>-5.3</v>
      </c>
      <c r="L89" s="1">
        <f>SUM((I89+K89)+(J89/100))</f>
        <v>184.7</v>
      </c>
      <c r="N89" s="2">
        <f>((((((L89*(19-B89))*2)/(B89+2)-(B89+1))/100)*2)+M89)</f>
        <v>23.561599999999999</v>
      </c>
      <c r="O89" s="2">
        <f>((((L89*(19-B89))*2)/(B89+1))/100)*2</f>
        <v>29.552</v>
      </c>
    </row>
    <row r="90" spans="1:15" x14ac:dyDescent="0.3">
      <c r="A90" s="3">
        <f>N90</f>
        <v>22.97</v>
      </c>
      <c r="B90" s="1">
        <f>VLOOKUP(D:D,'[1]Trade Values'!$D:$V,19,FALSE)</f>
        <v>4</v>
      </c>
      <c r="C90">
        <v>81</v>
      </c>
      <c r="D90" t="s">
        <v>102</v>
      </c>
      <c r="E90" t="s">
        <v>7</v>
      </c>
      <c r="F90" t="s">
        <v>76</v>
      </c>
      <c r="H90" s="1">
        <f>VLOOKUP(D:D,'[2]ROS Main Page'!$A:$E,5,FALSE)</f>
        <v>18.7</v>
      </c>
      <c r="I90" s="1">
        <f>301-C90</f>
        <v>220</v>
      </c>
      <c r="J90" s="1">
        <f>G90</f>
        <v>0</v>
      </c>
      <c r="K90" s="1">
        <f>H90-8</f>
        <v>10.7</v>
      </c>
      <c r="L90" s="1">
        <f>SUM((I90+K90)+(J90/100))</f>
        <v>230.7</v>
      </c>
      <c r="N90" s="2">
        <f>((((((L90*(19-B90))*2)/(B90+2)-(B90+1))/100)*2)+M90)</f>
        <v>22.97</v>
      </c>
      <c r="O90" s="2">
        <f>((((L90*(19-B90))*2)/(B90+1))/100)*2</f>
        <v>27.684000000000001</v>
      </c>
    </row>
    <row r="91" spans="1:15" x14ac:dyDescent="0.3">
      <c r="A91" s="3">
        <f>N91</f>
        <v>20.528000000000002</v>
      </c>
      <c r="B91" s="1">
        <f>VLOOKUP(D:D,'[1]Trade Values'!$D:$V,19,FALSE)</f>
        <v>3</v>
      </c>
      <c r="C91">
        <v>137</v>
      </c>
      <c r="D91" t="s">
        <v>226</v>
      </c>
      <c r="E91" t="s">
        <v>33</v>
      </c>
      <c r="F91" t="s">
        <v>59</v>
      </c>
      <c r="H91" s="1">
        <f>VLOOKUP(D:D,'[2]ROS Main Page'!$A:$E,5,FALSE)</f>
        <v>6.5</v>
      </c>
      <c r="I91" s="1">
        <f>301-C91</f>
        <v>164</v>
      </c>
      <c r="J91" s="1">
        <f>G91</f>
        <v>0</v>
      </c>
      <c r="K91" s="1">
        <f>H91-9.5</f>
        <v>-3</v>
      </c>
      <c r="L91" s="1">
        <f>SUM((I91+K91)+(J91/100))</f>
        <v>161</v>
      </c>
      <c r="N91" s="2">
        <f>((((((L91*(19-B91))*2)/(B91+2)-(B91+1))/100)*2)+M91)</f>
        <v>20.528000000000002</v>
      </c>
      <c r="O91" s="2">
        <f>((((L91*(19-B91))*2)/(B91+1))/100)*2</f>
        <v>25.76</v>
      </c>
    </row>
    <row r="92" spans="1:15" x14ac:dyDescent="0.3">
      <c r="A92" s="3">
        <f>N92</f>
        <v>18.399999999999999</v>
      </c>
      <c r="B92" s="1">
        <f>VLOOKUP(D:D,'[1]Trade Values'!$D:$V,19,FALSE)</f>
        <v>4</v>
      </c>
      <c r="C92">
        <v>108</v>
      </c>
      <c r="D92" t="s">
        <v>31</v>
      </c>
      <c r="E92" t="s">
        <v>85</v>
      </c>
      <c r="F92" t="s">
        <v>67</v>
      </c>
      <c r="H92" s="1">
        <f>VLOOKUP(D:D,'[2]ROS Main Page'!$A:$E,5,FALSE)</f>
        <v>1.5</v>
      </c>
      <c r="I92" s="1">
        <f>301-C92</f>
        <v>193</v>
      </c>
      <c r="J92" s="1">
        <f>G92</f>
        <v>0</v>
      </c>
      <c r="K92" s="1">
        <f>H92-9.5</f>
        <v>-8</v>
      </c>
      <c r="L92" s="1">
        <f>SUM((I92+K92)+(J92/100))</f>
        <v>185</v>
      </c>
      <c r="N92" s="2">
        <f>((((((L92*(19-B92))*2)/(B92+2)-(B92+1))/100)*2)+M92)</f>
        <v>18.399999999999999</v>
      </c>
      <c r="O92" s="2">
        <f>((((L92*(19-B92))*2)/(B92+1))/100)*2</f>
        <v>22.2</v>
      </c>
    </row>
    <row r="93" spans="1:15" x14ac:dyDescent="0.3">
      <c r="A93" s="3">
        <f>N93</f>
        <v>16.809999999999999</v>
      </c>
      <c r="B93" s="1">
        <f>VLOOKUP(D:D,'[1]Trade Values'!$D:$V,19,FALSE)</f>
        <v>4</v>
      </c>
      <c r="C93">
        <v>117</v>
      </c>
      <c r="D93" t="s">
        <v>213</v>
      </c>
      <c r="E93" t="s">
        <v>13</v>
      </c>
      <c r="F93" t="s">
        <v>56</v>
      </c>
      <c r="H93" s="1">
        <f>VLOOKUP(D:D,'[2]ROS Main Page'!$A:$E,5,FALSE)</f>
        <v>4.4000000000000004</v>
      </c>
      <c r="I93" s="1">
        <f>301-C93</f>
        <v>184</v>
      </c>
      <c r="J93" s="1">
        <f>G93</f>
        <v>0</v>
      </c>
      <c r="K93" s="1">
        <f>H93-19.3</f>
        <v>-14.9</v>
      </c>
      <c r="L93" s="1">
        <f>SUM((I93+K93)+(J93/100))</f>
        <v>169.1</v>
      </c>
      <c r="N93" s="2">
        <f>((((((L93*(19-B93))*2)/(B93+2)-(B93+1))/100)*2)+M93)</f>
        <v>16.809999999999999</v>
      </c>
      <c r="O93" s="2">
        <f>((((L93*(19-B93))*2)/(B93+1))/100)*2</f>
        <v>20.292000000000002</v>
      </c>
    </row>
    <row r="94" spans="1:15" x14ac:dyDescent="0.3">
      <c r="A94" s="3">
        <f>N94</f>
        <v>16.170000000000002</v>
      </c>
      <c r="B94" s="1">
        <f>VLOOKUP(D:D,'[1]Trade Values'!$D:$V,19,FALSE)</f>
        <v>4</v>
      </c>
      <c r="C94">
        <v>135</v>
      </c>
      <c r="D94" t="s">
        <v>296</v>
      </c>
      <c r="E94" t="s">
        <v>21</v>
      </c>
      <c r="F94" t="s">
        <v>59</v>
      </c>
      <c r="H94" s="1">
        <f>VLOOKUP(D:D,'[2]ROS Main Page'!$A:$E,5,FALSE)</f>
        <v>6.2</v>
      </c>
      <c r="I94" s="1">
        <f>301-C94</f>
        <v>166</v>
      </c>
      <c r="J94" s="1">
        <f>G94</f>
        <v>0</v>
      </c>
      <c r="K94" s="1">
        <f>H94-9.5</f>
        <v>-3.3</v>
      </c>
      <c r="L94" s="1">
        <f>SUM((I94+K94)+(J94/100))</f>
        <v>162.69999999999999</v>
      </c>
      <c r="N94" s="2">
        <f>((((((L94*(19-B94))*2)/(B94+2)-(B94+1))/100)*2)+M94)</f>
        <v>16.170000000000002</v>
      </c>
      <c r="O94" s="2">
        <f>((((L94*(19-B94))*2)/(B94+1))/100)*2</f>
        <v>19.524000000000001</v>
      </c>
    </row>
    <row r="95" spans="1:15" x14ac:dyDescent="0.3">
      <c r="A95" s="3">
        <f>N95</f>
        <v>15.867519999999999</v>
      </c>
      <c r="B95" s="1">
        <f>VLOOKUP(D:D,'[1]Trade Values'!$D:$V,19,FALSE)</f>
        <v>3</v>
      </c>
      <c r="C95">
        <v>167</v>
      </c>
      <c r="D95" t="s">
        <v>14</v>
      </c>
      <c r="E95" t="s">
        <v>33</v>
      </c>
      <c r="F95" t="s">
        <v>67</v>
      </c>
      <c r="H95" s="1">
        <f>VLOOKUP(D:D,'[2]ROS Main Page'!$A:$E,5,FALSE)</f>
        <v>0</v>
      </c>
      <c r="I95" s="1">
        <f>301-C95</f>
        <v>134</v>
      </c>
      <c r="J95" s="1">
        <v>9</v>
      </c>
      <c r="K95" s="1">
        <f>H95-9.5</f>
        <v>-9.5</v>
      </c>
      <c r="L95" s="1">
        <f>SUM((I95+K95)+(J95/100))</f>
        <v>124.59</v>
      </c>
      <c r="N95" s="2">
        <f>((((((L95*(19-B95))*2)/(B95+2)-(B95+1))/100)*2)+M95)</f>
        <v>15.867519999999999</v>
      </c>
      <c r="O95" s="2">
        <f>((((L95*(19-B95))*2)/(B95+1))/100)*2</f>
        <v>19.9344</v>
      </c>
    </row>
    <row r="96" spans="1:15" x14ac:dyDescent="0.3">
      <c r="A96" s="3">
        <f>N96</f>
        <v>15.1</v>
      </c>
      <c r="B96" s="1">
        <f>VLOOKUP(D:D,'[1]Trade Values'!$D:$V,19,FALSE)</f>
        <v>4</v>
      </c>
      <c r="C96">
        <v>153</v>
      </c>
      <c r="D96" t="s">
        <v>302</v>
      </c>
      <c r="E96" t="s">
        <v>28</v>
      </c>
      <c r="F96" t="s">
        <v>76</v>
      </c>
      <c r="H96" s="1">
        <f>VLOOKUP(D:D,'[2]ROS Main Page'!$A:$E,5,FALSE)</f>
        <v>12</v>
      </c>
      <c r="I96" s="1">
        <f>301-C96</f>
        <v>148</v>
      </c>
      <c r="J96" s="1">
        <f>G96</f>
        <v>0</v>
      </c>
      <c r="K96" s="1">
        <f>H96-8</f>
        <v>4</v>
      </c>
      <c r="L96" s="1">
        <f>SUM((I96+K96)+(J96/100))</f>
        <v>152</v>
      </c>
      <c r="N96" s="2">
        <f>((((((L96*(19-B96))*2)/(B96+2)-(B96+1))/100)*2)+M96)</f>
        <v>15.1</v>
      </c>
      <c r="O96" s="2">
        <f>((((L96*(19-B96))*2)/(B96+1))/100)*2</f>
        <v>18.239999999999998</v>
      </c>
    </row>
    <row r="97" spans="1:15" x14ac:dyDescent="0.3">
      <c r="A97" s="3">
        <f>N97</f>
        <v>13.751679999999999</v>
      </c>
      <c r="B97" s="1">
        <f>VLOOKUP(D:D,'[1]Trade Values'!$D:$V,19,FALSE)</f>
        <v>3</v>
      </c>
      <c r="C97">
        <v>188</v>
      </c>
      <c r="D97" t="s">
        <v>315</v>
      </c>
      <c r="E97" t="s">
        <v>80</v>
      </c>
      <c r="F97" t="s">
        <v>56</v>
      </c>
      <c r="H97" s="1">
        <f>VLOOKUP(D:D,'[2]ROS Main Page'!$A:$E,5,FALSE)</f>
        <v>2.1</v>
      </c>
      <c r="I97" s="1">
        <f>301-C97</f>
        <v>113</v>
      </c>
      <c r="J97" s="1">
        <v>246</v>
      </c>
      <c r="K97" s="1">
        <f>H97-9.5</f>
        <v>-7.4</v>
      </c>
      <c r="L97" s="1">
        <f>SUM((I97+K97)+(J97/100))</f>
        <v>108.05999999999999</v>
      </c>
      <c r="N97" s="2">
        <f>((((((L97*(19-B97))*2)/(B97+2)-(B97+1))/100)*2)+M97)</f>
        <v>13.751679999999999</v>
      </c>
    </row>
    <row r="98" spans="1:15" x14ac:dyDescent="0.3">
      <c r="A98" s="3">
        <f>N98</f>
        <v>12.720000000000002</v>
      </c>
      <c r="B98" s="1">
        <f>VLOOKUP(D:D,'[1]Trade Values'!$D:$V,19,FALSE)</f>
        <v>4</v>
      </c>
      <c r="C98">
        <v>165</v>
      </c>
      <c r="D98" t="s">
        <v>306</v>
      </c>
      <c r="E98" t="s">
        <v>19</v>
      </c>
      <c r="F98" t="s">
        <v>56</v>
      </c>
      <c r="H98" s="1">
        <f>VLOOKUP(D:D,'[2]ROS Main Page'!$A:$E,5,FALSE)</f>
        <v>1.4</v>
      </c>
      <c r="I98" s="1">
        <f>301-C98</f>
        <v>136</v>
      </c>
      <c r="J98" s="1">
        <v>30</v>
      </c>
      <c r="K98" s="1">
        <f>H98-9.5</f>
        <v>-8.1</v>
      </c>
      <c r="L98" s="1">
        <f>SUM((I98+K98)+(J98/100))</f>
        <v>128.20000000000002</v>
      </c>
      <c r="N98" s="2">
        <f>((((((L98*(19-B98))*2)/(B98+2)-(B98+1))/100)*2)+M98)</f>
        <v>12.720000000000002</v>
      </c>
      <c r="O98" s="2">
        <f>((((L98*(19-B98))*2)/(B98+1))/100)*2</f>
        <v>15.384</v>
      </c>
    </row>
    <row r="99" spans="1:15" x14ac:dyDescent="0.3">
      <c r="A99" s="3">
        <f>N99</f>
        <v>12.122400000000003</v>
      </c>
      <c r="B99" s="1">
        <f>VLOOKUP(D:D,'[1]Trade Values'!$D:$V,19,FALSE)</f>
        <v>8</v>
      </c>
      <c r="C99">
        <v>26</v>
      </c>
      <c r="D99" t="s">
        <v>107</v>
      </c>
      <c r="E99" t="s">
        <v>80</v>
      </c>
      <c r="F99" t="s">
        <v>56</v>
      </c>
      <c r="H99" s="1">
        <f>VLOOKUP(D:D,'[2]ROS Main Page'!$A:$E,5,FALSE)</f>
        <v>14.1</v>
      </c>
      <c r="I99" s="1">
        <f>301-C99</f>
        <v>275</v>
      </c>
      <c r="J99" s="1">
        <f>G99</f>
        <v>0</v>
      </c>
      <c r="K99" s="1">
        <f>H99-9.5</f>
        <v>4.5999999999999996</v>
      </c>
      <c r="L99" s="1">
        <f>SUM((I99+K99)+(J99/100))</f>
        <v>279.60000000000002</v>
      </c>
      <c r="N99" s="2">
        <f>((((((L99*(19-B99))*2)/(B99+2)-(B99+1))/100)*2)+M99)</f>
        <v>12.122400000000003</v>
      </c>
      <c r="O99" s="2">
        <f>((((L99*(19-B99))*2)/(B99+1))/100)*2</f>
        <v>13.669333333333334</v>
      </c>
    </row>
    <row r="100" spans="1:15" x14ac:dyDescent="0.3">
      <c r="A100" s="3">
        <f>N100</f>
        <v>11.862</v>
      </c>
      <c r="B100" s="1">
        <f>VLOOKUP(D:D,'[1]Trade Values'!$D:$V,19,FALSE)</f>
        <v>4</v>
      </c>
      <c r="C100">
        <v>186</v>
      </c>
      <c r="D100" t="s">
        <v>106</v>
      </c>
      <c r="E100" t="s">
        <v>23</v>
      </c>
      <c r="F100" t="s">
        <v>76</v>
      </c>
      <c r="H100" s="1">
        <f>VLOOKUP(D:D,'[2]ROS Main Page'!$A:$E,5,FALSE)</f>
        <v>10.5</v>
      </c>
      <c r="I100" s="1">
        <f>301-C100</f>
        <v>115</v>
      </c>
      <c r="J100" s="1">
        <v>362</v>
      </c>
      <c r="K100" s="1">
        <f>H100-9.5</f>
        <v>1</v>
      </c>
      <c r="L100" s="1">
        <f>SUM((I100+K100)+(J100/100))</f>
        <v>119.62</v>
      </c>
      <c r="N100" s="2">
        <f>((((((L100*(19-B100))*2)/(B100+2)-(B100+1))/100)*2)+M100)</f>
        <v>11.862</v>
      </c>
    </row>
    <row r="101" spans="1:15" x14ac:dyDescent="0.3">
      <c r="A101" s="3">
        <f>N101</f>
        <v>9.9381818181818193</v>
      </c>
      <c r="B101" s="1">
        <f>VLOOKUP(D:D,'[1]Trade Values'!$D:$V,19,FALSE)</f>
        <v>9</v>
      </c>
      <c r="C101">
        <v>31</v>
      </c>
      <c r="D101" t="s">
        <v>263</v>
      </c>
      <c r="E101" t="s">
        <v>36</v>
      </c>
      <c r="F101" t="s">
        <v>56</v>
      </c>
      <c r="H101" s="1">
        <f>VLOOKUP(D:D,'[2]ROS Main Page'!$A:$E,5,FALSE)</f>
        <v>16.8</v>
      </c>
      <c r="I101" s="1">
        <f>301-C101</f>
        <v>270</v>
      </c>
      <c r="J101" s="1">
        <f>G101</f>
        <v>0</v>
      </c>
      <c r="K101" s="1">
        <f>H101-8</f>
        <v>8.8000000000000007</v>
      </c>
      <c r="L101" s="1">
        <f>SUM((I101+K101)+(J101/100))</f>
        <v>278.8</v>
      </c>
      <c r="N101" s="2">
        <f>((((((L101*(19-B101))*2)/(B101+2)-(B101+1))/100)*2)+M101)</f>
        <v>9.9381818181818193</v>
      </c>
      <c r="O101" s="2">
        <f>((((L101*(19-B101))*2)/(B101+1))/100)*2</f>
        <v>11.152000000000001</v>
      </c>
    </row>
    <row r="102" spans="1:15" x14ac:dyDescent="0.3">
      <c r="A102" s="3">
        <f>N102</f>
        <v>9.4032</v>
      </c>
      <c r="B102" s="1">
        <f>VLOOKUP(D:D,'[1]Trade Values'!$D:$V,19,FALSE)</f>
        <v>8</v>
      </c>
      <c r="C102">
        <v>86</v>
      </c>
      <c r="D102" t="s">
        <v>222</v>
      </c>
      <c r="E102" t="s">
        <v>27</v>
      </c>
      <c r="F102" t="s">
        <v>59</v>
      </c>
      <c r="H102" s="1">
        <f>VLOOKUP(D:D,'[2]ROS Main Page'!$A:$E,5,FALSE)</f>
        <v>11.5</v>
      </c>
      <c r="I102" s="1">
        <f>301-C102</f>
        <v>215</v>
      </c>
      <c r="J102" s="1">
        <v>0</v>
      </c>
      <c r="K102" s="1">
        <f>H102-8.7</f>
        <v>2.8000000000000007</v>
      </c>
      <c r="L102" s="1">
        <f>SUM((I102+K102)+(J102/100))</f>
        <v>217.8</v>
      </c>
      <c r="N102" s="2">
        <f>((((((L102*(19-B102))*2)/(B102+2)-(B102+1))/100)*2)+M102)</f>
        <v>9.4032</v>
      </c>
      <c r="O102" s="2">
        <f>((((L102*(19-B102))*2)/(B102+1))/100)*2</f>
        <v>10.648000000000001</v>
      </c>
    </row>
    <row r="103" spans="1:15" x14ac:dyDescent="0.3">
      <c r="A103" s="3">
        <f>N103</f>
        <v>9.2945454545454549</v>
      </c>
      <c r="B103" s="1">
        <f>VLOOKUP(D:D,'[1]Trade Values'!$D:$V,19,FALSE)</f>
        <v>9</v>
      </c>
      <c r="C103">
        <v>49</v>
      </c>
      <c r="D103" t="s">
        <v>280</v>
      </c>
      <c r="E103" t="s">
        <v>23</v>
      </c>
      <c r="F103" t="s">
        <v>56</v>
      </c>
      <c r="H103" s="1">
        <f>VLOOKUP(D:D,'[2]ROS Main Page'!$A:$E,5,FALSE)</f>
        <v>17.100000000000001</v>
      </c>
      <c r="I103" s="1">
        <f>301-C103</f>
        <v>252</v>
      </c>
      <c r="J103" s="1">
        <f>G103</f>
        <v>0</v>
      </c>
      <c r="K103" s="1">
        <f>H103-8</f>
        <v>9.1000000000000014</v>
      </c>
      <c r="L103" s="1">
        <f>SUM((I103+K103)+(J103/100))</f>
        <v>261.10000000000002</v>
      </c>
      <c r="N103" s="2">
        <f>((((((L103*(19-B103))*2)/(B103+2)-(B103+1))/100)*2)+M103)</f>
        <v>9.2945454545454549</v>
      </c>
      <c r="O103" s="2">
        <f>((((L103*(19-B103))*2)/(B103+1))/100)*2</f>
        <v>10.444000000000001</v>
      </c>
    </row>
    <row r="104" spans="1:15" x14ac:dyDescent="0.3">
      <c r="A104" s="3">
        <f>N104</f>
        <v>8.9890909090909084</v>
      </c>
      <c r="B104" s="1">
        <f>VLOOKUP(D:D,'[1]Trade Values'!$D:$V,19,FALSE)</f>
        <v>9</v>
      </c>
      <c r="C104">
        <v>53</v>
      </c>
      <c r="D104" t="s">
        <v>132</v>
      </c>
      <c r="E104" t="s">
        <v>32</v>
      </c>
      <c r="F104" t="s">
        <v>56</v>
      </c>
      <c r="H104" s="1">
        <f>VLOOKUP(D:D,'[2]ROS Main Page'!$A:$E,5,FALSE)</f>
        <v>14.2</v>
      </c>
      <c r="I104" s="1">
        <f>301-C104</f>
        <v>248</v>
      </c>
      <c r="J104" s="1">
        <f>G104</f>
        <v>0</v>
      </c>
      <c r="K104" s="1">
        <f>H104-9.5</f>
        <v>4.6999999999999993</v>
      </c>
      <c r="L104" s="1">
        <f>SUM((I104+K104)+(J104/100))</f>
        <v>252.7</v>
      </c>
      <c r="N104" s="2">
        <f>((((((L104*(19-B104))*2)/(B104+2)-(B104+1))/100)*2)+M104)</f>
        <v>8.9890909090909084</v>
      </c>
      <c r="O104" s="2">
        <f>((((L104*(19-B104))*2)/(B104+1))/100)*2</f>
        <v>10.107999999999999</v>
      </c>
    </row>
    <row r="105" spans="1:15" x14ac:dyDescent="0.3">
      <c r="A105" s="3">
        <f>N105</f>
        <v>8.7959999999999994</v>
      </c>
      <c r="B105" s="1">
        <f>VLOOKUP(D:D,'[1]Trade Values'!$D:$V,19,FALSE)</f>
        <v>8</v>
      </c>
      <c r="C105">
        <v>106</v>
      </c>
      <c r="D105" t="s">
        <v>235</v>
      </c>
      <c r="E105" t="s">
        <v>36</v>
      </c>
      <c r="F105" t="s">
        <v>76</v>
      </c>
      <c r="H105" s="1">
        <f>VLOOKUP(D:D,'[2]ROS Main Page'!$A:$E,5,FALSE)</f>
        <v>17</v>
      </c>
      <c r="I105" s="1">
        <f>301-C105</f>
        <v>195</v>
      </c>
      <c r="J105" s="1">
        <f>G105</f>
        <v>0</v>
      </c>
      <c r="K105" s="1">
        <f>H105-8</f>
        <v>9</v>
      </c>
      <c r="L105" s="1">
        <f>SUM((I105+K105)+(J105/100))</f>
        <v>204</v>
      </c>
      <c r="N105" s="2">
        <f>((((((L105*(19-B105))*2)/(B105+2)-(B105+1))/100)*2)+M105)</f>
        <v>8.7959999999999994</v>
      </c>
      <c r="O105" s="2">
        <f>((((L105*(19-B105))*2)/(B105+1))/100)*2</f>
        <v>9.9733333333333345</v>
      </c>
    </row>
    <row r="106" spans="1:15" x14ac:dyDescent="0.3">
      <c r="A106" s="3">
        <f>N106</f>
        <v>8.5127272727272718</v>
      </c>
      <c r="B106" s="1">
        <f>VLOOKUP(D:D,'[1]Trade Values'!$D:$V,19,FALSE)</f>
        <v>9</v>
      </c>
      <c r="C106">
        <v>64</v>
      </c>
      <c r="D106" t="s">
        <v>244</v>
      </c>
      <c r="E106" t="s">
        <v>29</v>
      </c>
      <c r="F106" t="s">
        <v>56</v>
      </c>
      <c r="H106" s="1">
        <f>VLOOKUP(D:D,'[2]ROS Main Page'!$A:$E,5,FALSE)</f>
        <v>12.1</v>
      </c>
      <c r="I106" s="1">
        <f>301-C106</f>
        <v>237</v>
      </c>
      <c r="J106" s="1">
        <f>G106</f>
        <v>0</v>
      </c>
      <c r="K106" s="1">
        <f>H106-9.5</f>
        <v>2.5999999999999996</v>
      </c>
      <c r="L106" s="1">
        <f>SUM((I106+K106)+(J106/100))</f>
        <v>239.6</v>
      </c>
      <c r="N106" s="2">
        <f>((((((L106*(19-B106))*2)/(B106+2)-(B106+1))/100)*2)+M106)</f>
        <v>8.5127272727272718</v>
      </c>
      <c r="O106" s="2">
        <f>((((L106*(19-B106))*2)/(B106+1))/100)*2</f>
        <v>9.5839999999999996</v>
      </c>
    </row>
    <row r="107" spans="1:15" x14ac:dyDescent="0.3">
      <c r="A107" s="3">
        <f>N107</f>
        <v>8.5090909090909079</v>
      </c>
      <c r="B107" s="1">
        <f>VLOOKUP(D:D,'[1]Trade Values'!$D:$V,19,FALSE)</f>
        <v>9</v>
      </c>
      <c r="C107">
        <v>67</v>
      </c>
      <c r="D107" t="s">
        <v>117</v>
      </c>
      <c r="E107" t="s">
        <v>16</v>
      </c>
      <c r="F107" t="s">
        <v>56</v>
      </c>
      <c r="H107" s="1">
        <f>VLOOKUP(D:D,'[2]ROS Main Page'!$A:$E,5,FALSE)</f>
        <v>13.5</v>
      </c>
      <c r="I107" s="1">
        <f>301-C107</f>
        <v>234</v>
      </c>
      <c r="J107" s="1">
        <f>G107</f>
        <v>0</v>
      </c>
      <c r="K107" s="1">
        <f>H107-8</f>
        <v>5.5</v>
      </c>
      <c r="L107" s="1">
        <f>SUM((I107+K107)+(J107/100))</f>
        <v>239.5</v>
      </c>
      <c r="N107" s="2">
        <f>((((((L107*(19-B107))*2)/(B107+2)-(B107+1))/100)*2)+M107)</f>
        <v>8.5090909090909079</v>
      </c>
      <c r="O107" s="2">
        <f>((((L107*(19-B107))*2)/(B107+1))/100)*2</f>
        <v>9.58</v>
      </c>
    </row>
    <row r="108" spans="1:15" x14ac:dyDescent="0.3">
      <c r="A108" s="3">
        <f>N108</f>
        <v>8.3854545454545448</v>
      </c>
      <c r="B108" s="1">
        <f>VLOOKUP(D:D,'[1]Trade Values'!$D:$V,19,FALSE)</f>
        <v>9</v>
      </c>
      <c r="C108">
        <v>69</v>
      </c>
      <c r="D108" t="s">
        <v>243</v>
      </c>
      <c r="E108" t="s">
        <v>78</v>
      </c>
      <c r="F108" t="s">
        <v>56</v>
      </c>
      <c r="H108" s="1">
        <f>VLOOKUP(D:D,'[2]ROS Main Page'!$A:$E,5,FALSE)</f>
        <v>13.6</v>
      </c>
      <c r="I108" s="1">
        <f>301-C108</f>
        <v>232</v>
      </c>
      <c r="J108" s="1">
        <f>G108</f>
        <v>0</v>
      </c>
      <c r="K108" s="1">
        <f>H108-9.5</f>
        <v>4.0999999999999996</v>
      </c>
      <c r="L108" s="1">
        <f>SUM((I108+K108)+(J108/100))</f>
        <v>236.1</v>
      </c>
      <c r="N108" s="2">
        <f>((((((L108*(19-B108))*2)/(B108+2)-(B108+1))/100)*2)+M108)</f>
        <v>8.3854545454545448</v>
      </c>
      <c r="O108" s="2">
        <f>((((L108*(19-B108))*2)/(B108+1))/100)*2</f>
        <v>9.4439999999999991</v>
      </c>
    </row>
    <row r="109" spans="1:15" x14ac:dyDescent="0.3">
      <c r="A109" s="3">
        <f>N109</f>
        <v>8.1932000000000009</v>
      </c>
      <c r="B109" s="1">
        <f>VLOOKUP(D:D,'[1]Trade Values'!$D:$V,19,FALSE)</f>
        <v>8</v>
      </c>
      <c r="C109">
        <v>109</v>
      </c>
      <c r="D109" t="s">
        <v>216</v>
      </c>
      <c r="E109" t="s">
        <v>30</v>
      </c>
      <c r="F109" t="s">
        <v>59</v>
      </c>
      <c r="H109" s="1">
        <f>VLOOKUP(D:D,'[2]ROS Main Page'!$A:$E,5,FALSE)</f>
        <v>6.3</v>
      </c>
      <c r="I109" s="1">
        <f>301-C109</f>
        <v>192</v>
      </c>
      <c r="J109" s="1">
        <f>G109</f>
        <v>0</v>
      </c>
      <c r="K109" s="1">
        <f>H109-8</f>
        <v>-1.7000000000000002</v>
      </c>
      <c r="L109" s="1">
        <f>SUM((I109+K109)+(J109/100))</f>
        <v>190.3</v>
      </c>
      <c r="N109" s="2">
        <f>((((((L109*(19-B109))*2)/(B109+2)-(B109+1))/100)*2)+M109)</f>
        <v>8.1932000000000009</v>
      </c>
      <c r="O109" s="2">
        <f>((((L109*(19-B109))*2)/(B109+1))/100)*2</f>
        <v>9.3035555555555565</v>
      </c>
    </row>
    <row r="110" spans="1:15" x14ac:dyDescent="0.3">
      <c r="A110" s="3">
        <f>N110</f>
        <v>7.9418181818181814</v>
      </c>
      <c r="B110" s="1">
        <f>VLOOKUP(D:D,'[1]Trade Values'!$D:$V,19,FALSE)</f>
        <v>9</v>
      </c>
      <c r="C110">
        <v>82</v>
      </c>
      <c r="D110" t="s">
        <v>34</v>
      </c>
      <c r="E110" t="s">
        <v>18</v>
      </c>
      <c r="F110" t="s">
        <v>67</v>
      </c>
      <c r="H110" s="1">
        <f>VLOOKUP(D:D,'[2]ROS Main Page'!$A:$E,5,FALSE)</f>
        <v>13.6</v>
      </c>
      <c r="I110" s="1">
        <f>301-C110</f>
        <v>219</v>
      </c>
      <c r="J110" s="1">
        <f>G110</f>
        <v>0</v>
      </c>
      <c r="K110" s="1">
        <f>H110-8.7</f>
        <v>4.9000000000000004</v>
      </c>
      <c r="L110" s="1">
        <f>SUM((I110+K110)+(J110/100))</f>
        <v>223.9</v>
      </c>
      <c r="N110" s="2">
        <f>((((((L110*(19-B110))*2)/(B110+2)-(B110+1))/100)*2)+M110)</f>
        <v>7.9418181818181814</v>
      </c>
      <c r="O110" s="2">
        <f>((((L110*(19-B110))*2)/(B110+1))/100)*2</f>
        <v>8.9559999999999995</v>
      </c>
    </row>
    <row r="111" spans="1:15" x14ac:dyDescent="0.3">
      <c r="A111" s="3">
        <f>N111</f>
        <v>7.8872727272727277</v>
      </c>
      <c r="B111" s="1">
        <f>VLOOKUP(D:D,'[1]Trade Values'!$D:$V,19,FALSE)</f>
        <v>9</v>
      </c>
      <c r="C111">
        <v>83</v>
      </c>
      <c r="D111" t="s">
        <v>237</v>
      </c>
      <c r="E111" t="s">
        <v>35</v>
      </c>
      <c r="F111" t="s">
        <v>59</v>
      </c>
      <c r="H111" s="1">
        <f>VLOOKUP(D:D,'[2]ROS Main Page'!$A:$E,5,FALSE)</f>
        <v>12.4</v>
      </c>
      <c r="I111" s="1">
        <f>301-C111</f>
        <v>218</v>
      </c>
      <c r="J111" s="1">
        <f>G111</f>
        <v>0</v>
      </c>
      <c r="K111" s="1">
        <f>H111-8</f>
        <v>4.4000000000000004</v>
      </c>
      <c r="L111" s="1">
        <f>SUM((I111+K111)+(J111/100))</f>
        <v>222.4</v>
      </c>
      <c r="N111" s="2">
        <f>((((((L111*(19-B111))*2)/(B111+2)-(B111+1))/100)*2)+M111)</f>
        <v>7.8872727272727277</v>
      </c>
      <c r="O111" s="2">
        <f>((((L111*(19-B111))*2)/(B111+1))/100)*2</f>
        <v>8.8960000000000008</v>
      </c>
    </row>
    <row r="112" spans="1:15" x14ac:dyDescent="0.3">
      <c r="A112" s="3">
        <f>N112</f>
        <v>7.7818181818181813</v>
      </c>
      <c r="B112" s="1">
        <f>VLOOKUP(D:D,'[1]Trade Values'!$D:$V,19,FALSE)</f>
        <v>9</v>
      </c>
      <c r="C112">
        <v>74</v>
      </c>
      <c r="D112" t="s">
        <v>55</v>
      </c>
      <c r="E112" t="s">
        <v>37</v>
      </c>
      <c r="F112" t="s">
        <v>56</v>
      </c>
      <c r="H112" s="1">
        <f>VLOOKUP(D:D,'[2]ROS Main Page'!$A:$E,5,FALSE)</f>
        <v>11.8</v>
      </c>
      <c r="I112" s="1">
        <f>301-C112</f>
        <v>227</v>
      </c>
      <c r="J112" s="1">
        <f>G112</f>
        <v>0</v>
      </c>
      <c r="K112" s="1">
        <f>H112-19.3</f>
        <v>-7.5</v>
      </c>
      <c r="L112" s="1">
        <f>SUM((I112+K112)+(J112/100))</f>
        <v>219.5</v>
      </c>
      <c r="N112" s="2">
        <f>((((((L112*(19-B112))*2)/(B112+2)-(B112+1))/100)*2)+M112)</f>
        <v>7.7818181818181813</v>
      </c>
      <c r="O112" s="2">
        <f>((((L112*(19-B112))*2)/(B112+1))/100)*2</f>
        <v>8.7799999999999994</v>
      </c>
    </row>
    <row r="113" spans="1:15" x14ac:dyDescent="0.3">
      <c r="A113" s="3">
        <f>N113</f>
        <v>7.6256000000000004</v>
      </c>
      <c r="B113" s="1">
        <f>VLOOKUP(D:D,'[1]Trade Values'!$D:$V,19,FALSE)</f>
        <v>8</v>
      </c>
      <c r="C113">
        <v>124</v>
      </c>
      <c r="D113" t="s">
        <v>144</v>
      </c>
      <c r="E113" t="s">
        <v>29</v>
      </c>
      <c r="F113" t="s">
        <v>67</v>
      </c>
      <c r="H113" s="1">
        <f>VLOOKUP(D:D,'[2]ROS Main Page'!$A:$E,5,FALSE)</f>
        <v>8.4</v>
      </c>
      <c r="I113" s="1">
        <f>301-C113</f>
        <v>177</v>
      </c>
      <c r="J113" s="1">
        <f>G113</f>
        <v>0</v>
      </c>
      <c r="K113" s="1">
        <f>H113-8</f>
        <v>0.40000000000000036</v>
      </c>
      <c r="L113" s="1">
        <f>SUM((I113+K113)+(J113/100))</f>
        <v>177.4</v>
      </c>
      <c r="N113" s="2">
        <f>((((((L113*(19-B113))*2)/(B113+2)-(B113+1))/100)*2)+M113)</f>
        <v>7.6256000000000004</v>
      </c>
      <c r="O113" s="2">
        <f>((((L113*(19-B113))*2)/(B113+1))/100)*2</f>
        <v>8.6728888888888882</v>
      </c>
    </row>
    <row r="114" spans="1:15" x14ac:dyDescent="0.3">
      <c r="A114" s="3">
        <f>N114</f>
        <v>7.5709090909090913</v>
      </c>
      <c r="B114" s="1">
        <f>VLOOKUP(D:D,'[1]Trade Values'!$D:$V,19,FALSE)</f>
        <v>9</v>
      </c>
      <c r="C114">
        <v>87</v>
      </c>
      <c r="D114" t="s">
        <v>287</v>
      </c>
      <c r="E114" t="s">
        <v>12</v>
      </c>
      <c r="F114" t="s">
        <v>56</v>
      </c>
      <c r="H114" s="1">
        <f>VLOOKUP(D:D,'[2]ROS Main Page'!$A:$E,5,FALSE)</f>
        <v>7.7</v>
      </c>
      <c r="I114" s="1">
        <f>301-C114</f>
        <v>214</v>
      </c>
      <c r="J114" s="1">
        <v>0</v>
      </c>
      <c r="K114" s="1">
        <f>H114-8</f>
        <v>-0.29999999999999982</v>
      </c>
      <c r="L114" s="1">
        <f>SUM((I114+K114)+(J114/100))</f>
        <v>213.7</v>
      </c>
      <c r="N114" s="2">
        <f>((((((L114*(19-B114))*2)/(B114+2)-(B114+1))/100)*2)+M114)</f>
        <v>7.5709090909090913</v>
      </c>
      <c r="O114" s="2">
        <f>((((L114*(19-B114))*2)/(B114+1))/100)*2</f>
        <v>8.548</v>
      </c>
    </row>
    <row r="115" spans="1:15" x14ac:dyDescent="0.3">
      <c r="A115" s="3">
        <f>N115</f>
        <v>7.5163636363636366</v>
      </c>
      <c r="B115" s="1">
        <f>VLOOKUP(D:D,'[1]Trade Values'!$D:$V,19,FALSE)</f>
        <v>9</v>
      </c>
      <c r="C115">
        <v>90</v>
      </c>
      <c r="D115" t="s">
        <v>288</v>
      </c>
      <c r="E115" t="s">
        <v>100</v>
      </c>
      <c r="F115" t="s">
        <v>56</v>
      </c>
      <c r="H115" s="1">
        <f>VLOOKUP(D:D,'[2]ROS Main Page'!$A:$E,5,FALSE)</f>
        <v>10.7</v>
      </c>
      <c r="I115" s="1">
        <f>301-C115</f>
        <v>211</v>
      </c>
      <c r="J115" s="1">
        <f>G115</f>
        <v>0</v>
      </c>
      <c r="K115" s="1">
        <f>H115-9.5</f>
        <v>1.1999999999999993</v>
      </c>
      <c r="L115" s="1">
        <f>SUM((I115+K115)+(J115/100))</f>
        <v>212.2</v>
      </c>
      <c r="N115" s="2">
        <f>((((((L115*(19-B115))*2)/(B115+2)-(B115+1))/100)*2)+M115)</f>
        <v>7.5163636363636366</v>
      </c>
      <c r="O115" s="2">
        <f>((((L115*(19-B115))*2)/(B115+1))/100)*2</f>
        <v>8.4879999999999995</v>
      </c>
    </row>
    <row r="116" spans="1:15" x14ac:dyDescent="0.3">
      <c r="A116" s="3">
        <f>N116</f>
        <v>7.4654545454545449</v>
      </c>
      <c r="B116" s="1">
        <f>VLOOKUP(D:D,'[1]Trade Values'!$D:$V,19,FALSE)</f>
        <v>9</v>
      </c>
      <c r="C116">
        <v>95</v>
      </c>
      <c r="D116" t="s">
        <v>270</v>
      </c>
      <c r="E116" t="s">
        <v>21</v>
      </c>
      <c r="F116" t="s">
        <v>59</v>
      </c>
      <c r="H116" s="1">
        <f>VLOOKUP(D:D,'[2]ROS Main Page'!$A:$E,5,FALSE)</f>
        <v>14.3</v>
      </c>
      <c r="I116" s="1">
        <f>301-C116</f>
        <v>206</v>
      </c>
      <c r="J116" s="1">
        <f>G116</f>
        <v>0</v>
      </c>
      <c r="K116" s="1">
        <f>H116-9.5</f>
        <v>4.8000000000000007</v>
      </c>
      <c r="L116" s="1">
        <f>SUM((I116+K116)+(J116/100))</f>
        <v>210.8</v>
      </c>
      <c r="N116" s="2">
        <f>((((((L116*(19-B116))*2)/(B116+2)-(B116+1))/100)*2)+M116)</f>
        <v>7.4654545454545449</v>
      </c>
      <c r="O116" s="2">
        <f>((((L116*(19-B116))*2)/(B116+1))/100)*2</f>
        <v>8.4320000000000004</v>
      </c>
    </row>
    <row r="117" spans="1:15" x14ac:dyDescent="0.3">
      <c r="A117" s="3">
        <f>N117</f>
        <v>7.1927272727272724</v>
      </c>
      <c r="B117" s="1">
        <f>VLOOKUP(D:D,'[1]Trade Values'!$D:$V,19,FALSE)</f>
        <v>9</v>
      </c>
      <c r="C117">
        <v>94</v>
      </c>
      <c r="D117" t="s">
        <v>290</v>
      </c>
      <c r="E117" t="s">
        <v>16</v>
      </c>
      <c r="F117" t="s">
        <v>56</v>
      </c>
      <c r="H117" s="1">
        <f>VLOOKUP(D:D,'[2]ROS Main Page'!$A:$E,5,FALSE)</f>
        <v>5.8</v>
      </c>
      <c r="I117" s="1">
        <f>301-C117</f>
        <v>207</v>
      </c>
      <c r="J117" s="1">
        <f>G117</f>
        <v>0</v>
      </c>
      <c r="K117" s="1">
        <f>H117-9.5</f>
        <v>-3.7</v>
      </c>
      <c r="L117" s="1">
        <f>SUM((I117+K117)+(J117/100))</f>
        <v>203.3</v>
      </c>
      <c r="N117" s="2">
        <f>((((((L117*(19-B117))*2)/(B117+2)-(B117+1))/100)*2)+M117)</f>
        <v>7.1927272727272724</v>
      </c>
      <c r="O117" s="2">
        <f>((((L117*(19-B117))*2)/(B117+1))/100)*2</f>
        <v>8.1319999999999997</v>
      </c>
    </row>
    <row r="118" spans="1:15" x14ac:dyDescent="0.3">
      <c r="A118" s="3">
        <f>N118</f>
        <v>7.1490909090909085</v>
      </c>
      <c r="B118" s="1">
        <f>VLOOKUP(D:D,'[1]Trade Values'!$D:$V,19,FALSE)</f>
        <v>9</v>
      </c>
      <c r="C118">
        <v>97</v>
      </c>
      <c r="D118" t="s">
        <v>251</v>
      </c>
      <c r="E118" t="s">
        <v>7</v>
      </c>
      <c r="F118" t="s">
        <v>56</v>
      </c>
      <c r="H118" s="1">
        <f>VLOOKUP(D:D,'[2]ROS Main Page'!$A:$E,5,FALSE)</f>
        <v>7.6</v>
      </c>
      <c r="I118" s="1">
        <f>301-C118</f>
        <v>204</v>
      </c>
      <c r="J118" s="1">
        <f>G118</f>
        <v>0</v>
      </c>
      <c r="K118" s="1">
        <f>H118-9.5</f>
        <v>-1.9000000000000004</v>
      </c>
      <c r="L118" s="1">
        <f>SUM((I118+K118)+(J118/100))</f>
        <v>202.1</v>
      </c>
      <c r="N118" s="2">
        <f>((((((L118*(19-B118))*2)/(B118+2)-(B118+1))/100)*2)+M118)</f>
        <v>7.1490909090909085</v>
      </c>
      <c r="O118" s="2">
        <f>((((L118*(19-B118))*2)/(B118+1))/100)*2</f>
        <v>8.0839999999999996</v>
      </c>
    </row>
    <row r="119" spans="1:15" x14ac:dyDescent="0.3">
      <c r="A119" s="3">
        <f>N119</f>
        <v>6.9636363636363638</v>
      </c>
      <c r="B119" s="1">
        <f>VLOOKUP(D:D,'[1]Trade Values'!$D:$V,19,FALSE)</f>
        <v>9</v>
      </c>
      <c r="C119">
        <v>118</v>
      </c>
      <c r="D119" t="s">
        <v>141</v>
      </c>
      <c r="E119" t="s">
        <v>12</v>
      </c>
      <c r="F119" t="s">
        <v>76</v>
      </c>
      <c r="H119" s="1">
        <f>VLOOKUP(D:D,'[2]ROS Main Page'!$A:$E,5,FALSE)</f>
        <v>19.7</v>
      </c>
      <c r="I119" s="1">
        <f>301-C119</f>
        <v>183</v>
      </c>
      <c r="J119" s="1">
        <f>G119</f>
        <v>0</v>
      </c>
      <c r="K119" s="1">
        <f>H119-5.7</f>
        <v>14</v>
      </c>
      <c r="L119" s="1">
        <f>SUM((I119+K119)+(J119/100))</f>
        <v>197</v>
      </c>
      <c r="N119" s="2">
        <f>((((((L119*(19-B119))*2)/(B119+2)-(B119+1))/100)*2)+M119)</f>
        <v>6.9636363636363638</v>
      </c>
      <c r="O119" s="2">
        <f>((((L119*(19-B119))*2)/(B119+1))/100)*2</f>
        <v>7.88</v>
      </c>
    </row>
    <row r="120" spans="1:15" x14ac:dyDescent="0.3">
      <c r="A120" s="3">
        <f>N120</f>
        <v>6.8327272727272721</v>
      </c>
      <c r="B120" s="1">
        <f>VLOOKUP(D:D,'[1]Trade Values'!$D:$V,19,FALSE)</f>
        <v>9</v>
      </c>
      <c r="C120">
        <v>105</v>
      </c>
      <c r="D120" t="s">
        <v>88</v>
      </c>
      <c r="E120" t="s">
        <v>28</v>
      </c>
      <c r="F120" t="s">
        <v>59</v>
      </c>
      <c r="H120" s="1">
        <f>VLOOKUP(D:D,'[2]ROS Main Page'!$A:$E,5,FALSE)</f>
        <v>6.9</v>
      </c>
      <c r="I120" s="1">
        <f>301-C120</f>
        <v>196</v>
      </c>
      <c r="J120" s="1">
        <f>G120</f>
        <v>0</v>
      </c>
      <c r="K120" s="1">
        <f>H120-9.5</f>
        <v>-2.5999999999999996</v>
      </c>
      <c r="L120" s="1">
        <f>SUM((I120+K120)+(J120/100))</f>
        <v>193.4</v>
      </c>
      <c r="N120" s="2">
        <f>((((((L120*(19-B120))*2)/(B120+2)-(B120+1))/100)*2)+M120)</f>
        <v>6.8327272727272721</v>
      </c>
      <c r="O120" s="2">
        <f>((((L120*(19-B120))*2)/(B120+1))/100)*2</f>
        <v>7.7360000000000007</v>
      </c>
    </row>
    <row r="121" spans="1:15" x14ac:dyDescent="0.3">
      <c r="A121" s="3">
        <f>N121</f>
        <v>6.7890909090909091</v>
      </c>
      <c r="B121" s="1">
        <f>VLOOKUP(D:D,'[1]Trade Values'!$D:$V,19,FALSE)</f>
        <v>9</v>
      </c>
      <c r="C121">
        <v>115</v>
      </c>
      <c r="D121" t="s">
        <v>133</v>
      </c>
      <c r="E121" t="s">
        <v>13</v>
      </c>
      <c r="F121" t="s">
        <v>76</v>
      </c>
      <c r="H121" s="1">
        <f>VLOOKUP(D:D,'[2]ROS Main Page'!$A:$E,5,FALSE)</f>
        <v>14.2</v>
      </c>
      <c r="I121" s="1">
        <f>301-C121</f>
        <v>186</v>
      </c>
      <c r="J121" s="1">
        <v>0</v>
      </c>
      <c r="K121" s="1">
        <f>H121-8</f>
        <v>6.1999999999999993</v>
      </c>
      <c r="L121" s="1">
        <f>SUM((I121+K121)+(J121/100))</f>
        <v>192.2</v>
      </c>
      <c r="N121" s="2">
        <f>((((((L121*(19-B121))*2)/(B121+2)-(B121+1))/100)*2)+M121)</f>
        <v>6.7890909090909091</v>
      </c>
      <c r="O121" s="2">
        <f>((((L121*(19-B121))*2)/(B121+1))/100)*2</f>
        <v>7.6879999999999997</v>
      </c>
    </row>
    <row r="122" spans="1:15" x14ac:dyDescent="0.3">
      <c r="A122" s="3">
        <f>N122</f>
        <v>6.7890909090909091</v>
      </c>
      <c r="B122" s="1">
        <f>VLOOKUP(D:D,'[1]Trade Values'!$D:$V,19,FALSE)</f>
        <v>9</v>
      </c>
      <c r="C122">
        <v>116</v>
      </c>
      <c r="D122" t="s">
        <v>220</v>
      </c>
      <c r="E122" t="s">
        <v>26</v>
      </c>
      <c r="F122" t="s">
        <v>76</v>
      </c>
      <c r="H122" s="1">
        <f>VLOOKUP(D:D,'[2]ROS Main Page'!$A:$E,5,FALSE)</f>
        <v>16.7</v>
      </c>
      <c r="I122" s="1">
        <f>301-C122</f>
        <v>185</v>
      </c>
      <c r="J122" s="1">
        <f>G122</f>
        <v>0</v>
      </c>
      <c r="K122" s="1">
        <f>H122-9.5</f>
        <v>7.1999999999999993</v>
      </c>
      <c r="L122" s="1">
        <f>SUM((I122+K122)+(J122/100))</f>
        <v>192.2</v>
      </c>
      <c r="N122" s="2">
        <f>((((((L122*(19-B122))*2)/(B122+2)-(B122+1))/100)*2)+M122)</f>
        <v>6.7890909090909091</v>
      </c>
      <c r="O122" s="2">
        <f>((((L122*(19-B122))*2)/(B122+1))/100)*2</f>
        <v>7.6879999999999997</v>
      </c>
    </row>
    <row r="123" spans="1:15" x14ac:dyDescent="0.3">
      <c r="A123" s="3">
        <f>N123</f>
        <v>6.7781818181818183</v>
      </c>
      <c r="B123" s="1">
        <f>VLOOKUP(D:D,'[1]Trade Values'!$D:$V,19,FALSE)</f>
        <v>9</v>
      </c>
      <c r="C123">
        <v>114</v>
      </c>
      <c r="D123" t="s">
        <v>147</v>
      </c>
      <c r="E123" t="s">
        <v>15</v>
      </c>
      <c r="F123" t="s">
        <v>76</v>
      </c>
      <c r="H123" s="1">
        <f>VLOOKUP(D:D,'[2]ROS Main Page'!$A:$E,5,FALSE)</f>
        <v>12.9</v>
      </c>
      <c r="I123" s="1">
        <f>301-C123</f>
        <v>187</v>
      </c>
      <c r="J123" s="1">
        <f>G123</f>
        <v>0</v>
      </c>
      <c r="K123" s="1">
        <f>H123-8</f>
        <v>4.9000000000000004</v>
      </c>
      <c r="L123" s="1">
        <f>SUM((I123+K123)+(J123/100))</f>
        <v>191.9</v>
      </c>
      <c r="N123" s="2">
        <f>((((((L123*(19-B123))*2)/(B123+2)-(B123+1))/100)*2)+M123)</f>
        <v>6.7781818181818183</v>
      </c>
      <c r="O123" s="2">
        <f>((((L123*(19-B123))*2)/(B123+1))/100)*2</f>
        <v>7.6760000000000002</v>
      </c>
    </row>
    <row r="124" spans="1:15" x14ac:dyDescent="0.3">
      <c r="A124" s="3">
        <f>N124</f>
        <v>6.6836363636363636</v>
      </c>
      <c r="B124" s="1">
        <f>VLOOKUP(D:D,'[1]Trade Values'!$D:$V,19,FALSE)</f>
        <v>9</v>
      </c>
      <c r="C124">
        <v>103</v>
      </c>
      <c r="D124" t="s">
        <v>292</v>
      </c>
      <c r="E124" t="s">
        <v>29</v>
      </c>
      <c r="F124" t="s">
        <v>56</v>
      </c>
      <c r="H124" s="1">
        <f>VLOOKUP(D:D,'[2]ROS Main Page'!$A:$E,5,FALSE)</f>
        <v>0</v>
      </c>
      <c r="I124" s="1">
        <f>301-C124</f>
        <v>198</v>
      </c>
      <c r="J124" s="1">
        <f>G124</f>
        <v>0</v>
      </c>
      <c r="K124" s="1">
        <f>H124-8.7</f>
        <v>-8.6999999999999993</v>
      </c>
      <c r="L124" s="1">
        <f>SUM((I124+K124)+(J124/100))</f>
        <v>189.3</v>
      </c>
      <c r="N124" s="2">
        <f>((((((L124*(19-B124))*2)/(B124+2)-(B124+1))/100)*2)+M124)</f>
        <v>6.6836363636363636</v>
      </c>
      <c r="O124" s="2">
        <f>((((L124*(19-B124))*2)/(B124+1))/100)*2</f>
        <v>7.5720000000000001</v>
      </c>
    </row>
    <row r="125" spans="1:15" x14ac:dyDescent="0.3">
      <c r="A125" s="3">
        <f>N125</f>
        <v>6.5236363636363635</v>
      </c>
      <c r="B125" s="1">
        <f>VLOOKUP(D:D,'[1]Trade Values'!$D:$V,19,FALSE)</f>
        <v>9</v>
      </c>
      <c r="C125">
        <v>113</v>
      </c>
      <c r="D125" t="s">
        <v>248</v>
      </c>
      <c r="E125" t="s">
        <v>33</v>
      </c>
      <c r="F125" t="s">
        <v>56</v>
      </c>
      <c r="H125" s="1">
        <f>VLOOKUP(D:D,'[2]ROS Main Page'!$A:$E,5,FALSE)</f>
        <v>5.6</v>
      </c>
      <c r="I125" s="1">
        <f>301-C125</f>
        <v>188</v>
      </c>
      <c r="J125" s="1">
        <f>G125</f>
        <v>0</v>
      </c>
      <c r="K125" s="1">
        <f>H125-8.7</f>
        <v>-3.0999999999999996</v>
      </c>
      <c r="L125" s="1">
        <f>SUM((I125+K125)+(J125/100))</f>
        <v>184.9</v>
      </c>
      <c r="N125" s="2">
        <f>((((((L125*(19-B125))*2)/(B125+2)-(B125+1))/100)*2)+M125)</f>
        <v>6.5236363636363635</v>
      </c>
      <c r="O125" s="2">
        <f>((((L125*(19-B125))*2)/(B125+1))/100)*2</f>
        <v>7.3959999999999999</v>
      </c>
    </row>
    <row r="126" spans="1:15" x14ac:dyDescent="0.3">
      <c r="A126" s="3">
        <f>N126</f>
        <v>6.4181818181818189</v>
      </c>
      <c r="B126" s="1">
        <f>VLOOKUP(D:D,'[1]Trade Values'!$D:$V,19,FALSE)</f>
        <v>9</v>
      </c>
      <c r="C126">
        <v>128</v>
      </c>
      <c r="D126" t="s">
        <v>124</v>
      </c>
      <c r="E126" t="s">
        <v>35</v>
      </c>
      <c r="F126" t="s">
        <v>76</v>
      </c>
      <c r="H126" s="1">
        <f>VLOOKUP(D:D,'[2]ROS Main Page'!$A:$E,5,FALSE)</f>
        <v>17.7</v>
      </c>
      <c r="I126" s="1">
        <f>301-C126</f>
        <v>173</v>
      </c>
      <c r="J126" s="1">
        <f>G126</f>
        <v>0</v>
      </c>
      <c r="K126" s="1">
        <f>H126-8.7</f>
        <v>9</v>
      </c>
      <c r="L126" s="1">
        <f>SUM((I126+K126)+(J126/100))</f>
        <v>182</v>
      </c>
      <c r="N126" s="2">
        <f>((((((L126*(19-B126))*2)/(B126+2)-(B126+1))/100)*2)+M126)</f>
        <v>6.4181818181818189</v>
      </c>
      <c r="O126" s="2">
        <f>((((L126*(19-B126))*2)/(B126+1))/100)*2</f>
        <v>7.28</v>
      </c>
    </row>
    <row r="127" spans="1:15" x14ac:dyDescent="0.3">
      <c r="A127" s="3">
        <f>N127</f>
        <v>6.3672727272727272</v>
      </c>
      <c r="B127" s="1">
        <f>VLOOKUP(D:D,'[1]Trade Values'!$D:$V,19,FALSE)</f>
        <v>9</v>
      </c>
      <c r="C127">
        <v>119</v>
      </c>
      <c r="D127" t="s">
        <v>131</v>
      </c>
      <c r="E127" t="s">
        <v>13</v>
      </c>
      <c r="F127" t="s">
        <v>67</v>
      </c>
      <c r="H127" s="1">
        <f>VLOOKUP(D:D,'[2]ROS Main Page'!$A:$E,5,FALSE)</f>
        <v>7.3</v>
      </c>
      <c r="I127" s="1">
        <f>301-C127</f>
        <v>182</v>
      </c>
      <c r="J127" s="1">
        <f>G127</f>
        <v>0</v>
      </c>
      <c r="K127" s="1">
        <f>H127-8.7</f>
        <v>-1.3999999999999995</v>
      </c>
      <c r="L127" s="1">
        <f>SUM((I127+K127)+(J127/100))</f>
        <v>180.6</v>
      </c>
      <c r="N127" s="2">
        <f>((((((L127*(19-B127))*2)/(B127+2)-(B127+1))/100)*2)+M127)</f>
        <v>6.3672727272727272</v>
      </c>
      <c r="O127" s="2">
        <f>((((L127*(19-B127))*2)/(B127+1))/100)*2</f>
        <v>7.2240000000000002</v>
      </c>
    </row>
    <row r="128" spans="1:15" x14ac:dyDescent="0.3">
      <c r="A128" s="3">
        <f>N128</f>
        <v>6.3650000000000002</v>
      </c>
      <c r="B128" s="1">
        <f>VLOOKUP(D:D,'[1]Trade Values'!$D:$V,19,FALSE)</f>
        <v>10</v>
      </c>
      <c r="C128">
        <v>75</v>
      </c>
      <c r="D128" t="s">
        <v>283</v>
      </c>
      <c r="E128" t="s">
        <v>3</v>
      </c>
      <c r="F128" t="s">
        <v>56</v>
      </c>
      <c r="H128" s="1">
        <f>VLOOKUP(D:D,'[2]ROS Main Page'!$A:$E,5,FALSE)</f>
        <v>3</v>
      </c>
      <c r="I128" s="1">
        <f>301-C128</f>
        <v>226</v>
      </c>
      <c r="J128" s="1">
        <f>G128</f>
        <v>0</v>
      </c>
      <c r="K128" s="1">
        <f>H128-9.5</f>
        <v>-6.5</v>
      </c>
      <c r="L128" s="1">
        <f>SUM((I128+K128)+(J128/100))</f>
        <v>219.5</v>
      </c>
      <c r="N128" s="2">
        <f>((((((L128*(19-B128))*2)/(B128+2)-(B128+1))/100)*2)+M128)</f>
        <v>6.3650000000000002</v>
      </c>
      <c r="O128" s="2">
        <f>((((L128*(19-B128))*2)/(B128+1))/100)*2</f>
        <v>7.1836363636363636</v>
      </c>
    </row>
    <row r="129" spans="1:15" x14ac:dyDescent="0.3">
      <c r="A129" s="3">
        <f>N129</f>
        <v>6.2785454545454549</v>
      </c>
      <c r="B129" s="1">
        <f>VLOOKUP(D:D,'[1]Trade Values'!$D:$V,19,FALSE)</f>
        <v>9</v>
      </c>
      <c r="C129">
        <v>127</v>
      </c>
      <c r="D129" t="s">
        <v>123</v>
      </c>
      <c r="E129" t="s">
        <v>20</v>
      </c>
      <c r="F129" t="s">
        <v>59</v>
      </c>
      <c r="H129" s="1">
        <f>VLOOKUP(D:D,'[2]ROS Main Page'!$A:$E,5,FALSE)</f>
        <v>11.6</v>
      </c>
      <c r="I129" s="1">
        <f>301-C129</f>
        <v>174</v>
      </c>
      <c r="J129" s="1">
        <v>56</v>
      </c>
      <c r="K129" s="1">
        <f>H129-8</f>
        <v>3.5999999999999996</v>
      </c>
      <c r="L129" s="1">
        <f>SUM((I129+K129)+(J129/100))</f>
        <v>178.16</v>
      </c>
      <c r="N129" s="2">
        <f>((((((L129*(19-B129))*2)/(B129+2)-(B129+1))/100)*2)+M129)</f>
        <v>6.2785454545454549</v>
      </c>
      <c r="O129" s="2">
        <f>((((L129*(19-B129))*2)/(B129+1))/100)*2</f>
        <v>7.1264000000000003</v>
      </c>
    </row>
    <row r="130" spans="1:15" x14ac:dyDescent="0.3">
      <c r="A130" s="3">
        <f>N130</f>
        <v>6.2690909090909086</v>
      </c>
      <c r="B130" s="1">
        <f>VLOOKUP(D:D,'[1]Trade Values'!$D:$V,19,FALSE)</f>
        <v>9</v>
      </c>
      <c r="C130">
        <v>120</v>
      </c>
      <c r="D130" t="s">
        <v>294</v>
      </c>
      <c r="E130" t="s">
        <v>5</v>
      </c>
      <c r="F130" t="s">
        <v>56</v>
      </c>
      <c r="H130" s="1">
        <f>VLOOKUP(D:D,'[2]ROS Main Page'!$A:$E,5,FALSE)</f>
        <v>4.9000000000000004</v>
      </c>
      <c r="I130" s="1">
        <f>301-C130</f>
        <v>181</v>
      </c>
      <c r="J130" s="1">
        <f>G130</f>
        <v>0</v>
      </c>
      <c r="K130" s="1">
        <f>H130-8</f>
        <v>-3.0999999999999996</v>
      </c>
      <c r="L130" s="1">
        <f>SUM((I130+K130)+(J130/100))</f>
        <v>177.9</v>
      </c>
      <c r="N130" s="2">
        <f>((((((L130*(19-B130))*2)/(B130+2)-(B130+1))/100)*2)+M130)</f>
        <v>6.2690909090909086</v>
      </c>
      <c r="O130" s="2">
        <f>((((L130*(19-B130))*2)/(B130+1))/100)*2</f>
        <v>7.1160000000000005</v>
      </c>
    </row>
    <row r="131" spans="1:15" x14ac:dyDescent="0.3">
      <c r="A131" s="3">
        <f>N131</f>
        <v>6.2618181818181817</v>
      </c>
      <c r="B131" s="1">
        <f>VLOOKUP(D:D,'[1]Trade Values'!$D:$V,19,FALSE)</f>
        <v>9</v>
      </c>
      <c r="C131">
        <v>123</v>
      </c>
      <c r="D131" t="s">
        <v>79</v>
      </c>
      <c r="E131" t="s">
        <v>27</v>
      </c>
      <c r="F131" t="s">
        <v>59</v>
      </c>
      <c r="H131" s="1">
        <f>VLOOKUP(D:D,'[2]ROS Main Page'!$A:$E,5,FALSE)</f>
        <v>7.7</v>
      </c>
      <c r="I131" s="1">
        <f>301-C131</f>
        <v>178</v>
      </c>
      <c r="J131" s="1">
        <f>G131</f>
        <v>0</v>
      </c>
      <c r="K131" s="1">
        <f>H131-8</f>
        <v>-0.29999999999999982</v>
      </c>
      <c r="L131" s="1">
        <f>SUM((I131+K131)+(J131/100))</f>
        <v>177.7</v>
      </c>
      <c r="N131" s="2">
        <f>((((((L131*(19-B131))*2)/(B131+2)-(B131+1))/100)*2)+M131)</f>
        <v>6.2618181818181817</v>
      </c>
      <c r="O131" s="2">
        <f>((((L131*(19-B131))*2)/(B131+1))/100)*2</f>
        <v>7.1079999999999997</v>
      </c>
    </row>
    <row r="132" spans="1:15" x14ac:dyDescent="0.3">
      <c r="A132" s="3">
        <f>N132</f>
        <v>6.2181818181818187</v>
      </c>
      <c r="B132" s="1">
        <f>VLOOKUP(D:D,'[1]Trade Values'!$D:$V,19,FALSE)</f>
        <v>9</v>
      </c>
      <c r="C132">
        <v>122</v>
      </c>
      <c r="D132" t="s">
        <v>209</v>
      </c>
      <c r="E132" t="s">
        <v>30</v>
      </c>
      <c r="F132" t="s">
        <v>59</v>
      </c>
      <c r="H132" s="1">
        <f>VLOOKUP(D:D,'[2]ROS Main Page'!$A:$E,5,FALSE)</f>
        <v>7</v>
      </c>
      <c r="I132" s="1">
        <f>301-C132</f>
        <v>179</v>
      </c>
      <c r="J132" s="1">
        <f>G132</f>
        <v>0</v>
      </c>
      <c r="K132" s="1">
        <f>H132-9.5</f>
        <v>-2.5</v>
      </c>
      <c r="L132" s="1">
        <f>SUM((I132+K132)+(J132/100))</f>
        <v>176.5</v>
      </c>
      <c r="N132" s="2">
        <f>((((((L132*(19-B132))*2)/(B132+2)-(B132+1))/100)*2)+M132)</f>
        <v>6.2181818181818187</v>
      </c>
      <c r="O132" s="2">
        <f>((((L132*(19-B132))*2)/(B132+1))/100)*2</f>
        <v>7.06</v>
      </c>
    </row>
    <row r="133" spans="1:15" x14ac:dyDescent="0.3">
      <c r="A133" s="3">
        <f>N133</f>
        <v>6.1709090909090909</v>
      </c>
      <c r="B133" s="1">
        <f>VLOOKUP(D:D,'[1]Trade Values'!$D:$V,19,FALSE)</f>
        <v>9</v>
      </c>
      <c r="C133">
        <v>126</v>
      </c>
      <c r="D133" t="s">
        <v>101</v>
      </c>
      <c r="E133" t="s">
        <v>26</v>
      </c>
      <c r="F133" t="s">
        <v>59</v>
      </c>
      <c r="H133" s="1">
        <f>VLOOKUP(D:D,'[2]ROS Main Page'!$A:$E,5,FALSE)</f>
        <v>8.9</v>
      </c>
      <c r="I133" s="1">
        <f>301-C133</f>
        <v>175</v>
      </c>
      <c r="J133" s="1">
        <f>G133</f>
        <v>0</v>
      </c>
      <c r="K133" s="1">
        <f>H133-8.7</f>
        <v>0.20000000000000107</v>
      </c>
      <c r="L133" s="1">
        <f>SUM((I133+K133)+(J133/100))</f>
        <v>175.2</v>
      </c>
      <c r="N133" s="2">
        <f>((((((L133*(19-B133))*2)/(B133+2)-(B133+1))/100)*2)+M133)</f>
        <v>6.1709090909090909</v>
      </c>
      <c r="O133" s="2">
        <f>((((L133*(19-B133))*2)/(B133+1))/100)*2</f>
        <v>7.0079999999999991</v>
      </c>
    </row>
    <row r="134" spans="1:15" x14ac:dyDescent="0.3">
      <c r="A134" s="3">
        <f>N134</f>
        <v>6.1272727272727279</v>
      </c>
      <c r="B134" s="1">
        <f>VLOOKUP(D:D,'[1]Trade Values'!$D:$V,19,FALSE)</f>
        <v>9</v>
      </c>
      <c r="C134">
        <v>112</v>
      </c>
      <c r="D134" t="s">
        <v>208</v>
      </c>
      <c r="E134" t="s">
        <v>20</v>
      </c>
      <c r="F134" t="s">
        <v>56</v>
      </c>
      <c r="H134" s="1">
        <f>VLOOKUP(D:D,'[2]ROS Main Page'!$A:$E,5,FALSE)</f>
        <v>4.3</v>
      </c>
      <c r="I134" s="1">
        <f>301-C134</f>
        <v>189</v>
      </c>
      <c r="J134" s="1">
        <f>G134</f>
        <v>0</v>
      </c>
      <c r="K134" s="1">
        <f>H134-19.3</f>
        <v>-15</v>
      </c>
      <c r="L134" s="1">
        <f>SUM((I134+K134)+(J134/100))</f>
        <v>174</v>
      </c>
      <c r="N134" s="2">
        <f>((((((L134*(19-B134))*2)/(B134+2)-(B134+1))/100)*2)+M134)</f>
        <v>6.1272727272727279</v>
      </c>
      <c r="O134" s="2">
        <f>((((L134*(19-B134))*2)/(B134+1))/100)*2</f>
        <v>6.96</v>
      </c>
    </row>
    <row r="135" spans="1:15" x14ac:dyDescent="0.3">
      <c r="A135" s="3">
        <f>N135</f>
        <v>6.0327272727272723</v>
      </c>
      <c r="B135" s="1">
        <f>VLOOKUP(D:D,'[1]Trade Values'!$D:$V,19,FALSE)</f>
        <v>9</v>
      </c>
      <c r="C135">
        <v>132</v>
      </c>
      <c r="D135" t="s">
        <v>126</v>
      </c>
      <c r="E135" t="s">
        <v>5</v>
      </c>
      <c r="F135" t="s">
        <v>56</v>
      </c>
      <c r="H135" s="1">
        <f>VLOOKUP(D:D,'[2]ROS Main Page'!$A:$E,5,FALSE)</f>
        <v>11.9</v>
      </c>
      <c r="I135" s="1">
        <f>301-C135</f>
        <v>169</v>
      </c>
      <c r="J135" s="1">
        <f>G135</f>
        <v>0</v>
      </c>
      <c r="K135" s="1">
        <f>H135-9.5</f>
        <v>2.4000000000000004</v>
      </c>
      <c r="L135" s="1">
        <f>SUM((I135+K135)+(J135/100))</f>
        <v>171.4</v>
      </c>
      <c r="N135" s="2">
        <f>((((((L135*(19-B135))*2)/(B135+2)-(B135+1))/100)*2)+M135)</f>
        <v>6.0327272727272723</v>
      </c>
      <c r="O135" s="2">
        <f>((((L135*(19-B135))*2)/(B135+1))/100)*2</f>
        <v>6.8559999999999999</v>
      </c>
    </row>
    <row r="136" spans="1:15" x14ac:dyDescent="0.3">
      <c r="A136" s="3">
        <f>N136</f>
        <v>6.0290909090909084</v>
      </c>
      <c r="B136" s="1">
        <f>VLOOKUP(D:D,'[1]Trade Values'!$D:$V,19,FALSE)</f>
        <v>9</v>
      </c>
      <c r="C136">
        <v>131</v>
      </c>
      <c r="D136" t="s">
        <v>110</v>
      </c>
      <c r="E136" t="s">
        <v>29</v>
      </c>
      <c r="F136" t="s">
        <v>59</v>
      </c>
      <c r="H136" s="1">
        <f>VLOOKUP(D:D,'[2]ROS Main Page'!$A:$E,5,FALSE)</f>
        <v>10.8</v>
      </c>
      <c r="I136" s="1">
        <f>301-C136</f>
        <v>170</v>
      </c>
      <c r="J136" s="1">
        <f>G136</f>
        <v>0</v>
      </c>
      <c r="K136" s="1">
        <f>H136-9.5</f>
        <v>1.3000000000000007</v>
      </c>
      <c r="L136" s="1">
        <f>SUM((I136+K136)+(J136/100))</f>
        <v>171.3</v>
      </c>
      <c r="N136" s="2">
        <f>((((((L136*(19-B136))*2)/(B136+2)-(B136+1))/100)*2)+M136)</f>
        <v>6.0290909090909084</v>
      </c>
      <c r="O136" s="2">
        <f>((((L136*(19-B136))*2)/(B136+1))/100)*2</f>
        <v>6.8520000000000003</v>
      </c>
    </row>
    <row r="137" spans="1:15" x14ac:dyDescent="0.3">
      <c r="A137" s="3">
        <f>N137</f>
        <v>5.9818181818181815</v>
      </c>
      <c r="B137" s="1">
        <f>VLOOKUP(D:D,'[1]Trade Values'!$D:$V,19,FALSE)</f>
        <v>9</v>
      </c>
      <c r="C137">
        <v>134</v>
      </c>
      <c r="D137" t="s">
        <v>122</v>
      </c>
      <c r="E137" t="s">
        <v>5</v>
      </c>
      <c r="F137" t="s">
        <v>59</v>
      </c>
      <c r="H137" s="1">
        <f>VLOOKUP(D:D,'[2]ROS Main Page'!$A:$E,5,FALSE)</f>
        <v>12.5</v>
      </c>
      <c r="I137" s="1">
        <f>301-C137</f>
        <v>167</v>
      </c>
      <c r="J137" s="1">
        <f>G137</f>
        <v>0</v>
      </c>
      <c r="K137" s="1">
        <f>H137-9.5</f>
        <v>3</v>
      </c>
      <c r="L137" s="1">
        <f>SUM((I137+K137)+(J137/100))</f>
        <v>170</v>
      </c>
      <c r="N137" s="2">
        <f>((((((L137*(19-B137))*2)/(B137+2)-(B137+1))/100)*2)+M137)</f>
        <v>5.9818181818181815</v>
      </c>
      <c r="O137" s="2">
        <f>((((L137*(19-B137))*2)/(B137+1))/100)*2</f>
        <v>6.8</v>
      </c>
    </row>
    <row r="138" spans="1:15" x14ac:dyDescent="0.3">
      <c r="A138" s="3">
        <f>N138</f>
        <v>5.8981818181818184</v>
      </c>
      <c r="B138" s="1">
        <f>VLOOKUP(D:D,'[1]Trade Values'!$D:$V,19,FALSE)</f>
        <v>9</v>
      </c>
      <c r="C138">
        <v>133</v>
      </c>
      <c r="D138" t="s">
        <v>97</v>
      </c>
      <c r="E138" t="s">
        <v>25</v>
      </c>
      <c r="F138" t="s">
        <v>59</v>
      </c>
      <c r="H138" s="1">
        <f>VLOOKUP(D:D,'[2]ROS Main Page'!$A:$E,5,FALSE)</f>
        <v>8.4</v>
      </c>
      <c r="I138" s="1">
        <f>301-C138</f>
        <v>168</v>
      </c>
      <c r="J138" s="1">
        <f>G138</f>
        <v>0</v>
      </c>
      <c r="K138" s="1">
        <f>H138-8.7</f>
        <v>-0.29999999999999893</v>
      </c>
      <c r="L138" s="1">
        <f>SUM((I138+K138)+(J138/100))</f>
        <v>167.7</v>
      </c>
      <c r="N138" s="2">
        <f>((((((L138*(19-B138))*2)/(B138+2)-(B138+1))/100)*2)+M138)</f>
        <v>5.8981818181818184</v>
      </c>
      <c r="O138" s="2">
        <f>((((L138*(19-B138))*2)/(B138+1))/100)*2</f>
        <v>6.7079999999999993</v>
      </c>
    </row>
    <row r="139" spans="1:15" x14ac:dyDescent="0.3">
      <c r="A139" s="3">
        <f>N139</f>
        <v>5.8545454545454554</v>
      </c>
      <c r="B139" s="1">
        <f>VLOOKUP(D:D,'[1]Trade Values'!$D:$V,19,FALSE)</f>
        <v>9</v>
      </c>
      <c r="C139">
        <v>130</v>
      </c>
      <c r="D139" t="s">
        <v>196</v>
      </c>
      <c r="E139" t="s">
        <v>23</v>
      </c>
      <c r="F139" t="s">
        <v>56</v>
      </c>
      <c r="H139" s="1">
        <f>VLOOKUP(D:D,'[2]ROS Main Page'!$A:$E,5,FALSE)</f>
        <v>3.5</v>
      </c>
      <c r="I139" s="1">
        <f>301-C139</f>
        <v>171</v>
      </c>
      <c r="J139" s="1">
        <f>G139</f>
        <v>0</v>
      </c>
      <c r="K139" s="1">
        <f>H139-8</f>
        <v>-4.5</v>
      </c>
      <c r="L139" s="1">
        <f>SUM((I139+K139)+(J139/100))</f>
        <v>166.5</v>
      </c>
      <c r="N139" s="2">
        <f>((((((L139*(19-B139))*2)/(B139+2)-(B139+1))/100)*2)+M139)</f>
        <v>5.8545454545454554</v>
      </c>
      <c r="O139" s="2">
        <f>((((L139*(19-B139))*2)/(B139+1))/100)*2</f>
        <v>6.66</v>
      </c>
    </row>
    <row r="140" spans="1:15" x14ac:dyDescent="0.3">
      <c r="A140" s="3">
        <f>N140</f>
        <v>5.6945454545454552</v>
      </c>
      <c r="B140" s="1">
        <f>VLOOKUP(D:D,'[1]Trade Values'!$D:$V,19,FALSE)</f>
        <v>9</v>
      </c>
      <c r="C140">
        <v>144</v>
      </c>
      <c r="D140" t="s">
        <v>238</v>
      </c>
      <c r="E140" t="s">
        <v>23</v>
      </c>
      <c r="F140" t="s">
        <v>59</v>
      </c>
      <c r="H140" s="1">
        <f>VLOOKUP(D:D,'[2]ROS Main Page'!$A:$E,5,FALSE)</f>
        <v>13.8</v>
      </c>
      <c r="I140" s="1">
        <f>301-C140</f>
        <v>157</v>
      </c>
      <c r="J140" s="1">
        <f>G140</f>
        <v>0</v>
      </c>
      <c r="K140" s="1">
        <f>H140-8.7</f>
        <v>5.1000000000000014</v>
      </c>
      <c r="L140" s="1">
        <f>SUM((I140+K140)+(J140/100))</f>
        <v>162.1</v>
      </c>
      <c r="N140" s="2">
        <f>((((((L140*(19-B140))*2)/(B140+2)-(B140+1))/100)*2)+M140)</f>
        <v>5.6945454545454552</v>
      </c>
      <c r="O140" s="2">
        <f>((((L140*(19-B140))*2)/(B140+1))/100)*2</f>
        <v>6.484</v>
      </c>
    </row>
    <row r="141" spans="1:15" x14ac:dyDescent="0.3">
      <c r="A141" s="3">
        <f>N141</f>
        <v>5.6472727272727274</v>
      </c>
      <c r="B141" s="1">
        <f>VLOOKUP(D:D,'[1]Trade Values'!$D:$V,19,FALSE)</f>
        <v>9</v>
      </c>
      <c r="C141">
        <v>146</v>
      </c>
      <c r="D141" t="s">
        <v>300</v>
      </c>
      <c r="E141" t="s">
        <v>100</v>
      </c>
      <c r="F141" t="s">
        <v>76</v>
      </c>
      <c r="H141" s="1">
        <f>VLOOKUP(D:D,'[2]ROS Main Page'!$A:$E,5,FALSE)</f>
        <v>15.3</v>
      </c>
      <c r="I141" s="1">
        <f>301-C141</f>
        <v>155</v>
      </c>
      <c r="J141" s="1">
        <f>G141</f>
        <v>0</v>
      </c>
      <c r="K141" s="1">
        <f>H141-9.5</f>
        <v>5.8000000000000007</v>
      </c>
      <c r="L141" s="1">
        <f>SUM((I141+K141)+(J141/100))</f>
        <v>160.80000000000001</v>
      </c>
      <c r="N141" s="2">
        <f>((((((L141*(19-B141))*2)/(B141+2)-(B141+1))/100)*2)+M141)</f>
        <v>5.6472727272727274</v>
      </c>
      <c r="O141" s="2">
        <f>((((L141*(19-B141))*2)/(B141+1))/100)*2</f>
        <v>6.4320000000000004</v>
      </c>
    </row>
    <row r="142" spans="1:15" x14ac:dyDescent="0.3">
      <c r="A142" s="3">
        <f>N142</f>
        <v>5.625454545454545</v>
      </c>
      <c r="B142" s="1">
        <f>VLOOKUP(D:D,'[1]Trade Values'!$D:$V,19,FALSE)</f>
        <v>9</v>
      </c>
      <c r="C142">
        <v>143</v>
      </c>
      <c r="D142" t="s">
        <v>128</v>
      </c>
      <c r="E142" t="s">
        <v>85</v>
      </c>
      <c r="F142" t="s">
        <v>76</v>
      </c>
      <c r="H142" s="1">
        <f>VLOOKUP(D:D,'[2]ROS Main Page'!$A:$E,5,FALSE)</f>
        <v>11.7</v>
      </c>
      <c r="I142" s="1">
        <f>301-C142</f>
        <v>158</v>
      </c>
      <c r="J142" s="1">
        <f>G142</f>
        <v>0</v>
      </c>
      <c r="K142" s="1">
        <f>H142-9.5</f>
        <v>2.1999999999999993</v>
      </c>
      <c r="L142" s="1">
        <f>SUM((I142+K142)+(J142/100))</f>
        <v>160.19999999999999</v>
      </c>
      <c r="N142" s="2">
        <f>((((((L142*(19-B142))*2)/(B142+2)-(B142+1))/100)*2)+M142)</f>
        <v>5.625454545454545</v>
      </c>
      <c r="O142" s="2">
        <f>((((L142*(19-B142))*2)/(B142+1))/100)*2</f>
        <v>6.4079999999999995</v>
      </c>
    </row>
    <row r="143" spans="1:15" x14ac:dyDescent="0.3">
      <c r="A143" s="3">
        <f>N143</f>
        <v>5.5672727272727274</v>
      </c>
      <c r="B143" s="1">
        <f>VLOOKUP(D:D,'[1]Trade Values'!$D:$V,19,FALSE)</f>
        <v>9</v>
      </c>
      <c r="C143">
        <v>140</v>
      </c>
      <c r="D143" t="s">
        <v>298</v>
      </c>
      <c r="E143" t="s">
        <v>21</v>
      </c>
      <c r="F143" t="s">
        <v>56</v>
      </c>
      <c r="H143" s="1">
        <f>VLOOKUP(D:D,'[2]ROS Main Page'!$A:$E,5,FALSE)</f>
        <v>5.6</v>
      </c>
      <c r="I143" s="1">
        <f>301-C143</f>
        <v>161</v>
      </c>
      <c r="J143" s="1">
        <f>G143</f>
        <v>0</v>
      </c>
      <c r="K143" s="1">
        <f>H143-8</f>
        <v>-2.4000000000000004</v>
      </c>
      <c r="L143" s="1">
        <f>SUM((I143+K143)+(J143/100))</f>
        <v>158.6</v>
      </c>
      <c r="N143" s="2">
        <f>((((((L143*(19-B143))*2)/(B143+2)-(B143+1))/100)*2)+M143)</f>
        <v>5.5672727272727274</v>
      </c>
      <c r="O143" s="2">
        <f>((((L143*(19-B143))*2)/(B143+1))/100)*2</f>
        <v>6.3439999999999994</v>
      </c>
    </row>
    <row r="144" spans="1:15" x14ac:dyDescent="0.3">
      <c r="A144" s="3">
        <f>N144</f>
        <v>5.5323636363636366</v>
      </c>
      <c r="B144" s="1">
        <f>VLOOKUP(D:D,'[1]Trade Values'!$D:$V,19,FALSE)</f>
        <v>9</v>
      </c>
      <c r="C144">
        <v>139</v>
      </c>
      <c r="D144" t="s">
        <v>260</v>
      </c>
      <c r="E144" t="s">
        <v>25</v>
      </c>
      <c r="F144" t="s">
        <v>56</v>
      </c>
      <c r="H144" s="1">
        <f>VLOOKUP(D:D,'[2]ROS Main Page'!$A:$E,5,FALSE)</f>
        <v>4.9000000000000004</v>
      </c>
      <c r="I144" s="1">
        <f>301-C144</f>
        <v>162</v>
      </c>
      <c r="J144" s="1">
        <v>24</v>
      </c>
      <c r="K144" s="1">
        <f>H144-9.5</f>
        <v>-4.5999999999999996</v>
      </c>
      <c r="L144" s="1">
        <f>SUM((I144+K144)+(J144/100))</f>
        <v>157.64000000000001</v>
      </c>
      <c r="N144" s="2">
        <f>((((((L144*(19-B144))*2)/(B144+2)-(B144+1))/100)*2)+M144)</f>
        <v>5.5323636363636366</v>
      </c>
      <c r="O144" s="2">
        <f>((((L144*(19-B144))*2)/(B144+1))/100)*2</f>
        <v>6.305600000000001</v>
      </c>
    </row>
    <row r="145" spans="1:15" x14ac:dyDescent="0.3">
      <c r="A145" s="3">
        <f>N145</f>
        <v>5.5236363636363635</v>
      </c>
      <c r="B145" s="1">
        <f>VLOOKUP(D:D,'[1]Trade Values'!$D:$V,19,FALSE)</f>
        <v>9</v>
      </c>
      <c r="C145">
        <v>138</v>
      </c>
      <c r="D145" t="s">
        <v>195</v>
      </c>
      <c r="E145" t="s">
        <v>11</v>
      </c>
      <c r="F145" t="s">
        <v>56</v>
      </c>
      <c r="H145" s="1">
        <f>VLOOKUP(D:D,'[2]ROS Main Page'!$A:$E,5,FALSE)</f>
        <v>3.9</v>
      </c>
      <c r="I145" s="1">
        <f>301-C145</f>
        <v>163</v>
      </c>
      <c r="J145" s="1">
        <f>G145</f>
        <v>0</v>
      </c>
      <c r="K145" s="1">
        <f>H145-9.5</f>
        <v>-5.6</v>
      </c>
      <c r="L145" s="1">
        <f>SUM((I145+K145)+(J145/100))</f>
        <v>157.4</v>
      </c>
      <c r="N145" s="2">
        <f>((((((L145*(19-B145))*2)/(B145+2)-(B145+1))/100)*2)+M145)</f>
        <v>5.5236363636363635</v>
      </c>
      <c r="O145" s="2">
        <f>((((L145*(19-B145))*2)/(B145+1))/100)*2</f>
        <v>6.2960000000000003</v>
      </c>
    </row>
    <row r="146" spans="1:15" x14ac:dyDescent="0.3">
      <c r="A146" s="3">
        <f>N146</f>
        <v>5.4945454545454551</v>
      </c>
      <c r="B146" s="1">
        <f>VLOOKUP(D:D,'[1]Trade Values'!$D:$V,19,FALSE)</f>
        <v>9</v>
      </c>
      <c r="C146">
        <v>147</v>
      </c>
      <c r="D146" t="s">
        <v>242</v>
      </c>
      <c r="E146" t="s">
        <v>28</v>
      </c>
      <c r="F146" t="s">
        <v>67</v>
      </c>
      <c r="H146" s="1">
        <f>VLOOKUP(D:D,'[2]ROS Main Page'!$A:$E,5,FALSE)</f>
        <v>11.3</v>
      </c>
      <c r="I146" s="1">
        <f>301-C146</f>
        <v>154</v>
      </c>
      <c r="J146" s="1">
        <f>G146</f>
        <v>0</v>
      </c>
      <c r="K146" s="1">
        <f>H146-8.7</f>
        <v>2.6000000000000014</v>
      </c>
      <c r="L146" s="1">
        <f>SUM((I146+K146)+(J146/100))</f>
        <v>156.6</v>
      </c>
      <c r="N146" s="2">
        <f>((((((L146*(19-B146))*2)/(B146+2)-(B146+1))/100)*2)+M146)</f>
        <v>5.4945454545454551</v>
      </c>
      <c r="O146" s="2">
        <f>((((L146*(19-B146))*2)/(B146+1))/100)*2</f>
        <v>6.2639999999999993</v>
      </c>
    </row>
    <row r="147" spans="1:15" x14ac:dyDescent="0.3">
      <c r="A147" s="3">
        <f>N147</f>
        <v>5.4745454545454537</v>
      </c>
      <c r="B147" s="1">
        <f>VLOOKUP(D:D,'[1]Trade Values'!$D:$V,19,FALSE)</f>
        <v>9</v>
      </c>
      <c r="C147">
        <v>141</v>
      </c>
      <c r="D147" t="s">
        <v>255</v>
      </c>
      <c r="E147" t="s">
        <v>4</v>
      </c>
      <c r="F147" t="s">
        <v>59</v>
      </c>
      <c r="H147" s="1">
        <f>VLOOKUP(D:D,'[2]ROS Main Page'!$A:$E,5,FALSE)</f>
        <v>5.2</v>
      </c>
      <c r="I147" s="1">
        <f>301-C147</f>
        <v>160</v>
      </c>
      <c r="J147" s="1">
        <v>35</v>
      </c>
      <c r="K147" s="1">
        <f>H147-9.5</f>
        <v>-4.3</v>
      </c>
      <c r="L147" s="1">
        <f>SUM((I147+K147)+(J147/100))</f>
        <v>156.04999999999998</v>
      </c>
      <c r="N147" s="2">
        <f>((((((L147*(19-B147))*2)/(B147+2)-(B147+1))/100)*2)+M147)</f>
        <v>5.4745454545454537</v>
      </c>
      <c r="O147" s="2">
        <f>((((L147*(19-B147))*2)/(B147+1))/100)*2</f>
        <v>6.2419999999999991</v>
      </c>
    </row>
    <row r="148" spans="1:15" x14ac:dyDescent="0.3">
      <c r="A148" s="3">
        <f>N148</f>
        <v>5.374545454545455</v>
      </c>
      <c r="B148" s="1">
        <f>VLOOKUP(D:D,'[1]Trade Values'!$D:$V,19,FALSE)</f>
        <v>9</v>
      </c>
      <c r="C148">
        <v>145</v>
      </c>
      <c r="D148" t="s">
        <v>60</v>
      </c>
      <c r="E148" t="s">
        <v>7</v>
      </c>
      <c r="F148" t="s">
        <v>56</v>
      </c>
      <c r="H148" s="1">
        <f>VLOOKUP(D:D,'[2]ROS Main Page'!$A:$E,5,FALSE)</f>
        <v>6.8</v>
      </c>
      <c r="I148" s="1">
        <f>301-C148</f>
        <v>156</v>
      </c>
      <c r="J148" s="1">
        <f>G148</f>
        <v>0</v>
      </c>
      <c r="K148" s="1">
        <f>H148-9.5</f>
        <v>-2.7</v>
      </c>
      <c r="L148" s="1">
        <f>SUM((I148+K148)+(J148/100))</f>
        <v>153.30000000000001</v>
      </c>
      <c r="N148" s="2">
        <f>((((((L148*(19-B148))*2)/(B148+2)-(B148+1))/100)*2)+M148)</f>
        <v>5.374545454545455</v>
      </c>
      <c r="O148" s="2">
        <f>((((L148*(19-B148))*2)/(B148+1))/100)*2</f>
        <v>6.1320000000000006</v>
      </c>
    </row>
    <row r="149" spans="1:15" x14ac:dyDescent="0.3">
      <c r="A149" s="3">
        <f>N149</f>
        <v>5.3345454545454549</v>
      </c>
      <c r="B149" s="1">
        <f>VLOOKUP(D:D,'[1]Trade Values'!$D:$V,19,FALSE)</f>
        <v>9</v>
      </c>
      <c r="C149">
        <v>150</v>
      </c>
      <c r="D149" t="s">
        <v>301</v>
      </c>
      <c r="E149" t="s">
        <v>9</v>
      </c>
      <c r="F149" t="s">
        <v>67</v>
      </c>
      <c r="H149" s="1">
        <f>VLOOKUP(D:D,'[2]ROS Main Page'!$A:$E,5,FALSE)</f>
        <v>10.7</v>
      </c>
      <c r="I149" s="1">
        <f>301-C149</f>
        <v>151</v>
      </c>
      <c r="J149" s="1">
        <f>G149</f>
        <v>0</v>
      </c>
      <c r="K149" s="1">
        <f>H149-9.5</f>
        <v>1.1999999999999993</v>
      </c>
      <c r="L149" s="1">
        <f>SUM((I149+K149)+(J149/100))</f>
        <v>152.19999999999999</v>
      </c>
      <c r="N149" s="2">
        <f>((((((L149*(19-B149))*2)/(B149+2)-(B149+1))/100)*2)+M149)</f>
        <v>5.3345454545454549</v>
      </c>
      <c r="O149" s="2">
        <f>((((L149*(19-B149))*2)/(B149+1))/100)*2</f>
        <v>6.0879999999999992</v>
      </c>
    </row>
    <row r="150" spans="1:15" x14ac:dyDescent="0.3">
      <c r="A150" s="3">
        <f>N150</f>
        <v>5.2872727272727271</v>
      </c>
      <c r="B150" s="1">
        <f>VLOOKUP(D:D,'[1]Trade Values'!$D:$V,19,FALSE)</f>
        <v>9</v>
      </c>
      <c r="C150">
        <v>152</v>
      </c>
      <c r="D150" t="s">
        <v>271</v>
      </c>
      <c r="E150" t="s">
        <v>7</v>
      </c>
      <c r="F150" t="s">
        <v>59</v>
      </c>
      <c r="H150" s="1">
        <f>VLOOKUP(D:D,'[2]ROS Main Page'!$A:$E,5,FALSE)</f>
        <v>9.9</v>
      </c>
      <c r="I150" s="1">
        <f>301-C150</f>
        <v>149</v>
      </c>
      <c r="J150" s="1">
        <f>G150</f>
        <v>0</v>
      </c>
      <c r="K150" s="1">
        <f>H150-8</f>
        <v>1.9000000000000004</v>
      </c>
      <c r="L150" s="1">
        <f>SUM((I150+K150)+(J150/100))</f>
        <v>150.9</v>
      </c>
      <c r="N150" s="2">
        <f>((((((L150*(19-B150))*2)/(B150+2)-(B150+1))/100)*2)+M150)</f>
        <v>5.2872727272727271</v>
      </c>
      <c r="O150" s="2">
        <f>((((L150*(19-B150))*2)/(B150+1))/100)*2</f>
        <v>6.0360000000000005</v>
      </c>
    </row>
    <row r="151" spans="1:15" x14ac:dyDescent="0.3">
      <c r="A151" s="3">
        <f>N151</f>
        <v>5.2712727272727271</v>
      </c>
      <c r="B151" s="1">
        <f>VLOOKUP(D:D,'[1]Trade Values'!$D:$V,19,FALSE)</f>
        <v>9</v>
      </c>
      <c r="C151">
        <v>148</v>
      </c>
      <c r="D151" t="s">
        <v>98</v>
      </c>
      <c r="E151" t="s">
        <v>93</v>
      </c>
      <c r="F151" t="s">
        <v>56</v>
      </c>
      <c r="H151" s="1">
        <f>VLOOKUP(D:D,'[2]ROS Main Page'!$A:$E,5,FALSE)</f>
        <v>6.6</v>
      </c>
      <c r="I151" s="1">
        <f>301-C151</f>
        <v>153</v>
      </c>
      <c r="J151" s="1">
        <v>36</v>
      </c>
      <c r="K151" s="1">
        <f>H151-9.5</f>
        <v>-2.9000000000000004</v>
      </c>
      <c r="L151" s="1">
        <f>SUM((I151+K151)+(J151/100))</f>
        <v>150.46</v>
      </c>
      <c r="N151" s="2">
        <f>((((((L151*(19-B151))*2)/(B151+2)-(B151+1))/100)*2)+M151)</f>
        <v>5.2712727272727271</v>
      </c>
      <c r="O151" s="2">
        <f>((((L151*(19-B151))*2)/(B151+1))/100)*2</f>
        <v>6.0184000000000006</v>
      </c>
    </row>
    <row r="152" spans="1:15" x14ac:dyDescent="0.3">
      <c r="A152" s="3">
        <f>N152</f>
        <v>5.2436363636363641</v>
      </c>
      <c r="B152" s="1">
        <f>VLOOKUP(D:D,'[1]Trade Values'!$D:$V,19,FALSE)</f>
        <v>9</v>
      </c>
      <c r="C152">
        <v>149</v>
      </c>
      <c r="D152" t="s">
        <v>103</v>
      </c>
      <c r="E152" t="s">
        <v>7</v>
      </c>
      <c r="F152" t="s">
        <v>59</v>
      </c>
      <c r="H152" s="1">
        <f>VLOOKUP(D:D,'[2]ROS Main Page'!$A:$E,5,FALSE)</f>
        <v>7.2</v>
      </c>
      <c r="I152" s="1">
        <f>301-C152</f>
        <v>152</v>
      </c>
      <c r="J152" s="1">
        <v>0</v>
      </c>
      <c r="K152" s="1">
        <f>H152-9.5</f>
        <v>-2.2999999999999998</v>
      </c>
      <c r="L152" s="1">
        <f>SUM((I152+K152)+(J152/100))</f>
        <v>149.69999999999999</v>
      </c>
      <c r="N152" s="2">
        <f>((((((L152*(19-B152))*2)/(B152+2)-(B152+1))/100)*2)+M152)</f>
        <v>5.2436363636363641</v>
      </c>
      <c r="O152" s="2">
        <f>((((L152*(19-B152))*2)/(B152+1))/100)*2</f>
        <v>5.9879999999999995</v>
      </c>
    </row>
    <row r="153" spans="1:15" x14ac:dyDescent="0.3">
      <c r="A153" s="3">
        <f>N153</f>
        <v>5.1996363636363627</v>
      </c>
      <c r="B153" s="1">
        <f>VLOOKUP(D:D,'[1]Trade Values'!$D:$V,19,FALSE)</f>
        <v>9</v>
      </c>
      <c r="C153">
        <v>156</v>
      </c>
      <c r="D153" t="s">
        <v>303</v>
      </c>
      <c r="E153" t="s">
        <v>20</v>
      </c>
      <c r="F153" t="s">
        <v>76</v>
      </c>
      <c r="H153" s="1">
        <f>VLOOKUP(D:D,'[2]ROS Main Page'!$A:$E,5,FALSE)</f>
        <v>12.6</v>
      </c>
      <c r="I153" s="1">
        <f>301-C153</f>
        <v>145</v>
      </c>
      <c r="J153" s="1">
        <v>39</v>
      </c>
      <c r="K153" s="1">
        <f>H153-9.5</f>
        <v>3.0999999999999996</v>
      </c>
      <c r="L153" s="1">
        <f>SUM((I153+K153)+(J153/100))</f>
        <v>148.48999999999998</v>
      </c>
      <c r="N153" s="2">
        <f>((((((L153*(19-B153))*2)/(B153+2)-(B153+1))/100)*2)+M153)</f>
        <v>5.1996363636363627</v>
      </c>
      <c r="O153" s="2">
        <f>((((L153*(19-B153))*2)/(B153+1))/100)*2</f>
        <v>5.9395999999999995</v>
      </c>
    </row>
    <row r="154" spans="1:15" x14ac:dyDescent="0.3">
      <c r="A154" s="3">
        <f>N154</f>
        <v>5.0870000000000006</v>
      </c>
      <c r="B154" s="1">
        <f>VLOOKUP(D:D,'[1]Trade Values'!$D:$V,19,FALSE)</f>
        <v>10</v>
      </c>
      <c r="C154">
        <v>136</v>
      </c>
      <c r="D154" t="s">
        <v>297</v>
      </c>
      <c r="E154" t="s">
        <v>33</v>
      </c>
      <c r="F154" t="s">
        <v>76</v>
      </c>
      <c r="H154" s="1">
        <f>VLOOKUP(D:D,'[2]ROS Main Page'!$A:$E,5,FALSE)</f>
        <v>19.899999999999999</v>
      </c>
      <c r="I154" s="1">
        <f>301-C154</f>
        <v>165</v>
      </c>
      <c r="J154" s="1">
        <f>G154</f>
        <v>0</v>
      </c>
      <c r="K154" s="1">
        <f>H154-8</f>
        <v>11.899999999999999</v>
      </c>
      <c r="L154" s="1">
        <f>SUM((I154+K154)+(J154/100))</f>
        <v>176.9</v>
      </c>
      <c r="N154" s="2">
        <f>((((((L154*(19-B154))*2)/(B154+2)-(B154+1))/100)*2)+M154)</f>
        <v>5.0870000000000006</v>
      </c>
      <c r="O154" s="2">
        <f>((((L154*(19-B154))*2)/(B154+1))/100)*2</f>
        <v>5.7894545454545456</v>
      </c>
    </row>
    <row r="155" spans="1:15" x14ac:dyDescent="0.3">
      <c r="A155" s="3">
        <f>N155</f>
        <v>5.0420000000000007</v>
      </c>
      <c r="B155" s="1">
        <f>VLOOKUP(D:D,'[1]Trade Values'!$D:$V,19,FALSE)</f>
        <v>10</v>
      </c>
      <c r="C155">
        <v>121</v>
      </c>
      <c r="D155" t="s">
        <v>134</v>
      </c>
      <c r="E155" t="s">
        <v>3</v>
      </c>
      <c r="F155" t="s">
        <v>56</v>
      </c>
      <c r="H155" s="1">
        <f>VLOOKUP(D:D,'[2]ROS Main Page'!$A:$E,5,FALSE)</f>
        <v>3.4</v>
      </c>
      <c r="I155" s="1">
        <f>301-C155</f>
        <v>180</v>
      </c>
      <c r="J155" s="1">
        <f>G155</f>
        <v>0</v>
      </c>
      <c r="K155" s="1">
        <f>H155-8</f>
        <v>-4.5999999999999996</v>
      </c>
      <c r="L155" s="1">
        <f>SUM((I155+K155)+(J155/100))</f>
        <v>175.4</v>
      </c>
      <c r="N155" s="2">
        <f>((((((L155*(19-B155))*2)/(B155+2)-(B155+1))/100)*2)+M155)</f>
        <v>5.0420000000000007</v>
      </c>
      <c r="O155" s="2">
        <f>((((L155*(19-B155))*2)/(B155+1))/100)*2</f>
        <v>5.7403636363636368</v>
      </c>
    </row>
    <row r="156" spans="1:15" x14ac:dyDescent="0.3">
      <c r="A156" s="3">
        <f>N156</f>
        <v>4.898545454545455</v>
      </c>
      <c r="B156" s="1">
        <f>VLOOKUP(D:D,'[1]Trade Values'!$D:$V,19,FALSE)</f>
        <v>9</v>
      </c>
      <c r="C156">
        <v>158</v>
      </c>
      <c r="D156" t="s">
        <v>304</v>
      </c>
      <c r="E156" t="s">
        <v>30</v>
      </c>
      <c r="F156" t="s">
        <v>67</v>
      </c>
      <c r="H156" s="1">
        <f>VLOOKUP(D:D,'[2]ROS Main Page'!$A:$E,5,FALSE)</f>
        <v>4.5999999999999996</v>
      </c>
      <c r="I156" s="1">
        <f>301-C156</f>
        <v>143</v>
      </c>
      <c r="J156" s="1">
        <v>61</v>
      </c>
      <c r="K156" s="1">
        <f>H156-8</f>
        <v>-3.4000000000000004</v>
      </c>
      <c r="L156" s="1">
        <f>SUM((I156+K156)+(J156/100))</f>
        <v>140.21</v>
      </c>
      <c r="N156" s="2">
        <f>((((((L156*(19-B156))*2)/(B156+2)-(B156+1))/100)*2)+M156)</f>
        <v>4.898545454545455</v>
      </c>
      <c r="O156" s="2">
        <f>((((L156*(19-B156))*2)/(B156+1))/100)*2</f>
        <v>5.6084000000000005</v>
      </c>
    </row>
    <row r="157" spans="1:15" x14ac:dyDescent="0.3">
      <c r="A157" s="3">
        <f>N157</f>
        <v>4.8650000000000002</v>
      </c>
      <c r="B157" s="1">
        <f>VLOOKUP(D:D,'[1]Trade Values'!$D:$V,19,FALSE)</f>
        <v>10</v>
      </c>
      <c r="C157">
        <v>129</v>
      </c>
      <c r="D157" t="s">
        <v>295</v>
      </c>
      <c r="E157" t="s">
        <v>38</v>
      </c>
      <c r="F157" t="s">
        <v>56</v>
      </c>
      <c r="H157" s="1">
        <f>VLOOKUP(D:D,'[2]ROS Main Page'!$A:$E,5,FALSE)</f>
        <v>6.2</v>
      </c>
      <c r="I157" s="1">
        <f>301-C157</f>
        <v>172</v>
      </c>
      <c r="J157" s="1">
        <f>G157</f>
        <v>0</v>
      </c>
      <c r="K157" s="1">
        <f>H157-8.7</f>
        <v>-2.4999999999999991</v>
      </c>
      <c r="L157" s="1">
        <f>SUM((I157+K157)+(J157/100))</f>
        <v>169.5</v>
      </c>
      <c r="N157" s="2">
        <f>((((((L157*(19-B157))*2)/(B157+2)-(B157+1))/100)*2)+M157)</f>
        <v>4.8650000000000002</v>
      </c>
      <c r="O157" s="2">
        <f>((((L157*(19-B157))*2)/(B157+1))/100)*2</f>
        <v>5.5472727272727278</v>
      </c>
    </row>
    <row r="158" spans="1:15" x14ac:dyDescent="0.3">
      <c r="A158" s="3">
        <f>N158</f>
        <v>4.7359999999999998</v>
      </c>
      <c r="B158" s="1">
        <f>VLOOKUP(D:D,'[1]Trade Values'!$D:$V,19,FALSE)</f>
        <v>9</v>
      </c>
      <c r="C158">
        <v>171</v>
      </c>
      <c r="D158" t="s">
        <v>261</v>
      </c>
      <c r="E158" t="s">
        <v>32</v>
      </c>
      <c r="F158" t="s">
        <v>59</v>
      </c>
      <c r="H158" s="1">
        <f>VLOOKUP(D:D,'[2]ROS Main Page'!$A:$E,5,FALSE)</f>
        <v>11.6</v>
      </c>
      <c r="I158" s="1">
        <f>301-C158</f>
        <v>130</v>
      </c>
      <c r="J158" s="1">
        <v>364</v>
      </c>
      <c r="K158" s="1">
        <f>H158-9.5</f>
        <v>2.0999999999999996</v>
      </c>
      <c r="L158" s="1">
        <f>SUM((I158+K158)+(J158/100))</f>
        <v>135.73999999999998</v>
      </c>
      <c r="N158" s="2">
        <f>((((((L158*(19-B158))*2)/(B158+2)-(B158+1))/100)*2)+M158)</f>
        <v>4.7359999999999998</v>
      </c>
    </row>
    <row r="159" spans="1:15" x14ac:dyDescent="0.3">
      <c r="A159" s="3">
        <f>N159</f>
        <v>4.7352727272727275</v>
      </c>
      <c r="B159" s="1">
        <f>VLOOKUP(D:D,'[1]Trade Values'!$D:$V,19,FALSE)</f>
        <v>9</v>
      </c>
      <c r="C159">
        <v>160</v>
      </c>
      <c r="D159" t="s">
        <v>259</v>
      </c>
      <c r="E159" t="s">
        <v>23</v>
      </c>
      <c r="F159" t="s">
        <v>59</v>
      </c>
      <c r="H159" s="1">
        <f>VLOOKUP(D:D,'[2]ROS Main Page'!$A:$E,5,FALSE)</f>
        <v>3.7</v>
      </c>
      <c r="I159" s="1">
        <f>301-C159</f>
        <v>141</v>
      </c>
      <c r="J159" s="1">
        <v>52</v>
      </c>
      <c r="K159" s="1">
        <f>H159-9.5</f>
        <v>-5.8</v>
      </c>
      <c r="L159" s="1">
        <f>SUM((I159+K159)+(J159/100))</f>
        <v>135.72</v>
      </c>
      <c r="N159" s="2">
        <f>((((((L159*(19-B159))*2)/(B159+2)-(B159+1))/100)*2)+M159)</f>
        <v>4.7352727272727275</v>
      </c>
      <c r="O159" s="2">
        <f>((((L159*(19-B159))*2)/(B159+1))/100)*2</f>
        <v>5.4287999999999998</v>
      </c>
    </row>
    <row r="160" spans="1:15" x14ac:dyDescent="0.3">
      <c r="A160" s="3">
        <f>N160</f>
        <v>4.6538181818181821</v>
      </c>
      <c r="B160" s="1">
        <f>VLOOKUP(D:D,'[1]Trade Values'!$D:$V,19,FALSE)</f>
        <v>9</v>
      </c>
      <c r="C160">
        <v>176</v>
      </c>
      <c r="D160" t="s">
        <v>266</v>
      </c>
      <c r="E160" t="s">
        <v>4</v>
      </c>
      <c r="F160" t="s">
        <v>59</v>
      </c>
      <c r="H160" s="1">
        <f>VLOOKUP(D:D,'[2]ROS Main Page'!$A:$E,5,FALSE)</f>
        <v>14.5</v>
      </c>
      <c r="I160" s="1">
        <f>301-C160</f>
        <v>125</v>
      </c>
      <c r="J160" s="1">
        <v>348</v>
      </c>
      <c r="K160" s="1">
        <f>H160-9.5</f>
        <v>5</v>
      </c>
      <c r="L160" s="1">
        <f>SUM((I160+K160)+(J160/100))</f>
        <v>133.47999999999999</v>
      </c>
      <c r="N160" s="2">
        <f>((((((L160*(19-B160))*2)/(B160+2)-(B160+1))/100)*2)+M160)</f>
        <v>4.6538181818181821</v>
      </c>
    </row>
    <row r="161" spans="1:15" x14ac:dyDescent="0.3">
      <c r="A161" s="3">
        <f>N161</f>
        <v>4.6436363636363636</v>
      </c>
      <c r="B161" s="1">
        <f>VLOOKUP(D:D,'[1]Trade Values'!$D:$V,19,FALSE)</f>
        <v>9</v>
      </c>
      <c r="C161">
        <v>163</v>
      </c>
      <c r="D161" t="s">
        <v>305</v>
      </c>
      <c r="E161" t="s">
        <v>100</v>
      </c>
      <c r="F161" t="s">
        <v>59</v>
      </c>
      <c r="H161" s="1">
        <f>VLOOKUP(D:D,'[2]ROS Main Page'!$A:$E,5,FALSE)</f>
        <v>3.1</v>
      </c>
      <c r="I161" s="1">
        <f>301-C161</f>
        <v>138</v>
      </c>
      <c r="J161" s="1">
        <v>10</v>
      </c>
      <c r="K161" s="1">
        <f>H161-8</f>
        <v>-4.9000000000000004</v>
      </c>
      <c r="L161" s="1">
        <f>SUM((I161+K161)+(J161/100))</f>
        <v>133.19999999999999</v>
      </c>
      <c r="N161" s="2">
        <f>((((((L161*(19-B161))*2)/(B161+2)-(B161+1))/100)*2)+M161)</f>
        <v>4.6436363636363636</v>
      </c>
      <c r="O161" s="2">
        <f>((((L161*(19-B161))*2)/(B161+1))/100)*2</f>
        <v>5.3279999999999994</v>
      </c>
    </row>
    <row r="162" spans="1:15" x14ac:dyDescent="0.3">
      <c r="A162" s="3">
        <f>N162</f>
        <v>4.5938181818181825</v>
      </c>
      <c r="B162" s="1">
        <f>VLOOKUP(D:D,'[1]Trade Values'!$D:$V,19,FALSE)</f>
        <v>9</v>
      </c>
      <c r="C162">
        <v>173</v>
      </c>
      <c r="D162" t="s">
        <v>10</v>
      </c>
      <c r="E162" t="s">
        <v>16</v>
      </c>
      <c r="F162" t="s">
        <v>67</v>
      </c>
      <c r="H162" s="1">
        <f>VLOOKUP(D:D,'[2]ROS Main Page'!$A:$E,5,FALSE)</f>
        <v>9.9</v>
      </c>
      <c r="I162" s="1">
        <f>301-C162</f>
        <v>128</v>
      </c>
      <c r="J162" s="1">
        <v>343</v>
      </c>
      <c r="K162" s="1">
        <f>H162-9.5</f>
        <v>0.40000000000000036</v>
      </c>
      <c r="L162" s="1">
        <f>SUM((I162+K162)+(J162/100))</f>
        <v>131.83000000000001</v>
      </c>
      <c r="N162" s="2">
        <f>((((((L162*(19-B162))*2)/(B162+2)-(B162+1))/100)*2)+M162)</f>
        <v>4.5938181818181825</v>
      </c>
    </row>
    <row r="163" spans="1:15" x14ac:dyDescent="0.3">
      <c r="A163" s="3">
        <f>N163</f>
        <v>4.5803636363636357</v>
      </c>
      <c r="B163" s="1">
        <f>VLOOKUP(D:D,'[1]Trade Values'!$D:$V,19,FALSE)</f>
        <v>9</v>
      </c>
      <c r="C163">
        <v>175</v>
      </c>
      <c r="D163" t="s">
        <v>310</v>
      </c>
      <c r="E163" t="s">
        <v>16</v>
      </c>
      <c r="F163" t="s">
        <v>59</v>
      </c>
      <c r="H163" s="1">
        <f>VLOOKUP(D:D,'[2]ROS Main Page'!$A:$E,5,FALSE)</f>
        <v>12.2</v>
      </c>
      <c r="I163" s="1">
        <f>301-C163</f>
        <v>126</v>
      </c>
      <c r="J163" s="1">
        <v>276</v>
      </c>
      <c r="K163" s="1">
        <f>H163-9.5</f>
        <v>2.6999999999999993</v>
      </c>
      <c r="L163" s="1">
        <f>SUM((I163+K163)+(J163/100))</f>
        <v>131.45999999999998</v>
      </c>
      <c r="N163" s="2">
        <f>((((((L163*(19-B163))*2)/(B163+2)-(B163+1))/100)*2)+M163)</f>
        <v>4.5803636363636357</v>
      </c>
    </row>
    <row r="164" spans="1:15" x14ac:dyDescent="0.3">
      <c r="A164" s="3">
        <f>N164</f>
        <v>4.5636363636363635</v>
      </c>
      <c r="B164" s="1">
        <f>VLOOKUP(D:D,'[1]Trade Values'!$D:$V,19,FALSE)</f>
        <v>9</v>
      </c>
      <c r="C164">
        <v>154</v>
      </c>
      <c r="D164" t="s">
        <v>118</v>
      </c>
      <c r="E164" t="s">
        <v>28</v>
      </c>
      <c r="F164" t="s">
        <v>56</v>
      </c>
      <c r="H164" s="1">
        <f>VLOOKUP(D:D,'[2]ROS Main Page'!$A:$E,5,FALSE)</f>
        <v>3.3</v>
      </c>
      <c r="I164" s="1">
        <f>301-C164</f>
        <v>147</v>
      </c>
      <c r="J164" s="1">
        <v>0</v>
      </c>
      <c r="K164" s="1">
        <f>H164-19.3</f>
        <v>-16</v>
      </c>
      <c r="L164" s="1">
        <f>SUM((I164+K164)+(J164/100))</f>
        <v>131</v>
      </c>
      <c r="N164" s="2">
        <f>((((((L164*(19-B164))*2)/(B164+2)-(B164+1))/100)*2)+M164)</f>
        <v>4.5636363636363635</v>
      </c>
      <c r="O164" s="2">
        <f>((((L164*(19-B164))*2)/(B164+1))/100)*2</f>
        <v>5.24</v>
      </c>
    </row>
    <row r="165" spans="1:15" x14ac:dyDescent="0.3">
      <c r="A165" s="3">
        <f>N165</f>
        <v>4.5141818181818181</v>
      </c>
      <c r="B165" s="1">
        <f>VLOOKUP(D:D,'[1]Trade Values'!$D:$V,19,FALSE)</f>
        <v>9</v>
      </c>
      <c r="C165">
        <v>168</v>
      </c>
      <c r="D165" t="s">
        <v>308</v>
      </c>
      <c r="E165" t="s">
        <v>93</v>
      </c>
      <c r="F165" t="s">
        <v>59</v>
      </c>
      <c r="H165" s="1">
        <f>VLOOKUP(D:D,'[2]ROS Main Page'!$A:$E,5,FALSE)</f>
        <v>6</v>
      </c>
      <c r="I165" s="1">
        <f>301-C165</f>
        <v>133</v>
      </c>
      <c r="J165" s="1">
        <v>14</v>
      </c>
      <c r="K165" s="1">
        <f>H165-9.5</f>
        <v>-3.5</v>
      </c>
      <c r="L165" s="1">
        <f>SUM((I165+K165)+(J165/100))</f>
        <v>129.63999999999999</v>
      </c>
      <c r="N165" s="2">
        <f>((((((L165*(19-B165))*2)/(B165+2)-(B165+1))/100)*2)+M165)</f>
        <v>4.5141818181818181</v>
      </c>
      <c r="O165" s="2">
        <f>((((L165*(19-B165))*2)/(B165+1))/100)*2</f>
        <v>5.1855999999999991</v>
      </c>
    </row>
    <row r="166" spans="1:15" x14ac:dyDescent="0.3">
      <c r="A166" s="3">
        <f>N166</f>
        <v>4.46</v>
      </c>
      <c r="B166" s="1">
        <f>VLOOKUP(D:D,'[1]Trade Values'!$D:$V,19,FALSE)</f>
        <v>10</v>
      </c>
      <c r="C166">
        <v>142</v>
      </c>
      <c r="D166" t="s">
        <v>299</v>
      </c>
      <c r="E166" t="s">
        <v>19</v>
      </c>
      <c r="F166" t="s">
        <v>59</v>
      </c>
      <c r="H166" s="1">
        <f>VLOOKUP(D:D,'[2]ROS Main Page'!$A:$E,5,FALSE)</f>
        <v>6.5</v>
      </c>
      <c r="I166" s="1">
        <f>301-C166</f>
        <v>159</v>
      </c>
      <c r="J166" s="1">
        <f>G166</f>
        <v>0</v>
      </c>
      <c r="K166" s="1">
        <f>H166-9.5</f>
        <v>-3</v>
      </c>
      <c r="L166" s="1">
        <f>SUM((I166+K166)+(J166/100))</f>
        <v>156</v>
      </c>
      <c r="N166" s="2">
        <f>((((((L166*(19-B166))*2)/(B166+2)-(B166+1))/100)*2)+M166)</f>
        <v>4.46</v>
      </c>
      <c r="O166" s="2">
        <f>((((L166*(19-B166))*2)/(B166+1))/100)*2</f>
        <v>5.1054545454545455</v>
      </c>
    </row>
    <row r="167" spans="1:15" x14ac:dyDescent="0.3">
      <c r="A167" s="3">
        <f>N167</f>
        <v>4.4058181818181819</v>
      </c>
      <c r="B167" s="1">
        <f>VLOOKUP(D:D,'[1]Trade Values'!$D:$V,19,FALSE)</f>
        <v>9</v>
      </c>
      <c r="C167">
        <v>166</v>
      </c>
      <c r="D167" t="s">
        <v>307</v>
      </c>
      <c r="E167" t="s">
        <v>11</v>
      </c>
      <c r="F167" t="s">
        <v>56</v>
      </c>
      <c r="H167" s="1">
        <f>VLOOKUP(D:D,'[2]ROS Main Page'!$A:$E,5,FALSE)</f>
        <v>1.1000000000000001</v>
      </c>
      <c r="I167" s="1">
        <f>301-C167</f>
        <v>135</v>
      </c>
      <c r="J167" s="1">
        <v>6</v>
      </c>
      <c r="K167" s="1">
        <f>H167-9.5</f>
        <v>-8.4</v>
      </c>
      <c r="L167" s="1">
        <f>SUM((I167+K167)+(J167/100))</f>
        <v>126.66</v>
      </c>
      <c r="N167" s="2">
        <f>((((((L167*(19-B167))*2)/(B167+2)-(B167+1))/100)*2)+M167)</f>
        <v>4.4058181818181819</v>
      </c>
      <c r="O167" s="2">
        <f>((((L167*(19-B167))*2)/(B167+1))/100)*2</f>
        <v>5.0663999999999998</v>
      </c>
    </row>
    <row r="168" spans="1:15" x14ac:dyDescent="0.3">
      <c r="A168" s="3">
        <f>N168</f>
        <v>4.3579999999999997</v>
      </c>
      <c r="B168" s="1">
        <f>VLOOKUP(D:D,'[1]Trade Values'!$D:$V,19,FALSE)</f>
        <v>10</v>
      </c>
      <c r="C168">
        <v>151</v>
      </c>
      <c r="D168" t="s">
        <v>17</v>
      </c>
      <c r="E168" t="s">
        <v>37</v>
      </c>
      <c r="F168" t="s">
        <v>67</v>
      </c>
      <c r="H168" s="1">
        <f>VLOOKUP(D:D,'[2]ROS Main Page'!$A:$E,5,FALSE)</f>
        <v>8.3000000000000007</v>
      </c>
      <c r="I168" s="1">
        <f>301-C168</f>
        <v>150</v>
      </c>
      <c r="J168" s="1">
        <f>G168</f>
        <v>0</v>
      </c>
      <c r="K168" s="1">
        <f>H168-5.7</f>
        <v>2.6000000000000005</v>
      </c>
      <c r="L168" s="1">
        <f>SUM((I168+K168)+(J168/100))</f>
        <v>152.6</v>
      </c>
      <c r="N168" s="2">
        <f>((((((L168*(19-B168))*2)/(B168+2)-(B168+1))/100)*2)+M168)</f>
        <v>4.3579999999999997</v>
      </c>
      <c r="O168" s="2">
        <f>((((L168*(19-B168))*2)/(B168+1))/100)*2</f>
        <v>4.9941818181818176</v>
      </c>
    </row>
    <row r="169" spans="1:15" x14ac:dyDescent="0.3">
      <c r="A169" s="3">
        <f>N169</f>
        <v>4.3210909090909091</v>
      </c>
      <c r="B169" s="1">
        <f>VLOOKUP(D:D,'[1]Trade Values'!$D:$V,19,FALSE)</f>
        <v>9</v>
      </c>
      <c r="C169">
        <v>170</v>
      </c>
      <c r="D169" t="s">
        <v>309</v>
      </c>
      <c r="E169" t="s">
        <v>85</v>
      </c>
      <c r="F169" t="s">
        <v>56</v>
      </c>
      <c r="H169" s="1">
        <f>VLOOKUP(D:D,'[2]ROS Main Page'!$A:$E,5,FALSE)</f>
        <v>2.7</v>
      </c>
      <c r="I169" s="1">
        <f>301-C169</f>
        <v>131</v>
      </c>
      <c r="J169" s="1">
        <v>13</v>
      </c>
      <c r="K169" s="1">
        <f>H169-9.5</f>
        <v>-6.8</v>
      </c>
      <c r="L169" s="1">
        <f>SUM((I169+K169)+(J169/100))</f>
        <v>124.33</v>
      </c>
      <c r="N169" s="2">
        <f>((((((L169*(19-B169))*2)/(B169+2)-(B169+1))/100)*2)+M169)</f>
        <v>4.3210909090909091</v>
      </c>
      <c r="O169" s="2">
        <f>((((L169*(19-B169))*2)/(B169+1))/100)*2</f>
        <v>4.9732000000000003</v>
      </c>
    </row>
    <row r="170" spans="1:15" x14ac:dyDescent="0.3">
      <c r="A170" s="3">
        <f>N170</f>
        <v>4.2992727272727276</v>
      </c>
      <c r="B170" s="1">
        <f>VLOOKUP(D:D,'[1]Trade Values'!$D:$V,19,FALSE)</f>
        <v>9</v>
      </c>
      <c r="C170">
        <v>184</v>
      </c>
      <c r="D170" t="s">
        <v>314</v>
      </c>
      <c r="E170" t="s">
        <v>32</v>
      </c>
      <c r="F170" t="s">
        <v>76</v>
      </c>
      <c r="H170" s="1">
        <f>VLOOKUP(D:D,'[2]ROS Main Page'!$A:$E,5,FALSE)</f>
        <v>14.9</v>
      </c>
      <c r="I170" s="1">
        <f>301-C170</f>
        <v>117</v>
      </c>
      <c r="J170" s="1">
        <v>133</v>
      </c>
      <c r="K170" s="1">
        <f>H170-9.5</f>
        <v>5.4</v>
      </c>
      <c r="L170" s="1">
        <f>SUM((I170+K170)+(J170/100))</f>
        <v>123.73</v>
      </c>
      <c r="N170" s="2">
        <f>((((((L170*(19-B170))*2)/(B170+2)-(B170+1))/100)*2)+M170)</f>
        <v>4.2992727272727276</v>
      </c>
    </row>
    <row r="171" spans="1:15" x14ac:dyDescent="0.3">
      <c r="A171" s="3">
        <f>N171</f>
        <v>4.255272727272728</v>
      </c>
      <c r="B171" s="1">
        <f>VLOOKUP(D:D,'[1]Trade Values'!$D:$V,19,FALSE)</f>
        <v>9</v>
      </c>
      <c r="C171">
        <v>182</v>
      </c>
      <c r="D171" t="s">
        <v>99</v>
      </c>
      <c r="E171" t="s">
        <v>19</v>
      </c>
      <c r="F171" t="s">
        <v>76</v>
      </c>
      <c r="H171" s="1">
        <f>VLOOKUP(D:D,'[2]ROS Main Page'!$A:$E,5,FALSE)</f>
        <v>11.7</v>
      </c>
      <c r="I171" s="1">
        <f>301-C171</f>
        <v>119</v>
      </c>
      <c r="J171" s="1">
        <v>132</v>
      </c>
      <c r="K171" s="1">
        <f>H171-9.5</f>
        <v>2.1999999999999993</v>
      </c>
      <c r="L171" s="1">
        <f>SUM((I171+K171)+(J171/100))</f>
        <v>122.52</v>
      </c>
      <c r="N171" s="2">
        <f>((((((L171*(19-B171))*2)/(B171+2)-(B171+1))/100)*2)+M171)</f>
        <v>4.255272727272728</v>
      </c>
    </row>
    <row r="172" spans="1:15" x14ac:dyDescent="0.3">
      <c r="A172" s="3">
        <f>N172</f>
        <v>4.1381818181818177</v>
      </c>
      <c r="B172" s="1">
        <f>VLOOKUP(D:D,'[1]Trade Values'!$D:$V,19,FALSE)</f>
        <v>9</v>
      </c>
      <c r="C172">
        <v>180</v>
      </c>
      <c r="D172" t="s">
        <v>312</v>
      </c>
      <c r="E172" t="s">
        <v>12</v>
      </c>
      <c r="F172" t="s">
        <v>59</v>
      </c>
      <c r="H172" s="1">
        <f>VLOOKUP(D:D,'[2]ROS Main Page'!$A:$E,5,FALSE)</f>
        <v>5</v>
      </c>
      <c r="I172" s="1">
        <f>301-C172</f>
        <v>121</v>
      </c>
      <c r="J172" s="1">
        <v>280</v>
      </c>
      <c r="K172" s="1">
        <f>H172-9.5</f>
        <v>-4.5</v>
      </c>
      <c r="L172" s="1">
        <f>SUM((I172+K172)+(J172/100))</f>
        <v>119.3</v>
      </c>
      <c r="N172" s="2">
        <f>((((((L172*(19-B172))*2)/(B172+2)-(B172+1))/100)*2)+M172)</f>
        <v>4.1381818181818177</v>
      </c>
    </row>
    <row r="173" spans="1:15" x14ac:dyDescent="0.3">
      <c r="A173" s="3">
        <f>N173</f>
        <v>4.0749090909090908</v>
      </c>
      <c r="B173" s="1">
        <f>VLOOKUP(D:D,'[1]Trade Values'!$D:$V,19,FALSE)</f>
        <v>9</v>
      </c>
      <c r="C173">
        <v>185</v>
      </c>
      <c r="D173" t="s">
        <v>22</v>
      </c>
      <c r="E173" t="s">
        <v>93</v>
      </c>
      <c r="F173" t="s">
        <v>67</v>
      </c>
      <c r="H173" s="1">
        <f>VLOOKUP(D:D,'[2]ROS Main Page'!$A:$E,5,FALSE)</f>
        <v>8.5</v>
      </c>
      <c r="I173" s="1">
        <f>301-C173</f>
        <v>116</v>
      </c>
      <c r="J173" s="1">
        <v>256</v>
      </c>
      <c r="K173" s="1">
        <f>H173-9.5</f>
        <v>-1</v>
      </c>
      <c r="L173" s="1">
        <f>SUM((I173+K173)+(J173/100))</f>
        <v>117.56</v>
      </c>
      <c r="N173" s="2">
        <f>((((((L173*(19-B173))*2)/(B173+2)-(B173+1))/100)*2)+M173)</f>
        <v>4.0749090909090908</v>
      </c>
    </row>
    <row r="174" spans="1:15" x14ac:dyDescent="0.3">
      <c r="A174" s="3">
        <f>N174</f>
        <v>4.0549999999999997</v>
      </c>
      <c r="B174" s="1">
        <f>VLOOKUP(D:D,'[1]Trade Values'!$D:$V,19,FALSE)</f>
        <v>10</v>
      </c>
      <c r="C174">
        <v>155</v>
      </c>
      <c r="D174" t="s">
        <v>262</v>
      </c>
      <c r="E174" t="s">
        <v>29</v>
      </c>
      <c r="F174" t="s">
        <v>56</v>
      </c>
      <c r="H174" s="1">
        <f>VLOOKUP(D:D,'[2]ROS Main Page'!$A:$E,5,FALSE)</f>
        <v>2.2000000000000002</v>
      </c>
      <c r="I174" s="1">
        <f>301-C174</f>
        <v>146</v>
      </c>
      <c r="J174" s="1">
        <f>G174</f>
        <v>0</v>
      </c>
      <c r="K174" s="1">
        <f>H174-5.7</f>
        <v>-3.5</v>
      </c>
      <c r="L174" s="1">
        <f>SUM((I174+K174)+(J174/100))</f>
        <v>142.5</v>
      </c>
      <c r="N174" s="2">
        <f>((((((L174*(19-B174))*2)/(B174+2)-(B174+1))/100)*2)+M174)</f>
        <v>4.0549999999999997</v>
      </c>
      <c r="O174" s="2">
        <f>((((L174*(19-B174))*2)/(B174+1))/100)*2</f>
        <v>4.663636363636364</v>
      </c>
    </row>
    <row r="175" spans="1:15" x14ac:dyDescent="0.3">
      <c r="A175" s="3">
        <f>N175</f>
        <v>3.8543000000000003</v>
      </c>
      <c r="B175" s="1">
        <f>VLOOKUP(D:D,'[1]Trade Values'!$D:$V,19,FALSE)</f>
        <v>10</v>
      </c>
      <c r="C175">
        <v>164</v>
      </c>
      <c r="D175" t="s">
        <v>247</v>
      </c>
      <c r="E175" t="s">
        <v>9</v>
      </c>
      <c r="F175" t="s">
        <v>56</v>
      </c>
      <c r="H175" s="1">
        <f>VLOOKUP(D:D,'[2]ROS Main Page'!$A:$E,5,FALSE)</f>
        <v>8</v>
      </c>
      <c r="I175" s="1">
        <f>301-C175</f>
        <v>137</v>
      </c>
      <c r="J175" s="1">
        <v>31</v>
      </c>
      <c r="K175" s="1">
        <f>H175-9.5</f>
        <v>-1.5</v>
      </c>
      <c r="L175" s="1">
        <f>SUM((I175+K175)+(J175/100))</f>
        <v>135.81</v>
      </c>
      <c r="N175" s="2">
        <f>((((((L175*(19-B175))*2)/(B175+2)-(B175+1))/100)*2)+M175)</f>
        <v>3.8543000000000003</v>
      </c>
      <c r="O175" s="2">
        <f>((((L175*(19-B175))*2)/(B175+1))/100)*2</f>
        <v>4.4446909090909088</v>
      </c>
    </row>
    <row r="176" spans="1:15" x14ac:dyDescent="0.3">
      <c r="A176" s="3">
        <f>N176</f>
        <v>3.8523636363636364</v>
      </c>
      <c r="B176" s="1">
        <f>VLOOKUP(D:D,'[1]Trade Values'!$D:$V,19,FALSE)</f>
        <v>9</v>
      </c>
      <c r="C176">
        <v>198</v>
      </c>
      <c r="D176" t="s">
        <v>317</v>
      </c>
      <c r="E176" t="s">
        <v>29</v>
      </c>
      <c r="F176" t="s">
        <v>76</v>
      </c>
      <c r="H176" s="1">
        <f>VLOOKUP(D:D,'[2]ROS Main Page'!$A:$E,5,FALSE)</f>
        <v>14.8</v>
      </c>
      <c r="I176" s="1">
        <f>301-C176</f>
        <v>103</v>
      </c>
      <c r="J176" s="1">
        <v>314</v>
      </c>
      <c r="K176" s="1">
        <f>H176-9.5</f>
        <v>5.3000000000000007</v>
      </c>
      <c r="L176" s="1">
        <f>SUM((I176+K176)+(J176/100))</f>
        <v>111.44</v>
      </c>
      <c r="N176" s="2">
        <f>((((((L176*(19-B176))*2)/(B176+2)-(B176+1))/100)*2)+M176)</f>
        <v>3.8523636363636364</v>
      </c>
    </row>
    <row r="177" spans="1:15" x14ac:dyDescent="0.3">
      <c r="A177" s="3">
        <f>N177</f>
        <v>3.6748999999999996</v>
      </c>
      <c r="B177" s="1">
        <f>VLOOKUP(D:D,'[1]Trade Values'!$D:$V,19,FALSE)</f>
        <v>10</v>
      </c>
      <c r="C177">
        <v>177</v>
      </c>
      <c r="D177" t="s">
        <v>311</v>
      </c>
      <c r="E177" t="s">
        <v>78</v>
      </c>
      <c r="F177" t="s">
        <v>76</v>
      </c>
      <c r="H177" s="1">
        <f>VLOOKUP(D:D,'[2]ROS Main Page'!$A:$E,5,FALSE)</f>
        <v>12.3</v>
      </c>
      <c r="I177" s="1">
        <f>301-C177</f>
        <v>124</v>
      </c>
      <c r="J177" s="1">
        <v>303</v>
      </c>
      <c r="K177" s="1">
        <f>H177-9.5</f>
        <v>2.8000000000000007</v>
      </c>
      <c r="L177" s="1">
        <f>SUM((I177+K177)+(J177/100))</f>
        <v>129.82999999999998</v>
      </c>
      <c r="N177" s="2">
        <f>((((((L177*(19-B177))*2)/(B177+2)-(B177+1))/100)*2)+M177)</f>
        <v>3.6748999999999996</v>
      </c>
    </row>
    <row r="178" spans="1:15" x14ac:dyDescent="0.3">
      <c r="A178" s="3">
        <f>N178</f>
        <v>3.5654545454545454</v>
      </c>
      <c r="B178" s="1">
        <f>VLOOKUP(D:D,'[1]Trade Values'!$D:$V,19,FALSE)</f>
        <v>9</v>
      </c>
      <c r="C178">
        <v>200</v>
      </c>
      <c r="D178" t="s">
        <v>253</v>
      </c>
      <c r="E178" t="s">
        <v>80</v>
      </c>
      <c r="F178" t="s">
        <v>59</v>
      </c>
      <c r="H178" s="1">
        <f>VLOOKUP(D:D,'[2]ROS Main Page'!$A:$E,5,FALSE)</f>
        <v>9</v>
      </c>
      <c r="I178" s="1">
        <f>301-C178</f>
        <v>101</v>
      </c>
      <c r="J178" s="1">
        <v>305</v>
      </c>
      <c r="K178" s="1">
        <f>H178-9.5</f>
        <v>-0.5</v>
      </c>
      <c r="L178" s="1">
        <f>SUM((I178+K178)+(J178/100))</f>
        <v>103.55</v>
      </c>
      <c r="N178" s="2">
        <f>((((((L178*(19-B178))*2)/(B178+2)-(B178+1))/100)*2)+M178)</f>
        <v>3.5654545454545454</v>
      </c>
    </row>
    <row r="179" spans="1:15" x14ac:dyDescent="0.3">
      <c r="A179" s="3">
        <f>N179</f>
        <v>3.5181818181818181</v>
      </c>
      <c r="B179" s="1">
        <f>VLOOKUP(D:D,'[1]Trade Values'!$D:$V,19,FALSE)</f>
        <v>9</v>
      </c>
      <c r="C179">
        <v>199</v>
      </c>
      <c r="D179" t="s">
        <v>197</v>
      </c>
      <c r="E179" t="s">
        <v>85</v>
      </c>
      <c r="F179" t="s">
        <v>59</v>
      </c>
      <c r="H179" s="1">
        <f>VLOOKUP(D:D,'[2]ROS Main Page'!$A:$E,5,FALSE)</f>
        <v>6.8</v>
      </c>
      <c r="I179" s="1">
        <f>301-C179</f>
        <v>102</v>
      </c>
      <c r="J179" s="1">
        <v>295</v>
      </c>
      <c r="K179" s="1">
        <f>H179-9.5</f>
        <v>-2.7</v>
      </c>
      <c r="L179" s="1">
        <f>SUM((I179+K179)+(J179/100))</f>
        <v>102.25</v>
      </c>
      <c r="N179" s="2">
        <f>((((((L179*(19-B179))*2)/(B179+2)-(B179+1))/100)*2)+M179)</f>
        <v>3.5181818181818181</v>
      </c>
    </row>
    <row r="180" spans="1:15" x14ac:dyDescent="0.3">
      <c r="A180" s="3">
        <f>N180</f>
        <v>3.46</v>
      </c>
      <c r="B180" s="1">
        <f>VLOOKUP(D:D,'[1]Trade Values'!$D:$V,19,FALSE)</f>
        <v>9</v>
      </c>
      <c r="C180">
        <v>289</v>
      </c>
      <c r="D180" t="s">
        <v>130</v>
      </c>
      <c r="E180" t="s">
        <v>11</v>
      </c>
      <c r="F180" t="s">
        <v>76</v>
      </c>
      <c r="H180" s="1">
        <f>VLOOKUP(D:D,'[2]ROS Main Page'!$A:$E,5,FALSE)</f>
        <v>13.6</v>
      </c>
      <c r="I180" s="1">
        <f>301-C180</f>
        <v>12</v>
      </c>
      <c r="J180" s="1">
        <v>205</v>
      </c>
      <c r="K180" s="1">
        <f>H180-9.5</f>
        <v>4.0999999999999996</v>
      </c>
      <c r="L180" s="1">
        <f>SUM((I180+K180)+(J180/100))</f>
        <v>18.150000000000002</v>
      </c>
      <c r="M180" s="1">
        <v>3</v>
      </c>
      <c r="N180" s="2">
        <f>((((((L180*(19-B180))*2)/(B180+2)-(B180+1))/100)*2)+M180)</f>
        <v>3.46</v>
      </c>
    </row>
    <row r="181" spans="1:15" x14ac:dyDescent="0.3">
      <c r="A181" s="3">
        <f>N181</f>
        <v>3.3965000000000005</v>
      </c>
      <c r="B181" s="1">
        <f>VLOOKUP(D:D,'[1]Trade Values'!$D:$V,19,FALSE)</f>
        <v>10</v>
      </c>
      <c r="C181">
        <v>181</v>
      </c>
      <c r="D181" t="s">
        <v>313</v>
      </c>
      <c r="E181" t="s">
        <v>80</v>
      </c>
      <c r="F181" t="s">
        <v>59</v>
      </c>
      <c r="H181" s="1">
        <f>VLOOKUP(D:D,'[2]ROS Main Page'!$A:$E,5,FALSE)</f>
        <v>6.9</v>
      </c>
      <c r="I181" s="1">
        <f>301-C181</f>
        <v>120</v>
      </c>
      <c r="J181" s="1">
        <v>315</v>
      </c>
      <c r="K181" s="1">
        <f>H181-9.5</f>
        <v>-2.5999999999999996</v>
      </c>
      <c r="L181" s="1">
        <f>SUM((I181+K181)+(J181/100))</f>
        <v>120.55000000000001</v>
      </c>
      <c r="N181" s="2">
        <f>((((((L181*(19-B181))*2)/(B181+2)-(B181+1))/100)*2)+M181)</f>
        <v>3.3965000000000005</v>
      </c>
    </row>
    <row r="182" spans="1:15" x14ac:dyDescent="0.3">
      <c r="A182" s="3">
        <f>N182</f>
        <v>3.1418181818181812</v>
      </c>
      <c r="B182" s="1">
        <f>VLOOKUP(D:D,'[1]Trade Values'!$D:$V,19,FALSE)</f>
        <v>9</v>
      </c>
      <c r="C182">
        <v>206</v>
      </c>
      <c r="D182" t="s">
        <v>319</v>
      </c>
      <c r="E182" t="s">
        <v>37</v>
      </c>
      <c r="F182" t="s">
        <v>59</v>
      </c>
      <c r="H182" s="1">
        <f>VLOOKUP(D:D,'[2]ROS Main Page'!$A:$E,5,FALSE)</f>
        <v>4.0999999999999996</v>
      </c>
      <c r="I182" s="1">
        <f>301-C182</f>
        <v>95</v>
      </c>
      <c r="J182" s="1">
        <v>230</v>
      </c>
      <c r="K182" s="1">
        <f>H182-9.5</f>
        <v>-5.4</v>
      </c>
      <c r="L182" s="1">
        <f>SUM((I182+K182)+(J182/100))</f>
        <v>91.899999999999991</v>
      </c>
      <c r="N182" s="2">
        <f>((((((L182*(19-B182))*2)/(B182+2)-(B182+1))/100)*2)+M182)</f>
        <v>3.1418181818181812</v>
      </c>
    </row>
    <row r="183" spans="1:15" x14ac:dyDescent="0.3">
      <c r="A183" s="3">
        <f>N183</f>
        <v>3.0111999999999997</v>
      </c>
      <c r="B183" s="1">
        <v>13</v>
      </c>
      <c r="C183">
        <v>107</v>
      </c>
      <c r="D183" t="s">
        <v>274</v>
      </c>
      <c r="E183" t="s">
        <v>36</v>
      </c>
      <c r="F183" t="s">
        <v>59</v>
      </c>
      <c r="H183" s="1">
        <f>VLOOKUP(D:D,'[2]ROS Main Page'!$A:$E,5,FALSE)</f>
        <v>21.2</v>
      </c>
      <c r="I183" s="1">
        <f>301-C183</f>
        <v>194</v>
      </c>
      <c r="J183" s="1">
        <f>G183</f>
        <v>0</v>
      </c>
      <c r="K183" s="1">
        <f>H183-9.5</f>
        <v>11.7</v>
      </c>
      <c r="L183" s="1">
        <f>SUM((I183+K183)+(J183/100))</f>
        <v>205.7</v>
      </c>
      <c r="N183" s="2">
        <f>((((((L183*(19-B183))*2)/(B183+2)-(B183+1))/100)*2)+M183)</f>
        <v>3.0111999999999997</v>
      </c>
      <c r="O183" s="2">
        <f>((((L183*(19-B183))*2)/(B183+1))/100)*2</f>
        <v>3.5262857142857138</v>
      </c>
    </row>
    <row r="184" spans="1:15" x14ac:dyDescent="0.3">
      <c r="A184" s="3">
        <f>N184</f>
        <v>2.976363636363637</v>
      </c>
      <c r="B184" s="1">
        <f>VLOOKUP(D:D,'[1]Trade Values'!$D:$V,19,FALSE)</f>
        <v>9</v>
      </c>
      <c r="C184">
        <v>215</v>
      </c>
      <c r="D184" t="s">
        <v>119</v>
      </c>
      <c r="E184" t="s">
        <v>9</v>
      </c>
      <c r="F184" t="s">
        <v>59</v>
      </c>
      <c r="H184" s="1">
        <f>VLOOKUP(D:D,'[2]ROS Main Page'!$A:$E,5,FALSE)</f>
        <v>8.6999999999999993</v>
      </c>
      <c r="I184" s="1">
        <f>301-C184</f>
        <v>86</v>
      </c>
      <c r="J184" s="1">
        <v>215</v>
      </c>
      <c r="K184" s="1">
        <f>H184-9.5</f>
        <v>-0.80000000000000071</v>
      </c>
      <c r="L184" s="1">
        <f>SUM((I184+K184)+(J184/100))</f>
        <v>87.350000000000009</v>
      </c>
      <c r="N184" s="2">
        <f>((((((L184*(19-B184))*2)/(B184+2)-(B184+1))/100)*2)+M184)</f>
        <v>2.976363636363637</v>
      </c>
    </row>
    <row r="185" spans="1:15" x14ac:dyDescent="0.3">
      <c r="A185" s="3">
        <f>N185</f>
        <v>2.9552727272727268</v>
      </c>
      <c r="B185" s="1">
        <f>VLOOKUP(D:D,'[1]Trade Values'!$D:$V,19,FALSE)</f>
        <v>9</v>
      </c>
      <c r="C185">
        <v>211</v>
      </c>
      <c r="D185" t="s">
        <v>321</v>
      </c>
      <c r="E185" t="s">
        <v>32</v>
      </c>
      <c r="F185" t="s">
        <v>56</v>
      </c>
      <c r="H185" s="1">
        <f>VLOOKUP(D:D,'[2]ROS Main Page'!$A:$E,5,FALSE)</f>
        <v>2.6</v>
      </c>
      <c r="I185" s="1">
        <f>301-C185</f>
        <v>90</v>
      </c>
      <c r="J185" s="1">
        <v>367</v>
      </c>
      <c r="K185" s="1">
        <f>H185-9.5</f>
        <v>-6.9</v>
      </c>
      <c r="L185" s="1">
        <f>SUM((I185+K185)+(J185/100))</f>
        <v>86.77</v>
      </c>
      <c r="N185" s="2">
        <f>((((((L185*(19-B185))*2)/(B185+2)-(B185+1))/100)*2)+M185)</f>
        <v>2.9552727272727268</v>
      </c>
    </row>
    <row r="186" spans="1:15" x14ac:dyDescent="0.3">
      <c r="A186" s="3">
        <f>N186</f>
        <v>2.8898181818181818</v>
      </c>
      <c r="B186" s="1">
        <f>VLOOKUP(D:D,'[1]Trade Values'!$D:$V,19,FALSE)</f>
        <v>9</v>
      </c>
      <c r="C186">
        <v>214</v>
      </c>
      <c r="D186" t="s">
        <v>322</v>
      </c>
      <c r="E186" t="s">
        <v>30</v>
      </c>
      <c r="F186" t="s">
        <v>59</v>
      </c>
      <c r="H186" s="1">
        <f>VLOOKUP(D:D,'[2]ROS Main Page'!$A:$E,5,FALSE)</f>
        <v>3.9</v>
      </c>
      <c r="I186" s="1">
        <f>301-C186</f>
        <v>87</v>
      </c>
      <c r="J186" s="1">
        <v>357</v>
      </c>
      <c r="K186" s="1">
        <f>H186-9.5</f>
        <v>-5.6</v>
      </c>
      <c r="L186" s="1">
        <f>SUM((I186+K186)+(J186/100))</f>
        <v>84.97</v>
      </c>
      <c r="N186" s="2">
        <f>((((((L186*(19-B186))*2)/(B186+2)-(B186+1))/100)*2)+M186)</f>
        <v>2.8898181818181818</v>
      </c>
    </row>
    <row r="187" spans="1:15" x14ac:dyDescent="0.3">
      <c r="A187" s="3">
        <f>N187</f>
        <v>2.886545454545455</v>
      </c>
      <c r="B187" s="1">
        <f>VLOOKUP(D:D,'[1]Trade Values'!$D:$V,19,FALSE)</f>
        <v>9</v>
      </c>
      <c r="C187">
        <v>213</v>
      </c>
      <c r="D187" t="s">
        <v>6</v>
      </c>
      <c r="E187" t="s">
        <v>38</v>
      </c>
      <c r="F187" t="s">
        <v>67</v>
      </c>
      <c r="H187" s="1">
        <f>VLOOKUP(D:D,'[2]ROS Main Page'!$A:$E,5,FALSE)</f>
        <v>3.9</v>
      </c>
      <c r="I187" s="1">
        <f>301-C187</f>
        <v>88</v>
      </c>
      <c r="J187" s="1">
        <v>248</v>
      </c>
      <c r="K187" s="1">
        <f>H187-9.5</f>
        <v>-5.6</v>
      </c>
      <c r="L187" s="1">
        <f>SUM((I187+K187)+(J187/100))</f>
        <v>84.88000000000001</v>
      </c>
      <c r="N187" s="2">
        <f>((((((L187*(19-B187))*2)/(B187+2)-(B187+1))/100)*2)+M187)</f>
        <v>2.886545454545455</v>
      </c>
    </row>
    <row r="188" spans="1:15" x14ac:dyDescent="0.3">
      <c r="A188" s="3">
        <f>N188</f>
        <v>2.8393999999999999</v>
      </c>
      <c r="B188" s="1">
        <f>VLOOKUP(D:D,'[1]Trade Values'!$D:$V,19,FALSE)</f>
        <v>10</v>
      </c>
      <c r="C188">
        <v>196</v>
      </c>
      <c r="D188" t="s">
        <v>316</v>
      </c>
      <c r="E188" t="s">
        <v>19</v>
      </c>
      <c r="F188" t="s">
        <v>59</v>
      </c>
      <c r="H188" s="1">
        <f>VLOOKUP(D:D,'[2]ROS Main Page'!$A:$E,5,FALSE)</f>
        <v>3.3</v>
      </c>
      <c r="I188" s="1">
        <f>301-C188</f>
        <v>105</v>
      </c>
      <c r="J188" s="1">
        <v>318</v>
      </c>
      <c r="K188" s="1">
        <f>H188-9.5</f>
        <v>-6.2</v>
      </c>
      <c r="L188" s="1">
        <f>SUM((I188+K188)+(J188/100))</f>
        <v>101.98</v>
      </c>
      <c r="N188" s="2">
        <f>((((((L188*(19-B188))*2)/(B188+2)-(B188+1))/100)*2)+M188)</f>
        <v>2.8393999999999999</v>
      </c>
    </row>
    <row r="189" spans="1:15" x14ac:dyDescent="0.3">
      <c r="A189" s="3">
        <f>N189</f>
        <v>2.7458</v>
      </c>
      <c r="B189" s="1">
        <f>VLOOKUP(D:D,'[1]Trade Values'!$D:$V,19,FALSE)</f>
        <v>10</v>
      </c>
      <c r="C189">
        <v>195</v>
      </c>
      <c r="D189" t="s">
        <v>113</v>
      </c>
      <c r="E189" t="s">
        <v>3</v>
      </c>
      <c r="F189" t="s">
        <v>56</v>
      </c>
      <c r="H189" s="1">
        <f>VLOOKUP(D:D,'[2]ROS Main Page'!$A:$E,5,FALSE)</f>
        <v>0</v>
      </c>
      <c r="I189" s="1">
        <f>301-C189</f>
        <v>106</v>
      </c>
      <c r="J189" s="1">
        <v>236</v>
      </c>
      <c r="K189" s="1">
        <f>H189-9.5</f>
        <v>-9.5</v>
      </c>
      <c r="L189" s="1">
        <f>SUM((I189+K189)+(J189/100))</f>
        <v>98.86</v>
      </c>
      <c r="N189" s="2">
        <f>((((((L189*(19-B189))*2)/(B189+2)-(B189+1))/100)*2)+M189)</f>
        <v>2.7458</v>
      </c>
    </row>
    <row r="190" spans="1:15" x14ac:dyDescent="0.3">
      <c r="A190" s="3">
        <f>N190</f>
        <v>2.6985454545454552</v>
      </c>
      <c r="B190" s="1">
        <f>VLOOKUP(D:D,'[1]Trade Values'!$D:$V,19,FALSE)</f>
        <v>9</v>
      </c>
      <c r="C190">
        <v>220</v>
      </c>
      <c r="D190" t="s">
        <v>325</v>
      </c>
      <c r="E190" t="s">
        <v>93</v>
      </c>
      <c r="F190" t="s">
        <v>59</v>
      </c>
      <c r="H190" s="1">
        <f>VLOOKUP(D:D,'[2]ROS Main Page'!$A:$E,5,FALSE)</f>
        <v>4.7</v>
      </c>
      <c r="I190" s="1">
        <f>301-C190</f>
        <v>81</v>
      </c>
      <c r="J190" s="1">
        <v>351</v>
      </c>
      <c r="K190" s="1">
        <f>H190-9.5</f>
        <v>-4.8</v>
      </c>
      <c r="L190" s="1">
        <f>SUM((I190+K190)+(J190/100))</f>
        <v>79.710000000000008</v>
      </c>
      <c r="N190" s="2">
        <f>((((((L190*(19-B190))*2)/(B190+2)-(B190+1))/100)*2)+M190)</f>
        <v>2.6985454545454552</v>
      </c>
    </row>
    <row r="191" spans="1:15" x14ac:dyDescent="0.3">
      <c r="A191" s="3">
        <f>N191</f>
        <v>2.6934545454545455</v>
      </c>
      <c r="B191" s="1">
        <f>VLOOKUP(D:D,'[1]Trade Values'!$D:$V,19,FALSE)</f>
        <v>9</v>
      </c>
      <c r="C191">
        <v>221</v>
      </c>
      <c r="D191" t="s">
        <v>121</v>
      </c>
      <c r="E191" t="s">
        <v>78</v>
      </c>
      <c r="F191" t="s">
        <v>56</v>
      </c>
      <c r="H191" s="1">
        <f>VLOOKUP(D:D,'[2]ROS Main Page'!$A:$E,5,FALSE)</f>
        <v>6.2</v>
      </c>
      <c r="I191" s="1">
        <f>301-C191</f>
        <v>80</v>
      </c>
      <c r="J191" s="1">
        <v>287</v>
      </c>
      <c r="K191" s="1">
        <f>H191-9.5</f>
        <v>-3.3</v>
      </c>
      <c r="L191" s="1">
        <f>SUM((I191+K191)+(J191/100))</f>
        <v>79.570000000000007</v>
      </c>
      <c r="N191" s="2">
        <f>((((((L191*(19-B191))*2)/(B191+2)-(B191+1))/100)*2)+M191)</f>
        <v>2.6934545454545455</v>
      </c>
    </row>
    <row r="192" spans="1:15" x14ac:dyDescent="0.3">
      <c r="A192" s="3">
        <f>N192</f>
        <v>2.6483636363636363</v>
      </c>
      <c r="B192" s="1">
        <f>VLOOKUP(D:D,'[1]Trade Values'!$D:$V,19,FALSE)</f>
        <v>9</v>
      </c>
      <c r="C192">
        <v>223</v>
      </c>
      <c r="D192" t="s">
        <v>92</v>
      </c>
      <c r="E192" t="s">
        <v>78</v>
      </c>
      <c r="F192" t="s">
        <v>59</v>
      </c>
      <c r="H192" s="1">
        <f>VLOOKUP(D:D,'[2]ROS Main Page'!$A:$E,5,FALSE)</f>
        <v>8.3000000000000007</v>
      </c>
      <c r="I192" s="1">
        <f>301-C192</f>
        <v>78</v>
      </c>
      <c r="J192" s="1">
        <v>153</v>
      </c>
      <c r="K192" s="1">
        <f>H192-9.5</f>
        <v>-1.1999999999999993</v>
      </c>
      <c r="L192" s="1">
        <f>SUM((I192+K192)+(J192/100))</f>
        <v>78.33</v>
      </c>
      <c r="N192" s="2">
        <f>((((((L192*(19-B192))*2)/(B192+2)-(B192+1))/100)*2)+M192)</f>
        <v>2.6483636363636363</v>
      </c>
    </row>
    <row r="193" spans="1:14" x14ac:dyDescent="0.3">
      <c r="A193" s="3">
        <f>N193</f>
        <v>2.4649999999999999</v>
      </c>
      <c r="B193" s="1">
        <f>VLOOKUP(D:D,'[1]Trade Values'!$D:$V,19,FALSE)</f>
        <v>10</v>
      </c>
      <c r="C193">
        <v>210</v>
      </c>
      <c r="D193" t="s">
        <v>125</v>
      </c>
      <c r="E193" t="s">
        <v>35</v>
      </c>
      <c r="F193" t="s">
        <v>56</v>
      </c>
      <c r="H193" s="1">
        <f>VLOOKUP(D:D,'[2]ROS Main Page'!$A:$E,5,FALSE)</f>
        <v>5.6</v>
      </c>
      <c r="I193" s="1">
        <f>301-C193</f>
        <v>91</v>
      </c>
      <c r="J193" s="1">
        <v>240</v>
      </c>
      <c r="K193" s="1">
        <f>H193-9.5</f>
        <v>-3.9000000000000004</v>
      </c>
      <c r="L193" s="1">
        <f>SUM((I193+K193)+(J193/100))</f>
        <v>89.5</v>
      </c>
      <c r="N193" s="2">
        <f>((((((L193*(19-B193))*2)/(B193+2)-(B193+1))/100)*2)+M193)</f>
        <v>2.4649999999999999</v>
      </c>
    </row>
    <row r="194" spans="1:14" x14ac:dyDescent="0.3">
      <c r="A194" s="3">
        <f>N194</f>
        <v>2.4628999999999994</v>
      </c>
      <c r="B194" s="1">
        <f>VLOOKUP(D:D,'[1]Trade Values'!$D:$V,19,FALSE)</f>
        <v>10</v>
      </c>
      <c r="C194">
        <v>209</v>
      </c>
      <c r="D194" t="s">
        <v>320</v>
      </c>
      <c r="E194" t="s">
        <v>13</v>
      </c>
      <c r="F194" t="s">
        <v>56</v>
      </c>
      <c r="H194" s="1">
        <f>VLOOKUP(D:D,'[2]ROS Main Page'!$A:$E,5,FALSE)</f>
        <v>3.1</v>
      </c>
      <c r="I194" s="1">
        <f>301-C194</f>
        <v>92</v>
      </c>
      <c r="J194" s="1">
        <v>383</v>
      </c>
      <c r="K194" s="1">
        <f>H194-9.5</f>
        <v>-6.4</v>
      </c>
      <c r="L194" s="1">
        <f>SUM((I194+K194)+(J194/100))</f>
        <v>89.429999999999993</v>
      </c>
      <c r="N194" s="2">
        <f>((((((L194*(19-B194))*2)/(B194+2)-(B194+1))/100)*2)+M194)</f>
        <v>2.4628999999999994</v>
      </c>
    </row>
    <row r="195" spans="1:14" x14ac:dyDescent="0.3">
      <c r="A195" s="3">
        <f>N195</f>
        <v>2.4403636363636365</v>
      </c>
      <c r="B195" s="1">
        <f>VLOOKUP(D:D,'[1]Trade Values'!$D:$V,19,FALSE)</f>
        <v>9</v>
      </c>
      <c r="C195">
        <v>224</v>
      </c>
      <c r="D195" t="s">
        <v>326</v>
      </c>
      <c r="E195" t="s">
        <v>30</v>
      </c>
      <c r="F195" t="s">
        <v>56</v>
      </c>
      <c r="H195" s="1">
        <f>VLOOKUP(D:D,'[2]ROS Main Page'!$A:$E,5,FALSE)</f>
        <v>2.8</v>
      </c>
      <c r="I195" s="1">
        <f>301-C195</f>
        <v>77</v>
      </c>
      <c r="J195" s="1">
        <v>231</v>
      </c>
      <c r="K195" s="1">
        <f>H195-9.5</f>
        <v>-6.7</v>
      </c>
      <c r="L195" s="1">
        <f>SUM((I195+K195)+(J195/100))</f>
        <v>72.61</v>
      </c>
      <c r="N195" s="2">
        <f>((((((L195*(19-B195))*2)/(B195+2)-(B195+1))/100)*2)+M195)</f>
        <v>2.4403636363636365</v>
      </c>
    </row>
    <row r="196" spans="1:14" x14ac:dyDescent="0.3">
      <c r="A196" s="3">
        <f>N196</f>
        <v>2.2952727272727271</v>
      </c>
      <c r="B196" s="1">
        <f>VLOOKUP(D:D,'[1]Trade Values'!$D:$V,19,FALSE)</f>
        <v>9</v>
      </c>
      <c r="C196">
        <v>240</v>
      </c>
      <c r="D196" t="s">
        <v>331</v>
      </c>
      <c r="E196" t="s">
        <v>25</v>
      </c>
      <c r="F196" t="s">
        <v>76</v>
      </c>
      <c r="H196" s="1">
        <f>VLOOKUP(D:D,'[2]ROS Main Page'!$A:$E,5,FALSE)</f>
        <v>14.2</v>
      </c>
      <c r="I196" s="1">
        <f>301-C196</f>
        <v>61</v>
      </c>
      <c r="J196" s="1">
        <v>292</v>
      </c>
      <c r="K196" s="1">
        <f>H196-9.5</f>
        <v>4.6999999999999993</v>
      </c>
      <c r="L196" s="1">
        <f>SUM((I196+K196)+(J196/100))</f>
        <v>68.62</v>
      </c>
      <c r="N196" s="2">
        <f>((((((L196*(19-B196))*2)/(B196+2)-(B196+1))/100)*2)+M196)</f>
        <v>2.2952727272727271</v>
      </c>
    </row>
    <row r="197" spans="1:14" x14ac:dyDescent="0.3">
      <c r="A197" s="3">
        <f>N197</f>
        <v>2.2661818181818179</v>
      </c>
      <c r="B197" s="1">
        <f>VLOOKUP(D:D,'[1]Trade Values'!$D:$V,19,FALSE)</f>
        <v>9</v>
      </c>
      <c r="C197">
        <v>232</v>
      </c>
      <c r="D197" t="s">
        <v>136</v>
      </c>
      <c r="E197" t="s">
        <v>29</v>
      </c>
      <c r="F197" t="s">
        <v>59</v>
      </c>
      <c r="H197" s="1">
        <f>VLOOKUP(D:D,'[2]ROS Main Page'!$A:$E,5,FALSE)</f>
        <v>6</v>
      </c>
      <c r="I197" s="1">
        <f>301-C197</f>
        <v>69</v>
      </c>
      <c r="J197" s="1">
        <v>232</v>
      </c>
      <c r="K197" s="1">
        <f>H197-9.5</f>
        <v>-3.5</v>
      </c>
      <c r="L197" s="1">
        <f>SUM((I197+K197)+(J197/100))</f>
        <v>67.819999999999993</v>
      </c>
      <c r="N197" s="2">
        <f>((((((L197*(19-B197))*2)/(B197+2)-(B197+1))/100)*2)+M197)</f>
        <v>2.2661818181818179</v>
      </c>
    </row>
    <row r="198" spans="1:14" x14ac:dyDescent="0.3">
      <c r="A198" s="3">
        <f>N198</f>
        <v>2.2556363636363632</v>
      </c>
      <c r="B198" s="1">
        <f>VLOOKUP(D:D,'[1]Trade Values'!$D:$V,19,FALSE)</f>
        <v>9</v>
      </c>
      <c r="C198">
        <v>229</v>
      </c>
      <c r="D198" t="s">
        <v>329</v>
      </c>
      <c r="E198" t="s">
        <v>93</v>
      </c>
      <c r="F198" t="s">
        <v>76</v>
      </c>
      <c r="H198" s="1">
        <f>VLOOKUP(D:D,'[2]ROS Main Page'!$A:$E,5,FALSE)</f>
        <v>2.1</v>
      </c>
      <c r="I198" s="1">
        <f>301-C198</f>
        <v>72</v>
      </c>
      <c r="J198" s="1">
        <v>293</v>
      </c>
      <c r="K198" s="1">
        <f>H198-9.5</f>
        <v>-7.4</v>
      </c>
      <c r="L198" s="1">
        <f>SUM((I198+K198)+(J198/100))</f>
        <v>67.53</v>
      </c>
      <c r="N198" s="2">
        <f>((((((L198*(19-B198))*2)/(B198+2)-(B198+1))/100)*2)+M198)</f>
        <v>2.2556363636363632</v>
      </c>
    </row>
    <row r="199" spans="1:14" x14ac:dyDescent="0.3">
      <c r="A199" s="3">
        <f>N199</f>
        <v>2.2475000000000001</v>
      </c>
      <c r="B199" s="1">
        <f>VLOOKUP(D:D,'[1]Trade Values'!$D:$V,19,FALSE)</f>
        <v>10</v>
      </c>
      <c r="C199">
        <v>216</v>
      </c>
      <c r="D199" t="s">
        <v>323</v>
      </c>
      <c r="E199" t="s">
        <v>4</v>
      </c>
      <c r="F199" t="s">
        <v>56</v>
      </c>
      <c r="H199" s="1">
        <f>VLOOKUP(D:D,'[2]ROS Main Page'!$A:$E,5,FALSE)</f>
        <v>3.1</v>
      </c>
      <c r="I199" s="1">
        <f>301-C199</f>
        <v>85</v>
      </c>
      <c r="J199" s="1">
        <v>365</v>
      </c>
      <c r="K199" s="1">
        <f>H199-9.5</f>
        <v>-6.4</v>
      </c>
      <c r="L199" s="1">
        <f>SUM((I199+K199)+(J199/100))</f>
        <v>82.25</v>
      </c>
      <c r="N199" s="2">
        <f>((((((L199*(19-B199))*2)/(B199+2)-(B199+1))/100)*2)+M199)</f>
        <v>2.2475000000000001</v>
      </c>
    </row>
    <row r="200" spans="1:14" x14ac:dyDescent="0.3">
      <c r="A200" s="3">
        <f>N200</f>
        <v>2.2239999999999998</v>
      </c>
      <c r="B200" s="1">
        <f>VLOOKUP(D:D,'[1]Trade Values'!$D:$V,19,FALSE)</f>
        <v>9</v>
      </c>
      <c r="C200">
        <v>234</v>
      </c>
      <c r="D200" t="s">
        <v>24</v>
      </c>
      <c r="E200" t="s">
        <v>26</v>
      </c>
      <c r="F200" t="s">
        <v>67</v>
      </c>
      <c r="H200" s="1">
        <f>VLOOKUP(D:D,'[2]ROS Main Page'!$A:$E,5,FALSE)</f>
        <v>5.8</v>
      </c>
      <c r="I200" s="1">
        <f>301-C200</f>
        <v>67</v>
      </c>
      <c r="J200" s="1">
        <v>336</v>
      </c>
      <c r="K200" s="1">
        <f>H200-9.5</f>
        <v>-3.7</v>
      </c>
      <c r="L200" s="1">
        <f>SUM((I200+K200)+(J200/100))</f>
        <v>66.66</v>
      </c>
      <c r="N200" s="2">
        <f>((((((L200*(19-B200))*2)/(B200+2)-(B200+1))/100)*2)+M200)</f>
        <v>2.2239999999999998</v>
      </c>
    </row>
    <row r="201" spans="1:14" x14ac:dyDescent="0.3">
      <c r="A201" s="3">
        <f>N201</f>
        <v>2.1760000000000002</v>
      </c>
      <c r="B201" s="1">
        <f>VLOOKUP(D:D,'[1]Trade Values'!$D:$V,19,FALSE)</f>
        <v>9</v>
      </c>
      <c r="C201">
        <v>233</v>
      </c>
      <c r="D201" t="s">
        <v>145</v>
      </c>
      <c r="E201" t="s">
        <v>21</v>
      </c>
      <c r="F201" t="s">
        <v>59</v>
      </c>
      <c r="H201" s="1">
        <f>VLOOKUP(D:D,'[2]ROS Main Page'!$A:$E,5,FALSE)</f>
        <v>3.3</v>
      </c>
      <c r="I201" s="1">
        <f>301-C201</f>
        <v>68</v>
      </c>
      <c r="J201" s="1">
        <v>354</v>
      </c>
      <c r="K201" s="1">
        <f>H201-9.5</f>
        <v>-6.2</v>
      </c>
      <c r="L201" s="1">
        <f>SUM((I201+K201)+(J201/100))</f>
        <v>65.34</v>
      </c>
      <c r="N201" s="2">
        <f>((((((L201*(19-B201))*2)/(B201+2)-(B201+1))/100)*2)+M201)</f>
        <v>2.1760000000000002</v>
      </c>
    </row>
    <row r="202" spans="1:14" x14ac:dyDescent="0.3">
      <c r="A202" s="3">
        <f>N202</f>
        <v>2.1086</v>
      </c>
      <c r="B202" s="1">
        <f>VLOOKUP(D:D,'[1]Trade Values'!$D:$V,19,FALSE)</f>
        <v>10</v>
      </c>
      <c r="C202">
        <v>219</v>
      </c>
      <c r="D202" t="s">
        <v>127</v>
      </c>
      <c r="E202" t="s">
        <v>18</v>
      </c>
      <c r="F202" t="s">
        <v>56</v>
      </c>
      <c r="H202" s="1">
        <f>VLOOKUP(D:D,'[2]ROS Main Page'!$A:$E,5,FALSE)</f>
        <v>2</v>
      </c>
      <c r="I202" s="1">
        <f>301-C202</f>
        <v>82</v>
      </c>
      <c r="J202" s="1">
        <v>312</v>
      </c>
      <c r="K202" s="1">
        <f>H202-9.5</f>
        <v>-7.5</v>
      </c>
      <c r="L202" s="1">
        <f>SUM((I202+K202)+(J202/100))</f>
        <v>77.62</v>
      </c>
      <c r="N202" s="2">
        <f>((((((L202*(19-B202))*2)/(B202+2)-(B202+1))/100)*2)+M202)</f>
        <v>2.1086</v>
      </c>
    </row>
    <row r="203" spans="1:14" x14ac:dyDescent="0.3">
      <c r="A203" s="3">
        <f>N203</f>
        <v>2.0935999999999999</v>
      </c>
      <c r="B203" s="1">
        <f>VLOOKUP(D:D,'[1]Trade Values'!$D:$V,19,FALSE)</f>
        <v>10</v>
      </c>
      <c r="C203">
        <v>231</v>
      </c>
      <c r="D203" t="s">
        <v>267</v>
      </c>
      <c r="E203" t="s">
        <v>5</v>
      </c>
      <c r="F203" t="s">
        <v>76</v>
      </c>
      <c r="H203" s="1">
        <f>VLOOKUP(D:D,'[2]ROS Main Page'!$A:$E,5,FALSE)</f>
        <v>13.6</v>
      </c>
      <c r="I203" s="1">
        <f>301-C203</f>
        <v>70</v>
      </c>
      <c r="J203" s="1">
        <v>302</v>
      </c>
      <c r="K203" s="1">
        <f>H203-9.5</f>
        <v>4.0999999999999996</v>
      </c>
      <c r="L203" s="1">
        <f>SUM((I203+K203)+(J203/100))</f>
        <v>77.11999999999999</v>
      </c>
      <c r="N203" s="2">
        <f>((((((L203*(19-B203))*2)/(B203+2)-(B203+1))/100)*2)+M203)</f>
        <v>2.0935999999999999</v>
      </c>
    </row>
    <row r="204" spans="1:14" x14ac:dyDescent="0.3">
      <c r="A204" s="3">
        <f>N204</f>
        <v>2.0683636363636362</v>
      </c>
      <c r="B204" s="1">
        <f>VLOOKUP(D:D,'[1]Trade Values'!$D:$V,19,FALSE)</f>
        <v>9</v>
      </c>
      <c r="C204">
        <v>245</v>
      </c>
      <c r="D204" t="s">
        <v>272</v>
      </c>
      <c r="E204" t="s">
        <v>27</v>
      </c>
      <c r="F204" t="s">
        <v>76</v>
      </c>
      <c r="H204" s="1">
        <f>VLOOKUP(D:D,'[2]ROS Main Page'!$A:$E,5,FALSE)</f>
        <v>12.3</v>
      </c>
      <c r="I204" s="1">
        <f>301-C204</f>
        <v>56</v>
      </c>
      <c r="J204" s="1">
        <v>358</v>
      </c>
      <c r="K204" s="1">
        <f>H204-9.5</f>
        <v>2.8000000000000007</v>
      </c>
      <c r="L204" s="1">
        <f>SUM((I204+K204)+(J204/100))</f>
        <v>62.379999999999995</v>
      </c>
      <c r="N204" s="2">
        <f>((((((L204*(19-B204))*2)/(B204+2)-(B204+1))/100)*2)+M204)</f>
        <v>2.0683636363636362</v>
      </c>
    </row>
    <row r="205" spans="1:14" x14ac:dyDescent="0.3">
      <c r="A205" s="3">
        <f>N205</f>
        <v>2.0582000000000003</v>
      </c>
      <c r="B205" s="1">
        <f>VLOOKUP(D:D,'[1]Trade Values'!$D:$V,19,FALSE)</f>
        <v>10</v>
      </c>
      <c r="C205">
        <v>222</v>
      </c>
      <c r="D205" t="s">
        <v>265</v>
      </c>
      <c r="E205" t="s">
        <v>35</v>
      </c>
      <c r="F205" t="s">
        <v>67</v>
      </c>
      <c r="H205" s="1">
        <f>VLOOKUP(D:D,'[2]ROS Main Page'!$A:$E,5,FALSE)</f>
        <v>3.8</v>
      </c>
      <c r="I205" s="1">
        <f>301-C205</f>
        <v>79</v>
      </c>
      <c r="J205" s="1">
        <v>264</v>
      </c>
      <c r="K205" s="1">
        <f>H205-9.5</f>
        <v>-5.7</v>
      </c>
      <c r="L205" s="1">
        <f>SUM((I205+K205)+(J205/100))</f>
        <v>75.94</v>
      </c>
      <c r="N205" s="2">
        <f>((((((L205*(19-B205))*2)/(B205+2)-(B205+1))/100)*2)+M205)</f>
        <v>2.0582000000000003</v>
      </c>
    </row>
    <row r="206" spans="1:14" x14ac:dyDescent="0.3">
      <c r="A206" s="3">
        <v>2</v>
      </c>
      <c r="B206" s="1">
        <f>VLOOKUP(D:D,'[1]Trade Values'!$D:$V,19,FALSE)</f>
        <v>9</v>
      </c>
      <c r="C206">
        <v>161</v>
      </c>
      <c r="D206" t="s">
        <v>233</v>
      </c>
      <c r="E206" t="s">
        <v>28</v>
      </c>
      <c r="F206" t="s">
        <v>56</v>
      </c>
      <c r="H206" s="1">
        <f>VLOOKUP(D:D,'[2]ROS Main Page'!$A:$E,5,FALSE)</f>
        <v>10.199999999999999</v>
      </c>
      <c r="I206" s="1">
        <f>301-C206</f>
        <v>140</v>
      </c>
      <c r="J206" s="1">
        <v>98</v>
      </c>
      <c r="K206" s="1">
        <f>H206-9.5</f>
        <v>0.69999999999999929</v>
      </c>
      <c r="L206" s="1">
        <f>SUM((I206+K206)+(J206/100))</f>
        <v>141.67999999999998</v>
      </c>
      <c r="N206" s="2">
        <f>((((((L206*(19-B206))*2)/(B206+2)-(B206+1))/100)*2)+M206)</f>
        <v>4.9519999999999991</v>
      </c>
    </row>
    <row r="207" spans="1:14" x14ac:dyDescent="0.3">
      <c r="A207" s="3">
        <f>N207</f>
        <v>1.9829000000000006</v>
      </c>
      <c r="B207" s="1">
        <f>VLOOKUP(D:D,'[1]Trade Values'!$D:$V,19,FALSE)</f>
        <v>10</v>
      </c>
      <c r="C207">
        <v>230</v>
      </c>
      <c r="D207" t="s">
        <v>256</v>
      </c>
      <c r="E207" t="s">
        <v>25</v>
      </c>
      <c r="F207" t="s">
        <v>59</v>
      </c>
      <c r="H207" s="1">
        <f>VLOOKUP(D:D,'[2]ROS Main Page'!$A:$E,5,FALSE)</f>
        <v>9.5</v>
      </c>
      <c r="I207" s="1">
        <f>301-C207</f>
        <v>71</v>
      </c>
      <c r="J207" s="1">
        <v>243</v>
      </c>
      <c r="K207" s="1">
        <f>H207-9.5</f>
        <v>0</v>
      </c>
      <c r="L207" s="1">
        <f>SUM((I207+K207)+(J207/100))</f>
        <v>73.430000000000007</v>
      </c>
      <c r="N207" s="2">
        <f>((((((L207*(19-B207))*2)/(B207+2)-(B207+1))/100)*2)+M207)</f>
        <v>1.9829000000000006</v>
      </c>
    </row>
    <row r="208" spans="1:14" x14ac:dyDescent="0.3">
      <c r="A208" s="3">
        <f>N208</f>
        <v>1.9669090909090909</v>
      </c>
      <c r="B208" s="1">
        <f>VLOOKUP(D:D,'[1]Trade Values'!$D:$V,19,FALSE)</f>
        <v>9</v>
      </c>
      <c r="C208">
        <v>236</v>
      </c>
      <c r="D208" t="s">
        <v>330</v>
      </c>
      <c r="E208" t="s">
        <v>25</v>
      </c>
      <c r="F208" t="s">
        <v>56</v>
      </c>
      <c r="H208" s="1">
        <f>VLOOKUP(D:D,'[2]ROS Main Page'!$A:$E,5,FALSE)</f>
        <v>1.4</v>
      </c>
      <c r="I208" s="1">
        <f>301-C208</f>
        <v>65</v>
      </c>
      <c r="J208" s="1">
        <v>269</v>
      </c>
      <c r="K208" s="1">
        <f>H208-9.5</f>
        <v>-8.1</v>
      </c>
      <c r="L208" s="1">
        <f>SUM((I208+K208)+(J208/100))</f>
        <v>59.589999999999996</v>
      </c>
      <c r="N208" s="2">
        <f>((((((L208*(19-B208))*2)/(B208+2)-(B208+1))/100)*2)+M208)</f>
        <v>1.9669090909090909</v>
      </c>
    </row>
    <row r="209" spans="1:14" x14ac:dyDescent="0.3">
      <c r="A209" s="3">
        <f>N209</f>
        <v>1.9397</v>
      </c>
      <c r="B209" s="1">
        <f>VLOOKUP(D:D,'[1]Trade Values'!$D:$V,19,FALSE)</f>
        <v>10</v>
      </c>
      <c r="C209">
        <v>237</v>
      </c>
      <c r="D209" t="s">
        <v>146</v>
      </c>
      <c r="E209" t="s">
        <v>100</v>
      </c>
      <c r="F209" t="s">
        <v>59</v>
      </c>
      <c r="H209" s="1">
        <f>VLOOKUP(D:D,'[2]ROS Main Page'!$A:$E,5,FALSE)</f>
        <v>14.6</v>
      </c>
      <c r="I209" s="1">
        <f>301-C209</f>
        <v>64</v>
      </c>
      <c r="J209" s="1">
        <v>289</v>
      </c>
      <c r="K209" s="1">
        <f>H209-9.5</f>
        <v>5.0999999999999996</v>
      </c>
      <c r="L209" s="1">
        <f>SUM((I209+K209)+(J209/100))</f>
        <v>71.989999999999995</v>
      </c>
      <c r="N209" s="2">
        <f>((((((L209*(19-B209))*2)/(B209+2)-(B209+1))/100)*2)+M209)</f>
        <v>1.9397</v>
      </c>
    </row>
    <row r="210" spans="1:14" x14ac:dyDescent="0.3">
      <c r="A210" s="3">
        <f>N210</f>
        <v>1.9007272727272728</v>
      </c>
      <c r="B210" s="1">
        <f>VLOOKUP(D:D,'[1]Trade Values'!$D:$V,19,FALSE)</f>
        <v>9</v>
      </c>
      <c r="C210">
        <v>238</v>
      </c>
      <c r="D210" t="s">
        <v>199</v>
      </c>
      <c r="E210" t="s">
        <v>38</v>
      </c>
      <c r="F210" t="s">
        <v>56</v>
      </c>
      <c r="H210" s="1">
        <f>VLOOKUP(D:D,'[2]ROS Main Page'!$A:$E,5,FALSE)</f>
        <v>1.6</v>
      </c>
      <c r="I210" s="1">
        <f>301-C210</f>
        <v>63</v>
      </c>
      <c r="J210" s="1">
        <v>267</v>
      </c>
      <c r="K210" s="1">
        <f>H210-9.5</f>
        <v>-7.9</v>
      </c>
      <c r="L210" s="1">
        <f>SUM((I210+K210)+(J210/100))</f>
        <v>57.77</v>
      </c>
      <c r="N210" s="2">
        <f>((((((L210*(19-B210))*2)/(B210+2)-(B210+1))/100)*2)+M210)</f>
        <v>1.9007272727272728</v>
      </c>
    </row>
    <row r="211" spans="1:14" x14ac:dyDescent="0.3">
      <c r="A211" s="3">
        <f>N211</f>
        <v>1.8836363636363638</v>
      </c>
      <c r="B211" s="1">
        <f>VLOOKUP(D:D,'[1]Trade Values'!$D:$V,19,FALSE)</f>
        <v>9</v>
      </c>
      <c r="C211">
        <v>244</v>
      </c>
      <c r="D211" t="s">
        <v>135</v>
      </c>
      <c r="E211" t="s">
        <v>100</v>
      </c>
      <c r="F211" t="s">
        <v>67</v>
      </c>
      <c r="H211" s="1">
        <f>VLOOKUP(D:D,'[2]ROS Main Page'!$A:$E,5,FALSE)</f>
        <v>6</v>
      </c>
      <c r="I211" s="1">
        <f>301-C211</f>
        <v>57</v>
      </c>
      <c r="J211" s="1">
        <v>380</v>
      </c>
      <c r="K211" s="1">
        <f>H211-9.5</f>
        <v>-3.5</v>
      </c>
      <c r="L211" s="1">
        <f>SUM((I211+K211)+(J211/100))</f>
        <v>57.3</v>
      </c>
      <c r="N211" s="2">
        <f>((((((L211*(19-B211))*2)/(B211+2)-(B211+1))/100)*2)+M211)</f>
        <v>1.8836363636363638</v>
      </c>
    </row>
    <row r="212" spans="1:14" x14ac:dyDescent="0.3">
      <c r="A212" s="3">
        <f>N212</f>
        <v>1.7130909090909092</v>
      </c>
      <c r="B212" s="1">
        <f>VLOOKUP(D:D,'[1]Trade Values'!$D:$V,19,FALSE)</f>
        <v>9</v>
      </c>
      <c r="C212">
        <v>242</v>
      </c>
      <c r="D212" t="s">
        <v>332</v>
      </c>
      <c r="E212" t="s">
        <v>23</v>
      </c>
      <c r="F212" t="s">
        <v>56</v>
      </c>
      <c r="H212" s="1">
        <f>VLOOKUP(D:D,'[2]ROS Main Page'!$A:$E,5,FALSE)</f>
        <v>0</v>
      </c>
      <c r="I212" s="1">
        <f>301-C212</f>
        <v>59</v>
      </c>
      <c r="J212" s="1">
        <v>311</v>
      </c>
      <c r="K212" s="1">
        <f>H212-9.5</f>
        <v>-9.5</v>
      </c>
      <c r="L212" s="1">
        <f>SUM((I212+K212)+(J212/100))</f>
        <v>52.61</v>
      </c>
      <c r="N212" s="2">
        <f>((((((L212*(19-B212))*2)/(B212+2)-(B212+1))/100)*2)+M212)</f>
        <v>1.7130909090909092</v>
      </c>
    </row>
    <row r="213" spans="1:14" x14ac:dyDescent="0.3">
      <c r="A213" s="3">
        <f>N213</f>
        <v>1.7127272727272729</v>
      </c>
      <c r="B213" s="1">
        <f>VLOOKUP(D:D,'[1]Trade Values'!$D:$V,19,FALSE)</f>
        <v>9</v>
      </c>
      <c r="C213">
        <v>247</v>
      </c>
      <c r="D213" t="s">
        <v>333</v>
      </c>
      <c r="E213" t="s">
        <v>78</v>
      </c>
      <c r="F213" t="s">
        <v>59</v>
      </c>
      <c r="H213" s="1">
        <f>VLOOKUP(D:D,'[2]ROS Main Page'!$A:$E,5,FALSE)</f>
        <v>4.5999999999999996</v>
      </c>
      <c r="I213" s="1">
        <f>301-C213</f>
        <v>54</v>
      </c>
      <c r="J213" s="1">
        <v>350</v>
      </c>
      <c r="K213" s="1">
        <f>H213-9.5</f>
        <v>-4.9000000000000004</v>
      </c>
      <c r="L213" s="1">
        <f>SUM((I213+K213)+(J213/100))</f>
        <v>52.6</v>
      </c>
      <c r="N213" s="2">
        <f>((((((L213*(19-B213))*2)/(B213+2)-(B213+1))/100)*2)+M213)</f>
        <v>1.7127272727272729</v>
      </c>
    </row>
    <row r="214" spans="1:14" x14ac:dyDescent="0.3">
      <c r="A214" s="3">
        <f>N214</f>
        <v>1.6489999999999998</v>
      </c>
      <c r="B214" s="1">
        <f>VLOOKUP(D:D,'[1]Trade Values'!$D:$V,19,FALSE)</f>
        <v>10</v>
      </c>
      <c r="C214">
        <v>235</v>
      </c>
      <c r="D214" t="s">
        <v>143</v>
      </c>
      <c r="E214" t="s">
        <v>11</v>
      </c>
      <c r="F214" t="s">
        <v>56</v>
      </c>
      <c r="H214" s="1">
        <f>VLOOKUP(D:D,'[2]ROS Main Page'!$A:$E,5,FALSE)</f>
        <v>2.4</v>
      </c>
      <c r="I214" s="1">
        <f>301-C214</f>
        <v>66</v>
      </c>
      <c r="J214" s="1">
        <v>340</v>
      </c>
      <c r="K214" s="1">
        <f>H214-9.5</f>
        <v>-7.1</v>
      </c>
      <c r="L214" s="1">
        <f>SUM((I214+K214)+(J214/100))</f>
        <v>62.3</v>
      </c>
      <c r="N214" s="2">
        <f>((((((L214*(19-B214))*2)/(B214+2)-(B214+1))/100)*2)+M214)</f>
        <v>1.6489999999999998</v>
      </c>
    </row>
    <row r="215" spans="1:14" x14ac:dyDescent="0.3">
      <c r="A215" s="3">
        <f>N215</f>
        <v>1.4098181818181821</v>
      </c>
      <c r="B215" s="1">
        <f>VLOOKUP(D:D,'[1]Trade Values'!$D:$V,19,FALSE)</f>
        <v>9</v>
      </c>
      <c r="C215">
        <v>250</v>
      </c>
      <c r="D215" t="s">
        <v>246</v>
      </c>
      <c r="E215" t="s">
        <v>35</v>
      </c>
      <c r="F215" t="s">
        <v>56</v>
      </c>
      <c r="H215" s="1">
        <f>VLOOKUP(D:D,'[2]ROS Main Page'!$A:$E,5,FALSE)</f>
        <v>0</v>
      </c>
      <c r="I215" s="1">
        <f>301-C215</f>
        <v>51</v>
      </c>
      <c r="J215" s="1">
        <v>277</v>
      </c>
      <c r="K215" s="1">
        <f>H215-9.5</f>
        <v>-9.5</v>
      </c>
      <c r="L215" s="1">
        <f>SUM((I215+K215)+(J215/100))</f>
        <v>44.27</v>
      </c>
      <c r="N215" s="2">
        <f>((((((L215*(19-B215))*2)/(B215+2)-(B215+1))/100)*2)+M215)</f>
        <v>1.4098181818181821</v>
      </c>
    </row>
    <row r="216" spans="1:14" x14ac:dyDescent="0.3">
      <c r="A216" s="3">
        <f>N216</f>
        <v>1.4043636363636367</v>
      </c>
      <c r="B216" s="1">
        <f>VLOOKUP(D:D,'[1]Trade Values'!$D:$V,19,FALSE)</f>
        <v>9</v>
      </c>
      <c r="C216">
        <v>251</v>
      </c>
      <c r="D216" t="s">
        <v>334</v>
      </c>
      <c r="E216" t="s">
        <v>36</v>
      </c>
      <c r="F216" t="s">
        <v>56</v>
      </c>
      <c r="H216" s="1">
        <f>VLOOKUP(D:D,'[2]ROS Main Page'!$A:$E,5,FALSE)</f>
        <v>0.6</v>
      </c>
      <c r="I216" s="1">
        <f>301-C216</f>
        <v>50</v>
      </c>
      <c r="J216" s="1">
        <v>302</v>
      </c>
      <c r="K216" s="1">
        <f>H216-9.5</f>
        <v>-8.9</v>
      </c>
      <c r="L216" s="1">
        <f>SUM((I216+K216)+(J216/100))</f>
        <v>44.120000000000005</v>
      </c>
      <c r="N216" s="2">
        <f>((((((L216*(19-B216))*2)/(B216+2)-(B216+1))/100)*2)+M216)</f>
        <v>1.4043636363636367</v>
      </c>
    </row>
    <row r="217" spans="1:14" x14ac:dyDescent="0.3">
      <c r="A217" s="3">
        <f>N217</f>
        <v>1.3409599999999997</v>
      </c>
      <c r="B217" s="1">
        <v>13</v>
      </c>
      <c r="C217">
        <v>202</v>
      </c>
      <c r="D217" t="s">
        <v>318</v>
      </c>
      <c r="E217" t="s">
        <v>30</v>
      </c>
      <c r="F217" t="s">
        <v>56</v>
      </c>
      <c r="H217" s="1">
        <f>VLOOKUP(D:D,'[2]ROS Main Page'!$A:$E,5,FALSE)</f>
        <v>8.1</v>
      </c>
      <c r="I217" s="1">
        <f>301-C217</f>
        <v>99</v>
      </c>
      <c r="J217" s="1">
        <v>371</v>
      </c>
      <c r="K217" s="1">
        <f>H217-9.5</f>
        <v>-1.4000000000000004</v>
      </c>
      <c r="L217" s="1">
        <f>SUM((I217+K217)+(J217/100))</f>
        <v>101.30999999999999</v>
      </c>
      <c r="N217" s="2">
        <f>((((((L217*(19-B217))*2)/(B217+2)-(B217+1))/100)*2)+M217)</f>
        <v>1.3409599999999997</v>
      </c>
    </row>
    <row r="218" spans="1:14" x14ac:dyDescent="0.3">
      <c r="A218" s="3">
        <f>N218</f>
        <v>1.3305454545454547</v>
      </c>
      <c r="B218" s="1">
        <f>VLOOKUP(D:D,'[1]Trade Values'!$D:$V,19,FALSE)</f>
        <v>9</v>
      </c>
      <c r="C218">
        <v>256</v>
      </c>
      <c r="D218" t="s">
        <v>252</v>
      </c>
      <c r="E218" t="s">
        <v>12</v>
      </c>
      <c r="F218" t="s">
        <v>67</v>
      </c>
      <c r="H218" s="1">
        <f>VLOOKUP(D:D,'[2]ROS Main Page'!$A:$E,5,FALSE)</f>
        <v>3.6</v>
      </c>
      <c r="I218" s="1">
        <f>301-C218</f>
        <v>45</v>
      </c>
      <c r="J218" s="1">
        <v>299</v>
      </c>
      <c r="K218" s="1">
        <f>H218-9.5</f>
        <v>-5.9</v>
      </c>
      <c r="L218" s="1">
        <f>SUM((I218+K218)+(J218/100))</f>
        <v>42.09</v>
      </c>
      <c r="N218" s="2">
        <f>((((((L218*(19-B218))*2)/(B218+2)-(B218+1))/100)*2)+M218)</f>
        <v>1.3305454545454547</v>
      </c>
    </row>
    <row r="219" spans="1:14" x14ac:dyDescent="0.3">
      <c r="A219" s="3">
        <f>N219</f>
        <v>1.2796363636363637</v>
      </c>
      <c r="B219" s="1">
        <f>VLOOKUP(D:D,'[1]Trade Values'!$D:$V,19,FALSE)</f>
        <v>9</v>
      </c>
      <c r="C219">
        <v>255</v>
      </c>
      <c r="D219" t="s">
        <v>336</v>
      </c>
      <c r="E219" t="s">
        <v>4</v>
      </c>
      <c r="F219" t="s">
        <v>59</v>
      </c>
      <c r="H219" s="1">
        <f>VLOOKUP(D:D,'[2]ROS Main Page'!$A:$E,5,FALSE)</f>
        <v>1.7</v>
      </c>
      <c r="I219" s="1">
        <f>301-C219</f>
        <v>46</v>
      </c>
      <c r="J219" s="1">
        <v>249</v>
      </c>
      <c r="K219" s="1">
        <f>H219-9.5</f>
        <v>-7.8</v>
      </c>
      <c r="L219" s="1">
        <f>SUM((I219+K219)+(J219/100))</f>
        <v>40.690000000000005</v>
      </c>
      <c r="N219" s="2">
        <f>((((((L219*(19-B219))*2)/(B219+2)-(B219+1))/100)*2)+M219)</f>
        <v>1.2796363636363637</v>
      </c>
    </row>
    <row r="220" spans="1:14" x14ac:dyDescent="0.3">
      <c r="A220" s="3">
        <f>N220</f>
        <v>1.1414399999999998</v>
      </c>
      <c r="B220" s="1">
        <v>13</v>
      </c>
      <c r="C220">
        <v>218</v>
      </c>
      <c r="D220" t="s">
        <v>324</v>
      </c>
      <c r="E220" t="s">
        <v>33</v>
      </c>
      <c r="F220" t="s">
        <v>59</v>
      </c>
      <c r="H220" s="1">
        <f>VLOOKUP(D:D,'[2]ROS Main Page'!$A:$E,5,FALSE)</f>
        <v>12</v>
      </c>
      <c r="I220" s="1">
        <f>301-C220</f>
        <v>83</v>
      </c>
      <c r="J220" s="1">
        <v>334</v>
      </c>
      <c r="K220" s="1">
        <f>H220-9.5</f>
        <v>2.5</v>
      </c>
      <c r="L220" s="1">
        <f>SUM((I220+K220)+(J220/100))</f>
        <v>88.84</v>
      </c>
      <c r="N220" s="2">
        <f>((((((L220*(19-B220))*2)/(B220+2)-(B220+1))/100)*2)+M220)</f>
        <v>1.1414399999999998</v>
      </c>
    </row>
    <row r="221" spans="1:14" x14ac:dyDescent="0.3">
      <c r="A221" s="3">
        <f>N221</f>
        <v>1.1367999999999998</v>
      </c>
      <c r="B221" s="1">
        <v>13</v>
      </c>
      <c r="C221">
        <v>212</v>
      </c>
      <c r="D221" t="s">
        <v>269</v>
      </c>
      <c r="E221" t="s">
        <v>19</v>
      </c>
      <c r="F221" t="s">
        <v>67</v>
      </c>
      <c r="H221" s="1">
        <f>VLOOKUP(D:D,'[2]ROS Main Page'!$A:$E,5,FALSE)</f>
        <v>5.3</v>
      </c>
      <c r="I221" s="1">
        <f>301-C221</f>
        <v>89</v>
      </c>
      <c r="J221" s="1">
        <v>375</v>
      </c>
      <c r="K221" s="1">
        <f>H221-9.5</f>
        <v>-4.2</v>
      </c>
      <c r="L221" s="1">
        <f>SUM((I221+K221)+(J221/100))</f>
        <v>88.55</v>
      </c>
      <c r="N221" s="2">
        <f>((((((L221*(19-B221))*2)/(B221+2)-(B221+1))/100)*2)+M221)</f>
        <v>1.1367999999999998</v>
      </c>
    </row>
    <row r="222" spans="1:14" x14ac:dyDescent="0.3">
      <c r="A222" s="3">
        <f>N222</f>
        <v>1.1284999999999998</v>
      </c>
      <c r="B222" s="1">
        <f>VLOOKUP(D:D,'[1]Trade Values'!$D:$V,19,FALSE)</f>
        <v>10</v>
      </c>
      <c r="C222">
        <v>253</v>
      </c>
      <c r="D222" t="s">
        <v>268</v>
      </c>
      <c r="E222" t="s">
        <v>29</v>
      </c>
      <c r="F222" t="s">
        <v>56</v>
      </c>
      <c r="H222" s="1">
        <f>VLOOKUP(D:D,'[2]ROS Main Page'!$A:$E,5,FALSE)</f>
        <v>3.3</v>
      </c>
      <c r="I222" s="1">
        <f>301-C222</f>
        <v>48</v>
      </c>
      <c r="J222" s="1">
        <v>315</v>
      </c>
      <c r="K222" s="1">
        <f>H222-9.5</f>
        <v>-6.2</v>
      </c>
      <c r="L222" s="1">
        <f>SUM((I222+K222)+(J222/100))</f>
        <v>44.949999999999996</v>
      </c>
      <c r="N222" s="2">
        <f>((((((L222*(19-B222))*2)/(B222+2)-(B222+1))/100)*2)+M222)</f>
        <v>1.1284999999999998</v>
      </c>
    </row>
    <row r="223" spans="1:14" x14ac:dyDescent="0.3">
      <c r="A223" s="3">
        <f>N223</f>
        <v>1.0967272727272726</v>
      </c>
      <c r="B223" s="1">
        <f>VLOOKUP(D:D,'[1]Trade Values'!$D:$V,19,FALSE)</f>
        <v>9</v>
      </c>
      <c r="C223">
        <v>266</v>
      </c>
      <c r="D223" t="s">
        <v>273</v>
      </c>
      <c r="E223" t="s">
        <v>37</v>
      </c>
      <c r="F223" t="s">
        <v>59</v>
      </c>
      <c r="H223" s="1">
        <f>VLOOKUP(D:D,'[2]ROS Main Page'!$A:$E,5,FALSE)</f>
        <v>7.3</v>
      </c>
      <c r="I223" s="1">
        <f>301-C223</f>
        <v>35</v>
      </c>
      <c r="J223" s="1">
        <v>286</v>
      </c>
      <c r="K223" s="1">
        <f>H223-9.5</f>
        <v>-2.2000000000000002</v>
      </c>
      <c r="L223" s="1">
        <f>SUM((I223+K223)+(J223/100))</f>
        <v>35.659999999999997</v>
      </c>
      <c r="N223" s="2">
        <f>((((((L223*(19-B223))*2)/(B223+2)-(B223+1))/100)*2)+M223)</f>
        <v>1.0967272727272726</v>
      </c>
    </row>
    <row r="224" spans="1:14" x14ac:dyDescent="0.3">
      <c r="A224" s="3">
        <f>N224</f>
        <v>1.056</v>
      </c>
      <c r="B224" s="1">
        <f>VLOOKUP(D:D,'[1]Trade Values'!$D:$V,19,FALSE)</f>
        <v>9</v>
      </c>
      <c r="C224">
        <v>259</v>
      </c>
      <c r="D224" t="s">
        <v>337</v>
      </c>
      <c r="E224" t="s">
        <v>36</v>
      </c>
      <c r="F224" t="s">
        <v>59</v>
      </c>
      <c r="H224" s="1">
        <f>VLOOKUP(D:D,'[2]ROS Main Page'!$A:$E,5,FALSE)</f>
        <v>0</v>
      </c>
      <c r="I224" s="1">
        <f>301-C224</f>
        <v>42</v>
      </c>
      <c r="J224" s="1">
        <v>204</v>
      </c>
      <c r="K224" s="1">
        <f>H224-9.5</f>
        <v>-9.5</v>
      </c>
      <c r="L224" s="1">
        <f>SUM((I224+K224)+(J224/100))</f>
        <v>34.54</v>
      </c>
      <c r="N224" s="2">
        <f>((((((L224*(19-B224))*2)/(B224+2)-(B224+1))/100)*2)+M224)</f>
        <v>1.056</v>
      </c>
    </row>
    <row r="225" spans="1:14" x14ac:dyDescent="0.3">
      <c r="A225" s="3">
        <f>N225</f>
        <v>0.95311999999999986</v>
      </c>
      <c r="B225" s="1">
        <v>13</v>
      </c>
      <c r="C225">
        <v>225</v>
      </c>
      <c r="D225" t="s">
        <v>327</v>
      </c>
      <c r="E225" t="s">
        <v>20</v>
      </c>
      <c r="F225" t="s">
        <v>59</v>
      </c>
      <c r="H225" s="1">
        <f>VLOOKUP(D:D,'[2]ROS Main Page'!$A:$E,5,FALSE)</f>
        <v>7.5</v>
      </c>
      <c r="I225" s="1">
        <f>301-C225</f>
        <v>76</v>
      </c>
      <c r="J225" s="1">
        <v>307</v>
      </c>
      <c r="K225" s="1">
        <f>H225-9.5</f>
        <v>-2</v>
      </c>
      <c r="L225" s="1">
        <f>SUM((I225+K225)+(J225/100))</f>
        <v>77.069999999999993</v>
      </c>
      <c r="N225" s="2">
        <f>((((((L225*(19-B225))*2)/(B225+2)-(B225+1))/100)*2)+M225)</f>
        <v>0.95311999999999986</v>
      </c>
    </row>
    <row r="226" spans="1:14" x14ac:dyDescent="0.3">
      <c r="A226" s="3">
        <f>N226</f>
        <v>0.94799999999999995</v>
      </c>
      <c r="B226" s="1">
        <f>VLOOKUP(D:D,'[1]Trade Values'!$D:$V,19,FALSE)</f>
        <v>9</v>
      </c>
      <c r="C226">
        <v>263</v>
      </c>
      <c r="D226" t="s">
        <v>207</v>
      </c>
      <c r="E226" t="s">
        <v>18</v>
      </c>
      <c r="F226" t="s">
        <v>59</v>
      </c>
      <c r="H226" s="1">
        <f>VLOOKUP(D:D,'[2]ROS Main Page'!$A:$E,5,FALSE)</f>
        <v>1.5</v>
      </c>
      <c r="I226" s="1">
        <f>301-C226</f>
        <v>38</v>
      </c>
      <c r="J226" s="1">
        <v>157</v>
      </c>
      <c r="K226" s="1">
        <f>H226-9.5</f>
        <v>-8</v>
      </c>
      <c r="L226" s="1">
        <f>SUM((I226+K226)+(J226/100))</f>
        <v>31.57</v>
      </c>
      <c r="N226" s="2">
        <f>((((((L226*(19-B226))*2)/(B226+2)-(B226+1))/100)*2)+M226)</f>
        <v>0.94799999999999995</v>
      </c>
    </row>
    <row r="227" spans="1:14" x14ac:dyDescent="0.3">
      <c r="A227" s="3">
        <f>N227</f>
        <v>0.94730000000000014</v>
      </c>
      <c r="B227" s="1">
        <f>VLOOKUP(D:D,'[1]Trade Values'!$D:$V,19,FALSE)</f>
        <v>10</v>
      </c>
      <c r="C227">
        <v>261</v>
      </c>
      <c r="D227" t="s">
        <v>120</v>
      </c>
      <c r="E227" t="s">
        <v>27</v>
      </c>
      <c r="F227" t="s">
        <v>59</v>
      </c>
      <c r="H227" s="1">
        <f>VLOOKUP(D:D,'[2]ROS Main Page'!$A:$E,5,FALSE)</f>
        <v>5.2</v>
      </c>
      <c r="I227" s="1">
        <f>301-C227</f>
        <v>40</v>
      </c>
      <c r="J227" s="1">
        <v>321</v>
      </c>
      <c r="K227" s="1">
        <f>H227-9.5</f>
        <v>-4.3</v>
      </c>
      <c r="L227" s="1">
        <f>SUM((I227+K227)+(J227/100))</f>
        <v>38.910000000000004</v>
      </c>
      <c r="N227" s="2">
        <f>((((((L227*(19-B227))*2)/(B227+2)-(B227+1))/100)*2)+M227)</f>
        <v>0.94730000000000014</v>
      </c>
    </row>
    <row r="228" spans="1:14" x14ac:dyDescent="0.3">
      <c r="A228" s="3">
        <f>N228</f>
        <v>0.9224</v>
      </c>
      <c r="B228" s="1">
        <f>VLOOKUP(D:D,'[1]Trade Values'!$D:$V,19,FALSE)</f>
        <v>10</v>
      </c>
      <c r="C228">
        <v>257</v>
      </c>
      <c r="D228" t="s">
        <v>108</v>
      </c>
      <c r="E228" t="s">
        <v>3</v>
      </c>
      <c r="F228" t="s">
        <v>56</v>
      </c>
      <c r="H228" s="1">
        <f>VLOOKUP(D:D,'[2]ROS Main Page'!$A:$E,5,FALSE)</f>
        <v>0</v>
      </c>
      <c r="I228" s="1">
        <f>301-C228</f>
        <v>44</v>
      </c>
      <c r="J228" s="1">
        <v>358</v>
      </c>
      <c r="K228" s="1">
        <f>H228-9.5</f>
        <v>-9.5</v>
      </c>
      <c r="L228" s="1">
        <f>SUM((I228+K228)+(J228/100))</f>
        <v>38.08</v>
      </c>
      <c r="N228" s="2">
        <f>((((((L228*(19-B228))*2)/(B228+2)-(B228+1))/100)*2)+M228)</f>
        <v>0.9224</v>
      </c>
    </row>
    <row r="229" spans="1:14" x14ac:dyDescent="0.3">
      <c r="A229" s="3">
        <f>N229</f>
        <v>0.91519999999999979</v>
      </c>
      <c r="B229" s="1">
        <f>VLOOKUP(D:D,'[1]Trade Values'!$D:$V,19,FALSE)</f>
        <v>10</v>
      </c>
      <c r="C229">
        <v>260</v>
      </c>
      <c r="D229" t="s">
        <v>264</v>
      </c>
      <c r="E229" t="s">
        <v>80</v>
      </c>
      <c r="F229" t="s">
        <v>56</v>
      </c>
      <c r="H229" s="1">
        <f>VLOOKUP(D:D,'[2]ROS Main Page'!$A:$E,5,FALSE)</f>
        <v>3.3</v>
      </c>
      <c r="I229" s="1">
        <f>301-C229</f>
        <v>41</v>
      </c>
      <c r="J229" s="1">
        <v>304</v>
      </c>
      <c r="K229" s="1">
        <f>H229-9.5</f>
        <v>-6.2</v>
      </c>
      <c r="L229" s="1">
        <f>SUM((I229+K229)+(J229/100))</f>
        <v>37.839999999999996</v>
      </c>
      <c r="N229" s="2">
        <f>((((((L229*(19-B229))*2)/(B229+2)-(B229+1))/100)*2)+M229)</f>
        <v>0.91519999999999979</v>
      </c>
    </row>
    <row r="230" spans="1:14" x14ac:dyDescent="0.3">
      <c r="A230" s="3">
        <f>N230</f>
        <v>0.89151999999999998</v>
      </c>
      <c r="B230" s="1">
        <v>13</v>
      </c>
      <c r="C230">
        <v>227</v>
      </c>
      <c r="D230" t="s">
        <v>328</v>
      </c>
      <c r="E230" t="s">
        <v>21</v>
      </c>
      <c r="F230" t="s">
        <v>56</v>
      </c>
      <c r="H230" s="1">
        <f>VLOOKUP(D:D,'[2]ROS Main Page'!$A:$E,5,FALSE)</f>
        <v>6.2</v>
      </c>
      <c r="I230" s="1">
        <f>301-C230</f>
        <v>74</v>
      </c>
      <c r="J230" s="1">
        <v>252</v>
      </c>
      <c r="K230" s="1">
        <f>H230-9.5</f>
        <v>-3.3</v>
      </c>
      <c r="L230" s="1">
        <f>SUM((I230+K230)+(J230/100))</f>
        <v>73.22</v>
      </c>
      <c r="N230" s="2">
        <f>((((((L230*(19-B230))*2)/(B230+2)-(B230+1))/100)*2)+M230)</f>
        <v>0.89151999999999998</v>
      </c>
    </row>
    <row r="231" spans="1:14" x14ac:dyDescent="0.3">
      <c r="A231" s="3">
        <f>N231</f>
        <v>0.86436363636363633</v>
      </c>
      <c r="B231" s="1">
        <f>VLOOKUP(D:D,'[1]Trade Values'!$D:$V,19,FALSE)</f>
        <v>9</v>
      </c>
      <c r="C231">
        <v>267</v>
      </c>
      <c r="D231" t="s">
        <v>338</v>
      </c>
      <c r="E231" t="s">
        <v>16</v>
      </c>
      <c r="F231" t="s">
        <v>59</v>
      </c>
      <c r="H231" s="1">
        <f>VLOOKUP(D:D,'[2]ROS Main Page'!$A:$E,5,FALSE)</f>
        <v>1.9</v>
      </c>
      <c r="I231" s="1">
        <f>301-C231</f>
        <v>34</v>
      </c>
      <c r="J231" s="1">
        <v>287</v>
      </c>
      <c r="K231" s="1">
        <f>H231-9.5</f>
        <v>-7.6</v>
      </c>
      <c r="L231" s="1">
        <f>SUM((I231+K231)+(J231/100))</f>
        <v>29.27</v>
      </c>
      <c r="N231" s="2">
        <f>((((((L231*(19-B231))*2)/(B231+2)-(B231+1))/100)*2)+M231)</f>
        <v>0.86436363636363633</v>
      </c>
    </row>
    <row r="232" spans="1:14" x14ac:dyDescent="0.3">
      <c r="A232" s="3">
        <f>N232</f>
        <v>0.77029999999999987</v>
      </c>
      <c r="B232" s="1">
        <f>VLOOKUP(D:D,'[1]Trade Values'!$D:$V,19,FALSE)</f>
        <v>10</v>
      </c>
      <c r="C232">
        <v>268</v>
      </c>
      <c r="D232" t="s">
        <v>339</v>
      </c>
      <c r="E232" t="s">
        <v>93</v>
      </c>
      <c r="F232" t="s">
        <v>76</v>
      </c>
      <c r="H232" s="1">
        <f>VLOOKUP(D:D,'[2]ROS Main Page'!$A:$E,5,FALSE)</f>
        <v>7.5</v>
      </c>
      <c r="I232" s="1">
        <f>301-C232</f>
        <v>33</v>
      </c>
      <c r="J232" s="1">
        <v>201</v>
      </c>
      <c r="K232" s="1">
        <f>H232-9.5</f>
        <v>-2</v>
      </c>
      <c r="L232" s="1">
        <f>SUM((I232+K232)+(J232/100))</f>
        <v>33.01</v>
      </c>
      <c r="N232" s="2">
        <f>((((((L232*(19-B232))*2)/(B232+2)-(B232+1))/100)*2)+M232)</f>
        <v>0.77029999999999987</v>
      </c>
    </row>
    <row r="233" spans="1:14" x14ac:dyDescent="0.3">
      <c r="A233" s="3">
        <f>N233</f>
        <v>0.64670000000000005</v>
      </c>
      <c r="B233" s="1">
        <f>VLOOKUP(D:D,'[1]Trade Values'!$D:$V,19,FALSE)</f>
        <v>10</v>
      </c>
      <c r="C233">
        <v>270</v>
      </c>
      <c r="D233" t="s">
        <v>250</v>
      </c>
      <c r="E233" t="s">
        <v>32</v>
      </c>
      <c r="F233" t="s">
        <v>59</v>
      </c>
      <c r="H233" s="1">
        <f>VLOOKUP(D:D,'[2]ROS Main Page'!$A:$E,5,FALSE)</f>
        <v>4.5</v>
      </c>
      <c r="I233" s="1">
        <f>301-C233</f>
        <v>31</v>
      </c>
      <c r="J233" s="1">
        <v>289</v>
      </c>
      <c r="K233" s="1">
        <f>H233-9.5</f>
        <v>-5</v>
      </c>
      <c r="L233" s="1">
        <f>SUM((I233+K233)+(J233/100))</f>
        <v>28.89</v>
      </c>
      <c r="N233" s="2">
        <f>((((((L233*(19-B233))*2)/(B233+2)-(B233+1))/100)*2)+M233)</f>
        <v>0.64670000000000005</v>
      </c>
    </row>
    <row r="234" spans="1:14" x14ac:dyDescent="0.3">
      <c r="A234" s="3">
        <f>N234</f>
        <v>0.62018461538461533</v>
      </c>
      <c r="B234" s="1">
        <f>VLOOKUP(D:D,'[1]Trade Values'!$D:$V,19,FALSE)</f>
        <v>11</v>
      </c>
      <c r="C234">
        <v>306</v>
      </c>
      <c r="D234" t="s">
        <v>342</v>
      </c>
      <c r="E234" t="s">
        <v>85</v>
      </c>
      <c r="F234" t="s">
        <v>67</v>
      </c>
      <c r="H234" s="1">
        <f>VLOOKUP(D:D,'[2]ROS Main Page'!$A:$E,5,FALSE)</f>
        <v>6.2</v>
      </c>
      <c r="I234" s="1">
        <f>301-C234</f>
        <v>-5</v>
      </c>
      <c r="J234" s="1">
        <v>262</v>
      </c>
      <c r="K234" s="1">
        <f>H234-9.5</f>
        <v>-3.3</v>
      </c>
      <c r="L234" s="1">
        <f>SUM((I234+K234)+(J234/100))</f>
        <v>-5.6800000000000006</v>
      </c>
      <c r="M234" s="1">
        <v>1</v>
      </c>
      <c r="N234" s="2">
        <f>((((((L234*(19-B234))*2)/(B234+2)-(B234+1))/100)*2)+M234)</f>
        <v>0.62018461538461533</v>
      </c>
    </row>
    <row r="235" spans="1:14" x14ac:dyDescent="0.3">
      <c r="A235" s="3">
        <f>N235</f>
        <v>0.61040000000000005</v>
      </c>
      <c r="B235" s="1">
        <f>VLOOKUP(D:D,'[1]Trade Values'!$D:$V,19,FALSE)</f>
        <v>10</v>
      </c>
      <c r="C235">
        <v>269</v>
      </c>
      <c r="D235" t="s">
        <v>142</v>
      </c>
      <c r="E235" t="s">
        <v>93</v>
      </c>
      <c r="F235" t="s">
        <v>59</v>
      </c>
      <c r="H235" s="1">
        <f>VLOOKUP(D:D,'[2]ROS Main Page'!$A:$E,5,FALSE)</f>
        <v>2.2999999999999998</v>
      </c>
      <c r="I235" s="1">
        <f>301-C235</f>
        <v>32</v>
      </c>
      <c r="J235" s="1">
        <v>288</v>
      </c>
      <c r="K235" s="1">
        <f>H235-9.5</f>
        <v>-7.2</v>
      </c>
      <c r="L235" s="1">
        <f>SUM((I235+K235)+(J235/100))</f>
        <v>27.68</v>
      </c>
      <c r="N235" s="2">
        <f>((((((L235*(19-B235))*2)/(B235+2)-(B235+1))/100)*2)+M235)</f>
        <v>0.61040000000000005</v>
      </c>
    </row>
    <row r="236" spans="1:14" x14ac:dyDescent="0.3">
      <c r="A236" s="3">
        <f>N236</f>
        <v>0.55200000000000005</v>
      </c>
      <c r="B236" s="1">
        <f>VLOOKUP(D:D,'[1]Trade Values'!$D:$V,19,FALSE)</f>
        <v>9</v>
      </c>
      <c r="C236">
        <v>276</v>
      </c>
      <c r="D236" t="s">
        <v>341</v>
      </c>
      <c r="E236" t="s">
        <v>25</v>
      </c>
      <c r="F236" t="s">
        <v>67</v>
      </c>
      <c r="H236" s="1">
        <f>VLOOKUP(D:D,'[2]ROS Main Page'!$A:$E,5,FALSE)</f>
        <v>2.6</v>
      </c>
      <c r="I236" s="1">
        <f>301-C236</f>
        <v>25</v>
      </c>
      <c r="J236" s="1">
        <v>258</v>
      </c>
      <c r="K236" s="1">
        <f>H236-9.5</f>
        <v>-6.9</v>
      </c>
      <c r="L236" s="1">
        <f>SUM((I236+K236)+(J236/100))</f>
        <v>20.68</v>
      </c>
      <c r="N236" s="2">
        <f>((((((L236*(19-B236))*2)/(B236+2)-(B236+1))/100)*2)+M236)</f>
        <v>0.55200000000000005</v>
      </c>
    </row>
    <row r="237" spans="1:14" x14ac:dyDescent="0.3">
      <c r="A237" s="3">
        <f>N237</f>
        <v>0.50559999999999983</v>
      </c>
      <c r="B237" s="1">
        <v>13</v>
      </c>
      <c r="C237">
        <v>252</v>
      </c>
      <c r="D237" t="s">
        <v>335</v>
      </c>
      <c r="E237" t="s">
        <v>19</v>
      </c>
      <c r="F237" t="s">
        <v>59</v>
      </c>
      <c r="H237" s="1">
        <f>VLOOKUP(D:D,'[2]ROS Main Page'!$A:$E,5,FALSE)</f>
        <v>7.3</v>
      </c>
      <c r="I237" s="1">
        <f>301-C237</f>
        <v>49</v>
      </c>
      <c r="J237" s="1">
        <v>230</v>
      </c>
      <c r="K237" s="1">
        <f>H237-9.5</f>
        <v>-2.2000000000000002</v>
      </c>
      <c r="L237" s="1">
        <f>SUM((I237+K237)+(J237/100))</f>
        <v>49.099999999999994</v>
      </c>
      <c r="N237" s="2">
        <f>((((((L237*(19-B237))*2)/(B237+2)-(B237+1))/100)*2)+M237)</f>
        <v>0.50559999999999983</v>
      </c>
    </row>
    <row r="238" spans="1:14" x14ac:dyDescent="0.3">
      <c r="A238" s="3">
        <f>N238</f>
        <v>0.5</v>
      </c>
      <c r="B238" s="1">
        <f>VLOOKUP(D:D,'[1]Trade Values'!$D:$V,19,FALSE)</f>
        <v>10</v>
      </c>
      <c r="C238">
        <v>271</v>
      </c>
      <c r="D238" t="s">
        <v>340</v>
      </c>
      <c r="E238" t="s">
        <v>18</v>
      </c>
      <c r="F238" t="s">
        <v>59</v>
      </c>
      <c r="H238" s="1">
        <f>VLOOKUP(D:D,'[2]ROS Main Page'!$A:$E,5,FALSE)</f>
        <v>0.6</v>
      </c>
      <c r="I238" s="1">
        <f>301-C238</f>
        <v>30</v>
      </c>
      <c r="J238" s="1">
        <v>290</v>
      </c>
      <c r="K238" s="1">
        <f>H238-9.5</f>
        <v>-8.9</v>
      </c>
      <c r="L238" s="1">
        <f>SUM((I238+K238)+(J238/100))</f>
        <v>24</v>
      </c>
      <c r="N238" s="2">
        <f>((((((L238*(19-B238))*2)/(B238+2)-(B238+1))/100)*2)+M238)</f>
        <v>0.5</v>
      </c>
    </row>
    <row r="239" spans="1:14" x14ac:dyDescent="0.3">
      <c r="A239" s="3"/>
      <c r="C239"/>
      <c r="E239"/>
      <c r="F239"/>
      <c r="N239" s="2"/>
    </row>
    <row r="240" spans="1:14" x14ac:dyDescent="0.3">
      <c r="A240" s="3"/>
      <c r="C240"/>
      <c r="E240"/>
      <c r="F240"/>
      <c r="N240" s="2"/>
    </row>
    <row r="241" spans="1:14" x14ac:dyDescent="0.3">
      <c r="A241" s="3"/>
      <c r="C241"/>
      <c r="E241"/>
      <c r="F241"/>
      <c r="N241" s="2"/>
    </row>
    <row r="242" spans="1:14" x14ac:dyDescent="0.3">
      <c r="A242" s="3"/>
      <c r="C242"/>
      <c r="E242"/>
      <c r="F242"/>
      <c r="N242" s="2"/>
    </row>
    <row r="243" spans="1:14" x14ac:dyDescent="0.3">
      <c r="A243" s="3"/>
      <c r="C243"/>
      <c r="E243"/>
      <c r="F243"/>
      <c r="N243" s="2"/>
    </row>
    <row r="244" spans="1:14" x14ac:dyDescent="0.3">
      <c r="A244" s="3"/>
      <c r="C244"/>
      <c r="E244"/>
      <c r="F244"/>
      <c r="N244" s="2"/>
    </row>
    <row r="245" spans="1:14" x14ac:dyDescent="0.3">
      <c r="A245" s="3"/>
      <c r="C245"/>
      <c r="E245"/>
      <c r="F245"/>
      <c r="N245" s="2"/>
    </row>
    <row r="246" spans="1:14" x14ac:dyDescent="0.3">
      <c r="A246" s="3"/>
      <c r="C246"/>
      <c r="E246"/>
      <c r="F246"/>
      <c r="N246" s="2"/>
    </row>
    <row r="247" spans="1:14" x14ac:dyDescent="0.3">
      <c r="A247" s="3"/>
      <c r="C247"/>
      <c r="E247"/>
      <c r="F247"/>
      <c r="N247" s="2"/>
    </row>
    <row r="248" spans="1:14" x14ac:dyDescent="0.3">
      <c r="A248" s="3"/>
      <c r="C248"/>
      <c r="E248"/>
      <c r="F248"/>
      <c r="N248" s="2"/>
    </row>
    <row r="249" spans="1:14" x14ac:dyDescent="0.3">
      <c r="A249" s="3"/>
      <c r="C249"/>
      <c r="E249"/>
      <c r="F249"/>
      <c r="N249" s="2"/>
    </row>
    <row r="250" spans="1:14" x14ac:dyDescent="0.3">
      <c r="A250" s="3"/>
      <c r="C250"/>
      <c r="E250"/>
      <c r="F250"/>
      <c r="N250" s="2"/>
    </row>
    <row r="251" spans="1:14" x14ac:dyDescent="0.3">
      <c r="A251" s="3"/>
      <c r="C251"/>
      <c r="E251"/>
      <c r="F251"/>
      <c r="N251" s="2"/>
    </row>
    <row r="252" spans="1:14" x14ac:dyDescent="0.3">
      <c r="A252" s="3"/>
      <c r="C252"/>
      <c r="E252"/>
      <c r="F252"/>
      <c r="N252" s="2"/>
    </row>
    <row r="253" spans="1:14" x14ac:dyDescent="0.3">
      <c r="A253" s="3"/>
      <c r="C253"/>
      <c r="E253"/>
      <c r="F253"/>
      <c r="N253" s="2"/>
    </row>
    <row r="254" spans="1:14" x14ac:dyDescent="0.3">
      <c r="A254" s="3"/>
      <c r="C254"/>
      <c r="E254"/>
      <c r="F254"/>
      <c r="N254" s="2"/>
    </row>
    <row r="255" spans="1:14" x14ac:dyDescent="0.3">
      <c r="A255" s="3"/>
      <c r="C255"/>
      <c r="E255"/>
      <c r="F255"/>
      <c r="N255" s="2"/>
    </row>
    <row r="256" spans="1:14" x14ac:dyDescent="0.3">
      <c r="A256" s="3"/>
      <c r="C256"/>
      <c r="E256"/>
      <c r="F256"/>
      <c r="N256" s="2"/>
    </row>
    <row r="257" spans="1:14" x14ac:dyDescent="0.3">
      <c r="A257" s="3"/>
      <c r="C257"/>
      <c r="E257"/>
      <c r="F257"/>
      <c r="N257" s="2"/>
    </row>
    <row r="258" spans="1:14" x14ac:dyDescent="0.3">
      <c r="A258" s="3"/>
      <c r="C258"/>
      <c r="E258"/>
      <c r="F258"/>
      <c r="N258" s="2"/>
    </row>
    <row r="259" spans="1:14" x14ac:dyDescent="0.3">
      <c r="A259" s="3"/>
      <c r="C259"/>
      <c r="E259"/>
      <c r="F259"/>
      <c r="N259" s="2"/>
    </row>
    <row r="260" spans="1:14" x14ac:dyDescent="0.3">
      <c r="A260" s="3"/>
      <c r="C260"/>
      <c r="E260"/>
      <c r="F260"/>
      <c r="N260" s="2"/>
    </row>
    <row r="261" spans="1:14" x14ac:dyDescent="0.3">
      <c r="A261" s="3"/>
      <c r="C261"/>
      <c r="E261"/>
      <c r="F261"/>
      <c r="N261" s="2"/>
    </row>
    <row r="262" spans="1:14" x14ac:dyDescent="0.3">
      <c r="A262" s="3"/>
      <c r="C262"/>
      <c r="E262"/>
      <c r="F262"/>
      <c r="N262" s="2"/>
    </row>
    <row r="263" spans="1:14" x14ac:dyDescent="0.3">
      <c r="A263" s="3"/>
      <c r="C263"/>
      <c r="E263"/>
      <c r="F263"/>
      <c r="N263" s="2"/>
    </row>
    <row r="264" spans="1:14" x14ac:dyDescent="0.3">
      <c r="A264" s="3"/>
      <c r="C264"/>
      <c r="E264"/>
      <c r="F264"/>
      <c r="N264" s="2"/>
    </row>
    <row r="265" spans="1:14" x14ac:dyDescent="0.3">
      <c r="A265" s="3"/>
      <c r="C265"/>
      <c r="E265"/>
      <c r="F265"/>
      <c r="N265" s="2"/>
    </row>
    <row r="266" spans="1:14" x14ac:dyDescent="0.3">
      <c r="A266" s="3"/>
      <c r="C266"/>
      <c r="E266"/>
      <c r="F266"/>
      <c r="N266" s="2"/>
    </row>
    <row r="267" spans="1:14" x14ac:dyDescent="0.3">
      <c r="A267" s="3"/>
      <c r="C267"/>
      <c r="E267"/>
      <c r="F267"/>
      <c r="N267" s="2"/>
    </row>
    <row r="268" spans="1:14" x14ac:dyDescent="0.3">
      <c r="A268" s="3"/>
      <c r="C268"/>
      <c r="E268"/>
      <c r="F268"/>
      <c r="N268" s="2"/>
    </row>
    <row r="269" spans="1:14" x14ac:dyDescent="0.3">
      <c r="A269" s="3"/>
      <c r="C269"/>
      <c r="E269"/>
      <c r="F269"/>
      <c r="N269" s="2"/>
    </row>
    <row r="270" spans="1:14" x14ac:dyDescent="0.3">
      <c r="A270" s="3"/>
      <c r="C270"/>
      <c r="E270"/>
      <c r="F270"/>
      <c r="N270" s="2"/>
    </row>
    <row r="271" spans="1:14" x14ac:dyDescent="0.3">
      <c r="A271" s="3"/>
      <c r="C271"/>
      <c r="E271"/>
      <c r="F271"/>
      <c r="N271" s="2"/>
    </row>
    <row r="272" spans="1:14" x14ac:dyDescent="0.3">
      <c r="A272" s="3"/>
      <c r="C272"/>
      <c r="E272"/>
      <c r="F272"/>
      <c r="N272" s="2"/>
    </row>
    <row r="273" spans="1:14" x14ac:dyDescent="0.3">
      <c r="A273" s="3"/>
      <c r="C273"/>
      <c r="E273"/>
      <c r="F273"/>
      <c r="N273" s="2"/>
    </row>
    <row r="274" spans="1:14" x14ac:dyDescent="0.3">
      <c r="A274" s="3"/>
      <c r="C274"/>
      <c r="E274"/>
      <c r="F274"/>
      <c r="N274" s="2"/>
    </row>
    <row r="275" spans="1:14" x14ac:dyDescent="0.3">
      <c r="A275" s="3"/>
      <c r="C275"/>
      <c r="E275"/>
      <c r="F275"/>
      <c r="N275" s="2"/>
    </row>
    <row r="276" spans="1:14" x14ac:dyDescent="0.3">
      <c r="A276" s="3"/>
      <c r="C276"/>
      <c r="E276"/>
      <c r="F276"/>
      <c r="N276" s="2"/>
    </row>
    <row r="277" spans="1:14" x14ac:dyDescent="0.3">
      <c r="A277" s="3"/>
      <c r="C277"/>
      <c r="E277"/>
      <c r="F277"/>
      <c r="N277" s="2"/>
    </row>
    <row r="278" spans="1:14" x14ac:dyDescent="0.3">
      <c r="A278" s="3"/>
      <c r="C278"/>
      <c r="E278"/>
      <c r="F278"/>
      <c r="N278" s="2"/>
    </row>
    <row r="279" spans="1:14" x14ac:dyDescent="0.3">
      <c r="A279" s="3"/>
      <c r="C279"/>
      <c r="E279"/>
      <c r="F279"/>
      <c r="N279" s="2"/>
    </row>
    <row r="280" spans="1:14" x14ac:dyDescent="0.3">
      <c r="A280" s="3"/>
      <c r="C280"/>
      <c r="E280"/>
      <c r="F280"/>
      <c r="N280" s="2"/>
    </row>
    <row r="281" spans="1:14" x14ac:dyDescent="0.3">
      <c r="A281" s="3"/>
      <c r="C281"/>
      <c r="E281"/>
      <c r="F281"/>
      <c r="N281" s="2"/>
    </row>
    <row r="282" spans="1:14" x14ac:dyDescent="0.3">
      <c r="A282" s="3"/>
      <c r="C282"/>
      <c r="E282"/>
      <c r="F282"/>
      <c r="N282" s="2"/>
    </row>
    <row r="283" spans="1:14" x14ac:dyDescent="0.3">
      <c r="A283" s="3"/>
      <c r="C283"/>
      <c r="E283"/>
      <c r="F283"/>
      <c r="N283" s="2"/>
    </row>
    <row r="284" spans="1:14" x14ac:dyDescent="0.3">
      <c r="A284" s="3"/>
      <c r="C284"/>
      <c r="E284"/>
      <c r="F284"/>
      <c r="N284" s="2"/>
    </row>
    <row r="285" spans="1:14" x14ac:dyDescent="0.3">
      <c r="A285" s="3"/>
      <c r="C285"/>
      <c r="E285"/>
      <c r="F285"/>
      <c r="N285" s="2"/>
    </row>
    <row r="286" spans="1:14" x14ac:dyDescent="0.3">
      <c r="A286" s="3"/>
      <c r="C286"/>
      <c r="E286"/>
      <c r="F286"/>
      <c r="N286" s="2"/>
    </row>
    <row r="287" spans="1:14" x14ac:dyDescent="0.3">
      <c r="A287" s="3"/>
      <c r="C287"/>
      <c r="E287"/>
      <c r="F287"/>
      <c r="N287" s="2"/>
    </row>
    <row r="288" spans="1:14" x14ac:dyDescent="0.3">
      <c r="A288" s="3"/>
      <c r="C288"/>
      <c r="E288"/>
      <c r="F288"/>
      <c r="N288" s="2"/>
    </row>
    <row r="289" spans="1:14" x14ac:dyDescent="0.3">
      <c r="A289" s="3"/>
      <c r="C289"/>
      <c r="E289"/>
      <c r="F289"/>
      <c r="N289" s="2"/>
    </row>
    <row r="290" spans="1:14" x14ac:dyDescent="0.3">
      <c r="A290" s="3"/>
      <c r="C290"/>
      <c r="E290"/>
      <c r="F290"/>
      <c r="N290" s="2"/>
    </row>
  </sheetData>
  <autoFilter ref="A1:O290" xr:uid="{00000000-0001-0000-0100-000000000000}">
    <sortState xmlns:xlrd2="http://schemas.microsoft.com/office/spreadsheetml/2017/richdata2" ref="A2:O230">
      <sortCondition descending="1" ref="A1:A290"/>
    </sortState>
  </autoFilter>
  <conditionalFormatting sqref="D291:D1048576 D1">
    <cfRule type="duplicateValues" dxfId="20" priority="14"/>
  </conditionalFormatting>
  <conditionalFormatting sqref="D1:D1048576">
    <cfRule type="duplicateValues" dxfId="1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G2" sqref="G2"/>
    </sheetView>
  </sheetViews>
  <sheetFormatPr defaultRowHeight="14.4" x14ac:dyDescent="0.3"/>
  <cols>
    <col min="1" max="1" width="8.88671875" style="1"/>
    <col min="2" max="2" width="4.44140625" customWidth="1"/>
    <col min="3" max="3" width="4.109375" style="1" customWidth="1"/>
    <col min="4" max="4" width="22" style="1" bestFit="1" customWidth="1"/>
    <col min="5" max="5" width="7.44140625" style="1" customWidth="1"/>
    <col min="6" max="12" width="8.88671875" style="1"/>
    <col min="13" max="13" width="9.5546875" bestFit="1" customWidth="1"/>
  </cols>
  <sheetData>
    <row r="1" spans="1:13" x14ac:dyDescent="0.3">
      <c r="A1" s="1" t="s">
        <v>0</v>
      </c>
      <c r="B1" s="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44</v>
      </c>
      <c r="H1" s="1" t="s">
        <v>49</v>
      </c>
      <c r="I1" s="1" t="s">
        <v>51</v>
      </c>
      <c r="J1" s="1" t="s">
        <v>52</v>
      </c>
      <c r="K1" s="1" t="s">
        <v>343</v>
      </c>
      <c r="L1" s="1" t="s">
        <v>53</v>
      </c>
      <c r="M1" s="1" t="s">
        <v>258</v>
      </c>
    </row>
    <row r="2" spans="1:13" x14ac:dyDescent="0.3">
      <c r="A2" s="3">
        <v>46.86</v>
      </c>
      <c r="B2" s="1">
        <v>2</v>
      </c>
      <c r="C2">
        <v>41</v>
      </c>
      <c r="D2" t="s">
        <v>75</v>
      </c>
      <c r="E2" s="1" t="s">
        <v>21</v>
      </c>
      <c r="F2" s="1" t="s">
        <v>76</v>
      </c>
      <c r="G2" s="1">
        <v>24</v>
      </c>
      <c r="H2" s="1">
        <v>260</v>
      </c>
      <c r="I2" s="1">
        <v>16</v>
      </c>
      <c r="J2" s="1">
        <v>276</v>
      </c>
      <c r="L2" s="1">
        <v>46.86</v>
      </c>
      <c r="M2" s="4">
        <f>A2*1.5</f>
        <v>70.289999999999992</v>
      </c>
    </row>
    <row r="3" spans="1:13" x14ac:dyDescent="0.3">
      <c r="A3" s="3">
        <v>43.443000000000005</v>
      </c>
      <c r="B3" s="1">
        <v>2</v>
      </c>
      <c r="C3">
        <v>54</v>
      </c>
      <c r="D3" t="s">
        <v>114</v>
      </c>
      <c r="E3" s="1" t="s">
        <v>18</v>
      </c>
      <c r="F3" s="1" t="s">
        <v>76</v>
      </c>
      <c r="G3" s="1">
        <v>18.399999999999999</v>
      </c>
      <c r="H3" s="1">
        <v>247</v>
      </c>
      <c r="I3" s="1">
        <v>8.8999999999999986</v>
      </c>
      <c r="J3" s="1">
        <v>255.9</v>
      </c>
      <c r="L3" s="1">
        <v>43.443000000000005</v>
      </c>
      <c r="M3" s="4">
        <f t="shared" ref="M3:M37" si="0">A3*1.5</f>
        <v>65.164500000000004</v>
      </c>
    </row>
    <row r="4" spans="1:13" x14ac:dyDescent="0.3">
      <c r="A4" s="3">
        <v>42.388999999999996</v>
      </c>
      <c r="B4" s="1">
        <v>2</v>
      </c>
      <c r="C4">
        <v>58</v>
      </c>
      <c r="D4" t="s">
        <v>94</v>
      </c>
      <c r="E4" s="1" t="s">
        <v>3</v>
      </c>
      <c r="F4" s="1" t="s">
        <v>76</v>
      </c>
      <c r="G4" s="1">
        <v>16.2</v>
      </c>
      <c r="H4" s="1">
        <v>243</v>
      </c>
      <c r="I4" s="1">
        <v>6.6999999999999993</v>
      </c>
      <c r="J4" s="1">
        <v>249.7</v>
      </c>
      <c r="L4" s="1">
        <v>42.388999999999996</v>
      </c>
      <c r="M4" s="4">
        <f t="shared" si="0"/>
        <v>63.583499999999994</v>
      </c>
    </row>
    <row r="5" spans="1:13" x14ac:dyDescent="0.3">
      <c r="A5" s="3">
        <v>38.938000000000002</v>
      </c>
      <c r="B5" s="1">
        <v>2</v>
      </c>
      <c r="C5">
        <v>77</v>
      </c>
      <c r="D5" t="s">
        <v>249</v>
      </c>
      <c r="E5" s="1" t="s">
        <v>38</v>
      </c>
      <c r="F5" s="1" t="s">
        <v>76</v>
      </c>
      <c r="G5" s="1">
        <v>14.9</v>
      </c>
      <c r="H5" s="1">
        <v>224</v>
      </c>
      <c r="I5" s="1">
        <v>5.4</v>
      </c>
      <c r="J5" s="1">
        <v>229.4</v>
      </c>
      <c r="L5" s="1">
        <v>38.938000000000002</v>
      </c>
      <c r="M5" s="4">
        <f t="shared" si="0"/>
        <v>58.407000000000004</v>
      </c>
    </row>
    <row r="6" spans="1:13" x14ac:dyDescent="0.3">
      <c r="A6" s="3">
        <v>35.0304</v>
      </c>
      <c r="B6" s="1">
        <v>3</v>
      </c>
      <c r="C6">
        <v>40</v>
      </c>
      <c r="D6" t="s">
        <v>89</v>
      </c>
      <c r="E6" s="1" t="s">
        <v>9</v>
      </c>
      <c r="F6" s="1" t="s">
        <v>76</v>
      </c>
      <c r="G6" s="1">
        <v>22.8</v>
      </c>
      <c r="H6" s="1">
        <v>261</v>
      </c>
      <c r="I6" s="1">
        <v>13.3</v>
      </c>
      <c r="J6" s="1">
        <v>274.3</v>
      </c>
      <c r="L6" s="1">
        <v>35.0304</v>
      </c>
      <c r="M6" s="4">
        <f t="shared" si="0"/>
        <v>52.5456</v>
      </c>
    </row>
    <row r="7" spans="1:13" x14ac:dyDescent="0.3">
      <c r="A7" s="3">
        <v>31.433599999999998</v>
      </c>
      <c r="B7" s="1">
        <v>3</v>
      </c>
      <c r="C7">
        <v>70</v>
      </c>
      <c r="D7" t="s">
        <v>282</v>
      </c>
      <c r="E7" s="1" t="s">
        <v>37</v>
      </c>
      <c r="F7" s="1" t="s">
        <v>76</v>
      </c>
      <c r="G7" s="1">
        <v>23.2</v>
      </c>
      <c r="H7" s="1">
        <v>231</v>
      </c>
      <c r="I7" s="1">
        <v>15.2</v>
      </c>
      <c r="J7" s="1">
        <v>246.2</v>
      </c>
      <c r="L7" s="1">
        <v>31.433599999999998</v>
      </c>
      <c r="M7" s="4">
        <f t="shared" si="0"/>
        <v>47.150399999999998</v>
      </c>
    </row>
    <row r="8" spans="1:13" x14ac:dyDescent="0.3">
      <c r="A8" s="3">
        <v>31.024000000000001</v>
      </c>
      <c r="B8" s="1">
        <v>3</v>
      </c>
      <c r="C8">
        <v>68</v>
      </c>
      <c r="D8" t="s">
        <v>87</v>
      </c>
      <c r="E8" s="1" t="s">
        <v>80</v>
      </c>
      <c r="F8" s="1" t="s">
        <v>76</v>
      </c>
      <c r="G8" s="1">
        <v>19.5</v>
      </c>
      <c r="H8" s="1">
        <v>233</v>
      </c>
      <c r="I8" s="1">
        <v>10</v>
      </c>
      <c r="J8" s="1">
        <v>243</v>
      </c>
      <c r="L8" s="1">
        <v>31.024000000000001</v>
      </c>
      <c r="M8" s="4">
        <f t="shared" si="0"/>
        <v>46.536000000000001</v>
      </c>
    </row>
    <row r="9" spans="1:13" x14ac:dyDescent="0.3">
      <c r="A9" s="3">
        <v>29.488000000000003</v>
      </c>
      <c r="B9" s="1">
        <v>3</v>
      </c>
      <c r="C9">
        <v>80</v>
      </c>
      <c r="D9" t="s">
        <v>286</v>
      </c>
      <c r="E9" s="1" t="s">
        <v>4</v>
      </c>
      <c r="F9" s="1" t="s">
        <v>76</v>
      </c>
      <c r="G9" s="1">
        <v>15.7</v>
      </c>
      <c r="H9" s="1">
        <v>221</v>
      </c>
      <c r="I9" s="1">
        <v>10</v>
      </c>
      <c r="J9" s="1">
        <v>231</v>
      </c>
      <c r="L9" s="1">
        <v>29.488000000000003</v>
      </c>
      <c r="M9" s="4">
        <f t="shared" si="0"/>
        <v>44.232000000000006</v>
      </c>
    </row>
    <row r="10" spans="1:13" x14ac:dyDescent="0.3">
      <c r="A10" s="3">
        <v>27.107200000000002</v>
      </c>
      <c r="B10" s="1">
        <v>3</v>
      </c>
      <c r="C10">
        <v>96</v>
      </c>
      <c r="D10" t="s">
        <v>115</v>
      </c>
      <c r="E10" s="1" t="s">
        <v>16</v>
      </c>
      <c r="F10" s="1" t="s">
        <v>76</v>
      </c>
      <c r="G10" s="1">
        <v>16.899999999999999</v>
      </c>
      <c r="H10" s="1">
        <v>205</v>
      </c>
      <c r="I10" s="1">
        <v>7.3999999999999986</v>
      </c>
      <c r="J10" s="1">
        <v>212.4</v>
      </c>
      <c r="L10" s="1">
        <v>27.107200000000002</v>
      </c>
      <c r="M10" s="4">
        <f t="shared" si="0"/>
        <v>40.660800000000002</v>
      </c>
    </row>
    <row r="11" spans="1:13" x14ac:dyDescent="0.3">
      <c r="A11" s="3">
        <v>25.571199999999997</v>
      </c>
      <c r="B11" s="1">
        <v>3</v>
      </c>
      <c r="C11">
        <v>110</v>
      </c>
      <c r="D11" t="s">
        <v>240</v>
      </c>
      <c r="E11" s="1" t="s">
        <v>30</v>
      </c>
      <c r="F11" s="1" t="s">
        <v>76</v>
      </c>
      <c r="G11" s="1">
        <v>17.399999999999999</v>
      </c>
      <c r="H11" s="1">
        <v>191</v>
      </c>
      <c r="I11" s="1">
        <v>9.3999999999999986</v>
      </c>
      <c r="J11" s="1">
        <v>200.4</v>
      </c>
      <c r="L11" s="1">
        <v>25.571199999999997</v>
      </c>
      <c r="M11" s="4">
        <f t="shared" si="0"/>
        <v>38.356799999999993</v>
      </c>
    </row>
    <row r="12" spans="1:13" x14ac:dyDescent="0.3">
      <c r="A12" s="3">
        <v>22.97</v>
      </c>
      <c r="B12" s="1">
        <v>4</v>
      </c>
      <c r="C12">
        <v>81</v>
      </c>
      <c r="D12" t="s">
        <v>102</v>
      </c>
      <c r="E12" s="1" t="s">
        <v>7</v>
      </c>
      <c r="F12" s="1" t="s">
        <v>76</v>
      </c>
      <c r="G12" s="1">
        <v>18.7</v>
      </c>
      <c r="H12" s="1">
        <v>220</v>
      </c>
      <c r="I12" s="1">
        <v>10.7</v>
      </c>
      <c r="J12" s="1">
        <v>230.7</v>
      </c>
      <c r="L12" s="1">
        <v>22.97</v>
      </c>
      <c r="M12" s="4">
        <f t="shared" si="0"/>
        <v>34.454999999999998</v>
      </c>
    </row>
    <row r="13" spans="1:13" x14ac:dyDescent="0.3">
      <c r="A13" s="3">
        <v>15.1</v>
      </c>
      <c r="B13" s="1">
        <v>4</v>
      </c>
      <c r="C13">
        <v>153</v>
      </c>
      <c r="D13" t="s">
        <v>302</v>
      </c>
      <c r="E13" s="1" t="s">
        <v>28</v>
      </c>
      <c r="F13" s="1" t="s">
        <v>76</v>
      </c>
      <c r="G13" s="1">
        <v>12</v>
      </c>
      <c r="H13" s="1">
        <v>148</v>
      </c>
      <c r="I13" s="1">
        <v>4</v>
      </c>
      <c r="J13" s="1">
        <v>152</v>
      </c>
      <c r="L13" s="1">
        <v>15.1</v>
      </c>
      <c r="M13" s="4">
        <f t="shared" si="0"/>
        <v>22.65</v>
      </c>
    </row>
    <row r="14" spans="1:13" x14ac:dyDescent="0.3">
      <c r="A14" s="3">
        <v>11.862</v>
      </c>
      <c r="B14" s="1">
        <v>4</v>
      </c>
      <c r="C14">
        <v>186</v>
      </c>
      <c r="D14" t="s">
        <v>106</v>
      </c>
      <c r="E14" s="1" t="s">
        <v>23</v>
      </c>
      <c r="F14" s="1" t="s">
        <v>76</v>
      </c>
      <c r="G14" s="1">
        <v>10.5</v>
      </c>
      <c r="H14" s="1">
        <v>115</v>
      </c>
      <c r="I14" s="1">
        <v>1</v>
      </c>
      <c r="J14" s="1">
        <v>119.62</v>
      </c>
      <c r="L14" s="1">
        <v>11.862</v>
      </c>
      <c r="M14" s="4">
        <f t="shared" si="0"/>
        <v>17.792999999999999</v>
      </c>
    </row>
    <row r="15" spans="1:13" x14ac:dyDescent="0.3">
      <c r="A15" s="3">
        <v>8.7959999999999994</v>
      </c>
      <c r="B15" s="1">
        <v>8</v>
      </c>
      <c r="C15">
        <v>106</v>
      </c>
      <c r="D15" t="s">
        <v>235</v>
      </c>
      <c r="E15" s="1" t="s">
        <v>36</v>
      </c>
      <c r="F15" s="1" t="s">
        <v>76</v>
      </c>
      <c r="G15" s="1">
        <v>17</v>
      </c>
      <c r="H15" s="1">
        <v>195</v>
      </c>
      <c r="I15" s="1">
        <v>9</v>
      </c>
      <c r="J15" s="1">
        <v>204</v>
      </c>
      <c r="L15" s="1">
        <v>8.7959999999999994</v>
      </c>
      <c r="M15" s="4">
        <f t="shared" si="0"/>
        <v>13.193999999999999</v>
      </c>
    </row>
    <row r="16" spans="1:13" x14ac:dyDescent="0.3">
      <c r="A16" s="3">
        <v>6.9636363636363638</v>
      </c>
      <c r="B16" s="1">
        <v>9</v>
      </c>
      <c r="C16">
        <v>118</v>
      </c>
      <c r="D16" t="s">
        <v>141</v>
      </c>
      <c r="E16" s="1" t="s">
        <v>12</v>
      </c>
      <c r="F16" s="1" t="s">
        <v>76</v>
      </c>
      <c r="G16" s="1">
        <v>19.7</v>
      </c>
      <c r="H16" s="1">
        <v>183</v>
      </c>
      <c r="I16" s="1">
        <v>14</v>
      </c>
      <c r="J16" s="1">
        <v>197</v>
      </c>
      <c r="L16" s="1">
        <v>6.9636363636363638</v>
      </c>
      <c r="M16" s="4">
        <f t="shared" si="0"/>
        <v>10.445454545454545</v>
      </c>
    </row>
    <row r="17" spans="1:13" x14ac:dyDescent="0.3">
      <c r="A17" s="3">
        <v>6.7890909090909091</v>
      </c>
      <c r="B17" s="1">
        <v>9</v>
      </c>
      <c r="C17">
        <v>115</v>
      </c>
      <c r="D17" t="s">
        <v>133</v>
      </c>
      <c r="E17" s="1" t="s">
        <v>13</v>
      </c>
      <c r="F17" s="1" t="s">
        <v>76</v>
      </c>
      <c r="G17" s="1">
        <v>14.2</v>
      </c>
      <c r="H17" s="1">
        <v>186</v>
      </c>
      <c r="I17" s="1">
        <v>6.1999999999999993</v>
      </c>
      <c r="J17" s="1">
        <v>192.2</v>
      </c>
      <c r="L17" s="1">
        <v>6.7890909090909091</v>
      </c>
      <c r="M17" s="4">
        <f t="shared" si="0"/>
        <v>10.183636363636364</v>
      </c>
    </row>
    <row r="18" spans="1:13" x14ac:dyDescent="0.3">
      <c r="A18" s="3">
        <v>6.7890909090909091</v>
      </c>
      <c r="B18" s="1">
        <v>9</v>
      </c>
      <c r="C18">
        <v>116</v>
      </c>
      <c r="D18" t="s">
        <v>220</v>
      </c>
      <c r="E18" s="1" t="s">
        <v>26</v>
      </c>
      <c r="F18" s="1" t="s">
        <v>76</v>
      </c>
      <c r="G18" s="1">
        <v>16.7</v>
      </c>
      <c r="H18" s="1">
        <v>185</v>
      </c>
      <c r="I18" s="1">
        <v>7.1999999999999993</v>
      </c>
      <c r="J18" s="1">
        <v>192.2</v>
      </c>
      <c r="L18" s="1">
        <v>6.7890909090909091</v>
      </c>
      <c r="M18" s="4">
        <f t="shared" si="0"/>
        <v>10.183636363636364</v>
      </c>
    </row>
    <row r="19" spans="1:13" x14ac:dyDescent="0.3">
      <c r="A19" s="3">
        <v>6.7781818181818183</v>
      </c>
      <c r="B19" s="1">
        <v>9</v>
      </c>
      <c r="C19">
        <v>114</v>
      </c>
      <c r="D19" t="s">
        <v>147</v>
      </c>
      <c r="E19" s="1" t="s">
        <v>15</v>
      </c>
      <c r="F19" s="1" t="s">
        <v>76</v>
      </c>
      <c r="G19" s="1">
        <v>12.9</v>
      </c>
      <c r="H19" s="1">
        <v>187</v>
      </c>
      <c r="I19" s="1">
        <v>4.9000000000000004</v>
      </c>
      <c r="J19" s="1">
        <v>191.9</v>
      </c>
      <c r="L19" s="1">
        <v>6.7781818181818183</v>
      </c>
      <c r="M19" s="4">
        <f t="shared" si="0"/>
        <v>10.167272727272728</v>
      </c>
    </row>
    <row r="20" spans="1:13" x14ac:dyDescent="0.3">
      <c r="A20" s="3">
        <v>6.4181818181818189</v>
      </c>
      <c r="B20" s="1">
        <v>9</v>
      </c>
      <c r="C20">
        <v>128</v>
      </c>
      <c r="D20" t="s">
        <v>124</v>
      </c>
      <c r="E20" s="1" t="s">
        <v>35</v>
      </c>
      <c r="F20" s="1" t="s">
        <v>76</v>
      </c>
      <c r="G20" s="1">
        <v>17.7</v>
      </c>
      <c r="H20" s="1">
        <v>173</v>
      </c>
      <c r="I20" s="1">
        <v>9</v>
      </c>
      <c r="J20" s="1">
        <v>182</v>
      </c>
      <c r="L20" s="1">
        <v>6.4181818181818189</v>
      </c>
      <c r="M20" s="4">
        <f t="shared" si="0"/>
        <v>9.6272727272727288</v>
      </c>
    </row>
    <row r="21" spans="1:13" x14ac:dyDescent="0.3">
      <c r="A21" s="3">
        <v>5.6472727272727274</v>
      </c>
      <c r="B21" s="1">
        <v>9</v>
      </c>
      <c r="C21">
        <v>146</v>
      </c>
      <c r="D21" t="s">
        <v>300</v>
      </c>
      <c r="E21" s="1" t="s">
        <v>100</v>
      </c>
      <c r="F21" s="1" t="s">
        <v>76</v>
      </c>
      <c r="G21" s="1">
        <v>15.3</v>
      </c>
      <c r="H21" s="1">
        <v>155</v>
      </c>
      <c r="I21" s="1">
        <v>5.8000000000000007</v>
      </c>
      <c r="J21" s="1">
        <v>160.80000000000001</v>
      </c>
      <c r="L21" s="1">
        <v>5.6472727272727274</v>
      </c>
      <c r="M21" s="4">
        <f t="shared" si="0"/>
        <v>8.4709090909090907</v>
      </c>
    </row>
    <row r="22" spans="1:13" x14ac:dyDescent="0.3">
      <c r="A22" s="3">
        <v>5.625454545454545</v>
      </c>
      <c r="B22" s="1">
        <v>9</v>
      </c>
      <c r="C22">
        <v>143</v>
      </c>
      <c r="D22" t="s">
        <v>128</v>
      </c>
      <c r="E22" s="1" t="s">
        <v>85</v>
      </c>
      <c r="F22" s="1" t="s">
        <v>76</v>
      </c>
      <c r="G22" s="1">
        <v>11.7</v>
      </c>
      <c r="H22" s="1">
        <v>158</v>
      </c>
      <c r="I22" s="1">
        <v>2.1999999999999993</v>
      </c>
      <c r="J22" s="1">
        <v>160.19999999999999</v>
      </c>
      <c r="L22" s="1">
        <v>5.625454545454545</v>
      </c>
      <c r="M22" s="4">
        <f t="shared" si="0"/>
        <v>8.4381818181818176</v>
      </c>
    </row>
    <row r="23" spans="1:13" x14ac:dyDescent="0.3">
      <c r="A23" s="3">
        <v>5.1996363636363627</v>
      </c>
      <c r="B23" s="1">
        <v>9</v>
      </c>
      <c r="C23">
        <v>156</v>
      </c>
      <c r="D23" t="s">
        <v>303</v>
      </c>
      <c r="E23" s="1" t="s">
        <v>20</v>
      </c>
      <c r="F23" s="1" t="s">
        <v>76</v>
      </c>
      <c r="G23" s="1">
        <v>12.6</v>
      </c>
      <c r="H23" s="1">
        <v>145</v>
      </c>
      <c r="I23" s="1">
        <v>3.0999999999999996</v>
      </c>
      <c r="J23" s="1">
        <v>148.48999999999998</v>
      </c>
      <c r="L23" s="1">
        <v>5.1996363636363627</v>
      </c>
      <c r="M23" s="4">
        <f t="shared" si="0"/>
        <v>7.7994545454545445</v>
      </c>
    </row>
    <row r="24" spans="1:13" x14ac:dyDescent="0.3">
      <c r="A24" s="3">
        <v>5.0870000000000006</v>
      </c>
      <c r="B24" s="1">
        <v>10</v>
      </c>
      <c r="C24">
        <v>136</v>
      </c>
      <c r="D24" t="s">
        <v>297</v>
      </c>
      <c r="E24" s="1" t="s">
        <v>33</v>
      </c>
      <c r="F24" s="1" t="s">
        <v>76</v>
      </c>
      <c r="G24" s="1">
        <v>19.899999999999999</v>
      </c>
      <c r="H24" s="1">
        <v>165</v>
      </c>
      <c r="I24" s="1">
        <v>11.899999999999999</v>
      </c>
      <c r="J24" s="1">
        <v>176.9</v>
      </c>
      <c r="L24" s="1">
        <v>5.0870000000000006</v>
      </c>
      <c r="M24" s="4">
        <f t="shared" si="0"/>
        <v>7.6305000000000014</v>
      </c>
    </row>
    <row r="25" spans="1:13" x14ac:dyDescent="0.3">
      <c r="A25" s="3">
        <v>4.2992727272727276</v>
      </c>
      <c r="B25" s="1">
        <v>9</v>
      </c>
      <c r="C25">
        <v>184</v>
      </c>
      <c r="D25" t="s">
        <v>314</v>
      </c>
      <c r="E25" s="1" t="s">
        <v>32</v>
      </c>
      <c r="F25" s="1" t="s">
        <v>76</v>
      </c>
      <c r="G25" s="1">
        <v>14.9</v>
      </c>
      <c r="H25" s="1">
        <v>117</v>
      </c>
      <c r="I25" s="1">
        <v>5.4</v>
      </c>
      <c r="J25" s="1">
        <v>123.73</v>
      </c>
      <c r="L25" s="1">
        <v>4.2992727272727276</v>
      </c>
      <c r="M25" s="4">
        <f t="shared" si="0"/>
        <v>6.4489090909090914</v>
      </c>
    </row>
    <row r="26" spans="1:13" x14ac:dyDescent="0.3">
      <c r="A26" s="3">
        <v>4.255272727272728</v>
      </c>
      <c r="B26" s="1">
        <v>9</v>
      </c>
      <c r="C26">
        <v>182</v>
      </c>
      <c r="D26" t="s">
        <v>99</v>
      </c>
      <c r="E26" s="1" t="s">
        <v>19</v>
      </c>
      <c r="F26" s="1" t="s">
        <v>76</v>
      </c>
      <c r="G26" s="1">
        <v>11.7</v>
      </c>
      <c r="H26" s="1">
        <v>119</v>
      </c>
      <c r="I26" s="1">
        <v>2.1999999999999993</v>
      </c>
      <c r="J26" s="1">
        <v>122.52</v>
      </c>
      <c r="L26" s="1">
        <v>4.255272727272728</v>
      </c>
      <c r="M26" s="4">
        <f t="shared" si="0"/>
        <v>6.3829090909090915</v>
      </c>
    </row>
    <row r="27" spans="1:13" x14ac:dyDescent="0.3">
      <c r="A27" s="3">
        <v>3.8523636363636364</v>
      </c>
      <c r="B27" s="1">
        <v>9</v>
      </c>
      <c r="C27">
        <v>198</v>
      </c>
      <c r="D27" t="s">
        <v>317</v>
      </c>
      <c r="E27" s="1" t="s">
        <v>29</v>
      </c>
      <c r="F27" s="1" t="s">
        <v>76</v>
      </c>
      <c r="G27" s="1">
        <v>14.8</v>
      </c>
      <c r="H27" s="1">
        <v>103</v>
      </c>
      <c r="I27" s="1">
        <v>5.3000000000000007</v>
      </c>
      <c r="J27" s="1">
        <v>111.44</v>
      </c>
      <c r="L27" s="1">
        <v>3.8523636363636364</v>
      </c>
      <c r="M27" s="4">
        <f t="shared" si="0"/>
        <v>5.7785454545454549</v>
      </c>
    </row>
    <row r="28" spans="1:13" x14ac:dyDescent="0.3">
      <c r="A28" s="3">
        <v>3.6748999999999996</v>
      </c>
      <c r="B28" s="1">
        <v>10</v>
      </c>
      <c r="C28">
        <v>177</v>
      </c>
      <c r="D28" t="s">
        <v>311</v>
      </c>
      <c r="E28" s="1" t="s">
        <v>78</v>
      </c>
      <c r="F28" s="1" t="s">
        <v>76</v>
      </c>
      <c r="G28" s="1">
        <v>12.3</v>
      </c>
      <c r="H28" s="1">
        <v>124</v>
      </c>
      <c r="I28" s="1">
        <v>2.8000000000000007</v>
      </c>
      <c r="J28" s="1">
        <v>129.82999999999998</v>
      </c>
      <c r="L28" s="1">
        <v>3.6748999999999996</v>
      </c>
      <c r="M28" s="4">
        <f t="shared" si="0"/>
        <v>5.5123499999999996</v>
      </c>
    </row>
    <row r="29" spans="1:13" x14ac:dyDescent="0.3">
      <c r="A29" s="3">
        <v>3.46</v>
      </c>
      <c r="B29" s="1">
        <v>9</v>
      </c>
      <c r="C29">
        <v>289</v>
      </c>
      <c r="D29" t="s">
        <v>130</v>
      </c>
      <c r="E29" s="1" t="s">
        <v>11</v>
      </c>
      <c r="F29" s="1" t="s">
        <v>76</v>
      </c>
      <c r="G29" s="1">
        <v>13.6</v>
      </c>
      <c r="H29" s="1">
        <v>12</v>
      </c>
      <c r="I29" s="1">
        <v>4.0999999999999996</v>
      </c>
      <c r="J29" s="1">
        <v>18.150000000000002</v>
      </c>
      <c r="K29" s="1">
        <v>3</v>
      </c>
      <c r="L29" s="1">
        <v>3.46</v>
      </c>
      <c r="M29" s="4">
        <f t="shared" si="0"/>
        <v>5.1899999999999995</v>
      </c>
    </row>
    <row r="30" spans="1:13" x14ac:dyDescent="0.3">
      <c r="A30" s="3">
        <v>2.2952727272727271</v>
      </c>
      <c r="B30" s="1">
        <v>9</v>
      </c>
      <c r="C30">
        <v>240</v>
      </c>
      <c r="D30" t="s">
        <v>331</v>
      </c>
      <c r="E30" s="1" t="s">
        <v>25</v>
      </c>
      <c r="F30" s="1" t="s">
        <v>76</v>
      </c>
      <c r="G30" s="1">
        <v>14.2</v>
      </c>
      <c r="H30" s="1">
        <v>61</v>
      </c>
      <c r="I30" s="1">
        <v>4.6999999999999993</v>
      </c>
      <c r="J30" s="1">
        <v>68.62</v>
      </c>
      <c r="L30" s="1">
        <v>2.2952727272727271</v>
      </c>
      <c r="M30" s="4">
        <f t="shared" si="0"/>
        <v>3.4429090909090907</v>
      </c>
    </row>
    <row r="31" spans="1:13" x14ac:dyDescent="0.3">
      <c r="A31" s="3">
        <v>2.2556363636363632</v>
      </c>
      <c r="B31" s="1">
        <v>9</v>
      </c>
      <c r="C31">
        <v>229</v>
      </c>
      <c r="D31" t="s">
        <v>329</v>
      </c>
      <c r="E31" s="1" t="s">
        <v>93</v>
      </c>
      <c r="F31" s="1" t="s">
        <v>76</v>
      </c>
      <c r="G31" s="1">
        <v>2.1</v>
      </c>
      <c r="H31" s="1">
        <v>72</v>
      </c>
      <c r="I31" s="1">
        <v>-7.4</v>
      </c>
      <c r="J31" s="1">
        <v>67.53</v>
      </c>
      <c r="L31" s="1">
        <v>2.2556363636363632</v>
      </c>
      <c r="M31" s="4">
        <f t="shared" si="0"/>
        <v>3.383454545454545</v>
      </c>
    </row>
    <row r="32" spans="1:13" x14ac:dyDescent="0.3">
      <c r="A32" s="3">
        <v>2.0935999999999999</v>
      </c>
      <c r="B32" s="1">
        <v>10</v>
      </c>
      <c r="C32">
        <v>231</v>
      </c>
      <c r="D32" t="s">
        <v>267</v>
      </c>
      <c r="E32" s="1" t="s">
        <v>5</v>
      </c>
      <c r="F32" s="1" t="s">
        <v>76</v>
      </c>
      <c r="G32" s="1">
        <v>13.6</v>
      </c>
      <c r="H32" s="1">
        <v>70</v>
      </c>
      <c r="I32" s="1">
        <v>4.0999999999999996</v>
      </c>
      <c r="J32" s="1">
        <v>77.11999999999999</v>
      </c>
      <c r="L32" s="1">
        <v>2.0935999999999999</v>
      </c>
      <c r="M32" s="4">
        <f t="shared" si="0"/>
        <v>3.1403999999999996</v>
      </c>
    </row>
    <row r="33" spans="1:13" x14ac:dyDescent="0.3">
      <c r="A33" s="3">
        <v>2.0683636363636362</v>
      </c>
      <c r="B33" s="1">
        <v>9</v>
      </c>
      <c r="C33">
        <v>245</v>
      </c>
      <c r="D33" t="s">
        <v>272</v>
      </c>
      <c r="E33" s="1" t="s">
        <v>27</v>
      </c>
      <c r="F33" s="1" t="s">
        <v>76</v>
      </c>
      <c r="G33" s="1">
        <v>12.3</v>
      </c>
      <c r="H33" s="1">
        <v>56</v>
      </c>
      <c r="I33" s="1">
        <v>2.8000000000000007</v>
      </c>
      <c r="J33" s="1">
        <v>62.379999999999995</v>
      </c>
      <c r="L33" s="1">
        <v>2.0683636363636362</v>
      </c>
      <c r="M33" s="4">
        <f t="shared" si="0"/>
        <v>3.1025454545454543</v>
      </c>
    </row>
    <row r="34" spans="1:13" x14ac:dyDescent="0.3">
      <c r="A34" s="3">
        <v>0.77029999999999987</v>
      </c>
      <c r="B34" s="1">
        <v>10</v>
      </c>
      <c r="C34">
        <v>268</v>
      </c>
      <c r="D34" t="s">
        <v>339</v>
      </c>
      <c r="E34" s="1" t="s">
        <v>93</v>
      </c>
      <c r="F34" s="1" t="s">
        <v>76</v>
      </c>
      <c r="G34" s="1">
        <v>7.5</v>
      </c>
      <c r="H34" s="1">
        <v>33</v>
      </c>
      <c r="I34" s="1">
        <v>-2</v>
      </c>
      <c r="J34" s="1">
        <v>33.01</v>
      </c>
      <c r="L34" s="1">
        <v>0.77029999999999987</v>
      </c>
      <c r="M34" s="4">
        <f t="shared" si="0"/>
        <v>1.1554499999999999</v>
      </c>
    </row>
    <row r="35" spans="1:13" x14ac:dyDescent="0.3">
      <c r="A35" s="3">
        <v>0.65151999999999999</v>
      </c>
      <c r="B35" s="1">
        <v>13</v>
      </c>
      <c r="C35">
        <v>245</v>
      </c>
      <c r="D35" t="s">
        <v>276</v>
      </c>
      <c r="E35" s="1" t="s">
        <v>32</v>
      </c>
      <c r="F35" s="1" t="s">
        <v>76</v>
      </c>
      <c r="G35" s="1" t="s">
        <v>219</v>
      </c>
      <c r="H35" s="1">
        <v>8.1</v>
      </c>
      <c r="I35" s="1">
        <v>65</v>
      </c>
      <c r="J35" s="1">
        <v>0.8</v>
      </c>
      <c r="K35" s="1">
        <v>0</v>
      </c>
      <c r="L35" s="1">
        <v>0</v>
      </c>
      <c r="M35" s="4">
        <f t="shared" si="0"/>
        <v>0.97727999999999993</v>
      </c>
    </row>
    <row r="36" spans="1:13" x14ac:dyDescent="0.3">
      <c r="A36" s="3">
        <v>0.59120000000000017</v>
      </c>
      <c r="B36" s="1">
        <v>13</v>
      </c>
      <c r="C36">
        <v>245</v>
      </c>
      <c r="D36" t="s">
        <v>275</v>
      </c>
      <c r="E36" s="1" t="s">
        <v>29</v>
      </c>
      <c r="F36" s="1" t="s">
        <v>76</v>
      </c>
      <c r="G36" s="1" t="s">
        <v>219</v>
      </c>
      <c r="H36" s="1">
        <v>5</v>
      </c>
      <c r="I36" s="1">
        <v>123.6</v>
      </c>
      <c r="J36" s="1">
        <v>0.2</v>
      </c>
      <c r="K36" s="1">
        <v>0</v>
      </c>
      <c r="L36" s="1">
        <v>0</v>
      </c>
      <c r="M36" s="4">
        <f t="shared" si="0"/>
        <v>0.88680000000000025</v>
      </c>
    </row>
    <row r="37" spans="1:13" x14ac:dyDescent="0.3">
      <c r="A37" s="3">
        <v>0.56672</v>
      </c>
      <c r="B37" s="1">
        <v>13</v>
      </c>
      <c r="C37">
        <v>245</v>
      </c>
      <c r="D37" t="s">
        <v>214</v>
      </c>
      <c r="E37" s="1" t="s">
        <v>35</v>
      </c>
      <c r="F37" s="1" t="s">
        <v>76</v>
      </c>
      <c r="G37" s="1" t="s">
        <v>219</v>
      </c>
      <c r="H37" s="1">
        <v>3.4</v>
      </c>
      <c r="I37" s="1">
        <v>55.8</v>
      </c>
      <c r="J37" s="1">
        <v>0.5</v>
      </c>
      <c r="K37" s="1">
        <v>0</v>
      </c>
      <c r="L37" s="1">
        <v>0</v>
      </c>
      <c r="M37" s="4">
        <f t="shared" si="0"/>
        <v>0.85007999999999995</v>
      </c>
    </row>
    <row r="38" spans="1:13" x14ac:dyDescent="0.3">
      <c r="A38" s="3"/>
      <c r="C38"/>
      <c r="D38"/>
      <c r="M38" s="4"/>
    </row>
    <row r="39" spans="1:13" x14ac:dyDescent="0.3">
      <c r="A39" s="3"/>
      <c r="C39"/>
      <c r="D39"/>
      <c r="M39" s="4"/>
    </row>
    <row r="40" spans="1:13" x14ac:dyDescent="0.3">
      <c r="A40" s="3"/>
      <c r="D40" s="5"/>
      <c r="M40" s="4"/>
    </row>
  </sheetData>
  <conditionalFormatting sqref="D18:D37 D2:D13">
    <cfRule type="duplicateValues" dxfId="18" priority="3"/>
  </conditionalFormatting>
  <conditionalFormatting sqref="D1">
    <cfRule type="duplicateValues" dxfId="17" priority="2"/>
  </conditionalFormatting>
  <conditionalFormatting sqref="D1">
    <cfRule type="duplicateValues" dxfId="1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4"/>
  <sheetViews>
    <sheetView workbookViewId="0">
      <selection activeCell="A2" sqref="A2:A83"/>
    </sheetView>
  </sheetViews>
  <sheetFormatPr defaultRowHeight="14.4" x14ac:dyDescent="0.3"/>
  <cols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2" width="8.88671875" style="1"/>
  </cols>
  <sheetData>
    <row r="1" spans="1:13" x14ac:dyDescent="0.3">
      <c r="A1" s="1" t="s">
        <v>0</v>
      </c>
      <c r="B1" s="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44</v>
      </c>
      <c r="H1" s="1" t="s">
        <v>49</v>
      </c>
      <c r="I1" s="1" t="s">
        <v>51</v>
      </c>
      <c r="J1" s="1" t="s">
        <v>52</v>
      </c>
      <c r="K1" s="1" t="s">
        <v>343</v>
      </c>
      <c r="L1" s="1" t="s">
        <v>53</v>
      </c>
      <c r="M1" s="1"/>
    </row>
    <row r="2" spans="1:13" x14ac:dyDescent="0.3">
      <c r="A2" s="3">
        <v>76.664000000000001</v>
      </c>
      <c r="B2" s="1">
        <v>1</v>
      </c>
      <c r="C2">
        <v>1</v>
      </c>
      <c r="D2" t="s">
        <v>84</v>
      </c>
      <c r="E2" s="1" t="s">
        <v>18</v>
      </c>
      <c r="F2" s="1" t="s">
        <v>56</v>
      </c>
      <c r="G2" s="1">
        <v>28.1</v>
      </c>
      <c r="H2" s="1">
        <v>300</v>
      </c>
      <c r="I2" s="1">
        <v>19.600000000000001</v>
      </c>
      <c r="J2" s="1">
        <v>319.60000000000002</v>
      </c>
      <c r="L2" s="6">
        <v>76.664000000000001</v>
      </c>
      <c r="M2" s="2"/>
    </row>
    <row r="3" spans="1:13" x14ac:dyDescent="0.3">
      <c r="A3" s="3">
        <v>74.672000000000011</v>
      </c>
      <c r="B3" s="1">
        <v>1</v>
      </c>
      <c r="C3">
        <v>2</v>
      </c>
      <c r="D3" t="s">
        <v>198</v>
      </c>
      <c r="E3" s="1" t="s">
        <v>100</v>
      </c>
      <c r="F3" s="1" t="s">
        <v>56</v>
      </c>
      <c r="G3" s="1">
        <v>20.3</v>
      </c>
      <c r="H3" s="1">
        <v>299</v>
      </c>
      <c r="I3" s="1">
        <v>12.3</v>
      </c>
      <c r="J3" s="1">
        <v>311.3</v>
      </c>
      <c r="L3" s="6">
        <v>74.672000000000011</v>
      </c>
      <c r="M3" s="2"/>
    </row>
    <row r="4" spans="1:13" x14ac:dyDescent="0.3">
      <c r="A4" s="3">
        <v>73.087999999999994</v>
      </c>
      <c r="B4" s="1">
        <v>1</v>
      </c>
      <c r="C4">
        <v>3</v>
      </c>
      <c r="D4" t="s">
        <v>221</v>
      </c>
      <c r="E4" s="1" t="s">
        <v>20</v>
      </c>
      <c r="F4" s="1" t="s">
        <v>56</v>
      </c>
      <c r="G4" s="1">
        <v>15.2</v>
      </c>
      <c r="H4" s="1">
        <v>298</v>
      </c>
      <c r="I4" s="1">
        <v>6.6999999999999993</v>
      </c>
      <c r="J4" s="1">
        <v>304.7</v>
      </c>
      <c r="L4" s="6">
        <v>73.087999999999994</v>
      </c>
      <c r="M4" s="2"/>
    </row>
    <row r="5" spans="1:13" x14ac:dyDescent="0.3">
      <c r="A5" s="3">
        <v>72.824000000000012</v>
      </c>
      <c r="B5" s="1">
        <v>1</v>
      </c>
      <c r="C5">
        <v>7</v>
      </c>
      <c r="D5" t="s">
        <v>57</v>
      </c>
      <c r="E5" s="1" t="s">
        <v>4</v>
      </c>
      <c r="F5" s="1" t="s">
        <v>56</v>
      </c>
      <c r="G5" s="1">
        <v>17.600000000000001</v>
      </c>
      <c r="H5" s="1">
        <v>294</v>
      </c>
      <c r="I5" s="1">
        <v>9.6000000000000014</v>
      </c>
      <c r="J5" s="1">
        <v>303.60000000000002</v>
      </c>
      <c r="L5" s="6">
        <v>72.824000000000012</v>
      </c>
      <c r="M5" s="2"/>
    </row>
    <row r="6" spans="1:13" x14ac:dyDescent="0.3">
      <c r="A6" s="3">
        <v>72.103999999999999</v>
      </c>
      <c r="B6" s="1">
        <v>1</v>
      </c>
      <c r="C6">
        <v>8</v>
      </c>
      <c r="D6" t="s">
        <v>223</v>
      </c>
      <c r="E6" s="1" t="s">
        <v>15</v>
      </c>
      <c r="F6" s="1" t="s">
        <v>56</v>
      </c>
      <c r="G6" s="1">
        <v>17.100000000000001</v>
      </c>
      <c r="H6" s="1">
        <v>293</v>
      </c>
      <c r="I6" s="1">
        <v>7.6000000000000014</v>
      </c>
      <c r="J6" s="1">
        <v>300.60000000000002</v>
      </c>
      <c r="L6" s="6">
        <v>72.103999999999999</v>
      </c>
      <c r="M6" s="2"/>
    </row>
    <row r="7" spans="1:13" x14ac:dyDescent="0.3">
      <c r="A7" s="3">
        <v>71.335999999999999</v>
      </c>
      <c r="B7" s="1">
        <v>1</v>
      </c>
      <c r="C7">
        <v>16</v>
      </c>
      <c r="D7" t="s">
        <v>239</v>
      </c>
      <c r="E7" s="1" t="s">
        <v>11</v>
      </c>
      <c r="F7" s="1" t="s">
        <v>56</v>
      </c>
      <c r="G7" s="1">
        <v>20.399999999999999</v>
      </c>
      <c r="H7" s="1">
        <v>285</v>
      </c>
      <c r="I7" s="1">
        <v>12.399999999999999</v>
      </c>
      <c r="J7" s="1">
        <v>297.39999999999998</v>
      </c>
      <c r="L7" s="6">
        <v>71.335999999999999</v>
      </c>
      <c r="M7" s="2"/>
    </row>
    <row r="8" spans="1:13" x14ac:dyDescent="0.3">
      <c r="A8" s="3">
        <v>50.803999999999995</v>
      </c>
      <c r="B8" s="1">
        <v>2</v>
      </c>
      <c r="C8">
        <v>14</v>
      </c>
      <c r="D8" t="s">
        <v>212</v>
      </c>
      <c r="E8" s="1" t="s">
        <v>21</v>
      </c>
      <c r="F8" s="1" t="s">
        <v>56</v>
      </c>
      <c r="G8" s="1">
        <v>20.2</v>
      </c>
      <c r="H8" s="1">
        <v>287</v>
      </c>
      <c r="I8" s="1">
        <v>12.2</v>
      </c>
      <c r="J8" s="1">
        <v>299.2</v>
      </c>
      <c r="L8" s="6">
        <v>50.803999999999995</v>
      </c>
      <c r="M8" s="2"/>
    </row>
    <row r="9" spans="1:13" x14ac:dyDescent="0.3">
      <c r="A9" s="3">
        <v>49.902999999999992</v>
      </c>
      <c r="B9" s="1">
        <v>2</v>
      </c>
      <c r="C9">
        <v>18</v>
      </c>
      <c r="D9" t="s">
        <v>230</v>
      </c>
      <c r="E9" s="1" t="s">
        <v>19</v>
      </c>
      <c r="F9" s="1" t="s">
        <v>56</v>
      </c>
      <c r="G9" s="1">
        <v>20.399999999999999</v>
      </c>
      <c r="H9" s="1">
        <v>283</v>
      </c>
      <c r="I9" s="1">
        <v>10.899999999999999</v>
      </c>
      <c r="J9" s="1">
        <v>293.89999999999998</v>
      </c>
      <c r="L9" s="6">
        <v>49.902999999999992</v>
      </c>
      <c r="M9" s="2"/>
    </row>
    <row r="10" spans="1:13" x14ac:dyDescent="0.3">
      <c r="A10" s="3">
        <v>46.417999999999992</v>
      </c>
      <c r="B10" s="1">
        <v>2</v>
      </c>
      <c r="C10">
        <v>37</v>
      </c>
      <c r="D10" t="s">
        <v>224</v>
      </c>
      <c r="E10" s="1" t="s">
        <v>26</v>
      </c>
      <c r="F10" s="1" t="s">
        <v>56</v>
      </c>
      <c r="G10" s="1">
        <v>18.899999999999999</v>
      </c>
      <c r="H10" s="1">
        <v>264</v>
      </c>
      <c r="I10" s="1">
        <v>9.3999999999999986</v>
      </c>
      <c r="J10" s="1">
        <v>273.39999999999998</v>
      </c>
      <c r="L10" s="6">
        <v>46.417999999999992</v>
      </c>
      <c r="M10" s="2"/>
    </row>
    <row r="11" spans="1:13" x14ac:dyDescent="0.3">
      <c r="A11" s="3">
        <v>45.92</v>
      </c>
      <c r="B11" s="1">
        <v>1</v>
      </c>
      <c r="C11">
        <v>39</v>
      </c>
      <c r="D11" t="s">
        <v>77</v>
      </c>
      <c r="E11" s="1" t="s">
        <v>36</v>
      </c>
      <c r="F11" s="1" t="s">
        <v>56</v>
      </c>
      <c r="G11" s="1">
        <v>0</v>
      </c>
      <c r="H11" s="1">
        <v>262</v>
      </c>
      <c r="I11" s="1">
        <v>-8</v>
      </c>
      <c r="J11" s="1">
        <v>254</v>
      </c>
      <c r="K11" s="1">
        <v>-15</v>
      </c>
      <c r="L11" s="6">
        <v>45.92</v>
      </c>
      <c r="M11" s="2"/>
    </row>
    <row r="12" spans="1:13" x14ac:dyDescent="0.3">
      <c r="A12" s="3">
        <v>45.772000000000006</v>
      </c>
      <c r="B12" s="1">
        <v>2</v>
      </c>
      <c r="C12">
        <v>35</v>
      </c>
      <c r="D12" t="s">
        <v>201</v>
      </c>
      <c r="E12" s="1" t="s">
        <v>85</v>
      </c>
      <c r="F12" s="1" t="s">
        <v>56</v>
      </c>
      <c r="G12" s="1">
        <v>13.1</v>
      </c>
      <c r="H12" s="1">
        <v>266</v>
      </c>
      <c r="I12" s="1">
        <v>3.5999999999999996</v>
      </c>
      <c r="J12" s="1">
        <v>269.60000000000002</v>
      </c>
      <c r="L12" s="6">
        <v>45.772000000000006</v>
      </c>
      <c r="M12" s="2"/>
    </row>
    <row r="13" spans="1:13" x14ac:dyDescent="0.3">
      <c r="A13" s="3">
        <v>39.369599999999998</v>
      </c>
      <c r="B13" s="1">
        <v>3</v>
      </c>
      <c r="C13">
        <v>12</v>
      </c>
      <c r="D13" t="s">
        <v>61</v>
      </c>
      <c r="E13" s="1" t="s">
        <v>35</v>
      </c>
      <c r="F13" s="1" t="s">
        <v>56</v>
      </c>
      <c r="G13" s="1">
        <v>27.2</v>
      </c>
      <c r="H13" s="1">
        <v>289</v>
      </c>
      <c r="I13" s="1">
        <v>19.2</v>
      </c>
      <c r="J13" s="1">
        <v>308.2</v>
      </c>
      <c r="L13" s="6">
        <v>39.369599999999998</v>
      </c>
      <c r="M13" s="2"/>
    </row>
    <row r="14" spans="1:13" x14ac:dyDescent="0.3">
      <c r="A14" s="3">
        <v>36.899199999999993</v>
      </c>
      <c r="B14" s="1">
        <v>3</v>
      </c>
      <c r="C14">
        <v>20</v>
      </c>
      <c r="D14" t="s">
        <v>70</v>
      </c>
      <c r="E14" s="1" t="s">
        <v>38</v>
      </c>
      <c r="F14" s="1" t="s">
        <v>56</v>
      </c>
      <c r="G14" s="1">
        <v>17.399999999999999</v>
      </c>
      <c r="H14" s="1">
        <v>281</v>
      </c>
      <c r="I14" s="1">
        <v>7.8999999999999986</v>
      </c>
      <c r="J14" s="1">
        <v>288.89999999999998</v>
      </c>
      <c r="L14" s="6">
        <v>36.899199999999993</v>
      </c>
      <c r="M14" s="2"/>
    </row>
    <row r="15" spans="1:13" x14ac:dyDescent="0.3">
      <c r="A15" s="3">
        <v>36.745599999999996</v>
      </c>
      <c r="B15" s="1">
        <v>3</v>
      </c>
      <c r="C15">
        <v>23</v>
      </c>
      <c r="D15" t="s">
        <v>139</v>
      </c>
      <c r="E15" s="1" t="s">
        <v>9</v>
      </c>
      <c r="F15" s="1" t="s">
        <v>56</v>
      </c>
      <c r="G15" s="1">
        <v>19.2</v>
      </c>
      <c r="H15" s="1">
        <v>278</v>
      </c>
      <c r="I15" s="1">
        <v>9.6999999999999993</v>
      </c>
      <c r="J15" s="1">
        <v>287.7</v>
      </c>
      <c r="L15" s="6">
        <v>36.745599999999996</v>
      </c>
      <c r="M15" s="2"/>
    </row>
    <row r="16" spans="1:13" x14ac:dyDescent="0.3">
      <c r="A16" s="3">
        <v>36.711000000000006</v>
      </c>
      <c r="B16" s="1">
        <v>2</v>
      </c>
      <c r="C16">
        <v>79</v>
      </c>
      <c r="D16" t="s">
        <v>285</v>
      </c>
      <c r="E16" s="1" t="s">
        <v>78</v>
      </c>
      <c r="F16" s="1" t="s">
        <v>56</v>
      </c>
      <c r="G16" s="1">
        <v>0</v>
      </c>
      <c r="H16" s="1">
        <v>222</v>
      </c>
      <c r="I16" s="1">
        <v>-5.7</v>
      </c>
      <c r="J16" s="1">
        <v>216.3</v>
      </c>
      <c r="L16" s="6">
        <v>36.711000000000006</v>
      </c>
      <c r="M16" s="2"/>
    </row>
    <row r="17" spans="1:13" x14ac:dyDescent="0.3">
      <c r="A17" s="3">
        <v>35.875199999999992</v>
      </c>
      <c r="B17" s="1">
        <v>3</v>
      </c>
      <c r="C17">
        <v>21</v>
      </c>
      <c r="D17" t="s">
        <v>104</v>
      </c>
      <c r="E17" s="1" t="s">
        <v>30</v>
      </c>
      <c r="F17" s="1" t="s">
        <v>56</v>
      </c>
      <c r="G17" s="1">
        <v>10.4</v>
      </c>
      <c r="H17" s="1">
        <v>280</v>
      </c>
      <c r="I17" s="1">
        <v>0.90000000000000036</v>
      </c>
      <c r="J17" s="1">
        <v>280.89999999999998</v>
      </c>
      <c r="L17" s="6">
        <v>35.875199999999992</v>
      </c>
      <c r="M17" s="2"/>
    </row>
    <row r="18" spans="1:13" x14ac:dyDescent="0.3">
      <c r="A18" s="3">
        <v>35.401600000000002</v>
      </c>
      <c r="B18" s="1">
        <v>3</v>
      </c>
      <c r="C18">
        <v>34</v>
      </c>
      <c r="D18" t="s">
        <v>64</v>
      </c>
      <c r="E18" s="1" t="s">
        <v>33</v>
      </c>
      <c r="F18" s="1" t="s">
        <v>56</v>
      </c>
      <c r="G18" s="1">
        <v>18.2</v>
      </c>
      <c r="H18" s="1">
        <v>267</v>
      </c>
      <c r="I18" s="1">
        <v>10.199999999999999</v>
      </c>
      <c r="J18" s="1">
        <v>277.2</v>
      </c>
      <c r="L18" s="6">
        <v>35.401600000000002</v>
      </c>
      <c r="M18" s="2"/>
    </row>
    <row r="19" spans="1:13" x14ac:dyDescent="0.3">
      <c r="A19" s="3">
        <v>34.249600000000001</v>
      </c>
      <c r="B19" s="1">
        <v>3</v>
      </c>
      <c r="C19">
        <v>43</v>
      </c>
      <c r="D19" t="s">
        <v>116</v>
      </c>
      <c r="E19" s="1" t="s">
        <v>15</v>
      </c>
      <c r="F19" s="1" t="s">
        <v>56</v>
      </c>
      <c r="G19" s="1">
        <v>18.2</v>
      </c>
      <c r="H19" s="1">
        <v>258</v>
      </c>
      <c r="I19" s="1">
        <v>10.199999999999999</v>
      </c>
      <c r="J19" s="1">
        <v>268.2</v>
      </c>
      <c r="L19" s="6">
        <v>34.249600000000001</v>
      </c>
      <c r="M19" s="2"/>
    </row>
    <row r="20" spans="1:13" x14ac:dyDescent="0.3">
      <c r="A20" s="3">
        <v>33.801600000000001</v>
      </c>
      <c r="B20" s="1">
        <v>3</v>
      </c>
      <c r="C20">
        <v>42</v>
      </c>
      <c r="D20" t="s">
        <v>206</v>
      </c>
      <c r="E20" s="1" t="s">
        <v>37</v>
      </c>
      <c r="F20" s="1" t="s">
        <v>56</v>
      </c>
      <c r="G20" s="1">
        <v>14.4</v>
      </c>
      <c r="H20" s="1">
        <v>259</v>
      </c>
      <c r="I20" s="1">
        <v>5.7000000000000011</v>
      </c>
      <c r="J20" s="1">
        <v>264.7</v>
      </c>
      <c r="L20" s="6">
        <v>33.801600000000001</v>
      </c>
      <c r="M20" s="2"/>
    </row>
    <row r="21" spans="1:13" x14ac:dyDescent="0.3">
      <c r="A21" s="3">
        <v>33.264000000000003</v>
      </c>
      <c r="B21" s="1">
        <v>3</v>
      </c>
      <c r="C21">
        <v>44</v>
      </c>
      <c r="D21" t="s">
        <v>140</v>
      </c>
      <c r="E21" s="1" t="s">
        <v>93</v>
      </c>
      <c r="F21" s="1" t="s">
        <v>56</v>
      </c>
      <c r="G21" s="1">
        <v>13</v>
      </c>
      <c r="H21" s="1">
        <v>257</v>
      </c>
      <c r="I21" s="1">
        <v>3.5</v>
      </c>
      <c r="J21" s="1">
        <v>260.5</v>
      </c>
      <c r="L21" s="6">
        <v>33.264000000000003</v>
      </c>
      <c r="M21" s="2"/>
    </row>
    <row r="22" spans="1:13" x14ac:dyDescent="0.3">
      <c r="A22" s="3">
        <v>32.393599999999999</v>
      </c>
      <c r="B22" s="1">
        <v>3</v>
      </c>
      <c r="C22">
        <v>51</v>
      </c>
      <c r="D22" t="s">
        <v>109</v>
      </c>
      <c r="E22" s="1" t="s">
        <v>27</v>
      </c>
      <c r="F22" s="1" t="s">
        <v>56</v>
      </c>
      <c r="G22" s="1">
        <v>13.2</v>
      </c>
      <c r="H22" s="1">
        <v>250</v>
      </c>
      <c r="I22" s="1">
        <v>3.6999999999999993</v>
      </c>
      <c r="J22" s="1">
        <v>253.7</v>
      </c>
      <c r="L22" s="6">
        <v>32.393599999999999</v>
      </c>
      <c r="M22" s="2"/>
    </row>
    <row r="23" spans="1:13" x14ac:dyDescent="0.3">
      <c r="A23" s="3">
        <v>30.948</v>
      </c>
      <c r="B23" s="1">
        <v>2</v>
      </c>
      <c r="C23">
        <v>125</v>
      </c>
      <c r="D23" t="s">
        <v>215</v>
      </c>
      <c r="E23" s="1" t="s">
        <v>3</v>
      </c>
      <c r="F23" s="1" t="s">
        <v>56</v>
      </c>
      <c r="G23" s="1">
        <v>15.9</v>
      </c>
      <c r="H23" s="1">
        <v>176</v>
      </c>
      <c r="I23" s="1">
        <v>6.4</v>
      </c>
      <c r="J23" s="1">
        <v>182.4</v>
      </c>
      <c r="L23" s="6">
        <v>30.948</v>
      </c>
      <c r="M23" s="2"/>
    </row>
    <row r="24" spans="1:13" x14ac:dyDescent="0.3">
      <c r="A24" s="3">
        <v>30.487680000000001</v>
      </c>
      <c r="B24" s="1">
        <v>3</v>
      </c>
      <c r="C24">
        <v>63</v>
      </c>
      <c r="D24" t="s">
        <v>63</v>
      </c>
      <c r="E24" s="1" t="s">
        <v>13</v>
      </c>
      <c r="F24" s="1" t="s">
        <v>56</v>
      </c>
      <c r="G24" s="1">
        <v>10.3</v>
      </c>
      <c r="H24" s="1">
        <v>238</v>
      </c>
      <c r="I24" s="1">
        <v>0.80000000000000071</v>
      </c>
      <c r="J24" s="1">
        <v>238.81</v>
      </c>
      <c r="L24" s="6">
        <v>30.487680000000001</v>
      </c>
      <c r="M24" s="2"/>
    </row>
    <row r="25" spans="1:13" x14ac:dyDescent="0.3">
      <c r="A25" s="3">
        <v>29.36</v>
      </c>
      <c r="B25" s="1">
        <v>3</v>
      </c>
      <c r="C25">
        <v>71</v>
      </c>
      <c r="D25" t="s">
        <v>210</v>
      </c>
      <c r="E25" s="1" t="s">
        <v>12</v>
      </c>
      <c r="F25" s="1" t="s">
        <v>56</v>
      </c>
      <c r="G25" s="1">
        <v>9.5</v>
      </c>
      <c r="H25" s="1">
        <v>230</v>
      </c>
      <c r="I25" s="1">
        <v>0</v>
      </c>
      <c r="J25" s="1">
        <v>230</v>
      </c>
      <c r="L25" s="6">
        <v>29.36</v>
      </c>
      <c r="M25" s="2"/>
    </row>
    <row r="26" spans="1:13" x14ac:dyDescent="0.3">
      <c r="A26" s="3">
        <v>27.375999999999998</v>
      </c>
      <c r="B26" s="1">
        <v>3</v>
      </c>
      <c r="C26">
        <v>84</v>
      </c>
      <c r="D26" t="s">
        <v>95</v>
      </c>
      <c r="E26" s="1" t="s">
        <v>25</v>
      </c>
      <c r="F26" s="1" t="s">
        <v>56</v>
      </c>
      <c r="G26" s="1">
        <v>7</v>
      </c>
      <c r="H26" s="1">
        <v>217</v>
      </c>
      <c r="I26" s="1">
        <v>-2.5</v>
      </c>
      <c r="J26" s="1">
        <v>214.5</v>
      </c>
      <c r="L26" s="6">
        <v>27.375999999999998</v>
      </c>
      <c r="M26" s="2"/>
    </row>
    <row r="27" spans="1:13" x14ac:dyDescent="0.3">
      <c r="A27" s="3">
        <v>25.263999999999999</v>
      </c>
      <c r="B27" s="1">
        <v>3</v>
      </c>
      <c r="C27">
        <v>100</v>
      </c>
      <c r="D27" t="s">
        <v>68</v>
      </c>
      <c r="E27" s="1" t="s">
        <v>28</v>
      </c>
      <c r="F27" s="1" t="s">
        <v>56</v>
      </c>
      <c r="G27" s="1">
        <v>6.5</v>
      </c>
      <c r="H27" s="1">
        <v>201</v>
      </c>
      <c r="I27" s="1">
        <v>-3</v>
      </c>
      <c r="J27" s="1">
        <v>198</v>
      </c>
      <c r="L27" s="6">
        <v>25.263999999999999</v>
      </c>
      <c r="M27" s="2"/>
    </row>
    <row r="28" spans="1:13" x14ac:dyDescent="0.3">
      <c r="A28" s="3">
        <v>25.263999999999999</v>
      </c>
      <c r="B28" s="1">
        <v>3</v>
      </c>
      <c r="C28">
        <v>101</v>
      </c>
      <c r="D28" t="s">
        <v>234</v>
      </c>
      <c r="E28" s="1" t="s">
        <v>27</v>
      </c>
      <c r="F28" s="1" t="s">
        <v>56</v>
      </c>
      <c r="G28" s="1">
        <v>7.5</v>
      </c>
      <c r="H28" s="1">
        <v>200</v>
      </c>
      <c r="I28" s="1">
        <v>-2</v>
      </c>
      <c r="J28" s="1">
        <v>198</v>
      </c>
      <c r="L28" s="6">
        <v>25.263999999999999</v>
      </c>
      <c r="M28" s="2"/>
    </row>
    <row r="29" spans="1:13" x14ac:dyDescent="0.3">
      <c r="A29" s="3">
        <v>24.46</v>
      </c>
      <c r="B29" s="1">
        <v>4</v>
      </c>
      <c r="C29">
        <v>66</v>
      </c>
      <c r="D29" t="s">
        <v>231</v>
      </c>
      <c r="E29" s="1" t="s">
        <v>26</v>
      </c>
      <c r="F29" s="1" t="s">
        <v>56</v>
      </c>
      <c r="G29" s="1">
        <v>18.600000000000001</v>
      </c>
      <c r="H29" s="1">
        <v>235</v>
      </c>
      <c r="I29" s="1">
        <v>10.600000000000001</v>
      </c>
      <c r="J29" s="1">
        <v>245.6</v>
      </c>
      <c r="L29" s="6">
        <v>24.46</v>
      </c>
      <c r="M29" s="2"/>
    </row>
    <row r="30" spans="1:13" x14ac:dyDescent="0.3">
      <c r="A30" s="3">
        <v>16.809999999999999</v>
      </c>
      <c r="B30" s="1">
        <v>4</v>
      </c>
      <c r="C30">
        <v>117</v>
      </c>
      <c r="D30" t="s">
        <v>213</v>
      </c>
      <c r="E30" s="1" t="s">
        <v>13</v>
      </c>
      <c r="F30" s="1" t="s">
        <v>56</v>
      </c>
      <c r="G30" s="1">
        <v>4.4000000000000004</v>
      </c>
      <c r="H30" s="1">
        <v>184</v>
      </c>
      <c r="I30" s="1">
        <v>-14.9</v>
      </c>
      <c r="J30" s="1">
        <v>169.1</v>
      </c>
      <c r="L30" s="6">
        <v>16.809999999999999</v>
      </c>
      <c r="M30" s="2"/>
    </row>
    <row r="31" spans="1:13" x14ac:dyDescent="0.3">
      <c r="A31" s="3">
        <v>13.751679999999999</v>
      </c>
      <c r="B31" s="1">
        <v>3</v>
      </c>
      <c r="C31">
        <v>188</v>
      </c>
      <c r="D31" t="s">
        <v>315</v>
      </c>
      <c r="E31" s="1" t="s">
        <v>80</v>
      </c>
      <c r="F31" s="1" t="s">
        <v>56</v>
      </c>
      <c r="G31" s="1">
        <v>2.1</v>
      </c>
      <c r="H31" s="1">
        <v>113</v>
      </c>
      <c r="I31" s="1">
        <v>-7.4</v>
      </c>
      <c r="J31" s="1">
        <v>108.05999999999999</v>
      </c>
      <c r="L31" s="6">
        <v>13.751679999999999</v>
      </c>
      <c r="M31" s="2"/>
    </row>
    <row r="32" spans="1:13" x14ac:dyDescent="0.3">
      <c r="A32" s="3">
        <v>12.720000000000002</v>
      </c>
      <c r="B32" s="1">
        <v>4</v>
      </c>
      <c r="C32">
        <v>165</v>
      </c>
      <c r="D32" t="s">
        <v>306</v>
      </c>
      <c r="E32" s="1" t="s">
        <v>19</v>
      </c>
      <c r="F32" s="1" t="s">
        <v>56</v>
      </c>
      <c r="G32" s="1">
        <v>1.4</v>
      </c>
      <c r="H32" s="1">
        <v>136</v>
      </c>
      <c r="I32" s="1">
        <v>-8.1</v>
      </c>
      <c r="J32" s="1">
        <v>128.20000000000002</v>
      </c>
      <c r="L32" s="6">
        <v>12.720000000000002</v>
      </c>
      <c r="M32" s="2"/>
    </row>
    <row r="33" spans="1:13" x14ac:dyDescent="0.3">
      <c r="A33" s="3">
        <v>12.122400000000003</v>
      </c>
      <c r="B33" s="1">
        <v>8</v>
      </c>
      <c r="C33">
        <v>26</v>
      </c>
      <c r="D33" t="s">
        <v>107</v>
      </c>
      <c r="E33" s="1" t="s">
        <v>80</v>
      </c>
      <c r="F33" s="1" t="s">
        <v>56</v>
      </c>
      <c r="G33" s="1">
        <v>14.1</v>
      </c>
      <c r="H33" s="1">
        <v>275</v>
      </c>
      <c r="I33" s="1">
        <v>4.5999999999999996</v>
      </c>
      <c r="J33" s="1">
        <v>279.60000000000002</v>
      </c>
      <c r="L33" s="6">
        <v>12.122400000000003</v>
      </c>
      <c r="M33" s="2"/>
    </row>
    <row r="34" spans="1:13" x14ac:dyDescent="0.3">
      <c r="A34" s="3">
        <v>9.9381818181818193</v>
      </c>
      <c r="B34" s="1">
        <v>9</v>
      </c>
      <c r="C34">
        <v>31</v>
      </c>
      <c r="D34" t="s">
        <v>263</v>
      </c>
      <c r="E34" s="1" t="s">
        <v>36</v>
      </c>
      <c r="F34" s="1" t="s">
        <v>56</v>
      </c>
      <c r="G34" s="1">
        <v>16.8</v>
      </c>
      <c r="H34" s="1">
        <v>270</v>
      </c>
      <c r="I34" s="1">
        <v>8.8000000000000007</v>
      </c>
      <c r="J34" s="1">
        <v>278.8</v>
      </c>
      <c r="L34" s="6">
        <v>9.9381818181818193</v>
      </c>
      <c r="M34" s="2"/>
    </row>
    <row r="35" spans="1:13" x14ac:dyDescent="0.3">
      <c r="A35" s="3">
        <v>9.2945454545454549</v>
      </c>
      <c r="B35" s="1">
        <v>9</v>
      </c>
      <c r="C35">
        <v>49</v>
      </c>
      <c r="D35" t="s">
        <v>280</v>
      </c>
      <c r="E35" s="1" t="s">
        <v>23</v>
      </c>
      <c r="F35" s="1" t="s">
        <v>56</v>
      </c>
      <c r="G35" s="1">
        <v>17.100000000000001</v>
      </c>
      <c r="H35" s="1">
        <v>252</v>
      </c>
      <c r="I35" s="1">
        <v>9.1000000000000014</v>
      </c>
      <c r="J35" s="1">
        <v>261.10000000000002</v>
      </c>
      <c r="L35" s="6">
        <v>9.2945454545454549</v>
      </c>
      <c r="M35" s="2"/>
    </row>
    <row r="36" spans="1:13" x14ac:dyDescent="0.3">
      <c r="A36" s="3">
        <v>8.9890909090909084</v>
      </c>
      <c r="B36" s="1">
        <v>9</v>
      </c>
      <c r="C36">
        <v>53</v>
      </c>
      <c r="D36" t="s">
        <v>132</v>
      </c>
      <c r="E36" s="1" t="s">
        <v>32</v>
      </c>
      <c r="F36" s="1" t="s">
        <v>56</v>
      </c>
      <c r="G36" s="1">
        <v>14.2</v>
      </c>
      <c r="H36" s="1">
        <v>248</v>
      </c>
      <c r="I36" s="1">
        <v>4.6999999999999993</v>
      </c>
      <c r="J36" s="1">
        <v>252.7</v>
      </c>
      <c r="L36" s="6">
        <v>8.9890909090909084</v>
      </c>
      <c r="M36" s="2"/>
    </row>
    <row r="37" spans="1:13" x14ac:dyDescent="0.3">
      <c r="A37" s="3">
        <v>8.5127272727272718</v>
      </c>
      <c r="B37" s="1">
        <v>9</v>
      </c>
      <c r="C37">
        <v>64</v>
      </c>
      <c r="D37" t="s">
        <v>244</v>
      </c>
      <c r="E37" s="1" t="s">
        <v>29</v>
      </c>
      <c r="F37" s="1" t="s">
        <v>56</v>
      </c>
      <c r="G37" s="1">
        <v>12.1</v>
      </c>
      <c r="H37" s="1">
        <v>237</v>
      </c>
      <c r="I37" s="1">
        <v>2.5999999999999996</v>
      </c>
      <c r="J37" s="1">
        <v>239.6</v>
      </c>
      <c r="L37" s="6">
        <v>8.5127272727272718</v>
      </c>
      <c r="M37" s="2"/>
    </row>
    <row r="38" spans="1:13" x14ac:dyDescent="0.3">
      <c r="A38" s="3">
        <v>8.5090909090909079</v>
      </c>
      <c r="B38" s="1">
        <v>9</v>
      </c>
      <c r="C38">
        <v>67</v>
      </c>
      <c r="D38" t="s">
        <v>117</v>
      </c>
      <c r="E38" s="1" t="s">
        <v>16</v>
      </c>
      <c r="F38" s="1" t="s">
        <v>56</v>
      </c>
      <c r="G38" s="1">
        <v>13.5</v>
      </c>
      <c r="H38" s="1">
        <v>234</v>
      </c>
      <c r="I38" s="1">
        <v>5.5</v>
      </c>
      <c r="J38" s="1">
        <v>239.5</v>
      </c>
      <c r="L38" s="6">
        <v>8.5090909090909079</v>
      </c>
      <c r="M38" s="2"/>
    </row>
    <row r="39" spans="1:13" x14ac:dyDescent="0.3">
      <c r="A39" s="3">
        <v>8.3854545454545448</v>
      </c>
      <c r="B39" s="1">
        <v>9</v>
      </c>
      <c r="C39">
        <v>69</v>
      </c>
      <c r="D39" t="s">
        <v>243</v>
      </c>
      <c r="E39" s="1" t="s">
        <v>78</v>
      </c>
      <c r="F39" s="1" t="s">
        <v>56</v>
      </c>
      <c r="G39" s="1">
        <v>13.6</v>
      </c>
      <c r="H39" s="1">
        <v>232</v>
      </c>
      <c r="I39" s="1">
        <v>4.0999999999999996</v>
      </c>
      <c r="J39" s="1">
        <v>236.1</v>
      </c>
      <c r="L39" s="6">
        <v>8.3854545454545448</v>
      </c>
      <c r="M39" s="2"/>
    </row>
    <row r="40" spans="1:13" x14ac:dyDescent="0.3">
      <c r="A40" s="3">
        <v>7.7818181818181813</v>
      </c>
      <c r="B40" s="1">
        <v>9</v>
      </c>
      <c r="C40">
        <v>74</v>
      </c>
      <c r="D40" t="s">
        <v>55</v>
      </c>
      <c r="E40" s="1" t="s">
        <v>37</v>
      </c>
      <c r="F40" s="1" t="s">
        <v>56</v>
      </c>
      <c r="G40" s="1">
        <v>11.8</v>
      </c>
      <c r="H40" s="1">
        <v>227</v>
      </c>
      <c r="I40" s="1">
        <v>-7.5</v>
      </c>
      <c r="J40" s="1">
        <v>219.5</v>
      </c>
      <c r="L40" s="6">
        <v>7.7818181818181813</v>
      </c>
      <c r="M40" s="2"/>
    </row>
    <row r="41" spans="1:13" x14ac:dyDescent="0.3">
      <c r="A41" s="3">
        <v>7.5709090909090913</v>
      </c>
      <c r="B41" s="1">
        <v>9</v>
      </c>
      <c r="C41">
        <v>87</v>
      </c>
      <c r="D41" t="s">
        <v>287</v>
      </c>
      <c r="E41" s="1" t="s">
        <v>12</v>
      </c>
      <c r="F41" s="1" t="s">
        <v>56</v>
      </c>
      <c r="G41" s="1">
        <v>7.7</v>
      </c>
      <c r="H41" s="1">
        <v>214</v>
      </c>
      <c r="I41" s="1">
        <v>-0.29999999999999982</v>
      </c>
      <c r="J41" s="1">
        <v>213.7</v>
      </c>
      <c r="L41" s="6">
        <v>7.5709090909090913</v>
      </c>
      <c r="M41" s="2"/>
    </row>
    <row r="42" spans="1:13" x14ac:dyDescent="0.3">
      <c r="A42" s="3">
        <v>7.5163636363636366</v>
      </c>
      <c r="B42" s="1">
        <v>9</v>
      </c>
      <c r="C42">
        <v>90</v>
      </c>
      <c r="D42" t="s">
        <v>288</v>
      </c>
      <c r="E42" s="1" t="s">
        <v>100</v>
      </c>
      <c r="F42" s="1" t="s">
        <v>56</v>
      </c>
      <c r="G42" s="1">
        <v>10.7</v>
      </c>
      <c r="H42" s="1">
        <v>211</v>
      </c>
      <c r="I42" s="1">
        <v>1.1999999999999993</v>
      </c>
      <c r="J42" s="1">
        <v>212.2</v>
      </c>
      <c r="L42" s="6">
        <v>7.5163636363636366</v>
      </c>
      <c r="M42" s="2"/>
    </row>
    <row r="43" spans="1:13" x14ac:dyDescent="0.3">
      <c r="A43" s="3">
        <v>7.1927272727272724</v>
      </c>
      <c r="B43" s="1">
        <v>9</v>
      </c>
      <c r="C43">
        <v>94</v>
      </c>
      <c r="D43" t="s">
        <v>290</v>
      </c>
      <c r="E43" s="1" t="s">
        <v>16</v>
      </c>
      <c r="F43" s="1" t="s">
        <v>56</v>
      </c>
      <c r="G43" s="1">
        <v>5.8</v>
      </c>
      <c r="H43" s="1">
        <v>207</v>
      </c>
      <c r="I43" s="1">
        <v>-3.7</v>
      </c>
      <c r="J43" s="1">
        <v>203.3</v>
      </c>
      <c r="L43" s="6">
        <v>7.1927272727272724</v>
      </c>
      <c r="M43" s="2"/>
    </row>
    <row r="44" spans="1:13" x14ac:dyDescent="0.3">
      <c r="A44" s="3">
        <v>7.1490909090909085</v>
      </c>
      <c r="B44" s="1">
        <v>9</v>
      </c>
      <c r="C44">
        <v>97</v>
      </c>
      <c r="D44" t="s">
        <v>251</v>
      </c>
      <c r="E44" s="1" t="s">
        <v>7</v>
      </c>
      <c r="F44" s="1" t="s">
        <v>56</v>
      </c>
      <c r="G44" s="1">
        <v>7.6</v>
      </c>
      <c r="H44" s="1">
        <v>204</v>
      </c>
      <c r="I44" s="1">
        <v>-1.9000000000000004</v>
      </c>
      <c r="J44" s="1">
        <v>202.1</v>
      </c>
      <c r="L44" s="6">
        <v>7.1490909090909085</v>
      </c>
      <c r="M44" s="2"/>
    </row>
    <row r="45" spans="1:13" x14ac:dyDescent="0.3">
      <c r="A45" s="3">
        <v>6.6836363636363636</v>
      </c>
      <c r="B45" s="1">
        <v>9</v>
      </c>
      <c r="C45">
        <v>103</v>
      </c>
      <c r="D45" t="s">
        <v>292</v>
      </c>
      <c r="E45" s="1" t="s">
        <v>29</v>
      </c>
      <c r="F45" s="1" t="s">
        <v>56</v>
      </c>
      <c r="G45" s="1">
        <v>0</v>
      </c>
      <c r="H45" s="1">
        <v>198</v>
      </c>
      <c r="I45" s="1">
        <v>-8.6999999999999993</v>
      </c>
      <c r="J45" s="1">
        <v>189.3</v>
      </c>
      <c r="L45" s="6">
        <v>6.6836363636363636</v>
      </c>
      <c r="M45" s="2"/>
    </row>
    <row r="46" spans="1:13" x14ac:dyDescent="0.3">
      <c r="A46" s="3">
        <v>6.5236363636363635</v>
      </c>
      <c r="B46" s="1">
        <v>9</v>
      </c>
      <c r="C46">
        <v>113</v>
      </c>
      <c r="D46" t="s">
        <v>248</v>
      </c>
      <c r="E46" s="1" t="s">
        <v>33</v>
      </c>
      <c r="F46" s="1" t="s">
        <v>56</v>
      </c>
      <c r="G46" s="1">
        <v>5.6</v>
      </c>
      <c r="H46" s="1">
        <v>188</v>
      </c>
      <c r="I46" s="1">
        <v>-3.0999999999999996</v>
      </c>
      <c r="J46" s="1">
        <v>184.9</v>
      </c>
      <c r="L46" s="6">
        <v>6.5236363636363635</v>
      </c>
      <c r="M46" s="2"/>
    </row>
    <row r="47" spans="1:13" x14ac:dyDescent="0.3">
      <c r="A47" s="3">
        <v>6.3650000000000002</v>
      </c>
      <c r="B47" s="1">
        <v>10</v>
      </c>
      <c r="C47">
        <v>75</v>
      </c>
      <c r="D47" t="s">
        <v>283</v>
      </c>
      <c r="E47" s="1" t="s">
        <v>3</v>
      </c>
      <c r="F47" s="1" t="s">
        <v>56</v>
      </c>
      <c r="G47" s="1">
        <v>3</v>
      </c>
      <c r="H47" s="1">
        <v>226</v>
      </c>
      <c r="I47" s="1">
        <v>-6.5</v>
      </c>
      <c r="J47" s="1">
        <v>219.5</v>
      </c>
      <c r="L47" s="6">
        <v>6.3650000000000002</v>
      </c>
      <c r="M47" s="2"/>
    </row>
    <row r="48" spans="1:13" x14ac:dyDescent="0.3">
      <c r="A48" s="3">
        <v>6.2690909090909086</v>
      </c>
      <c r="B48" s="1">
        <v>9</v>
      </c>
      <c r="C48">
        <v>120</v>
      </c>
      <c r="D48" t="s">
        <v>294</v>
      </c>
      <c r="E48" s="1" t="s">
        <v>5</v>
      </c>
      <c r="F48" s="1" t="s">
        <v>56</v>
      </c>
      <c r="G48" s="1">
        <v>4.9000000000000004</v>
      </c>
      <c r="H48" s="1">
        <v>181</v>
      </c>
      <c r="I48" s="1">
        <v>-3.0999999999999996</v>
      </c>
      <c r="J48" s="1">
        <v>177.9</v>
      </c>
      <c r="L48" s="6">
        <v>6.2690909090909086</v>
      </c>
      <c r="M48" s="2"/>
    </row>
    <row r="49" spans="1:13" x14ac:dyDescent="0.3">
      <c r="A49" s="3">
        <v>6.1272727272727279</v>
      </c>
      <c r="B49" s="1">
        <v>9</v>
      </c>
      <c r="C49">
        <v>112</v>
      </c>
      <c r="D49" t="s">
        <v>208</v>
      </c>
      <c r="E49" s="1" t="s">
        <v>20</v>
      </c>
      <c r="F49" s="1" t="s">
        <v>56</v>
      </c>
      <c r="G49" s="1">
        <v>4.3</v>
      </c>
      <c r="H49" s="1">
        <v>189</v>
      </c>
      <c r="I49" s="1">
        <v>-15</v>
      </c>
      <c r="J49" s="1">
        <v>174</v>
      </c>
      <c r="L49" s="6">
        <v>6.1272727272727279</v>
      </c>
      <c r="M49" s="2"/>
    </row>
    <row r="50" spans="1:13" x14ac:dyDescent="0.3">
      <c r="A50" s="3">
        <v>6.0327272727272723</v>
      </c>
      <c r="B50" s="1">
        <v>9</v>
      </c>
      <c r="C50">
        <v>132</v>
      </c>
      <c r="D50" t="s">
        <v>126</v>
      </c>
      <c r="E50" s="1" t="s">
        <v>5</v>
      </c>
      <c r="F50" s="1" t="s">
        <v>56</v>
      </c>
      <c r="G50" s="1">
        <v>11.9</v>
      </c>
      <c r="H50" s="1">
        <v>169</v>
      </c>
      <c r="I50" s="1">
        <v>2.4000000000000004</v>
      </c>
      <c r="J50" s="1">
        <v>171.4</v>
      </c>
      <c r="L50" s="6">
        <v>6.0327272727272723</v>
      </c>
      <c r="M50" s="2"/>
    </row>
    <row r="51" spans="1:13" x14ac:dyDescent="0.3">
      <c r="A51" s="3">
        <v>5.8545454545454554</v>
      </c>
      <c r="B51" s="1">
        <v>9</v>
      </c>
      <c r="C51">
        <v>130</v>
      </c>
      <c r="D51" t="s">
        <v>196</v>
      </c>
      <c r="E51" s="1" t="s">
        <v>23</v>
      </c>
      <c r="F51" s="1" t="s">
        <v>56</v>
      </c>
      <c r="G51" s="1">
        <v>3.5</v>
      </c>
      <c r="H51" s="1">
        <v>171</v>
      </c>
      <c r="I51" s="1">
        <v>-4.5</v>
      </c>
      <c r="J51" s="1">
        <v>166.5</v>
      </c>
      <c r="L51" s="6">
        <v>5.8545454545454554</v>
      </c>
      <c r="M51" s="2"/>
    </row>
    <row r="52" spans="1:13" x14ac:dyDescent="0.3">
      <c r="A52" s="3">
        <v>5.5672727272727274</v>
      </c>
      <c r="B52" s="1">
        <v>9</v>
      </c>
      <c r="C52">
        <v>140</v>
      </c>
      <c r="D52" t="s">
        <v>298</v>
      </c>
      <c r="E52" s="1" t="s">
        <v>21</v>
      </c>
      <c r="F52" s="1" t="s">
        <v>56</v>
      </c>
      <c r="G52" s="1">
        <v>5.6</v>
      </c>
      <c r="H52" s="1">
        <v>161</v>
      </c>
      <c r="I52" s="1">
        <v>-2.4000000000000004</v>
      </c>
      <c r="J52" s="1">
        <v>158.6</v>
      </c>
      <c r="L52" s="6">
        <v>5.5672727272727274</v>
      </c>
      <c r="M52" s="2"/>
    </row>
    <row r="53" spans="1:13" x14ac:dyDescent="0.3">
      <c r="A53" s="3">
        <v>5.5323636363636366</v>
      </c>
      <c r="B53" s="1">
        <v>9</v>
      </c>
      <c r="C53">
        <v>139</v>
      </c>
      <c r="D53" t="s">
        <v>260</v>
      </c>
      <c r="E53" s="1" t="s">
        <v>25</v>
      </c>
      <c r="F53" s="1" t="s">
        <v>56</v>
      </c>
      <c r="G53" s="1">
        <v>4.9000000000000004</v>
      </c>
      <c r="H53" s="1">
        <v>162</v>
      </c>
      <c r="I53" s="1">
        <v>-4.5999999999999996</v>
      </c>
      <c r="J53" s="1">
        <v>157.64000000000001</v>
      </c>
      <c r="L53" s="6">
        <v>5.5323636363636366</v>
      </c>
      <c r="M53" s="2"/>
    </row>
    <row r="54" spans="1:13" x14ac:dyDescent="0.3">
      <c r="A54" s="3">
        <v>5.5236363636363635</v>
      </c>
      <c r="B54" s="1">
        <v>9</v>
      </c>
      <c r="C54">
        <v>138</v>
      </c>
      <c r="D54" t="s">
        <v>195</v>
      </c>
      <c r="E54" s="1" t="s">
        <v>11</v>
      </c>
      <c r="F54" s="1" t="s">
        <v>56</v>
      </c>
      <c r="G54" s="1">
        <v>3.9</v>
      </c>
      <c r="H54" s="1">
        <v>163</v>
      </c>
      <c r="I54" s="1">
        <v>-5.6</v>
      </c>
      <c r="J54" s="1">
        <v>157.4</v>
      </c>
      <c r="L54" s="6">
        <v>5.5236363636363635</v>
      </c>
      <c r="M54" s="2"/>
    </row>
    <row r="55" spans="1:13" x14ac:dyDescent="0.3">
      <c r="A55" s="3">
        <v>5.374545454545455</v>
      </c>
      <c r="B55" s="1">
        <v>9</v>
      </c>
      <c r="C55">
        <v>145</v>
      </c>
      <c r="D55" t="s">
        <v>60</v>
      </c>
      <c r="E55" s="1" t="s">
        <v>7</v>
      </c>
      <c r="F55" s="1" t="s">
        <v>56</v>
      </c>
      <c r="G55" s="1">
        <v>6.8</v>
      </c>
      <c r="H55" s="1">
        <v>156</v>
      </c>
      <c r="I55" s="1">
        <v>-2.7</v>
      </c>
      <c r="J55" s="1">
        <v>153.30000000000001</v>
      </c>
      <c r="L55" s="6">
        <v>5.374545454545455</v>
      </c>
      <c r="M55" s="2"/>
    </row>
    <row r="56" spans="1:13" x14ac:dyDescent="0.3">
      <c r="A56" s="3">
        <v>5.2712727272727271</v>
      </c>
      <c r="B56" s="1">
        <v>9</v>
      </c>
      <c r="C56">
        <v>148</v>
      </c>
      <c r="D56" t="s">
        <v>98</v>
      </c>
      <c r="E56" s="1" t="s">
        <v>93</v>
      </c>
      <c r="F56" s="1" t="s">
        <v>56</v>
      </c>
      <c r="G56" s="1">
        <v>6.6</v>
      </c>
      <c r="H56" s="1">
        <v>153</v>
      </c>
      <c r="I56" s="1">
        <v>-2.9000000000000004</v>
      </c>
      <c r="J56" s="1">
        <v>150.46</v>
      </c>
      <c r="L56" s="6">
        <v>5.2712727272727271</v>
      </c>
      <c r="M56" s="2"/>
    </row>
    <row r="57" spans="1:13" x14ac:dyDescent="0.3">
      <c r="A57" s="3">
        <v>5.0420000000000007</v>
      </c>
      <c r="B57" s="1">
        <v>10</v>
      </c>
      <c r="C57">
        <v>121</v>
      </c>
      <c r="D57" t="s">
        <v>134</v>
      </c>
      <c r="E57" s="1" t="s">
        <v>3</v>
      </c>
      <c r="F57" s="1" t="s">
        <v>56</v>
      </c>
      <c r="G57" s="1">
        <v>3.4</v>
      </c>
      <c r="H57" s="1">
        <v>180</v>
      </c>
      <c r="I57" s="1">
        <v>-4.5999999999999996</v>
      </c>
      <c r="J57" s="1">
        <v>175.4</v>
      </c>
      <c r="L57" s="6">
        <v>5.0420000000000007</v>
      </c>
      <c r="M57" s="2"/>
    </row>
    <row r="58" spans="1:13" x14ac:dyDescent="0.3">
      <c r="A58" s="3">
        <v>4.8650000000000002</v>
      </c>
      <c r="B58" s="1">
        <v>10</v>
      </c>
      <c r="C58">
        <v>129</v>
      </c>
      <c r="D58" t="s">
        <v>295</v>
      </c>
      <c r="E58" s="1" t="s">
        <v>38</v>
      </c>
      <c r="F58" s="1" t="s">
        <v>56</v>
      </c>
      <c r="G58" s="1">
        <v>6.2</v>
      </c>
      <c r="H58" s="1">
        <v>172</v>
      </c>
      <c r="I58" s="1">
        <v>-2.4999999999999991</v>
      </c>
      <c r="J58" s="1">
        <v>169.5</v>
      </c>
      <c r="L58" s="6">
        <v>4.8650000000000002</v>
      </c>
      <c r="M58" s="2"/>
    </row>
    <row r="59" spans="1:13" x14ac:dyDescent="0.3">
      <c r="A59" s="3">
        <v>4.5636363636363635</v>
      </c>
      <c r="B59" s="1">
        <v>9</v>
      </c>
      <c r="C59">
        <v>154</v>
      </c>
      <c r="D59" t="s">
        <v>118</v>
      </c>
      <c r="E59" s="1" t="s">
        <v>28</v>
      </c>
      <c r="F59" s="1" t="s">
        <v>56</v>
      </c>
      <c r="G59" s="1">
        <v>3.3</v>
      </c>
      <c r="H59" s="1">
        <v>147</v>
      </c>
      <c r="I59" s="1">
        <v>-16</v>
      </c>
      <c r="J59" s="1">
        <v>131</v>
      </c>
      <c r="L59" s="6">
        <v>4.5636363636363635</v>
      </c>
      <c r="M59" s="2"/>
    </row>
    <row r="60" spans="1:13" x14ac:dyDescent="0.3">
      <c r="A60" s="3">
        <v>4.4058181818181819</v>
      </c>
      <c r="B60" s="1">
        <v>9</v>
      </c>
      <c r="C60">
        <v>166</v>
      </c>
      <c r="D60" t="s">
        <v>307</v>
      </c>
      <c r="E60" s="1" t="s">
        <v>11</v>
      </c>
      <c r="F60" s="1" t="s">
        <v>56</v>
      </c>
      <c r="G60" s="1">
        <v>1.1000000000000001</v>
      </c>
      <c r="H60" s="1">
        <v>135</v>
      </c>
      <c r="I60" s="1">
        <v>-8.4</v>
      </c>
      <c r="J60" s="1">
        <v>126.66</v>
      </c>
      <c r="L60" s="6">
        <v>4.4058181818181819</v>
      </c>
      <c r="M60" s="2"/>
    </row>
    <row r="61" spans="1:13" x14ac:dyDescent="0.3">
      <c r="A61" s="3">
        <v>4.3210909090909091</v>
      </c>
      <c r="B61" s="1">
        <v>9</v>
      </c>
      <c r="C61">
        <v>170</v>
      </c>
      <c r="D61" t="s">
        <v>309</v>
      </c>
      <c r="E61" s="1" t="s">
        <v>85</v>
      </c>
      <c r="F61" s="1" t="s">
        <v>56</v>
      </c>
      <c r="G61" s="1">
        <v>2.7</v>
      </c>
      <c r="H61" s="1">
        <v>131</v>
      </c>
      <c r="I61" s="1">
        <v>-6.8</v>
      </c>
      <c r="J61" s="1">
        <v>124.33</v>
      </c>
      <c r="L61" s="6">
        <v>4.3210909090909091</v>
      </c>
      <c r="M61" s="2"/>
    </row>
    <row r="62" spans="1:13" x14ac:dyDescent="0.3">
      <c r="A62" s="3">
        <v>4.0549999999999997</v>
      </c>
      <c r="B62" s="1">
        <v>10</v>
      </c>
      <c r="C62">
        <v>155</v>
      </c>
      <c r="D62" t="s">
        <v>262</v>
      </c>
      <c r="E62" s="1" t="s">
        <v>29</v>
      </c>
      <c r="F62" s="1" t="s">
        <v>56</v>
      </c>
      <c r="G62" s="1">
        <v>2.2000000000000002</v>
      </c>
      <c r="H62" s="1">
        <v>146</v>
      </c>
      <c r="I62" s="1">
        <v>-3.5</v>
      </c>
      <c r="J62" s="1">
        <v>142.5</v>
      </c>
      <c r="L62" s="6">
        <v>4.0549999999999997</v>
      </c>
      <c r="M62" s="2"/>
    </row>
    <row r="63" spans="1:13" x14ac:dyDescent="0.3">
      <c r="A63" s="3">
        <v>3.8543000000000003</v>
      </c>
      <c r="B63" s="1">
        <v>10</v>
      </c>
      <c r="C63">
        <v>164</v>
      </c>
      <c r="D63" t="s">
        <v>247</v>
      </c>
      <c r="E63" s="1" t="s">
        <v>9</v>
      </c>
      <c r="F63" s="1" t="s">
        <v>56</v>
      </c>
      <c r="G63" s="1">
        <v>8</v>
      </c>
      <c r="H63" s="1">
        <v>137</v>
      </c>
      <c r="I63" s="1">
        <v>-1.5</v>
      </c>
      <c r="J63" s="1">
        <v>135.81</v>
      </c>
      <c r="L63" s="6">
        <v>3.8543000000000003</v>
      </c>
      <c r="M63" s="2"/>
    </row>
    <row r="64" spans="1:13" x14ac:dyDescent="0.3">
      <c r="A64" s="3">
        <v>2.9552727272727268</v>
      </c>
      <c r="B64" s="1">
        <v>9</v>
      </c>
      <c r="C64">
        <v>211</v>
      </c>
      <c r="D64" t="s">
        <v>321</v>
      </c>
      <c r="E64" s="1" t="s">
        <v>32</v>
      </c>
      <c r="F64" s="1" t="s">
        <v>56</v>
      </c>
      <c r="G64" s="1">
        <v>2.6</v>
      </c>
      <c r="H64" s="1">
        <v>90</v>
      </c>
      <c r="I64" s="1">
        <v>-6.9</v>
      </c>
      <c r="J64" s="1">
        <v>86.77</v>
      </c>
      <c r="L64" s="6">
        <v>2.9552727272727268</v>
      </c>
      <c r="M64" s="2"/>
    </row>
    <row r="65" spans="1:13" x14ac:dyDescent="0.3">
      <c r="A65" s="3">
        <v>2.7458</v>
      </c>
      <c r="B65" s="1">
        <v>10</v>
      </c>
      <c r="C65">
        <v>195</v>
      </c>
      <c r="D65" t="s">
        <v>113</v>
      </c>
      <c r="E65" s="1" t="s">
        <v>3</v>
      </c>
      <c r="F65" s="1" t="s">
        <v>56</v>
      </c>
      <c r="G65" s="1">
        <v>0</v>
      </c>
      <c r="H65" s="1">
        <v>106</v>
      </c>
      <c r="I65" s="1">
        <v>-9.5</v>
      </c>
      <c r="J65" s="1">
        <v>98.86</v>
      </c>
      <c r="L65" s="6">
        <v>2.7458</v>
      </c>
      <c r="M65" s="2"/>
    </row>
    <row r="66" spans="1:13" x14ac:dyDescent="0.3">
      <c r="A66" s="3">
        <v>2.6934545454545455</v>
      </c>
      <c r="B66" s="1">
        <v>9</v>
      </c>
      <c r="C66">
        <v>221</v>
      </c>
      <c r="D66" t="s">
        <v>121</v>
      </c>
      <c r="E66" s="1" t="s">
        <v>78</v>
      </c>
      <c r="F66" s="1" t="s">
        <v>56</v>
      </c>
      <c r="G66" s="1">
        <v>6.2</v>
      </c>
      <c r="H66" s="1">
        <v>80</v>
      </c>
      <c r="I66" s="1">
        <v>-3.3</v>
      </c>
      <c r="J66" s="1">
        <v>79.570000000000007</v>
      </c>
      <c r="L66" s="6">
        <v>2.6934545454545455</v>
      </c>
      <c r="M66" s="2"/>
    </row>
    <row r="67" spans="1:13" x14ac:dyDescent="0.3">
      <c r="A67" s="3">
        <v>2.4649999999999999</v>
      </c>
      <c r="B67" s="1">
        <v>10</v>
      </c>
      <c r="C67">
        <v>210</v>
      </c>
      <c r="D67" t="s">
        <v>125</v>
      </c>
      <c r="E67" s="1" t="s">
        <v>35</v>
      </c>
      <c r="F67" s="1" t="s">
        <v>56</v>
      </c>
      <c r="G67" s="1">
        <v>5.6</v>
      </c>
      <c r="H67" s="1">
        <v>91</v>
      </c>
      <c r="I67" s="1">
        <v>-3.9000000000000004</v>
      </c>
      <c r="J67" s="1">
        <v>89.5</v>
      </c>
      <c r="L67" s="6">
        <v>2.4649999999999999</v>
      </c>
      <c r="M67" s="2"/>
    </row>
    <row r="68" spans="1:13" x14ac:dyDescent="0.3">
      <c r="A68" s="3">
        <v>2.4628999999999994</v>
      </c>
      <c r="B68" s="1">
        <v>10</v>
      </c>
      <c r="C68">
        <v>209</v>
      </c>
      <c r="D68" t="s">
        <v>320</v>
      </c>
      <c r="E68" s="1" t="s">
        <v>13</v>
      </c>
      <c r="F68" s="1" t="s">
        <v>56</v>
      </c>
      <c r="G68" s="1">
        <v>3.1</v>
      </c>
      <c r="H68" s="1">
        <v>92</v>
      </c>
      <c r="I68" s="1">
        <v>-6.4</v>
      </c>
      <c r="J68" s="1">
        <v>89.429999999999993</v>
      </c>
      <c r="L68" s="6">
        <v>2.4628999999999994</v>
      </c>
      <c r="M68" s="2"/>
    </row>
    <row r="69" spans="1:13" x14ac:dyDescent="0.3">
      <c r="A69" s="3">
        <v>2.4403636363636365</v>
      </c>
      <c r="B69" s="1">
        <v>9</v>
      </c>
      <c r="C69">
        <v>224</v>
      </c>
      <c r="D69" t="s">
        <v>326</v>
      </c>
      <c r="E69" s="1" t="s">
        <v>30</v>
      </c>
      <c r="F69" s="1" t="s">
        <v>56</v>
      </c>
      <c r="G69" s="1">
        <v>2.8</v>
      </c>
      <c r="H69" s="1">
        <v>77</v>
      </c>
      <c r="I69" s="1">
        <v>-6.7</v>
      </c>
      <c r="J69" s="1">
        <v>72.61</v>
      </c>
      <c r="L69" s="6">
        <v>2.4403636363636365</v>
      </c>
      <c r="M69" s="2"/>
    </row>
    <row r="70" spans="1:13" x14ac:dyDescent="0.3">
      <c r="A70" s="3">
        <v>2.2475000000000001</v>
      </c>
      <c r="B70" s="1">
        <v>10</v>
      </c>
      <c r="C70">
        <v>216</v>
      </c>
      <c r="D70" t="s">
        <v>323</v>
      </c>
      <c r="E70" s="1" t="s">
        <v>4</v>
      </c>
      <c r="F70" s="1" t="s">
        <v>56</v>
      </c>
      <c r="G70" s="1">
        <v>3.1</v>
      </c>
      <c r="H70" s="1">
        <v>85</v>
      </c>
      <c r="I70" s="1">
        <v>-6.4</v>
      </c>
      <c r="J70" s="1">
        <v>82.25</v>
      </c>
      <c r="L70" s="6">
        <v>2.2475000000000001</v>
      </c>
      <c r="M70" s="2"/>
    </row>
    <row r="71" spans="1:13" x14ac:dyDescent="0.3">
      <c r="A71" s="3">
        <v>2.1086</v>
      </c>
      <c r="B71" s="1">
        <v>10</v>
      </c>
      <c r="C71">
        <v>219</v>
      </c>
      <c r="D71" t="s">
        <v>127</v>
      </c>
      <c r="E71" s="1" t="s">
        <v>18</v>
      </c>
      <c r="F71" s="1" t="s">
        <v>56</v>
      </c>
      <c r="G71" s="1">
        <v>2</v>
      </c>
      <c r="H71" s="1">
        <v>82</v>
      </c>
      <c r="I71" s="1">
        <v>-7.5</v>
      </c>
      <c r="J71" s="1">
        <v>77.62</v>
      </c>
      <c r="L71" s="6">
        <v>2.1086</v>
      </c>
      <c r="M71" s="2"/>
    </row>
    <row r="72" spans="1:13" x14ac:dyDescent="0.3">
      <c r="A72" s="3">
        <v>2</v>
      </c>
      <c r="B72" s="1">
        <v>9</v>
      </c>
      <c r="C72">
        <v>161</v>
      </c>
      <c r="D72" t="s">
        <v>233</v>
      </c>
      <c r="E72" s="1" t="s">
        <v>28</v>
      </c>
      <c r="F72" s="1" t="s">
        <v>56</v>
      </c>
      <c r="G72" s="1">
        <v>10.199999999999999</v>
      </c>
      <c r="H72" s="1">
        <v>140</v>
      </c>
      <c r="I72" s="1">
        <v>0.69999999999999929</v>
      </c>
      <c r="J72" s="1">
        <v>141.67999999999998</v>
      </c>
      <c r="L72" s="6">
        <v>4.9519999999999991</v>
      </c>
      <c r="M72" s="2"/>
    </row>
    <row r="73" spans="1:13" x14ac:dyDescent="0.3">
      <c r="A73" s="3">
        <v>1.9669090909090909</v>
      </c>
      <c r="B73" s="1">
        <v>9</v>
      </c>
      <c r="C73">
        <v>236</v>
      </c>
      <c r="D73" t="s">
        <v>330</v>
      </c>
      <c r="E73" s="1" t="s">
        <v>25</v>
      </c>
      <c r="F73" s="1" t="s">
        <v>56</v>
      </c>
      <c r="G73" s="1">
        <v>1.4</v>
      </c>
      <c r="H73" s="1">
        <v>65</v>
      </c>
      <c r="I73" s="1">
        <v>-8.1</v>
      </c>
      <c r="J73" s="1">
        <v>59.589999999999996</v>
      </c>
      <c r="L73" s="6">
        <v>1.9669090909090909</v>
      </c>
      <c r="M73" s="2"/>
    </row>
    <row r="74" spans="1:13" x14ac:dyDescent="0.3">
      <c r="A74" s="3">
        <v>1.9007272727272728</v>
      </c>
      <c r="B74" s="1">
        <v>9</v>
      </c>
      <c r="C74">
        <v>238</v>
      </c>
      <c r="D74" t="s">
        <v>199</v>
      </c>
      <c r="E74" s="1" t="s">
        <v>38</v>
      </c>
      <c r="F74" s="1" t="s">
        <v>56</v>
      </c>
      <c r="G74" s="1">
        <v>1.6</v>
      </c>
      <c r="H74" s="1">
        <v>63</v>
      </c>
      <c r="I74" s="1">
        <v>-7.9</v>
      </c>
      <c r="J74" s="1">
        <v>57.77</v>
      </c>
      <c r="L74" s="6">
        <v>1.9007272727272728</v>
      </c>
      <c r="M74" s="2"/>
    </row>
    <row r="75" spans="1:13" x14ac:dyDescent="0.3">
      <c r="A75" s="3">
        <v>1.7130909090909092</v>
      </c>
      <c r="B75" s="1">
        <v>9</v>
      </c>
      <c r="C75">
        <v>242</v>
      </c>
      <c r="D75" t="s">
        <v>332</v>
      </c>
      <c r="E75" s="1" t="s">
        <v>23</v>
      </c>
      <c r="F75" s="1" t="s">
        <v>56</v>
      </c>
      <c r="G75" s="1">
        <v>0</v>
      </c>
      <c r="H75" s="1">
        <v>59</v>
      </c>
      <c r="I75" s="1">
        <v>-9.5</v>
      </c>
      <c r="J75" s="1">
        <v>52.61</v>
      </c>
      <c r="L75" s="6">
        <v>1.7130909090909092</v>
      </c>
      <c r="M75" s="2"/>
    </row>
    <row r="76" spans="1:13" x14ac:dyDescent="0.3">
      <c r="A76" s="3">
        <v>1.6489999999999998</v>
      </c>
      <c r="B76" s="1">
        <v>10</v>
      </c>
      <c r="C76">
        <v>235</v>
      </c>
      <c r="D76" t="s">
        <v>143</v>
      </c>
      <c r="E76" s="1" t="s">
        <v>11</v>
      </c>
      <c r="F76" s="1" t="s">
        <v>56</v>
      </c>
      <c r="G76" s="1">
        <v>2.4</v>
      </c>
      <c r="H76" s="1">
        <v>66</v>
      </c>
      <c r="I76" s="1">
        <v>-7.1</v>
      </c>
      <c r="J76" s="1">
        <v>62.3</v>
      </c>
      <c r="L76" s="6">
        <v>1.6489999999999998</v>
      </c>
      <c r="M76" s="2"/>
    </row>
    <row r="77" spans="1:13" x14ac:dyDescent="0.3">
      <c r="A77" s="3">
        <v>1.4098181818181821</v>
      </c>
      <c r="B77" s="1">
        <v>9</v>
      </c>
      <c r="C77">
        <v>250</v>
      </c>
      <c r="D77" t="s">
        <v>246</v>
      </c>
      <c r="E77" t="s">
        <v>35</v>
      </c>
      <c r="F77" t="s">
        <v>56</v>
      </c>
      <c r="G77">
        <v>0</v>
      </c>
      <c r="H77">
        <v>51</v>
      </c>
      <c r="I77">
        <v>-9.5</v>
      </c>
      <c r="J77">
        <v>44.27</v>
      </c>
      <c r="K77"/>
      <c r="L77" s="2">
        <v>1.4098181818181821</v>
      </c>
      <c r="M77" s="2"/>
    </row>
    <row r="78" spans="1:13" x14ac:dyDescent="0.3">
      <c r="A78" s="3">
        <v>1.4043636363636367</v>
      </c>
      <c r="B78" s="1">
        <v>9</v>
      </c>
      <c r="C78">
        <v>251</v>
      </c>
      <c r="D78" t="s">
        <v>334</v>
      </c>
      <c r="E78" t="s">
        <v>36</v>
      </c>
      <c r="F78" t="s">
        <v>56</v>
      </c>
      <c r="G78">
        <v>0.6</v>
      </c>
      <c r="H78">
        <v>50</v>
      </c>
      <c r="I78">
        <v>-8.9</v>
      </c>
      <c r="J78">
        <v>44.120000000000005</v>
      </c>
      <c r="K78"/>
      <c r="L78" s="2">
        <v>1.4043636363636367</v>
      </c>
      <c r="M78" s="2"/>
    </row>
    <row r="79" spans="1:13" x14ac:dyDescent="0.3">
      <c r="A79" s="3">
        <v>1.3409599999999997</v>
      </c>
      <c r="B79" s="1">
        <v>13</v>
      </c>
      <c r="C79">
        <v>202</v>
      </c>
      <c r="D79" t="s">
        <v>318</v>
      </c>
      <c r="E79" t="s">
        <v>30</v>
      </c>
      <c r="F79" t="s">
        <v>56</v>
      </c>
      <c r="G79">
        <v>8.1</v>
      </c>
      <c r="H79">
        <v>99</v>
      </c>
      <c r="I79">
        <v>-1.4000000000000004</v>
      </c>
      <c r="J79">
        <v>101.30999999999999</v>
      </c>
      <c r="K79"/>
      <c r="L79" s="2">
        <v>1.3409599999999997</v>
      </c>
      <c r="M79" s="2"/>
    </row>
    <row r="80" spans="1:13" x14ac:dyDescent="0.3">
      <c r="A80" s="3">
        <v>1.1284999999999998</v>
      </c>
      <c r="B80" s="1">
        <v>10</v>
      </c>
      <c r="C80">
        <v>253</v>
      </c>
      <c r="D80" t="s">
        <v>268</v>
      </c>
      <c r="E80" t="s">
        <v>29</v>
      </c>
      <c r="F80" t="s">
        <v>56</v>
      </c>
      <c r="G80">
        <v>3.3</v>
      </c>
      <c r="H80">
        <v>48</v>
      </c>
      <c r="I80">
        <v>-6.2</v>
      </c>
      <c r="J80">
        <v>44.949999999999996</v>
      </c>
      <c r="K80"/>
      <c r="L80" s="2">
        <v>1.1284999999999998</v>
      </c>
      <c r="M80" s="2"/>
    </row>
    <row r="81" spans="1:13" x14ac:dyDescent="0.3">
      <c r="A81" s="3">
        <v>0.9224</v>
      </c>
      <c r="B81" s="1">
        <v>10</v>
      </c>
      <c r="C81">
        <v>257</v>
      </c>
      <c r="D81" t="s">
        <v>108</v>
      </c>
      <c r="E81" t="s">
        <v>3</v>
      </c>
      <c r="F81" t="s">
        <v>56</v>
      </c>
      <c r="G81">
        <v>0</v>
      </c>
      <c r="H81">
        <v>44</v>
      </c>
      <c r="I81">
        <v>-9.5</v>
      </c>
      <c r="J81">
        <v>38.08</v>
      </c>
      <c r="K81"/>
      <c r="L81" s="2">
        <v>0.9224</v>
      </c>
      <c r="M81" s="2"/>
    </row>
    <row r="82" spans="1:13" x14ac:dyDescent="0.3">
      <c r="A82" s="3">
        <v>0.91519999999999979</v>
      </c>
      <c r="B82" s="1">
        <v>10</v>
      </c>
      <c r="C82">
        <v>260</v>
      </c>
      <c r="D82" t="s">
        <v>264</v>
      </c>
      <c r="E82" t="s">
        <v>80</v>
      </c>
      <c r="F82" t="s">
        <v>56</v>
      </c>
      <c r="G82">
        <v>3.3</v>
      </c>
      <c r="H82">
        <v>41</v>
      </c>
      <c r="I82">
        <v>-6.2</v>
      </c>
      <c r="J82">
        <v>37.839999999999996</v>
      </c>
      <c r="K82"/>
      <c r="L82" s="2">
        <v>0.91519999999999979</v>
      </c>
      <c r="M82" s="2"/>
    </row>
    <row r="83" spans="1:13" x14ac:dyDescent="0.3">
      <c r="A83" s="3">
        <v>0.89151999999999998</v>
      </c>
      <c r="B83" s="1">
        <v>13</v>
      </c>
      <c r="C83">
        <v>227</v>
      </c>
      <c r="D83" t="s">
        <v>328</v>
      </c>
      <c r="E83" t="s">
        <v>21</v>
      </c>
      <c r="F83" t="s">
        <v>56</v>
      </c>
      <c r="G83">
        <v>6.2</v>
      </c>
      <c r="H83">
        <v>74</v>
      </c>
      <c r="I83">
        <v>-3.3</v>
      </c>
      <c r="J83">
        <v>73.22</v>
      </c>
      <c r="K83"/>
      <c r="L83" s="2">
        <v>0.89151999999999998</v>
      </c>
      <c r="M83" s="2"/>
    </row>
    <row r="84" spans="1:13" x14ac:dyDescent="0.3">
      <c r="A84" s="3"/>
      <c r="D84"/>
      <c r="E84"/>
      <c r="F84"/>
      <c r="G84"/>
      <c r="M84" s="2"/>
    </row>
    <row r="85" spans="1:13" x14ac:dyDescent="0.3">
      <c r="A85" s="3"/>
      <c r="D85"/>
      <c r="E85"/>
      <c r="F85"/>
      <c r="G85"/>
      <c r="M85" s="2"/>
    </row>
    <row r="86" spans="1:13" x14ac:dyDescent="0.3">
      <c r="A86" s="3"/>
      <c r="D86"/>
      <c r="E86"/>
      <c r="F86"/>
      <c r="G86"/>
      <c r="M86" s="2"/>
    </row>
    <row r="87" spans="1:13" x14ac:dyDescent="0.3">
      <c r="A87" s="3"/>
      <c r="D87"/>
      <c r="E87"/>
      <c r="F87"/>
      <c r="G87"/>
      <c r="M87" s="2"/>
    </row>
    <row r="88" spans="1:13" x14ac:dyDescent="0.3">
      <c r="A88" s="3"/>
      <c r="D88"/>
      <c r="E88"/>
      <c r="F88"/>
      <c r="G88"/>
      <c r="M88" s="2"/>
    </row>
    <row r="89" spans="1:13" x14ac:dyDescent="0.3">
      <c r="A89" s="3"/>
      <c r="D89"/>
      <c r="E89"/>
      <c r="F89"/>
      <c r="G89"/>
      <c r="M89" s="2"/>
    </row>
    <row r="90" spans="1:13" x14ac:dyDescent="0.3">
      <c r="A90" s="3"/>
      <c r="D90"/>
      <c r="E90"/>
      <c r="F90"/>
      <c r="G90"/>
      <c r="M90" s="2"/>
    </row>
    <row r="91" spans="1:13" x14ac:dyDescent="0.3">
      <c r="A91" s="3"/>
      <c r="D91"/>
      <c r="E91"/>
      <c r="F91"/>
      <c r="G91"/>
      <c r="M91" s="2"/>
    </row>
    <row r="92" spans="1:13" x14ac:dyDescent="0.3">
      <c r="A92" s="3"/>
      <c r="D92"/>
      <c r="E92"/>
      <c r="F92"/>
      <c r="G92"/>
      <c r="M92" s="2"/>
    </row>
    <row r="93" spans="1:13" x14ac:dyDescent="0.3">
      <c r="A93" s="3"/>
      <c r="D93"/>
      <c r="E93"/>
      <c r="F93"/>
      <c r="G93"/>
      <c r="M93" s="2"/>
    </row>
    <row r="94" spans="1:13" x14ac:dyDescent="0.3">
      <c r="A94" s="3"/>
      <c r="D94"/>
      <c r="E94"/>
      <c r="F94"/>
      <c r="G94"/>
      <c r="M94" s="2"/>
    </row>
    <row r="95" spans="1:13" x14ac:dyDescent="0.3">
      <c r="A95" s="3"/>
      <c r="D95"/>
      <c r="E95"/>
      <c r="F95"/>
      <c r="G95"/>
      <c r="M95" s="2"/>
    </row>
    <row r="96" spans="1:13" x14ac:dyDescent="0.3">
      <c r="A96" s="3"/>
      <c r="D96"/>
      <c r="E96"/>
      <c r="F96"/>
      <c r="G96"/>
      <c r="M96" s="2"/>
    </row>
    <row r="97" spans="1:13" x14ac:dyDescent="0.3">
      <c r="A97" s="3"/>
      <c r="D97"/>
      <c r="E97"/>
      <c r="F97"/>
      <c r="G97"/>
      <c r="M97" s="2"/>
    </row>
    <row r="98" spans="1:13" x14ac:dyDescent="0.3">
      <c r="A98" s="3"/>
      <c r="D98"/>
      <c r="E98"/>
      <c r="F98"/>
      <c r="G98"/>
      <c r="M98" s="2"/>
    </row>
    <row r="99" spans="1:13" x14ac:dyDescent="0.3">
      <c r="A99" s="3"/>
      <c r="D99"/>
      <c r="E99"/>
      <c r="F99"/>
      <c r="G99"/>
      <c r="M99" s="2"/>
    </row>
    <row r="100" spans="1:13" x14ac:dyDescent="0.3">
      <c r="A100" s="3"/>
      <c r="D100"/>
      <c r="E100"/>
      <c r="F100"/>
      <c r="G100"/>
      <c r="M100" s="2"/>
    </row>
    <row r="101" spans="1:13" x14ac:dyDescent="0.3">
      <c r="A101" s="3"/>
      <c r="D101"/>
      <c r="E101"/>
      <c r="F101"/>
      <c r="G101"/>
      <c r="M101" s="2"/>
    </row>
    <row r="102" spans="1:13" x14ac:dyDescent="0.3">
      <c r="A102" s="3"/>
      <c r="D102"/>
      <c r="E102"/>
      <c r="F102"/>
      <c r="G102"/>
      <c r="M102" s="2"/>
    </row>
    <row r="103" spans="1:13" x14ac:dyDescent="0.3">
      <c r="A103" s="3"/>
      <c r="D103"/>
      <c r="E103"/>
      <c r="F103"/>
      <c r="G103"/>
      <c r="M103" s="2"/>
    </row>
    <row r="104" spans="1:13" x14ac:dyDescent="0.3">
      <c r="A104" s="3"/>
      <c r="D104"/>
      <c r="E104"/>
      <c r="F104"/>
      <c r="G104"/>
      <c r="M104" s="2"/>
    </row>
    <row r="105" spans="1:13" x14ac:dyDescent="0.3">
      <c r="A105" s="3"/>
      <c r="D105"/>
      <c r="E105"/>
      <c r="F105"/>
      <c r="G105"/>
      <c r="M105" s="2"/>
    </row>
    <row r="106" spans="1:13" x14ac:dyDescent="0.3">
      <c r="A106" s="3"/>
      <c r="D106"/>
      <c r="E106"/>
      <c r="F106"/>
      <c r="G106"/>
      <c r="M106" s="2"/>
    </row>
    <row r="107" spans="1:13" x14ac:dyDescent="0.3">
      <c r="A107" s="3"/>
      <c r="D107"/>
      <c r="E107"/>
      <c r="F107"/>
    </row>
    <row r="108" spans="1:13" x14ac:dyDescent="0.3">
      <c r="A108" s="3"/>
      <c r="D108"/>
      <c r="E108"/>
      <c r="F108"/>
    </row>
    <row r="109" spans="1:13" x14ac:dyDescent="0.3">
      <c r="A109" s="3"/>
      <c r="D109"/>
      <c r="E109"/>
      <c r="F109"/>
    </row>
    <row r="110" spans="1:13" x14ac:dyDescent="0.3">
      <c r="A110" s="3"/>
      <c r="D110"/>
      <c r="E110"/>
      <c r="F110"/>
    </row>
    <row r="111" spans="1:13" x14ac:dyDescent="0.3">
      <c r="A111" s="3"/>
      <c r="D111"/>
      <c r="E111"/>
      <c r="F111"/>
    </row>
    <row r="112" spans="1:13" x14ac:dyDescent="0.3">
      <c r="A112" s="3"/>
      <c r="D112"/>
      <c r="E112"/>
      <c r="F112"/>
    </row>
    <row r="113" spans="1:6" x14ac:dyDescent="0.3">
      <c r="A113" s="3"/>
      <c r="D113"/>
      <c r="E113"/>
      <c r="F113"/>
    </row>
    <row r="114" spans="1:6" x14ac:dyDescent="0.3">
      <c r="A114" s="3"/>
      <c r="D114"/>
      <c r="E114"/>
      <c r="F114"/>
    </row>
  </sheetData>
  <conditionalFormatting sqref="D73 D46:D71 D2:D36">
    <cfRule type="duplicateValues" dxfId="14" priority="3"/>
  </conditionalFormatting>
  <conditionalFormatting sqref="D77:D83">
    <cfRule type="duplicateValues" dxfId="13" priority="5"/>
  </conditionalFormatting>
  <conditionalFormatting sqref="D84:D106">
    <cfRule type="duplicateValues" dxfId="12" priority="6"/>
  </conditionalFormatting>
  <conditionalFormatting sqref="D1">
    <cfRule type="duplicateValues" dxfId="11" priority="2"/>
  </conditionalFormatting>
  <conditionalFormatting sqref="D1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3"/>
  <sheetViews>
    <sheetView workbookViewId="0">
      <selection activeCell="A2" sqref="A2:A95"/>
    </sheetView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5" width="8.88671875" style="1"/>
  </cols>
  <sheetData>
    <row r="1" spans="1:22" x14ac:dyDescent="0.3">
      <c r="A1" s="1" t="s">
        <v>0</v>
      </c>
      <c r="B1" s="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44</v>
      </c>
      <c r="H1" s="1" t="s">
        <v>49</v>
      </c>
      <c r="I1" s="1" t="s">
        <v>51</v>
      </c>
      <c r="J1" s="1" t="s">
        <v>52</v>
      </c>
      <c r="K1" s="1" t="s">
        <v>343</v>
      </c>
      <c r="L1" s="1" t="s">
        <v>53</v>
      </c>
      <c r="P1" s="1"/>
      <c r="Q1" s="1"/>
      <c r="R1" s="1"/>
      <c r="S1" s="1"/>
      <c r="T1" s="1"/>
      <c r="U1" s="1"/>
      <c r="V1" s="1"/>
    </row>
    <row r="2" spans="1:22" x14ac:dyDescent="0.3">
      <c r="A2" s="3">
        <v>74.959999999999994</v>
      </c>
      <c r="B2" s="1">
        <v>1</v>
      </c>
      <c r="C2">
        <v>5</v>
      </c>
      <c r="D2" t="s">
        <v>66</v>
      </c>
      <c r="E2" t="s">
        <v>16</v>
      </c>
      <c r="F2" t="s">
        <v>59</v>
      </c>
      <c r="G2" s="1">
        <v>16.5</v>
      </c>
      <c r="H2" s="1">
        <v>296</v>
      </c>
      <c r="I2" s="1">
        <v>16.5</v>
      </c>
      <c r="J2" s="1">
        <v>312.5</v>
      </c>
      <c r="L2" s="2">
        <v>74.959999999999994</v>
      </c>
      <c r="P2" s="1"/>
      <c r="Q2" s="1"/>
      <c r="R2" s="1"/>
      <c r="S2" s="1"/>
      <c r="T2" s="1"/>
      <c r="U2" s="2"/>
      <c r="V2" s="2"/>
    </row>
    <row r="3" spans="1:22" x14ac:dyDescent="0.3">
      <c r="A3" s="3">
        <v>72.75200000000001</v>
      </c>
      <c r="B3" s="1">
        <v>1</v>
      </c>
      <c r="C3">
        <v>11</v>
      </c>
      <c r="D3" t="s">
        <v>277</v>
      </c>
      <c r="E3" t="s">
        <v>32</v>
      </c>
      <c r="F3" t="s">
        <v>59</v>
      </c>
      <c r="G3" s="1">
        <v>22.8</v>
      </c>
      <c r="H3" s="1">
        <v>290</v>
      </c>
      <c r="I3" s="1">
        <v>13.3</v>
      </c>
      <c r="J3" s="1">
        <v>303.3</v>
      </c>
      <c r="L3" s="2">
        <v>72.75200000000001</v>
      </c>
      <c r="P3" s="1"/>
      <c r="Q3" s="1"/>
      <c r="R3" s="1"/>
      <c r="S3" s="1"/>
      <c r="T3" s="1"/>
      <c r="U3" s="2"/>
      <c r="V3" s="2"/>
    </row>
    <row r="4" spans="1:22" x14ac:dyDescent="0.3">
      <c r="A4" s="3">
        <v>72.295999999999992</v>
      </c>
      <c r="B4" s="1">
        <v>1</v>
      </c>
      <c r="C4">
        <v>13</v>
      </c>
      <c r="D4" t="s">
        <v>74</v>
      </c>
      <c r="E4" t="s">
        <v>18</v>
      </c>
      <c r="F4" t="s">
        <v>59</v>
      </c>
      <c r="G4" s="1">
        <v>22.9</v>
      </c>
      <c r="H4" s="1">
        <v>288</v>
      </c>
      <c r="I4" s="1">
        <v>13.399999999999999</v>
      </c>
      <c r="J4" s="1">
        <v>301.39999999999998</v>
      </c>
      <c r="L4" s="2">
        <v>72.295999999999992</v>
      </c>
      <c r="P4" s="1"/>
      <c r="Q4" s="1"/>
      <c r="R4" s="1"/>
      <c r="S4" s="1"/>
      <c r="T4" s="1"/>
      <c r="U4" s="2"/>
      <c r="V4" s="2"/>
    </row>
    <row r="5" spans="1:22" x14ac:dyDescent="0.3">
      <c r="A5" s="3">
        <v>71.527999999999992</v>
      </c>
      <c r="B5" s="1">
        <v>1</v>
      </c>
      <c r="C5">
        <v>10</v>
      </c>
      <c r="D5" t="s">
        <v>137</v>
      </c>
      <c r="E5" t="s">
        <v>15</v>
      </c>
      <c r="F5" t="s">
        <v>59</v>
      </c>
      <c r="G5" s="1">
        <v>15.9</v>
      </c>
      <c r="H5" s="1">
        <v>291</v>
      </c>
      <c r="I5" s="1">
        <v>7.2000000000000011</v>
      </c>
      <c r="J5" s="1">
        <v>298.2</v>
      </c>
      <c r="L5" s="2">
        <v>71.527999999999992</v>
      </c>
      <c r="P5" s="1"/>
      <c r="Q5" s="1"/>
      <c r="R5" s="1"/>
      <c r="S5" s="1"/>
      <c r="T5" s="1"/>
      <c r="U5" s="2"/>
      <c r="V5" s="2"/>
    </row>
    <row r="6" spans="1:22" x14ac:dyDescent="0.3">
      <c r="A6" s="3">
        <v>71.432000000000002</v>
      </c>
      <c r="B6" s="1">
        <v>1</v>
      </c>
      <c r="C6">
        <v>9</v>
      </c>
      <c r="D6" t="s">
        <v>73</v>
      </c>
      <c r="E6" t="s">
        <v>7</v>
      </c>
      <c r="F6" t="s">
        <v>59</v>
      </c>
      <c r="G6" s="1">
        <v>13.8</v>
      </c>
      <c r="H6" s="1">
        <v>292</v>
      </c>
      <c r="I6" s="1">
        <v>5.8000000000000007</v>
      </c>
      <c r="J6" s="1">
        <v>297.8</v>
      </c>
      <c r="L6" s="2">
        <v>71.432000000000002</v>
      </c>
      <c r="P6" s="1"/>
      <c r="Q6" s="1"/>
      <c r="R6" s="1"/>
      <c r="S6" s="1"/>
      <c r="T6" s="1"/>
      <c r="U6" s="2"/>
      <c r="V6" s="2"/>
    </row>
    <row r="7" spans="1:22" x14ac:dyDescent="0.3">
      <c r="A7" s="3">
        <v>71.192000000000007</v>
      </c>
      <c r="B7" s="1">
        <v>1</v>
      </c>
      <c r="C7">
        <v>4</v>
      </c>
      <c r="D7" t="s">
        <v>69</v>
      </c>
      <c r="E7" t="s">
        <v>33</v>
      </c>
      <c r="F7" t="s">
        <v>59</v>
      </c>
      <c r="G7" s="1">
        <v>19.8</v>
      </c>
      <c r="H7" s="1">
        <v>297</v>
      </c>
      <c r="I7" s="1">
        <v>-0.19999999999999929</v>
      </c>
      <c r="J7" s="1">
        <v>296.8</v>
      </c>
      <c r="L7" s="2">
        <v>71.192000000000007</v>
      </c>
      <c r="P7" s="1"/>
      <c r="Q7" s="1"/>
      <c r="R7" s="1"/>
      <c r="S7" s="1"/>
      <c r="T7" s="1"/>
      <c r="U7" s="2"/>
      <c r="V7" s="2"/>
    </row>
    <row r="8" spans="1:22" x14ac:dyDescent="0.3">
      <c r="A8" s="3">
        <v>69.127999999999986</v>
      </c>
      <c r="B8" s="1">
        <v>1</v>
      </c>
      <c r="C8">
        <v>17</v>
      </c>
      <c r="D8" t="s">
        <v>204</v>
      </c>
      <c r="E8" t="s">
        <v>100</v>
      </c>
      <c r="F8" t="s">
        <v>59</v>
      </c>
      <c r="G8" s="1">
        <v>12.2</v>
      </c>
      <c r="H8" s="1">
        <v>284</v>
      </c>
      <c r="I8" s="1">
        <v>4.1999999999999993</v>
      </c>
      <c r="J8" s="1">
        <v>288.2</v>
      </c>
      <c r="L8" s="2">
        <v>69.127999999999986</v>
      </c>
      <c r="P8" s="1"/>
      <c r="Q8" s="1"/>
      <c r="R8" s="1"/>
      <c r="S8" s="1"/>
      <c r="T8" s="1"/>
      <c r="U8" s="2"/>
      <c r="V8" s="2"/>
    </row>
    <row r="9" spans="1:22" x14ac:dyDescent="0.3">
      <c r="A9" s="3">
        <v>68.455999999999989</v>
      </c>
      <c r="B9" s="1">
        <v>1</v>
      </c>
      <c r="C9">
        <v>22</v>
      </c>
      <c r="D9" t="s">
        <v>278</v>
      </c>
      <c r="E9" t="s">
        <v>80</v>
      </c>
      <c r="F9" t="s">
        <v>59</v>
      </c>
      <c r="G9" s="1">
        <v>15.9</v>
      </c>
      <c r="H9" s="1">
        <v>279</v>
      </c>
      <c r="I9" s="1">
        <v>6.4</v>
      </c>
      <c r="J9" s="1">
        <v>285.39999999999998</v>
      </c>
      <c r="L9" s="2">
        <v>68.455999999999989</v>
      </c>
      <c r="P9" s="1"/>
      <c r="Q9" s="1"/>
      <c r="R9" s="1"/>
      <c r="S9" s="1"/>
      <c r="T9" s="1"/>
      <c r="U9" s="2"/>
      <c r="V9" s="2"/>
    </row>
    <row r="10" spans="1:22" x14ac:dyDescent="0.3">
      <c r="A10" s="3">
        <v>65.887999999999991</v>
      </c>
      <c r="B10" s="1">
        <v>1</v>
      </c>
      <c r="C10">
        <v>30</v>
      </c>
      <c r="D10" t="s">
        <v>65</v>
      </c>
      <c r="E10" t="s">
        <v>11</v>
      </c>
      <c r="F10" t="s">
        <v>59</v>
      </c>
      <c r="G10" s="1">
        <v>13.2</v>
      </c>
      <c r="H10" s="1">
        <v>271</v>
      </c>
      <c r="I10" s="1">
        <v>3.6999999999999993</v>
      </c>
      <c r="J10" s="1">
        <v>274.7</v>
      </c>
      <c r="L10" s="2">
        <v>65.887999999999991</v>
      </c>
      <c r="P10" s="1"/>
      <c r="Q10" s="1"/>
      <c r="R10" s="1"/>
      <c r="S10" s="1"/>
      <c r="T10" s="1"/>
      <c r="U10" s="2"/>
      <c r="V10" s="2"/>
    </row>
    <row r="11" spans="1:22" x14ac:dyDescent="0.3">
      <c r="A11" s="3">
        <v>52.402000000000008</v>
      </c>
      <c r="B11" s="1">
        <v>2</v>
      </c>
      <c r="C11">
        <v>6</v>
      </c>
      <c r="D11" t="s">
        <v>241</v>
      </c>
      <c r="E11" t="s">
        <v>3</v>
      </c>
      <c r="F11" t="s">
        <v>59</v>
      </c>
      <c r="G11" s="1">
        <v>21.6</v>
      </c>
      <c r="H11" s="1">
        <v>295</v>
      </c>
      <c r="I11" s="1">
        <v>13.600000000000001</v>
      </c>
      <c r="J11" s="1">
        <v>308.60000000000002</v>
      </c>
      <c r="L11" s="2">
        <v>52.402000000000008</v>
      </c>
      <c r="P11" s="1"/>
      <c r="Q11" s="1"/>
      <c r="R11" s="1"/>
      <c r="S11" s="1"/>
      <c r="T11" s="1"/>
      <c r="U11" s="2"/>
      <c r="V11" s="2"/>
    </row>
    <row r="12" spans="1:22" x14ac:dyDescent="0.3">
      <c r="A12" s="3">
        <v>50.192000000000007</v>
      </c>
      <c r="B12" s="1">
        <v>2</v>
      </c>
      <c r="C12">
        <v>19</v>
      </c>
      <c r="D12" t="s">
        <v>217</v>
      </c>
      <c r="E12" t="s">
        <v>38</v>
      </c>
      <c r="F12" t="s">
        <v>59</v>
      </c>
      <c r="G12" s="1">
        <v>19.3</v>
      </c>
      <c r="H12" s="1">
        <v>282</v>
      </c>
      <c r="I12" s="1">
        <v>13.600000000000001</v>
      </c>
      <c r="J12" s="1">
        <v>295.60000000000002</v>
      </c>
      <c r="L12" s="2">
        <v>50.192000000000007</v>
      </c>
      <c r="P12" s="1"/>
      <c r="Q12" s="1"/>
      <c r="R12" s="1"/>
      <c r="S12" s="1"/>
      <c r="T12" s="1"/>
      <c r="U12" s="2"/>
      <c r="V12" s="2"/>
    </row>
    <row r="13" spans="1:22" x14ac:dyDescent="0.3">
      <c r="A13" s="3">
        <v>47.795000000000002</v>
      </c>
      <c r="B13" s="1">
        <v>2</v>
      </c>
      <c r="C13">
        <v>27</v>
      </c>
      <c r="D13" t="s">
        <v>111</v>
      </c>
      <c r="E13" t="s">
        <v>18</v>
      </c>
      <c r="F13" t="s">
        <v>59</v>
      </c>
      <c r="G13" s="1">
        <v>17</v>
      </c>
      <c r="H13" s="1">
        <v>274</v>
      </c>
      <c r="I13" s="1">
        <v>7.5</v>
      </c>
      <c r="J13" s="1">
        <v>281.5</v>
      </c>
      <c r="L13" s="2">
        <v>47.795000000000002</v>
      </c>
      <c r="P13" s="1"/>
      <c r="Q13" s="1"/>
      <c r="R13" s="1"/>
      <c r="S13" s="1"/>
      <c r="T13" s="1"/>
      <c r="U13" s="2"/>
      <c r="V13" s="2"/>
    </row>
    <row r="14" spans="1:22" x14ac:dyDescent="0.3">
      <c r="A14" s="3">
        <v>47.744</v>
      </c>
      <c r="B14" s="1">
        <v>2</v>
      </c>
      <c r="C14">
        <v>24</v>
      </c>
      <c r="D14" t="s">
        <v>205</v>
      </c>
      <c r="E14" t="s">
        <v>35</v>
      </c>
      <c r="F14" t="s">
        <v>59</v>
      </c>
      <c r="G14" s="1">
        <v>12.2</v>
      </c>
      <c r="H14" s="1">
        <v>277</v>
      </c>
      <c r="I14" s="1">
        <v>4.1999999999999993</v>
      </c>
      <c r="J14" s="1">
        <v>281.2</v>
      </c>
      <c r="L14" s="2">
        <v>47.744</v>
      </c>
      <c r="P14" s="1"/>
      <c r="Q14" s="1"/>
      <c r="R14" s="1"/>
      <c r="S14" s="1"/>
      <c r="T14" s="1"/>
      <c r="U14" s="2"/>
      <c r="V14" s="2"/>
    </row>
    <row r="15" spans="1:22" x14ac:dyDescent="0.3">
      <c r="A15" s="3">
        <v>47.012999999999991</v>
      </c>
      <c r="B15" s="1">
        <v>2</v>
      </c>
      <c r="C15">
        <v>33</v>
      </c>
      <c r="D15" t="s">
        <v>202</v>
      </c>
      <c r="E15" t="s">
        <v>26</v>
      </c>
      <c r="F15" t="s">
        <v>59</v>
      </c>
      <c r="G15" s="1">
        <v>18.399999999999999</v>
      </c>
      <c r="H15" s="1">
        <v>268</v>
      </c>
      <c r="I15" s="1">
        <v>8.8999999999999986</v>
      </c>
      <c r="J15" s="1">
        <v>276.89999999999998</v>
      </c>
      <c r="L15" s="2">
        <v>47.012999999999991</v>
      </c>
      <c r="P15" s="1"/>
      <c r="Q15" s="1"/>
      <c r="R15" s="1"/>
      <c r="S15" s="1"/>
      <c r="T15" s="1"/>
      <c r="U15" s="2"/>
      <c r="V15" s="2"/>
    </row>
    <row r="16" spans="1:22" x14ac:dyDescent="0.3">
      <c r="A16" s="3">
        <v>46.265000000000001</v>
      </c>
      <c r="B16" s="1">
        <v>2</v>
      </c>
      <c r="C16">
        <v>32</v>
      </c>
      <c r="D16" t="s">
        <v>200</v>
      </c>
      <c r="E16" t="s">
        <v>20</v>
      </c>
      <c r="F16" t="s">
        <v>59</v>
      </c>
      <c r="G16" s="1">
        <v>13.2</v>
      </c>
      <c r="H16" s="1">
        <v>269</v>
      </c>
      <c r="I16" s="1">
        <v>3.6999999999999993</v>
      </c>
      <c r="J16" s="1">
        <v>272.5</v>
      </c>
      <c r="L16" s="2">
        <v>46.265000000000001</v>
      </c>
      <c r="P16" s="1"/>
      <c r="Q16" s="1"/>
      <c r="R16" s="1"/>
      <c r="S16" s="1"/>
      <c r="T16" s="1"/>
      <c r="U16" s="2"/>
      <c r="V16" s="2"/>
    </row>
    <row r="17" spans="1:22" x14ac:dyDescent="0.3">
      <c r="A17" s="3">
        <v>44.106000000000002</v>
      </c>
      <c r="B17" s="1">
        <v>2</v>
      </c>
      <c r="C17">
        <v>46</v>
      </c>
      <c r="D17" t="s">
        <v>225</v>
      </c>
      <c r="E17" t="s">
        <v>9</v>
      </c>
      <c r="F17" t="s">
        <v>59</v>
      </c>
      <c r="G17" s="1">
        <v>12.8</v>
      </c>
      <c r="H17" s="1">
        <v>255</v>
      </c>
      <c r="I17" s="1">
        <v>4.8000000000000007</v>
      </c>
      <c r="J17" s="1">
        <v>259.8</v>
      </c>
      <c r="L17" s="2">
        <v>44.106000000000002</v>
      </c>
      <c r="P17" s="1"/>
      <c r="Q17" s="1"/>
      <c r="R17" s="1"/>
      <c r="S17" s="1"/>
      <c r="T17" s="1"/>
      <c r="U17" s="2"/>
      <c r="V17" s="2"/>
    </row>
    <row r="18" spans="1:22" x14ac:dyDescent="0.3">
      <c r="A18" s="3">
        <v>43.137</v>
      </c>
      <c r="B18" s="1">
        <v>2</v>
      </c>
      <c r="C18">
        <v>45</v>
      </c>
      <c r="D18" t="s">
        <v>138</v>
      </c>
      <c r="E18" t="s">
        <v>36</v>
      </c>
      <c r="F18" t="s">
        <v>59</v>
      </c>
      <c r="G18" s="1">
        <v>7.6</v>
      </c>
      <c r="H18" s="1">
        <v>256</v>
      </c>
      <c r="I18" s="1">
        <v>-1.9000000000000004</v>
      </c>
      <c r="J18" s="1">
        <v>254.1</v>
      </c>
      <c r="L18" s="2">
        <v>43.137</v>
      </c>
      <c r="P18" s="1"/>
      <c r="Q18" s="1"/>
      <c r="R18" s="1"/>
      <c r="S18" s="1"/>
      <c r="T18" s="1"/>
      <c r="U18" s="2"/>
      <c r="V18" s="2"/>
    </row>
    <row r="19" spans="1:22" x14ac:dyDescent="0.3">
      <c r="A19" s="3">
        <v>42.728999999999999</v>
      </c>
      <c r="B19" s="1">
        <v>2</v>
      </c>
      <c r="C19">
        <v>52</v>
      </c>
      <c r="D19" t="s">
        <v>203</v>
      </c>
      <c r="E19" t="s">
        <v>28</v>
      </c>
      <c r="F19" t="s">
        <v>59</v>
      </c>
      <c r="G19" s="1">
        <v>12.2</v>
      </c>
      <c r="H19" s="1">
        <v>249</v>
      </c>
      <c r="I19" s="1">
        <v>2.6999999999999993</v>
      </c>
      <c r="J19" s="1">
        <v>251.7</v>
      </c>
      <c r="L19" s="2">
        <v>42.728999999999999</v>
      </c>
      <c r="P19" s="1"/>
      <c r="Q19" s="1"/>
      <c r="R19" s="1"/>
      <c r="S19" s="1"/>
      <c r="T19" s="1"/>
      <c r="U19" s="2"/>
      <c r="V19" s="2"/>
    </row>
    <row r="20" spans="1:22" x14ac:dyDescent="0.3">
      <c r="A20" s="3">
        <v>40.553000000000004</v>
      </c>
      <c r="B20" s="1">
        <v>2</v>
      </c>
      <c r="C20">
        <v>60</v>
      </c>
      <c r="D20" t="s">
        <v>91</v>
      </c>
      <c r="E20" t="s">
        <v>4</v>
      </c>
      <c r="F20" t="s">
        <v>59</v>
      </c>
      <c r="G20" s="1">
        <v>6.6</v>
      </c>
      <c r="H20" s="1">
        <v>241</v>
      </c>
      <c r="I20" s="1">
        <v>-2.0999999999999996</v>
      </c>
      <c r="J20" s="1">
        <v>238.9</v>
      </c>
      <c r="L20" s="2">
        <v>40.553000000000004</v>
      </c>
      <c r="P20" s="1"/>
      <c r="Q20" s="1"/>
      <c r="R20" s="1"/>
      <c r="S20" s="1"/>
      <c r="T20" s="1"/>
      <c r="U20" s="2"/>
      <c r="V20" s="2"/>
    </row>
    <row r="21" spans="1:22" x14ac:dyDescent="0.3">
      <c r="A21" s="3">
        <v>36.7712</v>
      </c>
      <c r="B21" s="1">
        <v>3</v>
      </c>
      <c r="C21">
        <v>25</v>
      </c>
      <c r="D21" t="s">
        <v>86</v>
      </c>
      <c r="E21" t="s">
        <v>12</v>
      </c>
      <c r="F21" t="s">
        <v>59</v>
      </c>
      <c r="G21" s="1">
        <v>21.4</v>
      </c>
      <c r="H21" s="1">
        <v>276</v>
      </c>
      <c r="I21" s="1">
        <v>11.899999999999999</v>
      </c>
      <c r="J21" s="1">
        <v>287.89999999999998</v>
      </c>
      <c r="L21" s="2">
        <v>36.7712</v>
      </c>
      <c r="P21" s="1"/>
      <c r="Q21" s="1"/>
      <c r="R21" s="1"/>
      <c r="S21" s="1"/>
      <c r="T21" s="1"/>
      <c r="U21" s="2"/>
      <c r="V21" s="2"/>
    </row>
    <row r="22" spans="1:22" x14ac:dyDescent="0.3">
      <c r="A22" s="3">
        <v>36.388000000000005</v>
      </c>
      <c r="B22" s="1">
        <v>2</v>
      </c>
      <c r="C22">
        <v>89</v>
      </c>
      <c r="D22" t="s">
        <v>105</v>
      </c>
      <c r="E22" t="s">
        <v>11</v>
      </c>
      <c r="F22" t="s">
        <v>59</v>
      </c>
      <c r="G22" s="1">
        <v>10.4</v>
      </c>
      <c r="H22" s="1">
        <v>212</v>
      </c>
      <c r="I22" s="1">
        <v>2.4000000000000004</v>
      </c>
      <c r="J22" s="1">
        <v>214.4</v>
      </c>
      <c r="L22" s="2">
        <v>36.388000000000005</v>
      </c>
      <c r="P22" s="1"/>
      <c r="Q22" s="1"/>
      <c r="R22" s="1"/>
      <c r="S22" s="1"/>
      <c r="T22" s="1"/>
      <c r="U22" s="2"/>
      <c r="V22" s="2"/>
    </row>
    <row r="23" spans="1:22" x14ac:dyDescent="0.3">
      <c r="A23" s="3">
        <v>35.673999999999999</v>
      </c>
      <c r="B23" s="1">
        <v>2</v>
      </c>
      <c r="C23">
        <v>91</v>
      </c>
      <c r="D23" t="s">
        <v>228</v>
      </c>
      <c r="E23" t="s">
        <v>19</v>
      </c>
      <c r="F23" t="s">
        <v>59</v>
      </c>
      <c r="G23" s="1">
        <v>8.1999999999999993</v>
      </c>
      <c r="H23" s="1">
        <v>210</v>
      </c>
      <c r="I23" s="1">
        <v>0.19999999999999929</v>
      </c>
      <c r="J23" s="1">
        <v>210.2</v>
      </c>
      <c r="L23" s="2">
        <v>35.673999999999999</v>
      </c>
      <c r="P23" s="1"/>
      <c r="Q23" s="1"/>
      <c r="R23" s="1"/>
      <c r="S23" s="1"/>
      <c r="T23" s="1"/>
      <c r="U23" s="2"/>
      <c r="V23" s="2"/>
    </row>
    <row r="24" spans="1:22" x14ac:dyDescent="0.3">
      <c r="A24" s="3">
        <v>35.580800000000004</v>
      </c>
      <c r="B24" s="1">
        <v>3</v>
      </c>
      <c r="C24">
        <v>28</v>
      </c>
      <c r="D24" t="s">
        <v>83</v>
      </c>
      <c r="E24" t="s">
        <v>12</v>
      </c>
      <c r="F24" t="s">
        <v>59</v>
      </c>
      <c r="G24" s="1">
        <v>11.3</v>
      </c>
      <c r="H24" s="1">
        <v>273</v>
      </c>
      <c r="I24" s="1">
        <v>5.6000000000000005</v>
      </c>
      <c r="J24" s="1">
        <v>278.60000000000002</v>
      </c>
      <c r="L24" s="2">
        <v>35.580800000000004</v>
      </c>
      <c r="P24" s="1"/>
      <c r="Q24" s="1"/>
      <c r="R24" s="1"/>
      <c r="S24" s="1"/>
      <c r="T24" s="1"/>
      <c r="U24" s="2"/>
      <c r="V24" s="2"/>
    </row>
    <row r="25" spans="1:22" x14ac:dyDescent="0.3">
      <c r="A25" s="3">
        <v>35.436000000000007</v>
      </c>
      <c r="B25" s="1">
        <v>2</v>
      </c>
      <c r="C25">
        <v>93</v>
      </c>
      <c r="D25" t="s">
        <v>289</v>
      </c>
      <c r="E25" t="s">
        <v>28</v>
      </c>
      <c r="F25" t="s">
        <v>59</v>
      </c>
      <c r="G25" s="1">
        <v>10.3</v>
      </c>
      <c r="H25" s="1">
        <v>208</v>
      </c>
      <c r="I25" s="1">
        <v>0.80000000000000071</v>
      </c>
      <c r="J25" s="1">
        <v>208.8</v>
      </c>
      <c r="L25" s="2">
        <v>35.436000000000007</v>
      </c>
      <c r="P25" s="1"/>
      <c r="Q25" s="1"/>
      <c r="R25" s="1"/>
      <c r="S25" s="1"/>
      <c r="T25" s="1"/>
      <c r="U25" s="2"/>
      <c r="V25" s="2"/>
    </row>
    <row r="26" spans="1:22" x14ac:dyDescent="0.3">
      <c r="A26" s="3">
        <v>34.288000000000004</v>
      </c>
      <c r="B26" s="1">
        <v>3</v>
      </c>
      <c r="C26">
        <v>38</v>
      </c>
      <c r="D26" t="s">
        <v>62</v>
      </c>
      <c r="E26" t="s">
        <v>5</v>
      </c>
      <c r="F26" t="s">
        <v>59</v>
      </c>
      <c r="G26" s="1">
        <v>15</v>
      </c>
      <c r="H26" s="1">
        <v>263</v>
      </c>
      <c r="I26" s="1">
        <v>5.5</v>
      </c>
      <c r="J26" s="1">
        <v>268.5</v>
      </c>
      <c r="L26" s="2">
        <v>34.288000000000004</v>
      </c>
      <c r="P26" s="1"/>
      <c r="Q26" s="1"/>
      <c r="R26" s="1"/>
      <c r="S26" s="1"/>
      <c r="T26" s="1"/>
      <c r="U26" s="2"/>
      <c r="V26" s="2"/>
    </row>
    <row r="27" spans="1:22" x14ac:dyDescent="0.3">
      <c r="A27" s="3">
        <v>33.200000000000003</v>
      </c>
      <c r="B27" s="1">
        <v>3</v>
      </c>
      <c r="C27">
        <v>48</v>
      </c>
      <c r="D27" t="s">
        <v>71</v>
      </c>
      <c r="E27" t="s">
        <v>38</v>
      </c>
      <c r="F27" t="s">
        <v>59</v>
      </c>
      <c r="G27" s="1">
        <v>16.5</v>
      </c>
      <c r="H27" s="1">
        <v>253</v>
      </c>
      <c r="I27" s="1">
        <v>7</v>
      </c>
      <c r="J27" s="1">
        <v>260</v>
      </c>
      <c r="L27" s="2">
        <v>33.200000000000003</v>
      </c>
      <c r="P27" s="1"/>
      <c r="Q27" s="1"/>
      <c r="R27" s="1"/>
      <c r="S27" s="1"/>
      <c r="T27" s="1"/>
      <c r="U27" s="2"/>
      <c r="V27" s="2"/>
    </row>
    <row r="28" spans="1:22" x14ac:dyDescent="0.3">
      <c r="A28" s="3">
        <v>32.176000000000002</v>
      </c>
      <c r="B28" s="1">
        <v>3</v>
      </c>
      <c r="C28">
        <v>50</v>
      </c>
      <c r="D28" t="s">
        <v>211</v>
      </c>
      <c r="E28" t="s">
        <v>13</v>
      </c>
      <c r="F28" t="s">
        <v>59</v>
      </c>
      <c r="G28" s="1">
        <v>9.6999999999999993</v>
      </c>
      <c r="H28" s="1">
        <v>251</v>
      </c>
      <c r="I28" s="1">
        <v>1</v>
      </c>
      <c r="J28" s="1">
        <v>252</v>
      </c>
      <c r="L28" s="2">
        <v>32.176000000000002</v>
      </c>
      <c r="P28" s="1"/>
      <c r="Q28" s="1"/>
      <c r="R28" s="1"/>
      <c r="S28" s="1"/>
      <c r="T28" s="1"/>
      <c r="U28" s="2"/>
      <c r="V28" s="2"/>
    </row>
    <row r="29" spans="1:22" x14ac:dyDescent="0.3">
      <c r="A29" s="3">
        <v>31.9712</v>
      </c>
      <c r="B29" s="1">
        <v>3</v>
      </c>
      <c r="C29">
        <v>61</v>
      </c>
      <c r="D29" t="s">
        <v>281</v>
      </c>
      <c r="E29" t="s">
        <v>36</v>
      </c>
      <c r="F29" t="s">
        <v>59</v>
      </c>
      <c r="G29" s="1">
        <v>18.399999999999999</v>
      </c>
      <c r="H29" s="1">
        <v>240</v>
      </c>
      <c r="I29" s="1">
        <v>10.399999999999999</v>
      </c>
      <c r="J29" s="1">
        <v>250.4</v>
      </c>
      <c r="L29" s="2">
        <v>31.9712</v>
      </c>
      <c r="P29" s="1"/>
      <c r="Q29" s="1"/>
      <c r="R29" s="1"/>
      <c r="S29" s="1"/>
      <c r="T29" s="1"/>
      <c r="U29" s="2"/>
      <c r="V29" s="2"/>
    </row>
    <row r="30" spans="1:22" x14ac:dyDescent="0.3">
      <c r="A30" s="3">
        <v>31.612799999999996</v>
      </c>
      <c r="B30" s="1">
        <v>3</v>
      </c>
      <c r="C30">
        <v>56</v>
      </c>
      <c r="D30" t="s">
        <v>82</v>
      </c>
      <c r="E30" t="s">
        <v>37</v>
      </c>
      <c r="F30" t="s">
        <v>59</v>
      </c>
      <c r="G30" s="1">
        <v>10.6</v>
      </c>
      <c r="H30" s="1">
        <v>245</v>
      </c>
      <c r="I30" s="1">
        <v>2.5999999999999996</v>
      </c>
      <c r="J30" s="1">
        <v>247.6</v>
      </c>
      <c r="L30" s="2">
        <v>31.612799999999996</v>
      </c>
      <c r="P30" s="1"/>
      <c r="Q30" s="1"/>
      <c r="R30" s="1"/>
      <c r="S30" s="1"/>
      <c r="T30" s="1"/>
      <c r="U30" s="2"/>
      <c r="V30" s="2"/>
    </row>
    <row r="31" spans="1:22" x14ac:dyDescent="0.3">
      <c r="A31" s="3">
        <v>30.806400000000004</v>
      </c>
      <c r="B31" s="1">
        <v>3</v>
      </c>
      <c r="C31">
        <v>62</v>
      </c>
      <c r="D31" t="s">
        <v>90</v>
      </c>
      <c r="E31" t="s">
        <v>29</v>
      </c>
      <c r="F31" t="s">
        <v>59</v>
      </c>
      <c r="G31" s="1">
        <v>11.8</v>
      </c>
      <c r="H31" s="1">
        <v>239</v>
      </c>
      <c r="I31" s="1">
        <v>2.3000000000000007</v>
      </c>
      <c r="J31" s="1">
        <v>241.3</v>
      </c>
      <c r="L31" s="2">
        <v>30.806400000000004</v>
      </c>
      <c r="P31" s="1"/>
      <c r="Q31" s="1"/>
      <c r="R31" s="1"/>
      <c r="S31" s="1"/>
      <c r="T31" s="1"/>
      <c r="U31" s="2"/>
      <c r="V31" s="2"/>
    </row>
    <row r="32" spans="1:22" x14ac:dyDescent="0.3">
      <c r="A32" s="3">
        <v>30.384</v>
      </c>
      <c r="B32" s="1">
        <v>3</v>
      </c>
      <c r="C32">
        <v>57</v>
      </c>
      <c r="D32" t="s">
        <v>218</v>
      </c>
      <c r="E32" t="s">
        <v>15</v>
      </c>
      <c r="F32" t="s">
        <v>59</v>
      </c>
      <c r="G32" s="1">
        <v>13.3</v>
      </c>
      <c r="H32" s="1">
        <v>244</v>
      </c>
      <c r="I32" s="1">
        <v>-6</v>
      </c>
      <c r="J32" s="1">
        <v>238</v>
      </c>
      <c r="L32" s="2">
        <v>30.384</v>
      </c>
      <c r="P32" s="1"/>
      <c r="Q32" s="1"/>
      <c r="R32" s="1"/>
      <c r="S32" s="1"/>
      <c r="T32" s="1"/>
      <c r="U32" s="2"/>
      <c r="V32" s="2"/>
    </row>
    <row r="33" spans="1:22" x14ac:dyDescent="0.3">
      <c r="A33" s="3">
        <v>30.281599999999997</v>
      </c>
      <c r="B33" s="1">
        <v>3</v>
      </c>
      <c r="C33">
        <v>72</v>
      </c>
      <c r="D33" t="s">
        <v>236</v>
      </c>
      <c r="E33" t="s">
        <v>30</v>
      </c>
      <c r="F33" t="s">
        <v>59</v>
      </c>
      <c r="G33" s="1">
        <v>16.899999999999999</v>
      </c>
      <c r="H33" s="1">
        <v>229</v>
      </c>
      <c r="I33" s="1">
        <v>8.1999999999999993</v>
      </c>
      <c r="J33" s="1">
        <v>237.2</v>
      </c>
      <c r="L33" s="2">
        <v>30.281599999999997</v>
      </c>
      <c r="P33" s="1"/>
      <c r="Q33" s="1"/>
      <c r="R33" s="1"/>
      <c r="S33" s="1"/>
      <c r="T33" s="1"/>
      <c r="U33" s="2"/>
      <c r="V33" s="2"/>
    </row>
    <row r="34" spans="1:22" x14ac:dyDescent="0.3">
      <c r="A34" s="3">
        <v>28.975999999999999</v>
      </c>
      <c r="B34" s="1">
        <v>3</v>
      </c>
      <c r="C34">
        <v>76</v>
      </c>
      <c r="D34" t="s">
        <v>227</v>
      </c>
      <c r="E34" t="s">
        <v>26</v>
      </c>
      <c r="F34" t="s">
        <v>59</v>
      </c>
      <c r="G34" s="1">
        <v>11.5</v>
      </c>
      <c r="H34" s="1">
        <v>225</v>
      </c>
      <c r="I34" s="1">
        <v>2</v>
      </c>
      <c r="J34" s="1">
        <v>227</v>
      </c>
      <c r="L34" s="2">
        <v>28.975999999999999</v>
      </c>
      <c r="P34" s="1"/>
      <c r="Q34" s="1"/>
      <c r="R34" s="1"/>
      <c r="S34" s="1"/>
      <c r="T34" s="1"/>
      <c r="U34" s="2"/>
      <c r="V34" s="2"/>
    </row>
    <row r="35" spans="1:22" x14ac:dyDescent="0.3">
      <c r="A35" s="3">
        <v>28.975999999999999</v>
      </c>
      <c r="B35" s="1">
        <v>3</v>
      </c>
      <c r="C35">
        <v>78</v>
      </c>
      <c r="D35" t="s">
        <v>284</v>
      </c>
      <c r="E35" t="s">
        <v>85</v>
      </c>
      <c r="F35" t="s">
        <v>59</v>
      </c>
      <c r="G35" s="1">
        <v>12</v>
      </c>
      <c r="H35" s="1">
        <v>223</v>
      </c>
      <c r="I35" s="1">
        <v>4</v>
      </c>
      <c r="J35" s="1">
        <v>227</v>
      </c>
      <c r="L35" s="2">
        <v>28.975999999999999</v>
      </c>
      <c r="P35" s="1"/>
      <c r="Q35" s="1"/>
      <c r="R35" s="1"/>
      <c r="S35" s="1"/>
      <c r="T35" s="1"/>
      <c r="U35" s="2"/>
      <c r="V35" s="2"/>
    </row>
    <row r="36" spans="1:22" x14ac:dyDescent="0.3">
      <c r="A36" s="3">
        <v>27.661439999999999</v>
      </c>
      <c r="B36" s="1">
        <v>3</v>
      </c>
      <c r="C36">
        <v>85</v>
      </c>
      <c r="D36" t="s">
        <v>254</v>
      </c>
      <c r="E36" t="s">
        <v>38</v>
      </c>
      <c r="F36" t="s">
        <v>59</v>
      </c>
      <c r="G36" s="1">
        <v>7.5</v>
      </c>
      <c r="H36" s="1">
        <v>216</v>
      </c>
      <c r="I36" s="1">
        <v>-0.5</v>
      </c>
      <c r="J36" s="1">
        <v>216.73</v>
      </c>
      <c r="L36" s="2">
        <v>27.661439999999999</v>
      </c>
      <c r="P36" s="1"/>
      <c r="Q36" s="1"/>
      <c r="R36" s="1"/>
      <c r="S36" s="1"/>
      <c r="T36" s="1"/>
      <c r="U36" s="2"/>
      <c r="V36" s="2"/>
    </row>
    <row r="37" spans="1:22" x14ac:dyDescent="0.3">
      <c r="A37" s="3">
        <v>27.107200000000002</v>
      </c>
      <c r="B37" s="1">
        <v>3</v>
      </c>
      <c r="C37">
        <v>99</v>
      </c>
      <c r="D37" t="s">
        <v>58</v>
      </c>
      <c r="E37" t="s">
        <v>19</v>
      </c>
      <c r="F37" t="s">
        <v>59</v>
      </c>
      <c r="G37" s="1">
        <v>19.899999999999999</v>
      </c>
      <c r="H37" s="1">
        <v>202</v>
      </c>
      <c r="I37" s="1">
        <v>10.399999999999999</v>
      </c>
      <c r="J37" s="1">
        <v>212.4</v>
      </c>
      <c r="L37" s="2">
        <v>27.107200000000002</v>
      </c>
      <c r="P37" s="1"/>
      <c r="Q37" s="1"/>
      <c r="R37" s="1"/>
      <c r="S37" s="1"/>
      <c r="T37" s="1"/>
      <c r="U37" s="2"/>
      <c r="V37" s="2"/>
    </row>
    <row r="38" spans="1:22" x14ac:dyDescent="0.3">
      <c r="A38" s="3">
        <v>27.043200000000002</v>
      </c>
      <c r="B38" s="1">
        <v>3</v>
      </c>
      <c r="C38">
        <v>88</v>
      </c>
      <c r="D38" t="s">
        <v>96</v>
      </c>
      <c r="E38" t="s">
        <v>16</v>
      </c>
      <c r="F38" t="s">
        <v>59</v>
      </c>
      <c r="G38" s="1">
        <v>6.9</v>
      </c>
      <c r="H38" s="1">
        <v>213</v>
      </c>
      <c r="I38" s="1">
        <v>-1.0999999999999996</v>
      </c>
      <c r="J38" s="1">
        <v>211.9</v>
      </c>
      <c r="L38" s="2">
        <v>27.043200000000002</v>
      </c>
      <c r="P38" s="1"/>
      <c r="Q38" s="1"/>
      <c r="R38" s="1"/>
      <c r="S38" s="1"/>
      <c r="T38" s="1"/>
      <c r="U38" s="2"/>
      <c r="V38" s="2"/>
    </row>
    <row r="39" spans="1:22" x14ac:dyDescent="0.3">
      <c r="A39" s="3">
        <v>25.968000000000004</v>
      </c>
      <c r="B39" s="1">
        <v>3</v>
      </c>
      <c r="C39">
        <v>98</v>
      </c>
      <c r="D39" t="s">
        <v>291</v>
      </c>
      <c r="E39" t="s">
        <v>3</v>
      </c>
      <c r="F39" t="s">
        <v>59</v>
      </c>
      <c r="G39" s="1">
        <v>10</v>
      </c>
      <c r="H39" s="1">
        <v>203</v>
      </c>
      <c r="I39" s="1">
        <v>0.5</v>
      </c>
      <c r="J39" s="1">
        <v>203.5</v>
      </c>
      <c r="L39" s="2">
        <v>25.968000000000004</v>
      </c>
      <c r="P39" s="1"/>
      <c r="Q39" s="1"/>
      <c r="R39" s="1"/>
      <c r="S39" s="1"/>
      <c r="T39" s="1"/>
      <c r="U39" s="2"/>
      <c r="V39" s="2"/>
    </row>
    <row r="40" spans="1:22" x14ac:dyDescent="0.3">
      <c r="A40" s="3">
        <v>25.174400000000002</v>
      </c>
      <c r="B40" s="1">
        <v>3</v>
      </c>
      <c r="C40">
        <v>104</v>
      </c>
      <c r="D40" t="s">
        <v>293</v>
      </c>
      <c r="E40" t="s">
        <v>23</v>
      </c>
      <c r="F40" t="s">
        <v>59</v>
      </c>
      <c r="G40" s="1">
        <v>9</v>
      </c>
      <c r="H40" s="1">
        <v>197</v>
      </c>
      <c r="I40" s="1">
        <v>0.30000000000000071</v>
      </c>
      <c r="J40" s="1">
        <v>197.3</v>
      </c>
      <c r="L40" s="2">
        <v>25.174400000000002</v>
      </c>
      <c r="P40" s="1"/>
      <c r="Q40" s="1"/>
      <c r="R40" s="1"/>
      <c r="S40" s="1"/>
      <c r="T40" s="1"/>
      <c r="U40" s="2"/>
      <c r="V40" s="2"/>
    </row>
    <row r="41" spans="1:22" x14ac:dyDescent="0.3">
      <c r="A41" s="3">
        <v>25.059200000000001</v>
      </c>
      <c r="B41" s="1">
        <v>3</v>
      </c>
      <c r="C41">
        <v>102</v>
      </c>
      <c r="D41" t="s">
        <v>129</v>
      </c>
      <c r="E41" t="s">
        <v>85</v>
      </c>
      <c r="F41" t="s">
        <v>59</v>
      </c>
      <c r="G41" s="1">
        <v>6.9</v>
      </c>
      <c r="H41" s="1">
        <v>199</v>
      </c>
      <c r="I41" s="1">
        <v>-2.5999999999999996</v>
      </c>
      <c r="J41" s="1">
        <v>196.4</v>
      </c>
      <c r="L41" s="2">
        <v>25.059200000000001</v>
      </c>
      <c r="P41" s="1"/>
      <c r="Q41" s="1"/>
      <c r="R41" s="1"/>
      <c r="S41" s="1"/>
      <c r="T41" s="1"/>
      <c r="U41" s="2"/>
      <c r="V41" s="2"/>
    </row>
    <row r="42" spans="1:22" x14ac:dyDescent="0.3">
      <c r="A42" s="3">
        <v>24.38</v>
      </c>
      <c r="B42" s="1">
        <v>4</v>
      </c>
      <c r="C42">
        <v>59</v>
      </c>
      <c r="D42" t="s">
        <v>81</v>
      </c>
      <c r="E42" t="s">
        <v>78</v>
      </c>
      <c r="F42" t="s">
        <v>59</v>
      </c>
      <c r="G42" s="1">
        <v>11.5</v>
      </c>
      <c r="H42" s="1">
        <v>242</v>
      </c>
      <c r="I42" s="1">
        <v>2.8000000000000007</v>
      </c>
      <c r="J42" s="1">
        <v>244.8</v>
      </c>
      <c r="L42" s="2">
        <v>24.38</v>
      </c>
      <c r="P42" s="1"/>
      <c r="Q42" s="1"/>
      <c r="R42" s="1"/>
      <c r="S42" s="1"/>
      <c r="T42" s="1"/>
      <c r="U42" s="2"/>
      <c r="V42" s="2"/>
    </row>
    <row r="43" spans="1:22" x14ac:dyDescent="0.3">
      <c r="A43" s="3">
        <v>20.528000000000002</v>
      </c>
      <c r="B43" s="1">
        <v>3</v>
      </c>
      <c r="C43">
        <v>137</v>
      </c>
      <c r="D43" t="s">
        <v>226</v>
      </c>
      <c r="E43" t="s">
        <v>33</v>
      </c>
      <c r="F43" t="s">
        <v>59</v>
      </c>
      <c r="G43" s="1">
        <v>6.5</v>
      </c>
      <c r="H43" s="1">
        <v>164</v>
      </c>
      <c r="I43" s="1">
        <v>-3</v>
      </c>
      <c r="J43" s="1">
        <v>161</v>
      </c>
      <c r="L43" s="2">
        <v>20.528000000000002</v>
      </c>
      <c r="P43" s="1"/>
      <c r="Q43" s="1"/>
      <c r="R43" s="1"/>
      <c r="S43" s="1"/>
      <c r="T43" s="1"/>
      <c r="U43" s="2"/>
      <c r="V43" s="2"/>
    </row>
    <row r="44" spans="1:22" x14ac:dyDescent="0.3">
      <c r="A44" s="3">
        <v>16.170000000000002</v>
      </c>
      <c r="B44" s="1">
        <v>4</v>
      </c>
      <c r="C44">
        <v>135</v>
      </c>
      <c r="D44" t="s">
        <v>296</v>
      </c>
      <c r="E44" t="s">
        <v>21</v>
      </c>
      <c r="F44" t="s">
        <v>59</v>
      </c>
      <c r="G44" s="1">
        <v>6.2</v>
      </c>
      <c r="H44" s="1">
        <v>166</v>
      </c>
      <c r="I44" s="1">
        <v>-3.3</v>
      </c>
      <c r="J44" s="1">
        <v>162.69999999999999</v>
      </c>
      <c r="L44" s="2">
        <v>16.170000000000002</v>
      </c>
      <c r="P44" s="1"/>
      <c r="Q44" s="1"/>
      <c r="R44" s="1"/>
      <c r="S44" s="1"/>
      <c r="T44" s="1"/>
      <c r="U44" s="2"/>
      <c r="V44" s="2"/>
    </row>
    <row r="45" spans="1:22" x14ac:dyDescent="0.3">
      <c r="A45" s="3">
        <v>9.4032</v>
      </c>
      <c r="B45" s="1">
        <v>8</v>
      </c>
      <c r="C45">
        <v>86</v>
      </c>
      <c r="D45" t="s">
        <v>222</v>
      </c>
      <c r="E45" t="s">
        <v>27</v>
      </c>
      <c r="F45" t="s">
        <v>59</v>
      </c>
      <c r="G45" s="1">
        <v>11.5</v>
      </c>
      <c r="H45" s="1">
        <v>215</v>
      </c>
      <c r="I45" s="1">
        <v>2.8000000000000007</v>
      </c>
      <c r="J45" s="1">
        <v>217.8</v>
      </c>
      <c r="L45" s="2">
        <v>9.4032</v>
      </c>
      <c r="P45" s="1"/>
      <c r="Q45" s="1"/>
      <c r="R45" s="1"/>
      <c r="S45" s="1"/>
      <c r="T45" s="1"/>
      <c r="U45" s="2"/>
      <c r="V45" s="2"/>
    </row>
    <row r="46" spans="1:22" x14ac:dyDescent="0.3">
      <c r="A46" s="3">
        <v>8.1932000000000009</v>
      </c>
      <c r="B46" s="1">
        <v>8</v>
      </c>
      <c r="C46">
        <v>109</v>
      </c>
      <c r="D46" t="s">
        <v>216</v>
      </c>
      <c r="E46" t="s">
        <v>30</v>
      </c>
      <c r="F46" t="s">
        <v>59</v>
      </c>
      <c r="G46" s="1">
        <v>6.3</v>
      </c>
      <c r="H46" s="1">
        <v>192</v>
      </c>
      <c r="I46" s="1">
        <v>-1.7000000000000002</v>
      </c>
      <c r="J46" s="1">
        <v>190.3</v>
      </c>
      <c r="L46" s="2">
        <v>8.1932000000000009</v>
      </c>
      <c r="P46" s="1"/>
      <c r="Q46" s="1"/>
      <c r="R46" s="1"/>
      <c r="S46" s="1"/>
      <c r="T46" s="1"/>
      <c r="U46" s="2"/>
      <c r="V46" s="2"/>
    </row>
    <row r="47" spans="1:22" x14ac:dyDescent="0.3">
      <c r="A47" s="3">
        <v>7.8872727272727277</v>
      </c>
      <c r="B47" s="1">
        <v>9</v>
      </c>
      <c r="C47">
        <v>83</v>
      </c>
      <c r="D47" t="s">
        <v>237</v>
      </c>
      <c r="E47" t="s">
        <v>35</v>
      </c>
      <c r="F47" t="s">
        <v>59</v>
      </c>
      <c r="G47" s="1">
        <v>12.4</v>
      </c>
      <c r="H47" s="1">
        <v>218</v>
      </c>
      <c r="I47" s="1">
        <v>4.4000000000000004</v>
      </c>
      <c r="J47" s="1">
        <v>222.4</v>
      </c>
      <c r="L47" s="2">
        <v>7.8872727272727277</v>
      </c>
      <c r="P47" s="1"/>
      <c r="Q47" s="1"/>
      <c r="R47" s="1"/>
      <c r="S47" s="1"/>
      <c r="T47" s="1"/>
      <c r="U47" s="2"/>
      <c r="V47" s="2"/>
    </row>
    <row r="48" spans="1:22" x14ac:dyDescent="0.3">
      <c r="A48" s="3">
        <v>7.4654545454545449</v>
      </c>
      <c r="B48" s="1">
        <v>9</v>
      </c>
      <c r="C48">
        <v>95</v>
      </c>
      <c r="D48" t="s">
        <v>270</v>
      </c>
      <c r="E48" t="s">
        <v>21</v>
      </c>
      <c r="F48" t="s">
        <v>59</v>
      </c>
      <c r="G48" s="1">
        <v>14.3</v>
      </c>
      <c r="H48" s="1">
        <v>206</v>
      </c>
      <c r="I48" s="1">
        <v>4.8000000000000007</v>
      </c>
      <c r="J48" s="1">
        <v>210.8</v>
      </c>
      <c r="L48" s="2">
        <v>7.4654545454545449</v>
      </c>
      <c r="P48" s="1"/>
      <c r="Q48" s="1"/>
      <c r="R48" s="1"/>
      <c r="S48" s="1"/>
      <c r="T48" s="1"/>
      <c r="U48" s="2"/>
      <c r="V48" s="2"/>
    </row>
    <row r="49" spans="1:22" x14ac:dyDescent="0.3">
      <c r="A49" s="3">
        <v>6.8327272727272721</v>
      </c>
      <c r="B49" s="1">
        <v>9</v>
      </c>
      <c r="C49">
        <v>105</v>
      </c>
      <c r="D49" t="s">
        <v>88</v>
      </c>
      <c r="E49" t="s">
        <v>28</v>
      </c>
      <c r="F49" t="s">
        <v>59</v>
      </c>
      <c r="G49" s="1">
        <v>6.9</v>
      </c>
      <c r="H49" s="1">
        <v>196</v>
      </c>
      <c r="I49" s="1">
        <v>-2.5999999999999996</v>
      </c>
      <c r="J49" s="1">
        <v>193.4</v>
      </c>
      <c r="L49" s="2">
        <v>6.8327272727272721</v>
      </c>
      <c r="P49" s="1"/>
      <c r="Q49" s="1"/>
      <c r="R49" s="1"/>
      <c r="S49" s="1"/>
      <c r="T49" s="1"/>
      <c r="U49" s="2"/>
      <c r="V49" s="2"/>
    </row>
    <row r="50" spans="1:22" x14ac:dyDescent="0.3">
      <c r="A50" s="3">
        <v>6.2785454545454549</v>
      </c>
      <c r="B50" s="1">
        <v>9</v>
      </c>
      <c r="C50">
        <v>127</v>
      </c>
      <c r="D50" t="s">
        <v>123</v>
      </c>
      <c r="E50" t="s">
        <v>20</v>
      </c>
      <c r="F50" t="s">
        <v>59</v>
      </c>
      <c r="G50" s="1">
        <v>11.6</v>
      </c>
      <c r="H50" s="1">
        <v>174</v>
      </c>
      <c r="I50" s="1">
        <v>3.5999999999999996</v>
      </c>
      <c r="J50" s="1">
        <v>178.16</v>
      </c>
      <c r="L50" s="2">
        <v>6.2785454545454549</v>
      </c>
      <c r="P50" s="1"/>
      <c r="Q50" s="1"/>
      <c r="R50" s="1"/>
      <c r="S50" s="1"/>
      <c r="T50" s="1"/>
      <c r="U50" s="2"/>
      <c r="V50" s="2"/>
    </row>
    <row r="51" spans="1:22" x14ac:dyDescent="0.3">
      <c r="A51" s="3">
        <v>6.2618181818181817</v>
      </c>
      <c r="B51" s="1">
        <v>9</v>
      </c>
      <c r="C51">
        <v>123</v>
      </c>
      <c r="D51" t="s">
        <v>79</v>
      </c>
      <c r="E51" t="s">
        <v>27</v>
      </c>
      <c r="F51" t="s">
        <v>59</v>
      </c>
      <c r="G51" s="1">
        <v>7.7</v>
      </c>
      <c r="H51" s="1">
        <v>178</v>
      </c>
      <c r="I51" s="1">
        <v>-0.29999999999999982</v>
      </c>
      <c r="J51" s="1">
        <v>177.7</v>
      </c>
      <c r="L51" s="2">
        <v>6.2618181818181817</v>
      </c>
      <c r="P51" s="1"/>
      <c r="Q51" s="1"/>
      <c r="R51" s="1"/>
      <c r="S51" s="1"/>
      <c r="T51" s="1"/>
      <c r="U51" s="2"/>
      <c r="V51" s="2"/>
    </row>
    <row r="52" spans="1:22" x14ac:dyDescent="0.3">
      <c r="A52" s="3">
        <v>6.2181818181818187</v>
      </c>
      <c r="B52" s="1">
        <v>9</v>
      </c>
      <c r="C52">
        <v>122</v>
      </c>
      <c r="D52" t="s">
        <v>209</v>
      </c>
      <c r="E52" t="s">
        <v>30</v>
      </c>
      <c r="F52" t="s">
        <v>59</v>
      </c>
      <c r="G52" s="1">
        <v>7</v>
      </c>
      <c r="H52" s="1">
        <v>179</v>
      </c>
      <c r="I52" s="1">
        <v>-2.5</v>
      </c>
      <c r="J52" s="1">
        <v>176.5</v>
      </c>
      <c r="L52" s="2">
        <v>6.2181818181818187</v>
      </c>
      <c r="P52" s="1"/>
      <c r="Q52" s="1"/>
      <c r="R52" s="1"/>
      <c r="S52" s="1"/>
      <c r="T52" s="1"/>
      <c r="U52" s="2"/>
      <c r="V52" s="2"/>
    </row>
    <row r="53" spans="1:22" x14ac:dyDescent="0.3">
      <c r="A53" s="3">
        <v>6.1709090909090909</v>
      </c>
      <c r="B53" s="1">
        <v>9</v>
      </c>
      <c r="C53">
        <v>126</v>
      </c>
      <c r="D53" t="s">
        <v>101</v>
      </c>
      <c r="E53" t="s">
        <v>26</v>
      </c>
      <c r="F53" t="s">
        <v>59</v>
      </c>
      <c r="G53" s="1">
        <v>8.9</v>
      </c>
      <c r="H53" s="1">
        <v>175</v>
      </c>
      <c r="I53" s="1">
        <v>0.20000000000000107</v>
      </c>
      <c r="J53" s="1">
        <v>175.2</v>
      </c>
      <c r="L53" s="2">
        <v>6.1709090909090909</v>
      </c>
      <c r="P53" s="1"/>
      <c r="Q53" s="1"/>
      <c r="R53" s="1"/>
      <c r="S53" s="1"/>
      <c r="T53" s="1"/>
      <c r="U53" s="2"/>
      <c r="V53" s="2"/>
    </row>
    <row r="54" spans="1:22" x14ac:dyDescent="0.3">
      <c r="A54" s="3">
        <v>6.0290909090909084</v>
      </c>
      <c r="B54" s="1">
        <v>9</v>
      </c>
      <c r="C54">
        <v>131</v>
      </c>
      <c r="D54" t="s">
        <v>110</v>
      </c>
      <c r="E54" t="s">
        <v>29</v>
      </c>
      <c r="F54" t="s">
        <v>59</v>
      </c>
      <c r="G54" s="1">
        <v>10.8</v>
      </c>
      <c r="H54" s="1">
        <v>170</v>
      </c>
      <c r="I54" s="1">
        <v>1.3000000000000007</v>
      </c>
      <c r="J54" s="1">
        <v>171.3</v>
      </c>
      <c r="L54" s="2">
        <v>6.0290909090909084</v>
      </c>
      <c r="P54" s="1"/>
      <c r="Q54" s="1"/>
      <c r="R54" s="1"/>
      <c r="S54" s="1"/>
      <c r="T54" s="1"/>
      <c r="U54" s="2"/>
      <c r="V54" s="2"/>
    </row>
    <row r="55" spans="1:22" x14ac:dyDescent="0.3">
      <c r="A55" s="3">
        <v>5.9818181818181815</v>
      </c>
      <c r="B55" s="1">
        <v>9</v>
      </c>
      <c r="C55">
        <v>134</v>
      </c>
      <c r="D55" t="s">
        <v>122</v>
      </c>
      <c r="E55" t="s">
        <v>5</v>
      </c>
      <c r="F55" t="s">
        <v>59</v>
      </c>
      <c r="G55" s="1">
        <v>12.5</v>
      </c>
      <c r="H55" s="1">
        <v>167</v>
      </c>
      <c r="I55" s="1">
        <v>3</v>
      </c>
      <c r="J55" s="1">
        <v>170</v>
      </c>
      <c r="L55" s="2">
        <v>5.9818181818181815</v>
      </c>
      <c r="P55" s="1"/>
      <c r="Q55" s="1"/>
      <c r="R55" s="1"/>
      <c r="S55" s="1"/>
      <c r="T55" s="1"/>
      <c r="U55" s="2"/>
      <c r="V55" s="2"/>
    </row>
    <row r="56" spans="1:22" x14ac:dyDescent="0.3">
      <c r="A56" s="3">
        <v>5.8981818181818184</v>
      </c>
      <c r="B56" s="1">
        <v>9</v>
      </c>
      <c r="C56">
        <v>133</v>
      </c>
      <c r="D56" t="s">
        <v>97</v>
      </c>
      <c r="E56" t="s">
        <v>25</v>
      </c>
      <c r="F56" t="s">
        <v>59</v>
      </c>
      <c r="G56" s="1">
        <v>8.4</v>
      </c>
      <c r="H56" s="1">
        <v>168</v>
      </c>
      <c r="I56" s="1">
        <v>-0.29999999999999893</v>
      </c>
      <c r="J56" s="1">
        <v>167.7</v>
      </c>
      <c r="L56" s="2">
        <v>5.8981818181818184</v>
      </c>
      <c r="P56" s="1"/>
      <c r="Q56" s="1"/>
      <c r="R56" s="1"/>
      <c r="S56" s="1"/>
      <c r="T56" s="1"/>
      <c r="U56" s="2"/>
      <c r="V56" s="2"/>
    </row>
    <row r="57" spans="1:22" x14ac:dyDescent="0.3">
      <c r="A57" s="3">
        <v>5.6945454545454552</v>
      </c>
      <c r="B57" s="1">
        <v>9</v>
      </c>
      <c r="C57">
        <v>144</v>
      </c>
      <c r="D57" t="s">
        <v>238</v>
      </c>
      <c r="E57" t="s">
        <v>23</v>
      </c>
      <c r="F57" t="s">
        <v>59</v>
      </c>
      <c r="G57" s="1">
        <v>13.8</v>
      </c>
      <c r="H57" s="1">
        <v>157</v>
      </c>
      <c r="I57" s="1">
        <v>5.1000000000000014</v>
      </c>
      <c r="J57" s="1">
        <v>162.1</v>
      </c>
      <c r="L57" s="2">
        <v>5.6945454545454552</v>
      </c>
      <c r="P57" s="1"/>
      <c r="Q57" s="1"/>
      <c r="R57" s="1"/>
      <c r="S57" s="1"/>
      <c r="T57" s="1"/>
      <c r="U57" s="2"/>
      <c r="V57" s="2"/>
    </row>
    <row r="58" spans="1:22" x14ac:dyDescent="0.3">
      <c r="A58" s="3">
        <v>5.4745454545454537</v>
      </c>
      <c r="B58" s="1">
        <v>9</v>
      </c>
      <c r="C58">
        <v>141</v>
      </c>
      <c r="D58" t="s">
        <v>255</v>
      </c>
      <c r="E58" t="s">
        <v>4</v>
      </c>
      <c r="F58" t="s">
        <v>59</v>
      </c>
      <c r="G58" s="1">
        <v>5.2</v>
      </c>
      <c r="H58" s="1">
        <v>160</v>
      </c>
      <c r="I58" s="1">
        <v>-4.3</v>
      </c>
      <c r="J58" s="1">
        <v>156.04999999999998</v>
      </c>
      <c r="L58" s="2">
        <v>5.4745454545454537</v>
      </c>
      <c r="P58" s="1"/>
      <c r="Q58" s="1"/>
      <c r="R58" s="1"/>
      <c r="S58" s="1"/>
      <c r="T58" s="1"/>
      <c r="U58" s="2"/>
      <c r="V58" s="2"/>
    </row>
    <row r="59" spans="1:22" x14ac:dyDescent="0.3">
      <c r="A59" s="3">
        <v>5.2872727272727271</v>
      </c>
      <c r="B59" s="1">
        <v>9</v>
      </c>
      <c r="C59">
        <v>152</v>
      </c>
      <c r="D59" t="s">
        <v>271</v>
      </c>
      <c r="E59" t="s">
        <v>7</v>
      </c>
      <c r="F59" t="s">
        <v>59</v>
      </c>
      <c r="G59" s="1">
        <v>9.9</v>
      </c>
      <c r="H59" s="1">
        <v>149</v>
      </c>
      <c r="I59" s="1">
        <v>1.9000000000000004</v>
      </c>
      <c r="J59" s="1">
        <v>150.9</v>
      </c>
      <c r="L59" s="2">
        <v>5.2872727272727271</v>
      </c>
      <c r="P59" s="1"/>
      <c r="Q59" s="1"/>
      <c r="R59" s="1"/>
      <c r="S59" s="1"/>
      <c r="T59" s="1"/>
      <c r="U59" s="2"/>
      <c r="V59" s="2"/>
    </row>
    <row r="60" spans="1:22" x14ac:dyDescent="0.3">
      <c r="A60" s="3">
        <v>5.2436363636363641</v>
      </c>
      <c r="B60" s="1">
        <v>9</v>
      </c>
      <c r="C60">
        <v>149</v>
      </c>
      <c r="D60" t="s">
        <v>103</v>
      </c>
      <c r="E60" t="s">
        <v>7</v>
      </c>
      <c r="F60" t="s">
        <v>59</v>
      </c>
      <c r="G60" s="1">
        <v>7.2</v>
      </c>
      <c r="H60" s="1">
        <v>152</v>
      </c>
      <c r="I60" s="1">
        <v>-2.2999999999999998</v>
      </c>
      <c r="J60" s="1">
        <v>149.69999999999999</v>
      </c>
      <c r="L60" s="2">
        <v>5.2436363636363641</v>
      </c>
      <c r="P60" s="1"/>
      <c r="Q60" s="1"/>
      <c r="R60" s="1"/>
      <c r="S60" s="1"/>
      <c r="T60" s="1"/>
      <c r="U60" s="2"/>
      <c r="V60" s="2"/>
    </row>
    <row r="61" spans="1:22" x14ac:dyDescent="0.3">
      <c r="A61" s="3">
        <v>4.7359999999999998</v>
      </c>
      <c r="B61" s="1">
        <v>9</v>
      </c>
      <c r="C61">
        <v>171</v>
      </c>
      <c r="D61" t="s">
        <v>261</v>
      </c>
      <c r="E61" t="s">
        <v>32</v>
      </c>
      <c r="F61" t="s">
        <v>59</v>
      </c>
      <c r="G61" s="1">
        <v>11.6</v>
      </c>
      <c r="H61" s="1">
        <v>130</v>
      </c>
      <c r="I61" s="1">
        <v>2.0999999999999996</v>
      </c>
      <c r="J61" s="1">
        <v>135.73999999999998</v>
      </c>
      <c r="L61" s="2">
        <v>4.7359999999999998</v>
      </c>
      <c r="P61" s="1"/>
      <c r="Q61" s="1"/>
      <c r="R61" s="1"/>
      <c r="S61" s="1"/>
      <c r="T61" s="1"/>
      <c r="U61" s="2"/>
      <c r="V61" s="2"/>
    </row>
    <row r="62" spans="1:22" x14ac:dyDescent="0.3">
      <c r="A62" s="3">
        <v>4.7352727272727275</v>
      </c>
      <c r="B62" s="1">
        <v>9</v>
      </c>
      <c r="C62">
        <v>160</v>
      </c>
      <c r="D62" t="s">
        <v>259</v>
      </c>
      <c r="E62" t="s">
        <v>23</v>
      </c>
      <c r="F62" t="s">
        <v>59</v>
      </c>
      <c r="G62" s="1">
        <v>3.7</v>
      </c>
      <c r="H62" s="1">
        <v>141</v>
      </c>
      <c r="I62" s="1">
        <v>-5.8</v>
      </c>
      <c r="J62" s="1">
        <v>135.72</v>
      </c>
      <c r="L62" s="2">
        <v>4.7352727272727275</v>
      </c>
      <c r="P62" s="1"/>
      <c r="Q62" s="1"/>
      <c r="R62" s="1"/>
      <c r="S62" s="1"/>
      <c r="T62" s="1"/>
      <c r="U62" s="2"/>
      <c r="V62" s="2"/>
    </row>
    <row r="63" spans="1:22" x14ac:dyDescent="0.3">
      <c r="A63" s="3">
        <v>4.6538181818181821</v>
      </c>
      <c r="B63" s="1">
        <v>9</v>
      </c>
      <c r="C63">
        <v>176</v>
      </c>
      <c r="D63" t="s">
        <v>266</v>
      </c>
      <c r="E63" t="s">
        <v>4</v>
      </c>
      <c r="F63" t="s">
        <v>59</v>
      </c>
      <c r="G63" s="1">
        <v>14.5</v>
      </c>
      <c r="H63" s="1">
        <v>125</v>
      </c>
      <c r="I63" s="1">
        <v>5</v>
      </c>
      <c r="J63" s="1">
        <v>133.47999999999999</v>
      </c>
      <c r="L63" s="2">
        <v>4.6538181818181821</v>
      </c>
      <c r="P63" s="1"/>
      <c r="Q63" s="1"/>
      <c r="R63" s="1"/>
      <c r="S63" s="1"/>
      <c r="T63" s="1"/>
      <c r="U63" s="2"/>
      <c r="V63" s="2"/>
    </row>
    <row r="64" spans="1:22" x14ac:dyDescent="0.3">
      <c r="A64" s="3">
        <v>4.6436363636363636</v>
      </c>
      <c r="B64" s="1">
        <v>9</v>
      </c>
      <c r="C64">
        <v>163</v>
      </c>
      <c r="D64" t="s">
        <v>305</v>
      </c>
      <c r="E64" t="s">
        <v>100</v>
      </c>
      <c r="F64" t="s">
        <v>59</v>
      </c>
      <c r="G64" s="1">
        <v>3.1</v>
      </c>
      <c r="H64" s="1">
        <v>138</v>
      </c>
      <c r="I64" s="1">
        <v>-4.9000000000000004</v>
      </c>
      <c r="J64" s="1">
        <v>133.19999999999999</v>
      </c>
      <c r="L64" s="2">
        <v>4.6436363636363636</v>
      </c>
      <c r="P64" s="1"/>
      <c r="Q64" s="1"/>
      <c r="R64" s="1"/>
      <c r="S64" s="1"/>
      <c r="T64" s="1"/>
      <c r="U64" s="2"/>
      <c r="V64" s="2"/>
    </row>
    <row r="65" spans="1:22" x14ac:dyDescent="0.3">
      <c r="A65" s="3">
        <v>4.5803636363636357</v>
      </c>
      <c r="B65" s="1">
        <v>9</v>
      </c>
      <c r="C65">
        <v>175</v>
      </c>
      <c r="D65" t="s">
        <v>310</v>
      </c>
      <c r="E65" t="s">
        <v>16</v>
      </c>
      <c r="F65" t="s">
        <v>59</v>
      </c>
      <c r="G65" s="1">
        <v>12.2</v>
      </c>
      <c r="H65" s="1">
        <v>126</v>
      </c>
      <c r="I65" s="1">
        <v>2.6999999999999993</v>
      </c>
      <c r="J65" s="1">
        <v>131.45999999999998</v>
      </c>
      <c r="L65" s="2">
        <v>4.5803636363636357</v>
      </c>
      <c r="P65" s="1"/>
      <c r="Q65" s="1"/>
      <c r="R65" s="1"/>
      <c r="S65" s="1"/>
      <c r="T65" s="1"/>
      <c r="U65" s="2"/>
      <c r="V65" s="2"/>
    </row>
    <row r="66" spans="1:22" x14ac:dyDescent="0.3">
      <c r="A66" s="3">
        <v>4.5141818181818181</v>
      </c>
      <c r="B66" s="1">
        <v>9</v>
      </c>
      <c r="C66">
        <v>168</v>
      </c>
      <c r="D66" t="s">
        <v>308</v>
      </c>
      <c r="E66" t="s">
        <v>93</v>
      </c>
      <c r="F66" t="s">
        <v>59</v>
      </c>
      <c r="G66" s="1">
        <v>6</v>
      </c>
      <c r="H66" s="1">
        <v>133</v>
      </c>
      <c r="I66" s="1">
        <v>-3.5</v>
      </c>
      <c r="J66" s="1">
        <v>129.63999999999999</v>
      </c>
      <c r="L66" s="2">
        <v>4.5141818181818181</v>
      </c>
      <c r="P66" s="1"/>
      <c r="Q66" s="1"/>
      <c r="R66" s="1"/>
      <c r="S66" s="1"/>
      <c r="T66" s="1"/>
      <c r="U66" s="2"/>
      <c r="V66" s="2"/>
    </row>
    <row r="67" spans="1:22" x14ac:dyDescent="0.3">
      <c r="A67" s="3">
        <v>4.46</v>
      </c>
      <c r="B67" s="1">
        <v>10</v>
      </c>
      <c r="C67">
        <v>142</v>
      </c>
      <c r="D67" t="s">
        <v>299</v>
      </c>
      <c r="E67" t="s">
        <v>19</v>
      </c>
      <c r="F67" t="s">
        <v>59</v>
      </c>
      <c r="G67" s="1">
        <v>6.5</v>
      </c>
      <c r="H67" s="1">
        <v>159</v>
      </c>
      <c r="I67" s="1">
        <v>-3</v>
      </c>
      <c r="J67" s="1">
        <v>156</v>
      </c>
      <c r="L67" s="2">
        <v>4.46</v>
      </c>
      <c r="P67" s="1"/>
      <c r="Q67" s="1"/>
      <c r="R67" s="1"/>
      <c r="S67" s="1"/>
      <c r="T67" s="1"/>
      <c r="U67" s="2"/>
      <c r="V67" s="2"/>
    </row>
    <row r="68" spans="1:22" x14ac:dyDescent="0.3">
      <c r="A68" s="3">
        <v>4.1381818181818177</v>
      </c>
      <c r="B68" s="1">
        <v>9</v>
      </c>
      <c r="C68">
        <v>180</v>
      </c>
      <c r="D68" t="s">
        <v>312</v>
      </c>
      <c r="E68" t="s">
        <v>12</v>
      </c>
      <c r="F68" t="s">
        <v>59</v>
      </c>
      <c r="G68" s="1">
        <v>5</v>
      </c>
      <c r="H68" s="1">
        <v>121</v>
      </c>
      <c r="I68" s="1">
        <v>-4.5</v>
      </c>
      <c r="J68" s="1">
        <v>119.3</v>
      </c>
      <c r="L68" s="2">
        <v>4.1381818181818177</v>
      </c>
      <c r="P68" s="1"/>
      <c r="Q68" s="1"/>
      <c r="R68" s="1"/>
      <c r="S68" s="1"/>
      <c r="T68" s="1"/>
      <c r="U68" s="2"/>
      <c r="V68" s="2"/>
    </row>
    <row r="69" spans="1:22" x14ac:dyDescent="0.3">
      <c r="A69" s="3">
        <v>3.5654545454545454</v>
      </c>
      <c r="B69" s="1">
        <v>9</v>
      </c>
      <c r="C69">
        <v>200</v>
      </c>
      <c r="D69" t="s">
        <v>253</v>
      </c>
      <c r="E69" t="s">
        <v>80</v>
      </c>
      <c r="F69" t="s">
        <v>59</v>
      </c>
      <c r="G69" s="1">
        <v>9</v>
      </c>
      <c r="H69" s="1">
        <v>101</v>
      </c>
      <c r="I69" s="1">
        <v>-0.5</v>
      </c>
      <c r="J69" s="1">
        <v>103.55</v>
      </c>
      <c r="L69" s="2">
        <v>3.5654545454545454</v>
      </c>
      <c r="P69" s="1"/>
      <c r="Q69" s="1"/>
      <c r="R69" s="1"/>
      <c r="S69" s="1"/>
      <c r="T69" s="1"/>
      <c r="U69" s="2"/>
      <c r="V69" s="2"/>
    </row>
    <row r="70" spans="1:22" x14ac:dyDescent="0.3">
      <c r="A70" s="3">
        <v>3.5181818181818181</v>
      </c>
      <c r="B70" s="1">
        <v>9</v>
      </c>
      <c r="C70">
        <v>199</v>
      </c>
      <c r="D70" t="s">
        <v>197</v>
      </c>
      <c r="E70" t="s">
        <v>85</v>
      </c>
      <c r="F70" t="s">
        <v>59</v>
      </c>
      <c r="G70" s="1">
        <v>6.8</v>
      </c>
      <c r="H70" s="1">
        <v>102</v>
      </c>
      <c r="I70" s="1">
        <v>-2.7</v>
      </c>
      <c r="J70" s="1">
        <v>102.25</v>
      </c>
      <c r="L70" s="2">
        <v>3.5181818181818181</v>
      </c>
      <c r="P70" s="1"/>
      <c r="Q70" s="1"/>
      <c r="R70" s="1"/>
      <c r="S70" s="1"/>
      <c r="T70" s="1"/>
      <c r="U70" s="2"/>
      <c r="V70" s="2"/>
    </row>
    <row r="71" spans="1:22" x14ac:dyDescent="0.3">
      <c r="A71" s="3">
        <v>3.3965000000000005</v>
      </c>
      <c r="B71" s="1">
        <v>10</v>
      </c>
      <c r="C71">
        <v>181</v>
      </c>
      <c r="D71" t="s">
        <v>313</v>
      </c>
      <c r="E71" t="s">
        <v>80</v>
      </c>
      <c r="F71" t="s">
        <v>59</v>
      </c>
      <c r="G71" s="1">
        <v>6.9</v>
      </c>
      <c r="H71" s="1">
        <v>120</v>
      </c>
      <c r="I71" s="1">
        <v>-2.5999999999999996</v>
      </c>
      <c r="J71" s="1">
        <v>120.55000000000001</v>
      </c>
      <c r="L71" s="2">
        <v>3.3965000000000005</v>
      </c>
      <c r="P71" s="1"/>
      <c r="Q71" s="1"/>
      <c r="R71" s="1"/>
      <c r="S71" s="1"/>
      <c r="T71" s="1"/>
      <c r="U71" s="2"/>
      <c r="V71" s="2"/>
    </row>
    <row r="72" spans="1:22" x14ac:dyDescent="0.3">
      <c r="A72" s="3">
        <v>3.1418181818181812</v>
      </c>
      <c r="B72" s="1">
        <v>9</v>
      </c>
      <c r="C72">
        <v>206</v>
      </c>
      <c r="D72" t="s">
        <v>319</v>
      </c>
      <c r="E72" t="s">
        <v>37</v>
      </c>
      <c r="F72" t="s">
        <v>59</v>
      </c>
      <c r="G72" s="1">
        <v>4.0999999999999996</v>
      </c>
      <c r="H72" s="1">
        <v>95</v>
      </c>
      <c r="I72" s="1">
        <v>-5.4</v>
      </c>
      <c r="J72" s="1">
        <v>91.899999999999991</v>
      </c>
      <c r="L72" s="2">
        <v>3.1418181818181812</v>
      </c>
      <c r="P72" s="1"/>
      <c r="Q72" s="1"/>
      <c r="R72" s="1"/>
      <c r="S72" s="1"/>
      <c r="T72" s="1"/>
      <c r="U72" s="2"/>
      <c r="V72" s="2"/>
    </row>
    <row r="73" spans="1:22" x14ac:dyDescent="0.3">
      <c r="A73" s="3">
        <v>3.0111999999999997</v>
      </c>
      <c r="B73" s="1">
        <v>13</v>
      </c>
      <c r="C73">
        <v>107</v>
      </c>
      <c r="D73" t="s">
        <v>274</v>
      </c>
      <c r="E73" t="s">
        <v>36</v>
      </c>
      <c r="F73" t="s">
        <v>59</v>
      </c>
      <c r="G73" s="1">
        <v>21.2</v>
      </c>
      <c r="H73" s="1">
        <v>194</v>
      </c>
      <c r="I73" s="1">
        <v>11.7</v>
      </c>
      <c r="J73" s="1">
        <v>205.7</v>
      </c>
      <c r="L73" s="2">
        <v>3.0111999999999997</v>
      </c>
      <c r="P73" s="1"/>
      <c r="Q73" s="1"/>
      <c r="R73" s="1"/>
      <c r="S73" s="1"/>
      <c r="T73" s="1"/>
      <c r="U73" s="2"/>
      <c r="V73" s="2"/>
    </row>
    <row r="74" spans="1:22" x14ac:dyDescent="0.3">
      <c r="A74" s="3">
        <v>2.976363636363637</v>
      </c>
      <c r="B74" s="1">
        <v>9</v>
      </c>
      <c r="C74">
        <v>215</v>
      </c>
      <c r="D74" t="s">
        <v>119</v>
      </c>
      <c r="E74" t="s">
        <v>9</v>
      </c>
      <c r="F74" t="s">
        <v>59</v>
      </c>
      <c r="G74" s="1">
        <v>8.6999999999999993</v>
      </c>
      <c r="H74" s="1">
        <v>86</v>
      </c>
      <c r="I74" s="1">
        <v>-0.80000000000000071</v>
      </c>
      <c r="J74" s="1">
        <v>87.350000000000009</v>
      </c>
      <c r="L74" s="2">
        <v>2.976363636363637</v>
      </c>
      <c r="P74" s="1"/>
      <c r="Q74" s="1"/>
      <c r="R74" s="1"/>
      <c r="S74" s="1"/>
      <c r="T74" s="1"/>
      <c r="U74" s="2"/>
      <c r="V74" s="2"/>
    </row>
    <row r="75" spans="1:22" x14ac:dyDescent="0.3">
      <c r="A75" s="3">
        <v>2.8898181818181818</v>
      </c>
      <c r="B75" s="1">
        <v>9</v>
      </c>
      <c r="C75">
        <v>214</v>
      </c>
      <c r="D75" t="s">
        <v>322</v>
      </c>
      <c r="E75" t="s">
        <v>30</v>
      </c>
      <c r="F75" t="s">
        <v>59</v>
      </c>
      <c r="G75" s="1">
        <v>3.9</v>
      </c>
      <c r="H75" s="1">
        <v>87</v>
      </c>
      <c r="I75" s="1">
        <v>-5.6</v>
      </c>
      <c r="J75" s="1">
        <v>84.97</v>
      </c>
      <c r="L75" s="2">
        <v>2.8898181818181818</v>
      </c>
      <c r="P75" s="1"/>
      <c r="Q75" s="1"/>
      <c r="R75" s="1"/>
      <c r="S75" s="1"/>
      <c r="T75" s="1"/>
      <c r="U75" s="2"/>
      <c r="V75" s="2"/>
    </row>
    <row r="76" spans="1:22" x14ac:dyDescent="0.3">
      <c r="A76" s="3">
        <v>2.8393999999999999</v>
      </c>
      <c r="B76" s="1">
        <v>10</v>
      </c>
      <c r="C76">
        <v>196</v>
      </c>
      <c r="D76" t="s">
        <v>316</v>
      </c>
      <c r="E76" t="s">
        <v>19</v>
      </c>
      <c r="F76" t="s">
        <v>59</v>
      </c>
      <c r="G76" s="1">
        <v>3.3</v>
      </c>
      <c r="H76" s="1">
        <v>105</v>
      </c>
      <c r="I76" s="1">
        <v>-6.2</v>
      </c>
      <c r="J76" s="1">
        <v>101.98</v>
      </c>
      <c r="L76" s="2">
        <v>2.8393999999999999</v>
      </c>
      <c r="P76" s="1"/>
      <c r="Q76" s="1"/>
      <c r="R76" s="1"/>
      <c r="S76" s="1"/>
      <c r="T76" s="1"/>
      <c r="U76" s="2"/>
      <c r="V76" s="2"/>
    </row>
    <row r="77" spans="1:22" x14ac:dyDescent="0.3">
      <c r="A77" s="3">
        <v>2.6985454545454552</v>
      </c>
      <c r="B77" s="1">
        <v>9</v>
      </c>
      <c r="C77">
        <v>220</v>
      </c>
      <c r="D77" t="s">
        <v>325</v>
      </c>
      <c r="E77" t="s">
        <v>93</v>
      </c>
      <c r="F77" t="s">
        <v>59</v>
      </c>
      <c r="G77" s="1">
        <v>4.7</v>
      </c>
      <c r="H77" s="1">
        <v>81</v>
      </c>
      <c r="I77" s="1">
        <v>-4.8</v>
      </c>
      <c r="J77" s="1">
        <v>79.710000000000008</v>
      </c>
      <c r="L77" s="2">
        <v>2.6985454545454552</v>
      </c>
      <c r="P77" s="1"/>
      <c r="Q77" s="1"/>
      <c r="R77" s="1"/>
      <c r="S77" s="1"/>
      <c r="T77" s="1"/>
      <c r="U77" s="2"/>
      <c r="V77" s="2"/>
    </row>
    <row r="78" spans="1:22" x14ac:dyDescent="0.3">
      <c r="A78" s="3">
        <v>2.6483636363636363</v>
      </c>
      <c r="B78" s="1">
        <v>9</v>
      </c>
      <c r="C78">
        <v>223</v>
      </c>
      <c r="D78" t="s">
        <v>92</v>
      </c>
      <c r="E78" t="s">
        <v>78</v>
      </c>
      <c r="F78" t="s">
        <v>59</v>
      </c>
      <c r="G78" s="1">
        <v>8.3000000000000007</v>
      </c>
      <c r="H78" s="1">
        <v>78</v>
      </c>
      <c r="I78" s="1">
        <v>-1.1999999999999993</v>
      </c>
      <c r="J78" s="1">
        <v>78.33</v>
      </c>
      <c r="L78" s="2">
        <v>2.6483636363636363</v>
      </c>
      <c r="P78" s="1"/>
      <c r="Q78" s="1"/>
      <c r="R78" s="1"/>
      <c r="S78" s="1"/>
      <c r="T78" s="1"/>
      <c r="U78" s="2"/>
      <c r="V78" s="2"/>
    </row>
    <row r="79" spans="1:22" x14ac:dyDescent="0.3">
      <c r="A79" s="3">
        <v>2.2661818181818179</v>
      </c>
      <c r="B79" s="1">
        <v>9</v>
      </c>
      <c r="C79">
        <v>232</v>
      </c>
      <c r="D79" t="s">
        <v>136</v>
      </c>
      <c r="E79" t="s">
        <v>29</v>
      </c>
      <c r="F79" t="s">
        <v>59</v>
      </c>
      <c r="G79" s="1">
        <v>6</v>
      </c>
      <c r="H79" s="1">
        <v>69</v>
      </c>
      <c r="I79" s="1">
        <v>-3.5</v>
      </c>
      <c r="J79" s="1">
        <v>67.819999999999993</v>
      </c>
      <c r="L79" s="2">
        <v>2.2661818181818179</v>
      </c>
      <c r="P79" s="1"/>
      <c r="Q79" s="1"/>
      <c r="R79" s="1"/>
      <c r="S79" s="1"/>
      <c r="T79" s="1"/>
      <c r="U79" s="2"/>
      <c r="V79" s="2"/>
    </row>
    <row r="80" spans="1:22" x14ac:dyDescent="0.3">
      <c r="A80" s="3">
        <v>2.1760000000000002</v>
      </c>
      <c r="B80" s="1">
        <v>9</v>
      </c>
      <c r="C80">
        <v>233</v>
      </c>
      <c r="D80" t="s">
        <v>145</v>
      </c>
      <c r="E80" t="s">
        <v>21</v>
      </c>
      <c r="F80" t="s">
        <v>59</v>
      </c>
      <c r="G80" s="1">
        <v>3.3</v>
      </c>
      <c r="H80" s="1">
        <v>68</v>
      </c>
      <c r="I80" s="1">
        <v>-6.2</v>
      </c>
      <c r="J80" s="1">
        <v>65.34</v>
      </c>
      <c r="L80" s="2">
        <v>2.1760000000000002</v>
      </c>
      <c r="P80" s="1"/>
      <c r="Q80" s="1"/>
      <c r="R80" s="1"/>
      <c r="S80" s="1"/>
      <c r="T80" s="1"/>
      <c r="U80" s="2"/>
      <c r="V80" s="2"/>
    </row>
    <row r="81" spans="1:22" x14ac:dyDescent="0.3">
      <c r="A81" s="3">
        <v>1.9829000000000006</v>
      </c>
      <c r="B81" s="1">
        <v>10</v>
      </c>
      <c r="C81">
        <v>230</v>
      </c>
      <c r="D81" t="s">
        <v>256</v>
      </c>
      <c r="E81" t="s">
        <v>25</v>
      </c>
      <c r="F81" t="s">
        <v>59</v>
      </c>
      <c r="G81" s="1">
        <v>9.5</v>
      </c>
      <c r="H81" s="1">
        <v>71</v>
      </c>
      <c r="I81" s="1">
        <v>0</v>
      </c>
      <c r="J81" s="1">
        <v>73.430000000000007</v>
      </c>
      <c r="L81" s="2">
        <v>1.9829000000000006</v>
      </c>
      <c r="P81" s="1"/>
      <c r="Q81" s="1"/>
      <c r="R81" s="1"/>
      <c r="S81" s="1"/>
      <c r="T81" s="1"/>
      <c r="U81" s="2"/>
      <c r="V81" s="2"/>
    </row>
    <row r="82" spans="1:22" x14ac:dyDescent="0.3">
      <c r="A82" s="3">
        <v>1.9397</v>
      </c>
      <c r="B82" s="1">
        <v>10</v>
      </c>
      <c r="C82">
        <v>237</v>
      </c>
      <c r="D82" t="s">
        <v>146</v>
      </c>
      <c r="E82" t="s">
        <v>100</v>
      </c>
      <c r="F82" t="s">
        <v>59</v>
      </c>
      <c r="G82" s="1">
        <v>14.6</v>
      </c>
      <c r="H82" s="1">
        <v>64</v>
      </c>
      <c r="I82" s="1">
        <v>5.0999999999999996</v>
      </c>
      <c r="J82" s="1">
        <v>71.989999999999995</v>
      </c>
      <c r="L82" s="2">
        <v>1.9397</v>
      </c>
      <c r="P82" s="1"/>
      <c r="Q82" s="1"/>
      <c r="R82" s="1"/>
      <c r="S82" s="1"/>
      <c r="T82" s="1"/>
      <c r="U82" s="2"/>
      <c r="V82" s="2"/>
    </row>
    <row r="83" spans="1:22" x14ac:dyDescent="0.3">
      <c r="A83" s="3">
        <v>1.7127272727272729</v>
      </c>
      <c r="B83" s="1">
        <v>9</v>
      </c>
      <c r="C83">
        <v>247</v>
      </c>
      <c r="D83" t="s">
        <v>333</v>
      </c>
      <c r="E83" t="s">
        <v>78</v>
      </c>
      <c r="F83" t="s">
        <v>59</v>
      </c>
      <c r="G83" s="1">
        <v>4.5999999999999996</v>
      </c>
      <c r="H83" s="1">
        <v>54</v>
      </c>
      <c r="I83" s="1">
        <v>-4.9000000000000004</v>
      </c>
      <c r="J83" s="1">
        <v>52.6</v>
      </c>
      <c r="L83" s="2">
        <v>1.7127272727272729</v>
      </c>
      <c r="P83" s="1"/>
      <c r="Q83" s="1"/>
      <c r="R83" s="1"/>
      <c r="S83" s="1"/>
      <c r="T83" s="1"/>
      <c r="U83" s="2"/>
      <c r="V83" s="2"/>
    </row>
    <row r="84" spans="1:22" x14ac:dyDescent="0.3">
      <c r="A84" s="3">
        <v>1.2796363636363637</v>
      </c>
      <c r="B84" s="1">
        <v>9</v>
      </c>
      <c r="C84">
        <v>255</v>
      </c>
      <c r="D84" t="s">
        <v>336</v>
      </c>
      <c r="E84" t="s">
        <v>4</v>
      </c>
      <c r="F84" t="s">
        <v>59</v>
      </c>
      <c r="G84" s="1">
        <v>1.7</v>
      </c>
      <c r="H84" s="1">
        <v>46</v>
      </c>
      <c r="I84" s="1">
        <v>-7.8</v>
      </c>
      <c r="J84" s="1">
        <v>40.690000000000005</v>
      </c>
      <c r="L84" s="2">
        <v>1.2796363636363637</v>
      </c>
      <c r="P84" s="1"/>
      <c r="Q84" s="1"/>
      <c r="R84" s="1"/>
      <c r="S84" s="1"/>
      <c r="T84" s="1"/>
      <c r="U84" s="2"/>
      <c r="V84" s="2"/>
    </row>
    <row r="85" spans="1:22" x14ac:dyDescent="0.3">
      <c r="A85" s="3">
        <v>1.1414399999999998</v>
      </c>
      <c r="B85" s="1">
        <v>13</v>
      </c>
      <c r="C85">
        <v>218</v>
      </c>
      <c r="D85" t="s">
        <v>324</v>
      </c>
      <c r="E85" t="s">
        <v>33</v>
      </c>
      <c r="F85" t="s">
        <v>59</v>
      </c>
      <c r="G85" s="1">
        <v>12</v>
      </c>
      <c r="H85" s="1">
        <v>83</v>
      </c>
      <c r="I85" s="1">
        <v>2.5</v>
      </c>
      <c r="J85" s="1">
        <v>88.84</v>
      </c>
      <c r="L85" s="2">
        <v>1.1414399999999998</v>
      </c>
      <c r="P85" s="1"/>
      <c r="Q85" s="1"/>
      <c r="R85" s="1"/>
      <c r="S85" s="1"/>
      <c r="T85" s="1"/>
      <c r="U85" s="2"/>
    </row>
    <row r="86" spans="1:22" x14ac:dyDescent="0.3">
      <c r="A86" s="3">
        <v>1.0967272727272726</v>
      </c>
      <c r="B86" s="1">
        <v>9</v>
      </c>
      <c r="C86">
        <v>266</v>
      </c>
      <c r="D86" t="s">
        <v>273</v>
      </c>
      <c r="E86" t="s">
        <v>37</v>
      </c>
      <c r="F86" t="s">
        <v>59</v>
      </c>
      <c r="G86" s="1">
        <v>7.3</v>
      </c>
      <c r="H86" s="1">
        <v>35</v>
      </c>
      <c r="I86" s="1">
        <v>-2.2000000000000002</v>
      </c>
      <c r="J86" s="1">
        <v>35.659999999999997</v>
      </c>
      <c r="L86" s="2">
        <v>1.0967272727272726</v>
      </c>
      <c r="P86" s="1"/>
      <c r="Q86" s="1"/>
      <c r="R86" s="1"/>
      <c r="S86" s="1"/>
      <c r="T86" s="1"/>
      <c r="U86" s="2"/>
    </row>
    <row r="87" spans="1:22" x14ac:dyDescent="0.3">
      <c r="A87" s="3">
        <v>1.056</v>
      </c>
      <c r="B87" s="1">
        <v>9</v>
      </c>
      <c r="C87">
        <v>259</v>
      </c>
      <c r="D87" t="s">
        <v>337</v>
      </c>
      <c r="E87" t="s">
        <v>36</v>
      </c>
      <c r="F87" t="s">
        <v>59</v>
      </c>
      <c r="G87" s="1">
        <v>0</v>
      </c>
      <c r="H87" s="1">
        <v>42</v>
      </c>
      <c r="I87" s="1">
        <v>-9.5</v>
      </c>
      <c r="J87" s="1">
        <v>34.54</v>
      </c>
      <c r="L87" s="2">
        <v>1.056</v>
      </c>
      <c r="P87" s="1"/>
      <c r="Q87" s="1"/>
      <c r="R87" s="1"/>
      <c r="S87" s="1"/>
      <c r="T87" s="1"/>
      <c r="U87" s="2"/>
    </row>
    <row r="88" spans="1:22" x14ac:dyDescent="0.3">
      <c r="A88" s="3">
        <v>0.95311999999999986</v>
      </c>
      <c r="B88" s="1">
        <v>13</v>
      </c>
      <c r="C88">
        <v>225</v>
      </c>
      <c r="D88" t="s">
        <v>327</v>
      </c>
      <c r="E88" t="s">
        <v>20</v>
      </c>
      <c r="F88" t="s">
        <v>59</v>
      </c>
      <c r="G88" s="1">
        <v>7.5</v>
      </c>
      <c r="H88" s="1">
        <v>76</v>
      </c>
      <c r="I88" s="1">
        <v>-2</v>
      </c>
      <c r="J88" s="1">
        <v>77.069999999999993</v>
      </c>
      <c r="L88" s="2">
        <v>0.95311999999999986</v>
      </c>
      <c r="P88" s="1"/>
      <c r="Q88" s="1"/>
      <c r="R88" s="1"/>
      <c r="S88" s="1"/>
      <c r="T88" s="1"/>
      <c r="U88" s="2"/>
    </row>
    <row r="89" spans="1:22" x14ac:dyDescent="0.3">
      <c r="A89" s="3">
        <v>0.94799999999999995</v>
      </c>
      <c r="B89" s="1">
        <v>9</v>
      </c>
      <c r="C89">
        <v>263</v>
      </c>
      <c r="D89" t="s">
        <v>207</v>
      </c>
      <c r="E89" t="s">
        <v>18</v>
      </c>
      <c r="F89" t="s">
        <v>59</v>
      </c>
      <c r="G89" s="1">
        <v>1.5</v>
      </c>
      <c r="H89" s="1">
        <v>38</v>
      </c>
      <c r="I89" s="1">
        <v>-8</v>
      </c>
      <c r="J89" s="1">
        <v>31.57</v>
      </c>
      <c r="L89" s="2">
        <v>0.94799999999999995</v>
      </c>
      <c r="P89" s="1"/>
      <c r="Q89" s="1"/>
      <c r="R89" s="1"/>
      <c r="S89" s="1"/>
      <c r="T89" s="1"/>
      <c r="U89" s="2"/>
    </row>
    <row r="90" spans="1:22" x14ac:dyDescent="0.3">
      <c r="A90" s="3">
        <v>0.94730000000000014</v>
      </c>
      <c r="B90" s="1">
        <v>10</v>
      </c>
      <c r="C90">
        <v>261</v>
      </c>
      <c r="D90" t="s">
        <v>120</v>
      </c>
      <c r="E90" t="s">
        <v>27</v>
      </c>
      <c r="F90" t="s">
        <v>59</v>
      </c>
      <c r="G90" s="1">
        <v>5.2</v>
      </c>
      <c r="H90" s="1">
        <v>40</v>
      </c>
      <c r="I90" s="1">
        <v>-4.3</v>
      </c>
      <c r="J90" s="1">
        <v>38.910000000000004</v>
      </c>
      <c r="L90" s="2">
        <v>0.94730000000000014</v>
      </c>
      <c r="P90" s="1"/>
      <c r="Q90" s="1"/>
      <c r="R90" s="1"/>
      <c r="S90" s="1"/>
      <c r="T90" s="1"/>
      <c r="U90" s="2"/>
    </row>
    <row r="91" spans="1:22" x14ac:dyDescent="0.3">
      <c r="A91" s="3">
        <v>0.86436363636363633</v>
      </c>
      <c r="B91" s="1">
        <v>9</v>
      </c>
      <c r="C91">
        <v>267</v>
      </c>
      <c r="D91" t="s">
        <v>338</v>
      </c>
      <c r="E91" t="s">
        <v>16</v>
      </c>
      <c r="F91" t="s">
        <v>59</v>
      </c>
      <c r="G91" s="1">
        <v>1.9</v>
      </c>
      <c r="H91" s="1">
        <v>34</v>
      </c>
      <c r="I91" s="1">
        <v>-7.6</v>
      </c>
      <c r="J91" s="1">
        <v>29.27</v>
      </c>
      <c r="L91" s="2">
        <v>0.86436363636363633</v>
      </c>
      <c r="P91" s="1"/>
      <c r="Q91" s="1"/>
      <c r="R91" s="1"/>
      <c r="S91" s="1"/>
      <c r="T91" s="1"/>
      <c r="U91" s="2"/>
    </row>
    <row r="92" spans="1:22" x14ac:dyDescent="0.3">
      <c r="A92" s="3">
        <v>0.64670000000000005</v>
      </c>
      <c r="B92" s="1">
        <v>10</v>
      </c>
      <c r="C92">
        <v>270</v>
      </c>
      <c r="D92" t="s">
        <v>250</v>
      </c>
      <c r="E92" t="s">
        <v>32</v>
      </c>
      <c r="F92" t="s">
        <v>59</v>
      </c>
      <c r="G92" s="1">
        <v>4.5</v>
      </c>
      <c r="H92" s="1">
        <v>31</v>
      </c>
      <c r="I92" s="1">
        <v>-5</v>
      </c>
      <c r="J92" s="1">
        <v>28.89</v>
      </c>
      <c r="L92" s="2">
        <v>0.64670000000000005</v>
      </c>
      <c r="P92" s="1"/>
      <c r="Q92" s="1"/>
      <c r="R92" s="1"/>
      <c r="S92" s="1"/>
      <c r="T92" s="1"/>
      <c r="U92" s="2"/>
    </row>
    <row r="93" spans="1:22" x14ac:dyDescent="0.3">
      <c r="A93" s="3">
        <v>0.61040000000000005</v>
      </c>
      <c r="B93" s="1">
        <v>10</v>
      </c>
      <c r="C93">
        <v>269</v>
      </c>
      <c r="D93" t="s">
        <v>142</v>
      </c>
      <c r="E93" t="s">
        <v>93</v>
      </c>
      <c r="F93" t="s">
        <v>59</v>
      </c>
      <c r="G93" s="1">
        <v>2.2999999999999998</v>
      </c>
      <c r="H93" s="1">
        <v>32</v>
      </c>
      <c r="I93" s="1">
        <v>-7.2</v>
      </c>
      <c r="J93" s="1">
        <v>27.68</v>
      </c>
      <c r="L93" s="2">
        <v>0.61040000000000005</v>
      </c>
      <c r="P93" s="1"/>
      <c r="Q93" s="1"/>
      <c r="R93" s="1"/>
      <c r="S93" s="1"/>
      <c r="T93" s="1"/>
      <c r="U93" s="2"/>
    </row>
    <row r="94" spans="1:22" x14ac:dyDescent="0.3">
      <c r="A94" s="3">
        <v>0.50559999999999983</v>
      </c>
      <c r="B94" s="1">
        <v>13</v>
      </c>
      <c r="C94">
        <v>252</v>
      </c>
      <c r="D94" t="s">
        <v>335</v>
      </c>
      <c r="E94" t="s">
        <v>19</v>
      </c>
      <c r="F94" t="s">
        <v>59</v>
      </c>
      <c r="G94" s="1">
        <v>7.3</v>
      </c>
      <c r="H94" s="1">
        <v>49</v>
      </c>
      <c r="I94" s="1">
        <v>-2.2000000000000002</v>
      </c>
      <c r="J94" s="1">
        <v>49.099999999999994</v>
      </c>
      <c r="L94" s="2">
        <v>0.50559999999999983</v>
      </c>
      <c r="P94" s="1"/>
      <c r="Q94" s="1"/>
      <c r="R94" s="1"/>
      <c r="S94" s="1"/>
      <c r="T94" s="1"/>
      <c r="U94" s="2"/>
    </row>
    <row r="95" spans="1:22" x14ac:dyDescent="0.3">
      <c r="A95" s="3">
        <v>0.5</v>
      </c>
      <c r="B95" s="1">
        <v>10</v>
      </c>
      <c r="C95">
        <v>271</v>
      </c>
      <c r="D95" t="s">
        <v>340</v>
      </c>
      <c r="E95" t="s">
        <v>18</v>
      </c>
      <c r="F95" t="s">
        <v>59</v>
      </c>
      <c r="G95" s="1">
        <v>0.6</v>
      </c>
      <c r="H95" s="1">
        <v>30</v>
      </c>
      <c r="I95" s="1">
        <v>-8.9</v>
      </c>
      <c r="J95" s="1">
        <v>24</v>
      </c>
      <c r="L95" s="2">
        <v>0.5</v>
      </c>
      <c r="P95" s="1"/>
      <c r="Q95" s="1"/>
      <c r="R95" s="1"/>
      <c r="S95" s="1"/>
      <c r="T95" s="1"/>
      <c r="U95" s="2"/>
    </row>
    <row r="96" spans="1:22" x14ac:dyDescent="0.3">
      <c r="A96" s="3"/>
      <c r="D96"/>
      <c r="P96" s="1"/>
      <c r="Q96" s="1"/>
      <c r="R96" s="1"/>
      <c r="S96" s="1"/>
      <c r="T96" s="1"/>
      <c r="U96" s="2"/>
    </row>
    <row r="97" spans="1:21" x14ac:dyDescent="0.3">
      <c r="A97" s="3"/>
      <c r="D97"/>
      <c r="P97" s="1"/>
      <c r="Q97" s="1"/>
      <c r="R97" s="1"/>
      <c r="S97" s="1"/>
      <c r="T97" s="1"/>
      <c r="U97" s="2"/>
    </row>
    <row r="98" spans="1:21" x14ac:dyDescent="0.3">
      <c r="A98" s="3"/>
      <c r="D98"/>
      <c r="P98" s="1"/>
      <c r="Q98" s="1"/>
      <c r="R98" s="1"/>
      <c r="S98" s="1"/>
      <c r="T98" s="1"/>
      <c r="U98" s="2"/>
    </row>
    <row r="99" spans="1:21" x14ac:dyDescent="0.3">
      <c r="A99" s="3"/>
      <c r="D99"/>
      <c r="P99" s="1"/>
      <c r="Q99" s="1"/>
      <c r="R99" s="1"/>
      <c r="S99" s="1"/>
      <c r="T99" s="1"/>
      <c r="U99" s="2"/>
    </row>
    <row r="100" spans="1:21" x14ac:dyDescent="0.3">
      <c r="A100" s="3"/>
      <c r="D100"/>
      <c r="P100" s="1"/>
      <c r="Q100" s="1"/>
      <c r="R100" s="1"/>
      <c r="S100" s="1"/>
      <c r="T100" s="1"/>
      <c r="U100" s="2"/>
    </row>
    <row r="101" spans="1:21" x14ac:dyDescent="0.3">
      <c r="A101" s="3"/>
      <c r="D101"/>
      <c r="P101" s="1"/>
      <c r="Q101" s="1"/>
      <c r="R101" s="1"/>
      <c r="S101" s="1"/>
      <c r="T101" s="1"/>
      <c r="U101" s="2"/>
    </row>
    <row r="102" spans="1:21" x14ac:dyDescent="0.3">
      <c r="A102" s="3"/>
      <c r="D102"/>
      <c r="P102" s="1"/>
      <c r="Q102" s="1"/>
      <c r="R102" s="1"/>
      <c r="S102" s="1"/>
      <c r="T102" s="1"/>
      <c r="U102" s="2"/>
    </row>
    <row r="103" spans="1:21" x14ac:dyDescent="0.3">
      <c r="A103" s="3"/>
      <c r="D103"/>
      <c r="P103" s="1"/>
      <c r="Q103" s="1"/>
      <c r="R103" s="1"/>
      <c r="S103" s="1"/>
      <c r="T103" s="1"/>
      <c r="U103" s="2"/>
    </row>
    <row r="104" spans="1:21" x14ac:dyDescent="0.3">
      <c r="A104" s="3"/>
      <c r="D104"/>
      <c r="P104" s="1"/>
      <c r="Q104" s="1"/>
      <c r="R104" s="1"/>
      <c r="S104" s="1"/>
      <c r="T104" s="1"/>
      <c r="U104" s="2"/>
    </row>
    <row r="105" spans="1:21" x14ac:dyDescent="0.3">
      <c r="A105" s="3"/>
      <c r="D105"/>
      <c r="P105" s="1"/>
      <c r="Q105" s="1"/>
      <c r="R105" s="1"/>
      <c r="S105" s="1"/>
      <c r="T105" s="1"/>
      <c r="U105" s="2"/>
    </row>
    <row r="106" spans="1:21" x14ac:dyDescent="0.3">
      <c r="A106" s="3"/>
      <c r="D106"/>
      <c r="P106" s="1"/>
      <c r="Q106" s="1"/>
      <c r="R106" s="1"/>
      <c r="S106" s="1"/>
      <c r="T106" s="1"/>
      <c r="U106" s="2"/>
    </row>
    <row r="107" spans="1:21" x14ac:dyDescent="0.3">
      <c r="A107" s="3"/>
      <c r="D107"/>
      <c r="P107" s="1"/>
      <c r="Q107" s="1"/>
      <c r="R107" s="1"/>
      <c r="S107" s="1"/>
      <c r="T107" s="1"/>
      <c r="U107" s="2"/>
    </row>
    <row r="108" spans="1:21" x14ac:dyDescent="0.3">
      <c r="A108" s="3"/>
      <c r="D108"/>
      <c r="P108" s="1"/>
      <c r="Q108" s="1"/>
      <c r="R108" s="1"/>
      <c r="S108" s="1"/>
      <c r="T108" s="1"/>
      <c r="U108" s="2"/>
    </row>
    <row r="109" spans="1:21" x14ac:dyDescent="0.3">
      <c r="A109" s="3"/>
      <c r="D109"/>
      <c r="P109" s="1"/>
      <c r="Q109" s="1"/>
      <c r="R109" s="1"/>
      <c r="S109" s="1"/>
      <c r="T109" s="1"/>
      <c r="U109" s="2"/>
    </row>
    <row r="110" spans="1:21" x14ac:dyDescent="0.3">
      <c r="A110" s="3"/>
      <c r="D110"/>
      <c r="P110" s="1"/>
      <c r="Q110" s="1"/>
      <c r="R110" s="1"/>
      <c r="S110" s="1"/>
      <c r="T110" s="1"/>
      <c r="U110" s="2"/>
    </row>
    <row r="111" spans="1:21" x14ac:dyDescent="0.3">
      <c r="A111" s="3"/>
      <c r="D111"/>
      <c r="P111" s="1"/>
      <c r="Q111" s="1"/>
      <c r="R111" s="1"/>
      <c r="S111" s="1"/>
      <c r="T111" s="1"/>
      <c r="U111" s="2"/>
    </row>
    <row r="112" spans="1:21" x14ac:dyDescent="0.3">
      <c r="A112" s="3"/>
      <c r="D112"/>
      <c r="P112" s="1"/>
      <c r="Q112" s="1"/>
      <c r="R112" s="1"/>
      <c r="S112" s="1"/>
      <c r="T112" s="1"/>
      <c r="U112" s="2"/>
    </row>
    <row r="113" spans="1:21" x14ac:dyDescent="0.3">
      <c r="A113" s="3"/>
      <c r="D113"/>
      <c r="P113" s="1"/>
      <c r="Q113" s="1"/>
      <c r="R113" s="1"/>
      <c r="S113" s="1"/>
      <c r="T113" s="1"/>
      <c r="U113" s="2"/>
    </row>
    <row r="114" spans="1:21" x14ac:dyDescent="0.3">
      <c r="A114" s="3"/>
      <c r="D114"/>
      <c r="P114" s="1"/>
      <c r="Q114" s="1"/>
      <c r="R114" s="1"/>
      <c r="S114" s="1"/>
      <c r="T114" s="1"/>
      <c r="U114" s="2"/>
    </row>
    <row r="115" spans="1:21" x14ac:dyDescent="0.3">
      <c r="A115" s="3"/>
      <c r="D115"/>
      <c r="P115" s="1"/>
      <c r="Q115" s="1"/>
      <c r="R115" s="1"/>
      <c r="S115" s="1"/>
      <c r="T115" s="1"/>
      <c r="U115" s="2"/>
    </row>
    <row r="116" spans="1:21" x14ac:dyDescent="0.3">
      <c r="A116" s="3"/>
      <c r="D116"/>
      <c r="P116" s="1"/>
      <c r="Q116" s="1"/>
      <c r="R116" s="1"/>
      <c r="S116" s="1"/>
      <c r="T116" s="1"/>
      <c r="U116" s="2"/>
    </row>
    <row r="117" spans="1:21" x14ac:dyDescent="0.3">
      <c r="A117" s="3"/>
      <c r="D117" s="5"/>
      <c r="U117" s="2"/>
    </row>
    <row r="118" spans="1:21" x14ac:dyDescent="0.3">
      <c r="A118" s="3"/>
      <c r="D118" s="5"/>
      <c r="U118" s="2"/>
    </row>
    <row r="119" spans="1:21" x14ac:dyDescent="0.3">
      <c r="A119" s="3"/>
      <c r="D119" s="5"/>
      <c r="U119" s="2"/>
    </row>
    <row r="120" spans="1:21" x14ac:dyDescent="0.3">
      <c r="A120" s="3"/>
      <c r="D120" s="5"/>
      <c r="U120" s="2"/>
    </row>
    <row r="121" spans="1:21" x14ac:dyDescent="0.3">
      <c r="A121" s="3"/>
      <c r="D121" s="5"/>
      <c r="U121" s="2"/>
    </row>
    <row r="122" spans="1:21" x14ac:dyDescent="0.3">
      <c r="A122" s="3"/>
      <c r="D122" s="5"/>
      <c r="U122" s="2"/>
    </row>
    <row r="123" spans="1:21" x14ac:dyDescent="0.3">
      <c r="A123" s="3"/>
      <c r="D123" s="5"/>
      <c r="U123" s="2"/>
    </row>
    <row r="124" spans="1:21" x14ac:dyDescent="0.3">
      <c r="A124" s="3"/>
      <c r="D124" s="5"/>
      <c r="U124" s="2"/>
    </row>
    <row r="125" spans="1:21" x14ac:dyDescent="0.3">
      <c r="A125" s="3"/>
      <c r="D125" s="5"/>
      <c r="U125" s="2"/>
    </row>
    <row r="126" spans="1:21" x14ac:dyDescent="0.3">
      <c r="A126" s="3"/>
      <c r="D126" s="5"/>
      <c r="U126" s="2"/>
    </row>
    <row r="127" spans="1:21" x14ac:dyDescent="0.3">
      <c r="A127" s="3"/>
      <c r="D127" s="5"/>
      <c r="U127" s="2"/>
    </row>
    <row r="128" spans="1:21" x14ac:dyDescent="0.3">
      <c r="A128" s="3"/>
      <c r="D128" s="5"/>
      <c r="U128" s="2"/>
    </row>
    <row r="129" spans="1:21" x14ac:dyDescent="0.3">
      <c r="A129" s="3"/>
      <c r="D129" s="5"/>
      <c r="U129" s="2"/>
    </row>
    <row r="130" spans="1:21" x14ac:dyDescent="0.3">
      <c r="A130" s="3"/>
      <c r="D130" s="5"/>
      <c r="U130" s="2"/>
    </row>
    <row r="131" spans="1:21" x14ac:dyDescent="0.3">
      <c r="A131" s="3"/>
      <c r="D131" s="5"/>
      <c r="U131" s="2"/>
    </row>
    <row r="132" spans="1:21" x14ac:dyDescent="0.3">
      <c r="A132" s="3"/>
      <c r="D132" s="5"/>
      <c r="U132" s="2"/>
    </row>
    <row r="133" spans="1:21" x14ac:dyDescent="0.3">
      <c r="A133" s="3"/>
      <c r="D133" s="5"/>
      <c r="U133" s="2"/>
    </row>
  </sheetData>
  <conditionalFormatting sqref="D96:D102">
    <cfRule type="duplicateValues" dxfId="8" priority="4"/>
  </conditionalFormatting>
  <conditionalFormatting sqref="D1">
    <cfRule type="duplicateValues" dxfId="7" priority="3"/>
  </conditionalFormatting>
  <conditionalFormatting sqref="D1">
    <cfRule type="duplicateValues" dxfId="6" priority="2"/>
  </conditionalFormatting>
  <conditionalFormatting sqref="D2:D95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0"/>
  <sheetViews>
    <sheetView tabSelected="1" workbookViewId="0"/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5" bestFit="1" customWidth="1"/>
    <col min="5" max="5" width="7.44140625" style="1" customWidth="1"/>
    <col min="6" max="12" width="8.88671875" style="1"/>
  </cols>
  <sheetData>
    <row r="1" spans="1:13" x14ac:dyDescent="0.3">
      <c r="A1" s="1" t="s">
        <v>0</v>
      </c>
      <c r="B1" s="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44</v>
      </c>
      <c r="H1" s="1" t="s">
        <v>49</v>
      </c>
      <c r="I1" s="1" t="s">
        <v>51</v>
      </c>
      <c r="J1" s="1" t="s">
        <v>52</v>
      </c>
      <c r="K1" s="1" t="s">
        <v>343</v>
      </c>
      <c r="L1" s="1" t="s">
        <v>53</v>
      </c>
      <c r="M1" s="1"/>
    </row>
    <row r="2" spans="1:13" x14ac:dyDescent="0.3">
      <c r="A2" s="3">
        <v>49.018999999999998</v>
      </c>
      <c r="B2" s="1">
        <v>2</v>
      </c>
      <c r="C2">
        <v>15</v>
      </c>
      <c r="D2" t="s">
        <v>257</v>
      </c>
      <c r="E2" t="s">
        <v>80</v>
      </c>
      <c r="F2" t="s">
        <v>67</v>
      </c>
      <c r="G2" s="1">
        <v>10.7</v>
      </c>
      <c r="H2" s="1">
        <v>286</v>
      </c>
      <c r="I2" s="1">
        <v>2.6999999999999993</v>
      </c>
      <c r="J2" s="1">
        <v>288.7</v>
      </c>
      <c r="L2" s="2">
        <v>49.018999999999998</v>
      </c>
      <c r="M2" s="2"/>
    </row>
    <row r="3" spans="1:13" x14ac:dyDescent="0.3">
      <c r="A3" s="3">
        <v>46.707000000000008</v>
      </c>
      <c r="B3" s="1">
        <v>2</v>
      </c>
      <c r="C3">
        <v>29</v>
      </c>
      <c r="D3" t="s">
        <v>279</v>
      </c>
      <c r="E3" t="s">
        <v>5</v>
      </c>
      <c r="F3" t="s">
        <v>67</v>
      </c>
      <c r="G3" s="1">
        <v>12.6</v>
      </c>
      <c r="H3" s="1">
        <v>272</v>
      </c>
      <c r="I3" s="1">
        <v>3.0999999999999996</v>
      </c>
      <c r="J3" s="1">
        <v>275.10000000000002</v>
      </c>
      <c r="L3" s="2">
        <v>46.707000000000008</v>
      </c>
      <c r="M3" s="2"/>
    </row>
    <row r="4" spans="1:13" x14ac:dyDescent="0.3">
      <c r="A4" s="3">
        <v>41.131</v>
      </c>
      <c r="B4" s="1">
        <v>2</v>
      </c>
      <c r="C4">
        <v>55</v>
      </c>
      <c r="D4" t="s">
        <v>232</v>
      </c>
      <c r="E4" t="s">
        <v>15</v>
      </c>
      <c r="F4" t="s">
        <v>67</v>
      </c>
      <c r="G4" s="1">
        <v>5.8</v>
      </c>
      <c r="H4" s="1">
        <v>246</v>
      </c>
      <c r="I4" s="1">
        <v>-3.7</v>
      </c>
      <c r="J4" s="1">
        <v>242.3</v>
      </c>
      <c r="L4" s="2">
        <v>41.131</v>
      </c>
      <c r="M4" s="2"/>
    </row>
    <row r="5" spans="1:13" x14ac:dyDescent="0.3">
      <c r="A5" s="3">
        <v>33.584000000000003</v>
      </c>
      <c r="B5" s="1">
        <v>3</v>
      </c>
      <c r="C5">
        <v>36</v>
      </c>
      <c r="D5" t="s">
        <v>229</v>
      </c>
      <c r="E5" t="s">
        <v>21</v>
      </c>
      <c r="F5" t="s">
        <v>67</v>
      </c>
      <c r="G5" s="1">
        <v>7.5</v>
      </c>
      <c r="H5" s="1">
        <v>265</v>
      </c>
      <c r="I5" s="1">
        <v>-2</v>
      </c>
      <c r="J5" s="1">
        <v>263</v>
      </c>
      <c r="L5" s="2">
        <v>33.584000000000003</v>
      </c>
      <c r="M5" s="2"/>
    </row>
    <row r="6" spans="1:13" x14ac:dyDescent="0.3">
      <c r="A6" s="3">
        <v>33.238399999999999</v>
      </c>
      <c r="B6" s="1">
        <v>3</v>
      </c>
      <c r="C6">
        <v>47</v>
      </c>
      <c r="D6" t="s">
        <v>112</v>
      </c>
      <c r="E6" t="s">
        <v>36</v>
      </c>
      <c r="F6" t="s">
        <v>67</v>
      </c>
      <c r="G6" s="1">
        <v>14.3</v>
      </c>
      <c r="H6" s="1">
        <v>254</v>
      </c>
      <c r="I6" s="1">
        <v>6.3000000000000007</v>
      </c>
      <c r="J6" s="1">
        <v>260.3</v>
      </c>
      <c r="L6" s="2">
        <v>33.238399999999999</v>
      </c>
      <c r="M6" s="2"/>
    </row>
    <row r="7" spans="1:13" x14ac:dyDescent="0.3">
      <c r="A7" s="3">
        <v>28.72</v>
      </c>
      <c r="B7" s="1">
        <v>3</v>
      </c>
      <c r="C7">
        <v>73</v>
      </c>
      <c r="D7" t="s">
        <v>2</v>
      </c>
      <c r="E7" t="s">
        <v>3</v>
      </c>
      <c r="F7" t="s">
        <v>67</v>
      </c>
      <c r="G7" s="1">
        <v>5</v>
      </c>
      <c r="H7" s="1">
        <v>228</v>
      </c>
      <c r="I7" s="1">
        <v>-3</v>
      </c>
      <c r="J7" s="1">
        <v>225</v>
      </c>
      <c r="L7" s="2">
        <v>28.72</v>
      </c>
      <c r="M7" s="2"/>
    </row>
    <row r="8" spans="1:13" x14ac:dyDescent="0.3">
      <c r="A8" s="3">
        <v>26.505600000000001</v>
      </c>
      <c r="B8" s="1">
        <v>3</v>
      </c>
      <c r="C8">
        <v>92</v>
      </c>
      <c r="D8" t="s">
        <v>72</v>
      </c>
      <c r="E8" t="s">
        <v>20</v>
      </c>
      <c r="F8" t="s">
        <v>67</v>
      </c>
      <c r="G8" s="1">
        <v>8.1999999999999993</v>
      </c>
      <c r="H8" s="1">
        <v>209</v>
      </c>
      <c r="I8" s="1">
        <v>-1.3000000000000007</v>
      </c>
      <c r="J8" s="1">
        <v>207.7</v>
      </c>
      <c r="L8" s="2">
        <v>26.505600000000001</v>
      </c>
      <c r="M8" s="2"/>
    </row>
    <row r="9" spans="1:13" x14ac:dyDescent="0.3">
      <c r="A9" s="3">
        <v>23.7</v>
      </c>
      <c r="B9" s="1">
        <v>4</v>
      </c>
      <c r="C9">
        <v>65</v>
      </c>
      <c r="D9" t="s">
        <v>245</v>
      </c>
      <c r="E9" t="s">
        <v>7</v>
      </c>
      <c r="F9" t="s">
        <v>67</v>
      </c>
      <c r="G9" s="1">
        <v>10</v>
      </c>
      <c r="H9" s="1">
        <v>236</v>
      </c>
      <c r="I9" s="1">
        <v>2</v>
      </c>
      <c r="J9" s="1">
        <v>238</v>
      </c>
      <c r="L9" s="2">
        <v>23.7</v>
      </c>
      <c r="M9" s="2"/>
    </row>
    <row r="10" spans="1:13" x14ac:dyDescent="0.3">
      <c r="A10" s="3">
        <v>23.561599999999999</v>
      </c>
      <c r="B10" s="1">
        <v>3</v>
      </c>
      <c r="C10">
        <v>111</v>
      </c>
      <c r="D10" t="s">
        <v>8</v>
      </c>
      <c r="E10" t="s">
        <v>9</v>
      </c>
      <c r="F10" t="s">
        <v>67</v>
      </c>
      <c r="G10" s="1">
        <v>4.2</v>
      </c>
      <c r="H10" s="1">
        <v>190</v>
      </c>
      <c r="I10" s="1">
        <v>-5.3</v>
      </c>
      <c r="J10" s="1">
        <v>184.7</v>
      </c>
      <c r="L10" s="2">
        <v>23.561599999999999</v>
      </c>
      <c r="M10" s="2"/>
    </row>
    <row r="11" spans="1:13" x14ac:dyDescent="0.3">
      <c r="A11" s="3">
        <v>18.399999999999999</v>
      </c>
      <c r="B11" s="1">
        <v>4</v>
      </c>
      <c r="C11">
        <v>108</v>
      </c>
      <c r="D11" t="s">
        <v>31</v>
      </c>
      <c r="E11" t="s">
        <v>85</v>
      </c>
      <c r="F11" t="s">
        <v>67</v>
      </c>
      <c r="G11" s="1">
        <v>1.5</v>
      </c>
      <c r="H11" s="1">
        <v>193</v>
      </c>
      <c r="I11" s="1">
        <v>-8</v>
      </c>
      <c r="J11" s="1">
        <v>185</v>
      </c>
      <c r="L11" s="2">
        <v>18.399999999999999</v>
      </c>
      <c r="M11" s="2"/>
    </row>
    <row r="12" spans="1:13" x14ac:dyDescent="0.3">
      <c r="A12" s="3">
        <v>15.867519999999999</v>
      </c>
      <c r="B12" s="1">
        <v>3</v>
      </c>
      <c r="C12">
        <v>167</v>
      </c>
      <c r="D12" t="s">
        <v>14</v>
      </c>
      <c r="E12" t="s">
        <v>33</v>
      </c>
      <c r="F12" t="s">
        <v>67</v>
      </c>
      <c r="G12" s="1">
        <v>0</v>
      </c>
      <c r="H12" s="1">
        <v>134</v>
      </c>
      <c r="I12" s="1">
        <v>-9.5</v>
      </c>
      <c r="J12" s="1">
        <v>124.59</v>
      </c>
      <c r="L12" s="2">
        <v>15.867519999999999</v>
      </c>
      <c r="M12" s="2"/>
    </row>
    <row r="13" spans="1:13" x14ac:dyDescent="0.3">
      <c r="A13" s="3">
        <v>7.9418181818181814</v>
      </c>
      <c r="B13" s="1">
        <v>9</v>
      </c>
      <c r="C13">
        <v>82</v>
      </c>
      <c r="D13" t="s">
        <v>34</v>
      </c>
      <c r="E13" t="s">
        <v>18</v>
      </c>
      <c r="F13" t="s">
        <v>67</v>
      </c>
      <c r="G13" s="1">
        <v>13.6</v>
      </c>
      <c r="H13" s="1">
        <v>219</v>
      </c>
      <c r="I13" s="1">
        <v>4.9000000000000004</v>
      </c>
      <c r="J13" s="1">
        <v>223.9</v>
      </c>
      <c r="L13" s="2">
        <v>7.9418181818181814</v>
      </c>
      <c r="M13" s="2"/>
    </row>
    <row r="14" spans="1:13" x14ac:dyDescent="0.3">
      <c r="A14" s="3">
        <v>7.6256000000000004</v>
      </c>
      <c r="B14" s="1">
        <v>8</v>
      </c>
      <c r="C14">
        <v>124</v>
      </c>
      <c r="D14" t="s">
        <v>144</v>
      </c>
      <c r="E14" t="s">
        <v>29</v>
      </c>
      <c r="F14" t="s">
        <v>67</v>
      </c>
      <c r="G14" s="1">
        <v>8.4</v>
      </c>
      <c r="H14" s="1">
        <v>177</v>
      </c>
      <c r="I14" s="1">
        <v>0.40000000000000036</v>
      </c>
      <c r="J14" s="1">
        <v>177.4</v>
      </c>
      <c r="L14" s="2">
        <v>7.6256000000000004</v>
      </c>
      <c r="M14" s="2"/>
    </row>
    <row r="15" spans="1:13" x14ac:dyDescent="0.3">
      <c r="A15" s="3">
        <v>6.3672727272727272</v>
      </c>
      <c r="B15" s="1">
        <v>9</v>
      </c>
      <c r="C15">
        <v>119</v>
      </c>
      <c r="D15" t="s">
        <v>131</v>
      </c>
      <c r="E15" t="s">
        <v>13</v>
      </c>
      <c r="F15" t="s">
        <v>67</v>
      </c>
      <c r="G15" s="1">
        <v>7.3</v>
      </c>
      <c r="H15" s="1">
        <v>182</v>
      </c>
      <c r="I15" s="1">
        <v>-1.3999999999999995</v>
      </c>
      <c r="J15" s="1">
        <v>180.6</v>
      </c>
      <c r="L15" s="2">
        <v>6.3672727272727272</v>
      </c>
      <c r="M15" s="2"/>
    </row>
    <row r="16" spans="1:13" x14ac:dyDescent="0.3">
      <c r="A16" s="3">
        <v>5.4945454545454551</v>
      </c>
      <c r="B16" s="1">
        <v>9</v>
      </c>
      <c r="C16">
        <v>147</v>
      </c>
      <c r="D16" t="s">
        <v>242</v>
      </c>
      <c r="E16" t="s">
        <v>28</v>
      </c>
      <c r="F16" t="s">
        <v>67</v>
      </c>
      <c r="G16" s="1">
        <v>11.3</v>
      </c>
      <c r="H16" s="1">
        <v>154</v>
      </c>
      <c r="I16" s="1">
        <v>2.6000000000000014</v>
      </c>
      <c r="J16" s="1">
        <v>156.6</v>
      </c>
      <c r="L16" s="2">
        <v>5.4945454545454551</v>
      </c>
      <c r="M16" s="2"/>
    </row>
    <row r="17" spans="1:13" x14ac:dyDescent="0.3">
      <c r="A17" s="3">
        <v>5.3345454545454549</v>
      </c>
      <c r="B17" s="1">
        <v>9</v>
      </c>
      <c r="C17">
        <v>150</v>
      </c>
      <c r="D17" t="s">
        <v>301</v>
      </c>
      <c r="E17" t="s">
        <v>9</v>
      </c>
      <c r="F17" t="s">
        <v>67</v>
      </c>
      <c r="G17" s="1">
        <v>10.7</v>
      </c>
      <c r="H17" s="1">
        <v>151</v>
      </c>
      <c r="I17" s="1">
        <v>1.1999999999999993</v>
      </c>
      <c r="J17" s="1">
        <v>152.19999999999999</v>
      </c>
      <c r="L17" s="2">
        <v>5.3345454545454549</v>
      </c>
      <c r="M17" s="2"/>
    </row>
    <row r="18" spans="1:13" x14ac:dyDescent="0.3">
      <c r="A18" s="3">
        <v>4.898545454545455</v>
      </c>
      <c r="B18" s="1">
        <v>9</v>
      </c>
      <c r="C18">
        <v>158</v>
      </c>
      <c r="D18" t="s">
        <v>304</v>
      </c>
      <c r="E18" t="s">
        <v>30</v>
      </c>
      <c r="F18" t="s">
        <v>67</v>
      </c>
      <c r="G18" s="1">
        <v>4.5999999999999996</v>
      </c>
      <c r="H18" s="1">
        <v>143</v>
      </c>
      <c r="I18" s="1">
        <v>-3.4000000000000004</v>
      </c>
      <c r="J18" s="1">
        <v>140.21</v>
      </c>
      <c r="L18" s="2">
        <v>4.898545454545455</v>
      </c>
      <c r="M18" s="2"/>
    </row>
    <row r="19" spans="1:13" x14ac:dyDescent="0.3">
      <c r="A19" s="3">
        <v>4.5938181818181825</v>
      </c>
      <c r="B19" s="1">
        <v>9</v>
      </c>
      <c r="C19">
        <v>173</v>
      </c>
      <c r="D19" t="s">
        <v>10</v>
      </c>
      <c r="E19" t="s">
        <v>16</v>
      </c>
      <c r="F19" t="s">
        <v>67</v>
      </c>
      <c r="G19" s="1">
        <v>9.9</v>
      </c>
      <c r="H19" s="1">
        <v>128</v>
      </c>
      <c r="I19" s="1">
        <v>0.40000000000000036</v>
      </c>
      <c r="J19" s="1">
        <v>131.83000000000001</v>
      </c>
      <c r="L19" s="2">
        <v>4.5938181818181825</v>
      </c>
      <c r="M19" s="2"/>
    </row>
    <row r="20" spans="1:13" x14ac:dyDescent="0.3">
      <c r="A20" s="3">
        <v>4.3579999999999997</v>
      </c>
      <c r="B20" s="1">
        <v>10</v>
      </c>
      <c r="C20">
        <v>151</v>
      </c>
      <c r="D20" t="s">
        <v>17</v>
      </c>
      <c r="E20" t="s">
        <v>37</v>
      </c>
      <c r="F20" t="s">
        <v>67</v>
      </c>
      <c r="G20" s="1">
        <v>8.3000000000000007</v>
      </c>
      <c r="H20" s="1">
        <v>150</v>
      </c>
      <c r="I20" s="1">
        <v>2.6000000000000005</v>
      </c>
      <c r="J20" s="1">
        <v>152.6</v>
      </c>
      <c r="L20" s="2">
        <v>4.3579999999999997</v>
      </c>
      <c r="M20" s="2"/>
    </row>
    <row r="21" spans="1:13" x14ac:dyDescent="0.3">
      <c r="A21" s="3">
        <v>4.0749090909090908</v>
      </c>
      <c r="B21" s="1">
        <v>9</v>
      </c>
      <c r="C21">
        <v>185</v>
      </c>
      <c r="D21" t="s">
        <v>22</v>
      </c>
      <c r="E21" t="s">
        <v>93</v>
      </c>
      <c r="F21" t="s">
        <v>67</v>
      </c>
      <c r="G21" s="1">
        <v>8.5</v>
      </c>
      <c r="H21" s="1">
        <v>116</v>
      </c>
      <c r="I21" s="1">
        <v>-1</v>
      </c>
      <c r="J21" s="1">
        <v>117.56</v>
      </c>
      <c r="L21" s="2">
        <v>4.0749090909090908</v>
      </c>
      <c r="M21" s="2"/>
    </row>
    <row r="22" spans="1:13" x14ac:dyDescent="0.3">
      <c r="A22" s="3">
        <v>2.886545454545455</v>
      </c>
      <c r="B22" s="1">
        <v>9</v>
      </c>
      <c r="C22">
        <v>213</v>
      </c>
      <c r="D22" t="s">
        <v>6</v>
      </c>
      <c r="E22" t="s">
        <v>38</v>
      </c>
      <c r="F22" t="s">
        <v>67</v>
      </c>
      <c r="G22" s="1">
        <v>3.9</v>
      </c>
      <c r="H22" s="1">
        <v>88</v>
      </c>
      <c r="I22" s="1">
        <v>-5.6</v>
      </c>
      <c r="J22" s="1">
        <v>84.88000000000001</v>
      </c>
      <c r="L22" s="2">
        <v>2.886545454545455</v>
      </c>
      <c r="M22" s="2"/>
    </row>
    <row r="23" spans="1:13" x14ac:dyDescent="0.3">
      <c r="A23" s="3">
        <v>2.2239999999999998</v>
      </c>
      <c r="B23" s="1">
        <v>9</v>
      </c>
      <c r="C23">
        <v>234</v>
      </c>
      <c r="D23" t="s">
        <v>24</v>
      </c>
      <c r="E23" t="s">
        <v>26</v>
      </c>
      <c r="F23" t="s">
        <v>67</v>
      </c>
      <c r="G23" s="1">
        <v>5.8</v>
      </c>
      <c r="H23" s="1">
        <v>67</v>
      </c>
      <c r="I23" s="1">
        <v>-3.7</v>
      </c>
      <c r="J23" s="1">
        <v>66.66</v>
      </c>
      <c r="L23" s="2">
        <v>2.2239999999999998</v>
      </c>
      <c r="M23" s="2"/>
    </row>
    <row r="24" spans="1:13" x14ac:dyDescent="0.3">
      <c r="A24" s="3">
        <v>2.0582000000000003</v>
      </c>
      <c r="B24" s="1">
        <v>10</v>
      </c>
      <c r="C24">
        <v>222</v>
      </c>
      <c r="D24" t="s">
        <v>265</v>
      </c>
      <c r="E24" t="s">
        <v>35</v>
      </c>
      <c r="F24" t="s">
        <v>67</v>
      </c>
      <c r="G24" s="1">
        <v>3.8</v>
      </c>
      <c r="H24" s="1">
        <v>79</v>
      </c>
      <c r="I24" s="1">
        <v>-5.7</v>
      </c>
      <c r="J24" s="1">
        <v>75.94</v>
      </c>
      <c r="L24" s="2">
        <v>2.0582000000000003</v>
      </c>
      <c r="M24" s="2"/>
    </row>
    <row r="25" spans="1:13" x14ac:dyDescent="0.3">
      <c r="A25" s="3">
        <v>1.8836363636363638</v>
      </c>
      <c r="B25" s="1">
        <v>9</v>
      </c>
      <c r="C25">
        <v>244</v>
      </c>
      <c r="D25" t="s">
        <v>135</v>
      </c>
      <c r="E25" t="s">
        <v>100</v>
      </c>
      <c r="F25" t="s">
        <v>67</v>
      </c>
      <c r="G25" s="1">
        <v>6</v>
      </c>
      <c r="H25" s="1">
        <v>57</v>
      </c>
      <c r="I25" s="1">
        <v>-3.5</v>
      </c>
      <c r="J25" s="1">
        <v>57.3</v>
      </c>
      <c r="L25" s="2">
        <v>1.8836363636363638</v>
      </c>
      <c r="M25" s="2"/>
    </row>
    <row r="26" spans="1:13" x14ac:dyDescent="0.3">
      <c r="A26" s="3">
        <v>1.3305454545454547</v>
      </c>
      <c r="B26" s="1">
        <v>9</v>
      </c>
      <c r="C26">
        <v>256</v>
      </c>
      <c r="D26" t="s">
        <v>252</v>
      </c>
      <c r="E26" t="s">
        <v>12</v>
      </c>
      <c r="F26" t="s">
        <v>67</v>
      </c>
      <c r="G26" s="1">
        <v>3.6</v>
      </c>
      <c r="H26" s="1">
        <v>45</v>
      </c>
      <c r="I26" s="1">
        <v>-5.9</v>
      </c>
      <c r="J26" s="1">
        <v>42.09</v>
      </c>
      <c r="L26" s="2">
        <v>1.3305454545454547</v>
      </c>
      <c r="M26" s="2"/>
    </row>
    <row r="27" spans="1:13" x14ac:dyDescent="0.3">
      <c r="A27" s="3">
        <v>1.1367999999999998</v>
      </c>
      <c r="B27" s="1">
        <v>13</v>
      </c>
      <c r="C27">
        <v>212</v>
      </c>
      <c r="D27" t="s">
        <v>269</v>
      </c>
      <c r="E27" t="s">
        <v>19</v>
      </c>
      <c r="F27" t="s">
        <v>67</v>
      </c>
      <c r="G27" s="1">
        <v>5.3</v>
      </c>
      <c r="H27" s="1">
        <v>89</v>
      </c>
      <c r="I27" s="1">
        <v>-4.2</v>
      </c>
      <c r="J27" s="1">
        <v>88.55</v>
      </c>
      <c r="L27" s="2">
        <v>1.1367999999999998</v>
      </c>
      <c r="M27" s="2"/>
    </row>
    <row r="28" spans="1:13" x14ac:dyDescent="0.3">
      <c r="A28" s="3">
        <v>0.62018461538461533</v>
      </c>
      <c r="B28" s="1">
        <v>11</v>
      </c>
      <c r="C28">
        <v>306</v>
      </c>
      <c r="D28" t="s">
        <v>342</v>
      </c>
      <c r="E28" t="s">
        <v>85</v>
      </c>
      <c r="F28" t="s">
        <v>67</v>
      </c>
      <c r="G28" s="1">
        <v>6.2</v>
      </c>
      <c r="H28" s="1">
        <v>-5</v>
      </c>
      <c r="I28" s="1">
        <v>-3.3</v>
      </c>
      <c r="J28" s="1">
        <v>-5.6800000000000006</v>
      </c>
      <c r="K28" s="1">
        <v>1</v>
      </c>
      <c r="L28" s="2">
        <v>0.62018461538461533</v>
      </c>
      <c r="M28" s="2"/>
    </row>
    <row r="29" spans="1:13" x14ac:dyDescent="0.3">
      <c r="A29" s="3">
        <v>0.55200000000000005</v>
      </c>
      <c r="B29" s="1">
        <v>9</v>
      </c>
      <c r="C29">
        <v>276</v>
      </c>
      <c r="D29" t="s">
        <v>341</v>
      </c>
      <c r="E29" t="s">
        <v>25</v>
      </c>
      <c r="F29" t="s">
        <v>67</v>
      </c>
      <c r="G29" s="1">
        <v>2.6</v>
      </c>
      <c r="H29" s="1">
        <v>25</v>
      </c>
      <c r="I29" s="1">
        <v>-6.9</v>
      </c>
      <c r="J29" s="1">
        <v>20.68</v>
      </c>
      <c r="L29" s="2">
        <v>0.55200000000000005</v>
      </c>
      <c r="M29" s="2"/>
    </row>
    <row r="30" spans="1:13" x14ac:dyDescent="0.3">
      <c r="A30" s="3"/>
      <c r="D30"/>
      <c r="M30" s="2"/>
    </row>
    <row r="31" spans="1:13" x14ac:dyDescent="0.3">
      <c r="A31" s="3"/>
      <c r="D31"/>
    </row>
    <row r="32" spans="1:13" x14ac:dyDescent="0.3">
      <c r="A32" s="3"/>
      <c r="D32"/>
    </row>
    <row r="33" spans="1:4" x14ac:dyDescent="0.3">
      <c r="A33" s="3"/>
      <c r="D33"/>
    </row>
    <row r="34" spans="1:4" x14ac:dyDescent="0.3">
      <c r="A34" s="3"/>
      <c r="D34"/>
    </row>
    <row r="35" spans="1:4" x14ac:dyDescent="0.3">
      <c r="A35" s="3"/>
      <c r="D35"/>
    </row>
    <row r="36" spans="1:4" x14ac:dyDescent="0.3">
      <c r="A36" s="3"/>
      <c r="D36"/>
    </row>
    <row r="37" spans="1:4" x14ac:dyDescent="0.3">
      <c r="A37" s="3"/>
      <c r="D37"/>
    </row>
    <row r="38" spans="1:4" x14ac:dyDescent="0.3">
      <c r="A38" s="3"/>
      <c r="D38"/>
    </row>
    <row r="39" spans="1:4" x14ac:dyDescent="0.3">
      <c r="A39" s="3"/>
      <c r="D39"/>
    </row>
    <row r="40" spans="1:4" x14ac:dyDescent="0.3">
      <c r="A40" s="3"/>
      <c r="D40"/>
    </row>
    <row r="41" spans="1:4" x14ac:dyDescent="0.3">
      <c r="A41" s="3"/>
      <c r="D41"/>
    </row>
    <row r="42" spans="1:4" x14ac:dyDescent="0.3">
      <c r="A42" s="3"/>
      <c r="D42"/>
    </row>
    <row r="43" spans="1:4" x14ac:dyDescent="0.3">
      <c r="A43" s="3"/>
      <c r="D43"/>
    </row>
    <row r="44" spans="1:4" x14ac:dyDescent="0.3">
      <c r="A44" s="3"/>
      <c r="D44"/>
    </row>
    <row r="45" spans="1:4" x14ac:dyDescent="0.3">
      <c r="A45" s="3"/>
      <c r="D45"/>
    </row>
    <row r="46" spans="1:4" x14ac:dyDescent="0.3">
      <c r="A46" s="3"/>
    </row>
    <row r="47" spans="1:4" x14ac:dyDescent="0.3">
      <c r="A47" s="3"/>
    </row>
    <row r="48" spans="1:4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</sheetData>
  <conditionalFormatting sqref="D42 D30:D40">
    <cfRule type="duplicateValues" dxfId="4" priority="4"/>
  </conditionalFormatting>
  <conditionalFormatting sqref="D1">
    <cfRule type="duplicateValues" dxfId="3" priority="3"/>
  </conditionalFormatting>
  <conditionalFormatting sqref="D1">
    <cfRule type="duplicateValues" dxfId="2" priority="2"/>
  </conditionalFormatting>
  <conditionalFormatting sqref="D2:D2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workbookViewId="0">
      <selection activeCell="U24" sqref="A2:U24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45</v>
      </c>
      <c r="M1" s="1" t="s">
        <v>46</v>
      </c>
      <c r="N1" s="1" t="s">
        <v>48</v>
      </c>
      <c r="O1" s="1" t="s">
        <v>45</v>
      </c>
      <c r="P1" s="1" t="s">
        <v>46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</row>
    <row r="2" spans="1:23" x14ac:dyDescent="0.3">
      <c r="C2" s="1">
        <v>163</v>
      </c>
      <c r="D2" t="s">
        <v>148</v>
      </c>
      <c r="E2" s="1" t="s">
        <v>9</v>
      </c>
      <c r="F2" s="1" t="s">
        <v>149</v>
      </c>
      <c r="G2" s="1">
        <v>42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>301-C2</f>
        <v>138</v>
      </c>
      <c r="R2">
        <f>G2</f>
        <v>42</v>
      </c>
      <c r="S2">
        <f>H2-6.2</f>
        <v>5.6000000000000005</v>
      </c>
      <c r="T2">
        <f>SUM(Q2:S2)</f>
        <v>185.6</v>
      </c>
    </row>
    <row r="3" spans="1:23" x14ac:dyDescent="0.3">
      <c r="C3" s="1">
        <v>170</v>
      </c>
      <c r="D3" t="s">
        <v>150</v>
      </c>
      <c r="E3" s="1" t="s">
        <v>4</v>
      </c>
      <c r="F3" s="1" t="s">
        <v>149</v>
      </c>
      <c r="G3" s="1">
        <v>-14</v>
      </c>
      <c r="H3" s="1">
        <v>11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ref="Q3:Q24" si="0">301-C3</f>
        <v>131</v>
      </c>
      <c r="R3">
        <f t="shared" ref="R3:R24" si="1">G3</f>
        <v>-14</v>
      </c>
      <c r="S3">
        <f t="shared" ref="S3:S24" si="2">H3-6.2</f>
        <v>4.8</v>
      </c>
      <c r="T3">
        <f t="shared" ref="T3:T24" si="3">SUM(Q3:S3)</f>
        <v>121.8</v>
      </c>
    </row>
    <row r="4" spans="1:23" x14ac:dyDescent="0.3">
      <c r="C4" s="1">
        <v>243</v>
      </c>
      <c r="D4" t="s">
        <v>151</v>
      </c>
      <c r="E4" s="1" t="s">
        <v>11</v>
      </c>
      <c r="F4" s="1" t="s">
        <v>149</v>
      </c>
      <c r="G4" s="1">
        <v>-76</v>
      </c>
      <c r="H4" s="1">
        <v>9.6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58</v>
      </c>
      <c r="R4">
        <f t="shared" si="1"/>
        <v>-76</v>
      </c>
      <c r="S4">
        <f t="shared" si="2"/>
        <v>3.3999999999999995</v>
      </c>
      <c r="T4">
        <f t="shared" si="3"/>
        <v>-14.600000000000001</v>
      </c>
    </row>
    <row r="5" spans="1:23" x14ac:dyDescent="0.3">
      <c r="C5" s="1">
        <v>161</v>
      </c>
      <c r="D5" t="s">
        <v>152</v>
      </c>
      <c r="E5" s="1" t="s">
        <v>13</v>
      </c>
      <c r="F5" s="1" t="s">
        <v>149</v>
      </c>
      <c r="G5" s="1">
        <v>51</v>
      </c>
      <c r="H5" s="1">
        <v>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140</v>
      </c>
      <c r="R5">
        <f t="shared" si="1"/>
        <v>51</v>
      </c>
      <c r="S5">
        <f t="shared" si="2"/>
        <v>2.8</v>
      </c>
      <c r="T5">
        <f t="shared" si="3"/>
        <v>193.8</v>
      </c>
      <c r="W5">
        <f>AVERAGE(H10:H17)</f>
        <v>6.1749999999999998</v>
      </c>
    </row>
    <row r="6" spans="1:23" x14ac:dyDescent="0.3">
      <c r="C6" s="1">
        <v>171</v>
      </c>
      <c r="D6" t="s">
        <v>153</v>
      </c>
      <c r="E6" s="1" t="s">
        <v>12</v>
      </c>
      <c r="F6" s="1" t="s">
        <v>149</v>
      </c>
      <c r="G6" s="1">
        <v>-10</v>
      </c>
      <c r="H6" s="1">
        <v>8.3000000000000007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130</v>
      </c>
      <c r="R6">
        <f t="shared" si="1"/>
        <v>-10</v>
      </c>
      <c r="S6">
        <f t="shared" si="2"/>
        <v>2.1000000000000005</v>
      </c>
      <c r="T6">
        <f t="shared" si="3"/>
        <v>122.1</v>
      </c>
    </row>
    <row r="7" spans="1:23" x14ac:dyDescent="0.3">
      <c r="C7" s="1">
        <v>168</v>
      </c>
      <c r="D7" t="s">
        <v>154</v>
      </c>
      <c r="E7" s="1" t="s">
        <v>3</v>
      </c>
      <c r="F7" s="1" t="s">
        <v>149</v>
      </c>
      <c r="G7" s="1">
        <v>10</v>
      </c>
      <c r="H7" s="1">
        <v>8.1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133</v>
      </c>
      <c r="R7">
        <f t="shared" si="1"/>
        <v>10</v>
      </c>
      <c r="S7">
        <f t="shared" si="2"/>
        <v>1.8999999999999995</v>
      </c>
      <c r="T7">
        <f t="shared" si="3"/>
        <v>144.9</v>
      </c>
    </row>
    <row r="8" spans="1:23" x14ac:dyDescent="0.3">
      <c r="C8" s="1">
        <v>166</v>
      </c>
      <c r="D8" t="s">
        <v>155</v>
      </c>
      <c r="E8" s="1" t="s">
        <v>19</v>
      </c>
      <c r="F8" s="1" t="s">
        <v>149</v>
      </c>
      <c r="G8" s="1">
        <v>-3</v>
      </c>
      <c r="H8" s="1">
        <v>7.3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135</v>
      </c>
      <c r="R8">
        <f t="shared" si="1"/>
        <v>-3</v>
      </c>
      <c r="S8">
        <f t="shared" si="2"/>
        <v>1.0999999999999996</v>
      </c>
      <c r="T8">
        <f t="shared" si="3"/>
        <v>133.1</v>
      </c>
    </row>
    <row r="9" spans="1:23" x14ac:dyDescent="0.3">
      <c r="C9" s="1">
        <v>189</v>
      </c>
      <c r="D9" t="s">
        <v>156</v>
      </c>
      <c r="E9" s="1" t="s">
        <v>18</v>
      </c>
      <c r="F9" s="1" t="s">
        <v>149</v>
      </c>
      <c r="G9" s="1">
        <v>-9</v>
      </c>
      <c r="H9" s="1">
        <v>7.3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112</v>
      </c>
      <c r="R9">
        <f t="shared" si="1"/>
        <v>-9</v>
      </c>
      <c r="S9">
        <f t="shared" si="2"/>
        <v>1.0999999999999996</v>
      </c>
      <c r="T9">
        <f t="shared" si="3"/>
        <v>104.1</v>
      </c>
    </row>
    <row r="10" spans="1:23" x14ac:dyDescent="0.3">
      <c r="C10" s="1">
        <v>246</v>
      </c>
      <c r="D10" t="s">
        <v>157</v>
      </c>
      <c r="E10" s="1" t="s">
        <v>32</v>
      </c>
      <c r="F10" s="1" t="s">
        <v>149</v>
      </c>
      <c r="G10" s="1">
        <v>-98</v>
      </c>
      <c r="H10" s="1">
        <v>7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55</v>
      </c>
      <c r="R10">
        <f t="shared" si="1"/>
        <v>-98</v>
      </c>
      <c r="S10">
        <f t="shared" si="2"/>
        <v>0.79999999999999982</v>
      </c>
      <c r="T10">
        <f t="shared" si="3"/>
        <v>-42.2</v>
      </c>
    </row>
    <row r="11" spans="1:23" x14ac:dyDescent="0.3">
      <c r="C11" s="1">
        <v>186</v>
      </c>
      <c r="D11" t="s">
        <v>158</v>
      </c>
      <c r="E11" s="1" t="s">
        <v>93</v>
      </c>
      <c r="F11" s="1" t="s">
        <v>149</v>
      </c>
      <c r="G11" s="1">
        <v>26</v>
      </c>
      <c r="H11" s="1">
        <v>6.6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115</v>
      </c>
      <c r="R11">
        <f t="shared" si="1"/>
        <v>26</v>
      </c>
      <c r="S11">
        <f t="shared" si="2"/>
        <v>0.39999999999999947</v>
      </c>
      <c r="T11">
        <f t="shared" si="3"/>
        <v>141.4</v>
      </c>
    </row>
    <row r="12" spans="1:23" x14ac:dyDescent="0.3">
      <c r="C12" s="1">
        <v>208</v>
      </c>
      <c r="D12" t="s">
        <v>159</v>
      </c>
      <c r="E12" s="1" t="s">
        <v>37</v>
      </c>
      <c r="F12" s="1" t="s">
        <v>149</v>
      </c>
      <c r="G12" s="1">
        <v>15</v>
      </c>
      <c r="H12" s="1">
        <v>6.5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93</v>
      </c>
      <c r="R12">
        <f t="shared" si="1"/>
        <v>15</v>
      </c>
      <c r="S12">
        <f t="shared" si="2"/>
        <v>0.29999999999999982</v>
      </c>
      <c r="T12">
        <f t="shared" si="3"/>
        <v>108.3</v>
      </c>
    </row>
    <row r="13" spans="1:23" x14ac:dyDescent="0.3">
      <c r="C13" s="1">
        <v>277</v>
      </c>
      <c r="D13" t="s">
        <v>160</v>
      </c>
      <c r="E13" s="1" t="s">
        <v>80</v>
      </c>
      <c r="F13" s="1" t="s">
        <v>149</v>
      </c>
      <c r="G13" s="1">
        <v>-49</v>
      </c>
      <c r="H13" s="1">
        <v>6.1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24</v>
      </c>
      <c r="R13">
        <f t="shared" si="1"/>
        <v>-49</v>
      </c>
      <c r="S13">
        <f t="shared" si="2"/>
        <v>-0.10000000000000053</v>
      </c>
      <c r="T13">
        <f t="shared" si="3"/>
        <v>-25.1</v>
      </c>
    </row>
    <row r="14" spans="1:23" x14ac:dyDescent="0.3">
      <c r="C14" s="1">
        <v>190</v>
      </c>
      <c r="D14" t="s">
        <v>161</v>
      </c>
      <c r="E14" s="1" t="s">
        <v>35</v>
      </c>
      <c r="F14" s="1" t="s">
        <v>149</v>
      </c>
      <c r="G14" s="1">
        <v>28</v>
      </c>
      <c r="H14" s="1">
        <v>5.9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111</v>
      </c>
      <c r="R14">
        <f t="shared" si="1"/>
        <v>28</v>
      </c>
      <c r="S14">
        <f t="shared" si="2"/>
        <v>-0.29999999999999982</v>
      </c>
      <c r="T14">
        <f t="shared" si="3"/>
        <v>138.69999999999999</v>
      </c>
    </row>
    <row r="15" spans="1:23" x14ac:dyDescent="0.3">
      <c r="C15" s="1">
        <v>217</v>
      </c>
      <c r="D15" t="s">
        <v>162</v>
      </c>
      <c r="E15" s="1" t="s">
        <v>29</v>
      </c>
      <c r="F15" s="1" t="s">
        <v>149</v>
      </c>
      <c r="G15" s="1">
        <v>-56</v>
      </c>
      <c r="H15" s="1">
        <v>5.9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84</v>
      </c>
      <c r="R15">
        <f t="shared" si="1"/>
        <v>-56</v>
      </c>
      <c r="S15">
        <f t="shared" si="2"/>
        <v>-0.29999999999999982</v>
      </c>
      <c r="T15">
        <f t="shared" si="3"/>
        <v>27.7</v>
      </c>
    </row>
    <row r="16" spans="1:23" x14ac:dyDescent="0.3">
      <c r="C16" s="1">
        <v>167</v>
      </c>
      <c r="D16" t="s">
        <v>163</v>
      </c>
      <c r="E16" s="1" t="s">
        <v>28</v>
      </c>
      <c r="F16" s="1" t="s">
        <v>149</v>
      </c>
      <c r="G16" s="1">
        <v>12</v>
      </c>
      <c r="H16" s="1">
        <v>5.8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134</v>
      </c>
      <c r="R16">
        <f t="shared" si="1"/>
        <v>12</v>
      </c>
      <c r="S16">
        <f t="shared" si="2"/>
        <v>-0.40000000000000036</v>
      </c>
      <c r="T16">
        <f t="shared" si="3"/>
        <v>145.6</v>
      </c>
    </row>
    <row r="17" spans="3:20" x14ac:dyDescent="0.3">
      <c r="C17" s="1">
        <v>180</v>
      </c>
      <c r="D17" t="s">
        <v>164</v>
      </c>
      <c r="E17" s="1" t="s">
        <v>21</v>
      </c>
      <c r="F17" s="1" t="s">
        <v>149</v>
      </c>
      <c r="G17" s="1">
        <v>45</v>
      </c>
      <c r="H17" s="1">
        <v>5.6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121</v>
      </c>
      <c r="R17">
        <f t="shared" si="1"/>
        <v>45</v>
      </c>
      <c r="S17">
        <f t="shared" si="2"/>
        <v>-0.60000000000000053</v>
      </c>
      <c r="T17">
        <f t="shared" si="3"/>
        <v>165.4</v>
      </c>
    </row>
    <row r="18" spans="3:20" x14ac:dyDescent="0.3">
      <c r="C18" s="1">
        <v>285</v>
      </c>
      <c r="D18" t="s">
        <v>165</v>
      </c>
      <c r="E18" s="1" t="s">
        <v>26</v>
      </c>
      <c r="F18" s="1" t="s">
        <v>149</v>
      </c>
      <c r="G18" s="1">
        <v>34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16</v>
      </c>
      <c r="R18">
        <f t="shared" si="1"/>
        <v>34</v>
      </c>
      <c r="S18">
        <f t="shared" si="2"/>
        <v>-1.2000000000000002</v>
      </c>
      <c r="T18">
        <f t="shared" si="3"/>
        <v>48.8</v>
      </c>
    </row>
    <row r="19" spans="3:20" x14ac:dyDescent="0.3">
      <c r="C19" s="1">
        <v>204</v>
      </c>
      <c r="D19" t="s">
        <v>166</v>
      </c>
      <c r="E19" s="1" t="s">
        <v>36</v>
      </c>
      <c r="F19" s="1" t="s">
        <v>149</v>
      </c>
      <c r="G19" s="1">
        <v>96</v>
      </c>
      <c r="H19" s="1">
        <v>4.8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97</v>
      </c>
      <c r="R19">
        <f t="shared" si="1"/>
        <v>96</v>
      </c>
      <c r="S19">
        <f t="shared" si="2"/>
        <v>-1.4000000000000004</v>
      </c>
      <c r="T19">
        <f t="shared" si="3"/>
        <v>191.6</v>
      </c>
    </row>
    <row r="20" spans="3:20" x14ac:dyDescent="0.3">
      <c r="C20" s="1">
        <v>255</v>
      </c>
      <c r="D20" t="s">
        <v>167</v>
      </c>
      <c r="E20" s="1" t="s">
        <v>25</v>
      </c>
      <c r="F20" s="1" t="s">
        <v>149</v>
      </c>
      <c r="G20" s="1">
        <v>24</v>
      </c>
      <c r="H20" s="1">
        <v>4.8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46</v>
      </c>
      <c r="R20">
        <f t="shared" si="1"/>
        <v>24</v>
      </c>
      <c r="S20">
        <f t="shared" si="2"/>
        <v>-1.4000000000000004</v>
      </c>
      <c r="T20">
        <f t="shared" si="3"/>
        <v>68.599999999999994</v>
      </c>
    </row>
    <row r="21" spans="3:20" x14ac:dyDescent="0.3">
      <c r="C21" s="1">
        <v>233</v>
      </c>
      <c r="D21" t="s">
        <v>168</v>
      </c>
      <c r="E21" s="1" t="s">
        <v>30</v>
      </c>
      <c r="F21" s="1" t="s">
        <v>149</v>
      </c>
      <c r="G21" s="1">
        <v>-28</v>
      </c>
      <c r="H21" s="1">
        <v>4.5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68</v>
      </c>
      <c r="R21">
        <f t="shared" si="1"/>
        <v>-28</v>
      </c>
      <c r="S21">
        <f t="shared" si="2"/>
        <v>-1.7000000000000002</v>
      </c>
      <c r="T21">
        <f t="shared" si="3"/>
        <v>38.299999999999997</v>
      </c>
    </row>
    <row r="22" spans="3:20" x14ac:dyDescent="0.3">
      <c r="C22" s="1">
        <v>241</v>
      </c>
      <c r="D22" t="s">
        <v>169</v>
      </c>
      <c r="E22" s="1" t="s">
        <v>27</v>
      </c>
      <c r="F22" s="1" t="s">
        <v>149</v>
      </c>
      <c r="G22" s="1">
        <v>62</v>
      </c>
      <c r="H22" s="1">
        <v>4.4000000000000004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60</v>
      </c>
      <c r="R22">
        <f t="shared" si="1"/>
        <v>62</v>
      </c>
      <c r="S22">
        <f t="shared" si="2"/>
        <v>-1.7999999999999998</v>
      </c>
      <c r="T22">
        <f t="shared" si="3"/>
        <v>120.2</v>
      </c>
    </row>
    <row r="23" spans="3:20" x14ac:dyDescent="0.3">
      <c r="C23" s="1">
        <v>193</v>
      </c>
      <c r="D23" t="s">
        <v>170</v>
      </c>
      <c r="E23" s="1" t="s">
        <v>23</v>
      </c>
      <c r="F23" s="1" t="s">
        <v>149</v>
      </c>
      <c r="G23" s="1">
        <v>-34</v>
      </c>
      <c r="H23" s="1">
        <v>4.3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108</v>
      </c>
      <c r="R23">
        <f t="shared" si="1"/>
        <v>-34</v>
      </c>
      <c r="S23">
        <f t="shared" si="2"/>
        <v>-1.9000000000000004</v>
      </c>
      <c r="T23">
        <f t="shared" si="3"/>
        <v>72.099999999999994</v>
      </c>
    </row>
    <row r="24" spans="3:20" x14ac:dyDescent="0.3">
      <c r="C24" s="1">
        <v>281</v>
      </c>
      <c r="D24" t="s">
        <v>171</v>
      </c>
      <c r="E24" s="1" t="s">
        <v>33</v>
      </c>
      <c r="F24" s="1" t="s">
        <v>149</v>
      </c>
      <c r="G24" s="1">
        <v>110</v>
      </c>
      <c r="H24" s="1">
        <v>3.1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>
        <f t="shared" si="0"/>
        <v>20</v>
      </c>
      <c r="R24">
        <f t="shared" si="1"/>
        <v>110</v>
      </c>
      <c r="S24">
        <f t="shared" si="2"/>
        <v>-3.1</v>
      </c>
      <c r="T24">
        <f t="shared" si="3"/>
        <v>126.9</v>
      </c>
    </row>
  </sheetData>
  <autoFilter ref="C1:P24" xr:uid="{00000000-0009-0000-0000-000006000000}">
    <sortState xmlns:xlrd2="http://schemas.microsoft.com/office/spreadsheetml/2017/richdata2" ref="C2:P24">
      <sortCondition descending="1" ref="H1:H2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3"/>
  <sheetViews>
    <sheetView workbookViewId="0">
      <selection activeCell="U2" sqref="A2:U23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39</v>
      </c>
      <c r="C1" s="1" t="s">
        <v>40</v>
      </c>
      <c r="D1" t="s">
        <v>41</v>
      </c>
      <c r="E1" s="1" t="s">
        <v>1</v>
      </c>
      <c r="F1" s="1" t="s">
        <v>42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45</v>
      </c>
      <c r="M1" s="1" t="s">
        <v>46</v>
      </c>
      <c r="N1" s="1" t="s">
        <v>48</v>
      </c>
      <c r="O1" s="1" t="s">
        <v>45</v>
      </c>
      <c r="P1" s="1" t="s">
        <v>46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</row>
    <row r="2" spans="1:23" x14ac:dyDescent="0.3">
      <c r="C2" s="1">
        <v>182</v>
      </c>
      <c r="D2" t="s">
        <v>172</v>
      </c>
      <c r="E2" s="1" t="s">
        <v>20</v>
      </c>
      <c r="F2" s="1" t="s">
        <v>173</v>
      </c>
      <c r="G2" s="1">
        <v>-8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 t="shared" ref="Q2:Q23" si="0">301-C2</f>
        <v>119</v>
      </c>
      <c r="R2">
        <f t="shared" ref="R2:R23" si="1">G2</f>
        <v>-8</v>
      </c>
      <c r="S2">
        <f>H2-8.8</f>
        <v>3</v>
      </c>
      <c r="T2">
        <f>SUM(Q2:S2)</f>
        <v>114</v>
      </c>
    </row>
    <row r="3" spans="1:23" x14ac:dyDescent="0.3">
      <c r="C3" s="1">
        <v>248</v>
      </c>
      <c r="D3" t="s">
        <v>174</v>
      </c>
      <c r="E3" s="1" t="s">
        <v>11</v>
      </c>
      <c r="F3" s="1" t="s">
        <v>173</v>
      </c>
      <c r="G3" s="1">
        <v>-49</v>
      </c>
      <c r="H3" s="1">
        <v>10.8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si="0"/>
        <v>53</v>
      </c>
      <c r="R3">
        <f t="shared" si="1"/>
        <v>-49</v>
      </c>
      <c r="S3">
        <f t="shared" ref="S3:S23" si="2">H3-8.8</f>
        <v>2</v>
      </c>
      <c r="T3">
        <f t="shared" ref="T3:T23" si="3">SUM(Q3:S3)</f>
        <v>6</v>
      </c>
    </row>
    <row r="4" spans="1:23" x14ac:dyDescent="0.3">
      <c r="C4" s="1">
        <v>252</v>
      </c>
      <c r="D4" t="s">
        <v>175</v>
      </c>
      <c r="E4" s="1" t="s">
        <v>16</v>
      </c>
      <c r="F4" s="1" t="s">
        <v>173</v>
      </c>
      <c r="G4" s="1">
        <v>-35</v>
      </c>
      <c r="H4" s="1">
        <v>10.5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49</v>
      </c>
      <c r="R4">
        <f t="shared" si="1"/>
        <v>-35</v>
      </c>
      <c r="S4">
        <f t="shared" si="2"/>
        <v>1.6999999999999993</v>
      </c>
      <c r="T4">
        <f t="shared" si="3"/>
        <v>15.7</v>
      </c>
    </row>
    <row r="5" spans="1:23" x14ac:dyDescent="0.3">
      <c r="C5" s="1">
        <v>175</v>
      </c>
      <c r="D5" t="s">
        <v>176</v>
      </c>
      <c r="E5" s="1" t="s">
        <v>9</v>
      </c>
      <c r="F5" s="1" t="s">
        <v>173</v>
      </c>
      <c r="G5" s="1">
        <v>49</v>
      </c>
      <c r="H5" s="1">
        <v>10.4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126</v>
      </c>
      <c r="R5">
        <f t="shared" si="1"/>
        <v>49</v>
      </c>
      <c r="S5">
        <f t="shared" si="2"/>
        <v>1.5999999999999996</v>
      </c>
      <c r="T5">
        <f t="shared" si="3"/>
        <v>176.6</v>
      </c>
    </row>
    <row r="6" spans="1:23" x14ac:dyDescent="0.3">
      <c r="C6" s="1">
        <v>179</v>
      </c>
      <c r="D6" t="s">
        <v>177</v>
      </c>
      <c r="E6" s="1" t="s">
        <v>35</v>
      </c>
      <c r="F6" s="1" t="s">
        <v>173</v>
      </c>
      <c r="G6" s="1">
        <v>37</v>
      </c>
      <c r="H6" s="1">
        <v>10.3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122</v>
      </c>
      <c r="R6">
        <f t="shared" si="1"/>
        <v>37</v>
      </c>
      <c r="S6">
        <f t="shared" si="2"/>
        <v>1.5</v>
      </c>
      <c r="T6">
        <f t="shared" si="3"/>
        <v>160.5</v>
      </c>
      <c r="W6">
        <f>AVERAGE(H10:H19)</f>
        <v>8.7899999999999991</v>
      </c>
    </row>
    <row r="7" spans="1:23" x14ac:dyDescent="0.3">
      <c r="C7" s="1">
        <v>249</v>
      </c>
      <c r="D7" t="s">
        <v>178</v>
      </c>
      <c r="E7" s="1" t="s">
        <v>5</v>
      </c>
      <c r="F7" s="1" t="s">
        <v>173</v>
      </c>
      <c r="G7" s="1">
        <v>-73</v>
      </c>
      <c r="H7" s="1">
        <v>10.3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52</v>
      </c>
      <c r="R7">
        <f t="shared" si="1"/>
        <v>-73</v>
      </c>
      <c r="S7">
        <f t="shared" si="2"/>
        <v>1.5</v>
      </c>
      <c r="T7">
        <f t="shared" si="3"/>
        <v>-19.5</v>
      </c>
    </row>
    <row r="8" spans="1:23" x14ac:dyDescent="0.3">
      <c r="C8" s="1">
        <v>286</v>
      </c>
      <c r="D8" t="s">
        <v>179</v>
      </c>
      <c r="E8" s="1" t="s">
        <v>25</v>
      </c>
      <c r="F8" s="1" t="s">
        <v>173</v>
      </c>
      <c r="G8" s="1">
        <v>85</v>
      </c>
      <c r="H8" s="1">
        <v>10.1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15</v>
      </c>
      <c r="R8">
        <f t="shared" si="1"/>
        <v>85</v>
      </c>
      <c r="S8">
        <f t="shared" si="2"/>
        <v>1.2999999999999989</v>
      </c>
      <c r="T8">
        <f t="shared" si="3"/>
        <v>101.3</v>
      </c>
    </row>
    <row r="9" spans="1:23" x14ac:dyDescent="0.3">
      <c r="C9" s="1">
        <v>250</v>
      </c>
      <c r="D9" t="s">
        <v>180</v>
      </c>
      <c r="E9" s="1" t="s">
        <v>4</v>
      </c>
      <c r="F9" s="1" t="s">
        <v>173</v>
      </c>
      <c r="G9" s="1">
        <v>-90</v>
      </c>
      <c r="H9" s="1">
        <v>9.5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51</v>
      </c>
      <c r="R9">
        <f t="shared" si="1"/>
        <v>-90</v>
      </c>
      <c r="S9">
        <f t="shared" si="2"/>
        <v>0.69999999999999929</v>
      </c>
      <c r="T9">
        <f t="shared" si="3"/>
        <v>-38.299999999999997</v>
      </c>
    </row>
    <row r="10" spans="1:23" x14ac:dyDescent="0.3">
      <c r="C10" s="1">
        <v>306</v>
      </c>
      <c r="D10" t="s">
        <v>181</v>
      </c>
      <c r="E10" s="1" t="s">
        <v>32</v>
      </c>
      <c r="F10" s="1" t="s">
        <v>173</v>
      </c>
      <c r="G10" s="1">
        <v>-29</v>
      </c>
      <c r="H10" s="1">
        <v>9.1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-5</v>
      </c>
      <c r="R10">
        <f t="shared" si="1"/>
        <v>-29</v>
      </c>
      <c r="S10">
        <f t="shared" si="2"/>
        <v>0.29999999999999893</v>
      </c>
      <c r="T10">
        <f t="shared" si="3"/>
        <v>-33.700000000000003</v>
      </c>
    </row>
    <row r="11" spans="1:23" x14ac:dyDescent="0.3">
      <c r="C11" s="1">
        <v>239</v>
      </c>
      <c r="D11" t="s">
        <v>182</v>
      </c>
      <c r="E11" s="1" t="s">
        <v>12</v>
      </c>
      <c r="F11" s="1" t="s">
        <v>173</v>
      </c>
      <c r="G11" s="1">
        <v>-95</v>
      </c>
      <c r="H11" s="1">
        <v>9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62</v>
      </c>
      <c r="R11">
        <f t="shared" si="1"/>
        <v>-95</v>
      </c>
      <c r="S11">
        <f t="shared" si="2"/>
        <v>0.19999999999999929</v>
      </c>
      <c r="T11">
        <f t="shared" si="3"/>
        <v>-32.799999999999997</v>
      </c>
    </row>
    <row r="12" spans="1:23" x14ac:dyDescent="0.3">
      <c r="C12" s="1">
        <v>251</v>
      </c>
      <c r="D12" t="s">
        <v>183</v>
      </c>
      <c r="E12" s="1" t="s">
        <v>78</v>
      </c>
      <c r="F12" s="1" t="s">
        <v>173</v>
      </c>
      <c r="G12" s="1">
        <v>-23</v>
      </c>
      <c r="H12" s="1">
        <v>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50</v>
      </c>
      <c r="R12">
        <f t="shared" si="1"/>
        <v>-23</v>
      </c>
      <c r="S12">
        <f t="shared" si="2"/>
        <v>0.19999999999999929</v>
      </c>
      <c r="T12">
        <f t="shared" si="3"/>
        <v>27.2</v>
      </c>
    </row>
    <row r="13" spans="1:23" x14ac:dyDescent="0.3">
      <c r="C13" s="1">
        <v>211</v>
      </c>
      <c r="D13" t="s">
        <v>184</v>
      </c>
      <c r="E13" s="1" t="s">
        <v>15</v>
      </c>
      <c r="F13" s="1" t="s">
        <v>173</v>
      </c>
      <c r="G13" s="1">
        <v>23</v>
      </c>
      <c r="H13" s="1">
        <v>8.9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90</v>
      </c>
      <c r="R13">
        <f t="shared" si="1"/>
        <v>23</v>
      </c>
      <c r="S13">
        <f t="shared" si="2"/>
        <v>9.9999999999999645E-2</v>
      </c>
      <c r="T13">
        <f t="shared" si="3"/>
        <v>113.1</v>
      </c>
    </row>
    <row r="14" spans="1:23" x14ac:dyDescent="0.3">
      <c r="C14" s="1">
        <v>181</v>
      </c>
      <c r="D14" t="s">
        <v>185</v>
      </c>
      <c r="E14" s="1" t="s">
        <v>3</v>
      </c>
      <c r="F14" s="1" t="s">
        <v>173</v>
      </c>
      <c r="G14" s="1">
        <v>54</v>
      </c>
      <c r="H14" s="1">
        <v>8.8000000000000007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120</v>
      </c>
      <c r="R14">
        <f t="shared" si="1"/>
        <v>54</v>
      </c>
      <c r="S14">
        <f t="shared" si="2"/>
        <v>0</v>
      </c>
      <c r="T14">
        <f t="shared" si="3"/>
        <v>174</v>
      </c>
    </row>
    <row r="15" spans="1:23" x14ac:dyDescent="0.3">
      <c r="C15" s="1">
        <v>265</v>
      </c>
      <c r="D15" t="s">
        <v>186</v>
      </c>
      <c r="E15" s="1" t="s">
        <v>23</v>
      </c>
      <c r="F15" s="1" t="s">
        <v>173</v>
      </c>
      <c r="G15" s="1">
        <v>10</v>
      </c>
      <c r="H15" s="1">
        <v>8.8000000000000007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36</v>
      </c>
      <c r="R15">
        <f t="shared" si="1"/>
        <v>10</v>
      </c>
      <c r="S15">
        <f t="shared" si="2"/>
        <v>0</v>
      </c>
      <c r="T15">
        <f t="shared" si="3"/>
        <v>46</v>
      </c>
    </row>
    <row r="16" spans="1:23" x14ac:dyDescent="0.3">
      <c r="C16" s="1">
        <v>184</v>
      </c>
      <c r="D16" t="s">
        <v>187</v>
      </c>
      <c r="E16" s="1" t="s">
        <v>80</v>
      </c>
      <c r="F16" s="1" t="s">
        <v>173</v>
      </c>
      <c r="G16" s="1">
        <v>-16</v>
      </c>
      <c r="H16" s="1">
        <v>8.6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117</v>
      </c>
      <c r="R16">
        <f t="shared" si="1"/>
        <v>-16</v>
      </c>
      <c r="S16">
        <f t="shared" si="2"/>
        <v>-0.20000000000000107</v>
      </c>
      <c r="T16">
        <f t="shared" si="3"/>
        <v>100.8</v>
      </c>
    </row>
    <row r="17" spans="3:20" x14ac:dyDescent="0.3">
      <c r="C17" s="1">
        <v>188</v>
      </c>
      <c r="D17" t="s">
        <v>188</v>
      </c>
      <c r="E17" s="1" t="s">
        <v>30</v>
      </c>
      <c r="F17" s="1" t="s">
        <v>173</v>
      </c>
      <c r="G17" s="1">
        <v>-8</v>
      </c>
      <c r="H17" s="1">
        <v>8.6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113</v>
      </c>
      <c r="R17">
        <f t="shared" si="1"/>
        <v>-8</v>
      </c>
      <c r="S17">
        <f t="shared" si="2"/>
        <v>-0.20000000000000107</v>
      </c>
      <c r="T17">
        <f t="shared" si="3"/>
        <v>104.8</v>
      </c>
    </row>
    <row r="18" spans="3:20" x14ac:dyDescent="0.3">
      <c r="C18" s="1">
        <v>215</v>
      </c>
      <c r="D18" t="s">
        <v>189</v>
      </c>
      <c r="E18" s="1" t="s">
        <v>7</v>
      </c>
      <c r="F18" s="1" t="s">
        <v>173</v>
      </c>
      <c r="G18" s="1">
        <v>54</v>
      </c>
      <c r="H18" s="1">
        <v>8.6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86</v>
      </c>
      <c r="R18">
        <f t="shared" si="1"/>
        <v>54</v>
      </c>
      <c r="S18">
        <f t="shared" si="2"/>
        <v>-0.20000000000000107</v>
      </c>
      <c r="T18">
        <f t="shared" si="3"/>
        <v>139.80000000000001</v>
      </c>
    </row>
    <row r="19" spans="3:20" x14ac:dyDescent="0.3">
      <c r="C19" s="1">
        <v>205</v>
      </c>
      <c r="D19" t="s">
        <v>190</v>
      </c>
      <c r="E19" s="1" t="s">
        <v>38</v>
      </c>
      <c r="F19" s="1" t="s">
        <v>173</v>
      </c>
      <c r="G19" s="1">
        <v>28</v>
      </c>
      <c r="H19" s="1">
        <v>8.5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96</v>
      </c>
      <c r="R19">
        <f t="shared" si="1"/>
        <v>28</v>
      </c>
      <c r="S19">
        <f t="shared" si="2"/>
        <v>-0.30000000000000071</v>
      </c>
      <c r="T19">
        <f t="shared" si="3"/>
        <v>123.7</v>
      </c>
    </row>
    <row r="20" spans="3:20" x14ac:dyDescent="0.3">
      <c r="C20" s="1">
        <v>218</v>
      </c>
      <c r="D20" t="s">
        <v>191</v>
      </c>
      <c r="E20" s="1" t="s">
        <v>26</v>
      </c>
      <c r="F20" s="1" t="s">
        <v>173</v>
      </c>
      <c r="G20" s="1">
        <v>-63</v>
      </c>
      <c r="H20" s="1">
        <v>7.8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83</v>
      </c>
      <c r="R20">
        <f t="shared" si="1"/>
        <v>-63</v>
      </c>
      <c r="S20">
        <f t="shared" si="2"/>
        <v>-1.0000000000000009</v>
      </c>
      <c r="T20">
        <f t="shared" si="3"/>
        <v>19</v>
      </c>
    </row>
    <row r="21" spans="3:20" x14ac:dyDescent="0.3">
      <c r="C21" s="1">
        <v>273</v>
      </c>
      <c r="D21" t="s">
        <v>192</v>
      </c>
      <c r="E21" s="1" t="s">
        <v>13</v>
      </c>
      <c r="F21" s="1" t="s">
        <v>173</v>
      </c>
      <c r="G21" s="1">
        <v>-9</v>
      </c>
      <c r="H21" s="1">
        <v>7.8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28</v>
      </c>
      <c r="R21">
        <f t="shared" si="1"/>
        <v>-9</v>
      </c>
      <c r="S21">
        <f t="shared" si="2"/>
        <v>-1.0000000000000009</v>
      </c>
      <c r="T21">
        <f t="shared" si="3"/>
        <v>18</v>
      </c>
    </row>
    <row r="22" spans="3:20" x14ac:dyDescent="0.3">
      <c r="C22" s="1">
        <v>214</v>
      </c>
      <c r="D22" t="s">
        <v>193</v>
      </c>
      <c r="E22" s="1" t="s">
        <v>36</v>
      </c>
      <c r="F22" s="1" t="s">
        <v>173</v>
      </c>
      <c r="G22" s="1">
        <v>50</v>
      </c>
      <c r="H22" s="1">
        <v>7.1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87</v>
      </c>
      <c r="R22">
        <f t="shared" si="1"/>
        <v>50</v>
      </c>
      <c r="S22">
        <f t="shared" si="2"/>
        <v>-1.7000000000000011</v>
      </c>
      <c r="T22">
        <f t="shared" si="3"/>
        <v>135.30000000000001</v>
      </c>
    </row>
    <row r="23" spans="3:20" x14ac:dyDescent="0.3">
      <c r="C23" s="1">
        <v>216</v>
      </c>
      <c r="D23" t="s">
        <v>194</v>
      </c>
      <c r="E23" s="1" t="s">
        <v>18</v>
      </c>
      <c r="F23" s="1" t="s">
        <v>173</v>
      </c>
      <c r="G23" s="1">
        <v>22</v>
      </c>
      <c r="H23" s="1">
        <v>4.9000000000000004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85</v>
      </c>
      <c r="R23">
        <f t="shared" si="1"/>
        <v>22</v>
      </c>
      <c r="S23">
        <f t="shared" si="2"/>
        <v>-3.9000000000000004</v>
      </c>
      <c r="T23">
        <f t="shared" si="3"/>
        <v>103.1</v>
      </c>
    </row>
  </sheetData>
  <autoFilter ref="C1:P23" xr:uid="{00000000-0009-0000-0000-000007000000}">
    <sortState xmlns:xlrd2="http://schemas.microsoft.com/office/spreadsheetml/2017/richdata2" ref="C2:P23">
      <sortCondition descending="1" ref="H1:H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</vt:lpstr>
      <vt:lpstr>QB</vt:lpstr>
      <vt:lpstr>RB</vt:lpstr>
      <vt:lpstr>WR</vt:lpstr>
      <vt:lpstr>TE</vt:lpstr>
      <vt:lpstr>DST</vt:lpstr>
      <vt:lpstr>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Pelletier</dc:creator>
  <cp:keywords/>
  <dc:description/>
  <cp:lastModifiedBy>Justin Mark</cp:lastModifiedBy>
  <cp:revision/>
  <dcterms:created xsi:type="dcterms:W3CDTF">2020-11-12T23:16:15Z</dcterms:created>
  <dcterms:modified xsi:type="dcterms:W3CDTF">2024-09-25T21:55:13Z</dcterms:modified>
  <cp:category/>
  <cp:contentStatus/>
</cp:coreProperties>
</file>