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4" documentId="8_{7C444C2E-F22D-4E64-AFE3-5900A1716E3D}" xr6:coauthVersionLast="47" xr6:coauthVersionMax="47" xr10:uidLastSave="{983DF419-2AFA-492A-B8F5-750FCDF99A72}"/>
  <bookViews>
    <workbookView xWindow="10512" yWindow="216" windowWidth="11112" windowHeight="11592" firstSheet="1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QB!$A$1:$U$1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Values'!$A$1:$U$455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2" i="3"/>
  <c r="M268" i="1"/>
  <c r="N268" i="1"/>
  <c r="O268" i="1"/>
  <c r="P268" i="1" s="1"/>
  <c r="Q268" i="1"/>
  <c r="M289" i="1"/>
  <c r="N289" i="1"/>
  <c r="O289" i="1"/>
  <c r="P289" i="1" s="1"/>
  <c r="Q289" i="1"/>
  <c r="M264" i="1"/>
  <c r="N264" i="1"/>
  <c r="O264" i="1"/>
  <c r="P264" i="1" s="1"/>
  <c r="Q264" i="1"/>
  <c r="M273" i="1"/>
  <c r="N273" i="1"/>
  <c r="O273" i="1"/>
  <c r="P273" i="1" s="1"/>
  <c r="Q273" i="1"/>
  <c r="M267" i="1"/>
  <c r="N267" i="1"/>
  <c r="O267" i="1"/>
  <c r="P267" i="1" s="1"/>
  <c r="Q267" i="1"/>
  <c r="M271" i="1"/>
  <c r="N271" i="1"/>
  <c r="O271" i="1"/>
  <c r="P271" i="1" s="1"/>
  <c r="Q271" i="1"/>
  <c r="M288" i="1"/>
  <c r="N288" i="1"/>
  <c r="O288" i="1"/>
  <c r="P288" i="1" s="1"/>
  <c r="Q288" i="1"/>
  <c r="M290" i="1"/>
  <c r="N290" i="1"/>
  <c r="O290" i="1"/>
  <c r="P290" i="1" s="1"/>
  <c r="Q290" i="1"/>
  <c r="M245" i="1"/>
  <c r="N245" i="1"/>
  <c r="O245" i="1"/>
  <c r="P245" i="1" s="1"/>
  <c r="Q245" i="1"/>
  <c r="M244" i="1"/>
  <c r="N244" i="1"/>
  <c r="O244" i="1"/>
  <c r="P244" i="1" s="1"/>
  <c r="Q244" i="1"/>
  <c r="M279" i="1"/>
  <c r="N279" i="1"/>
  <c r="O279" i="1"/>
  <c r="P279" i="1" s="1"/>
  <c r="Q279" i="1"/>
  <c r="M278" i="1"/>
  <c r="N278" i="1"/>
  <c r="O278" i="1"/>
  <c r="P278" i="1" s="1"/>
  <c r="Q278" i="1"/>
  <c r="M261" i="1"/>
  <c r="N261" i="1"/>
  <c r="O261" i="1"/>
  <c r="P261" i="1" s="1"/>
  <c r="Q261" i="1"/>
  <c r="M280" i="1"/>
  <c r="N280" i="1"/>
  <c r="O280" i="1"/>
  <c r="P280" i="1" s="1"/>
  <c r="Q280" i="1"/>
  <c r="O240" i="1"/>
  <c r="P240" i="1" s="1"/>
  <c r="Q240" i="1"/>
  <c r="M284" i="1"/>
  <c r="N284" i="1"/>
  <c r="O284" i="1"/>
  <c r="P284" i="1" s="1"/>
  <c r="Q284" i="1"/>
  <c r="M274" i="1"/>
  <c r="N274" i="1"/>
  <c r="O274" i="1"/>
  <c r="P274" i="1" s="1"/>
  <c r="Q274" i="1"/>
  <c r="M286" i="1"/>
  <c r="N286" i="1"/>
  <c r="O286" i="1"/>
  <c r="P286" i="1" s="1"/>
  <c r="Q286" i="1"/>
  <c r="M291" i="1"/>
  <c r="N291" i="1"/>
  <c r="O291" i="1"/>
  <c r="P291" i="1" s="1"/>
  <c r="Q291" i="1"/>
  <c r="M293" i="1"/>
  <c r="N293" i="1"/>
  <c r="O293" i="1"/>
  <c r="P293" i="1" s="1"/>
  <c r="Q293" i="1"/>
  <c r="R264" i="1" l="1"/>
  <c r="S264" i="1" s="1"/>
  <c r="A264" i="1" s="1"/>
  <c r="U264" i="1" s="1"/>
  <c r="R288" i="1"/>
  <c r="S288" i="1" s="1"/>
  <c r="A288" i="1" s="1"/>
  <c r="U288" i="1" s="1"/>
  <c r="R245" i="1"/>
  <c r="S245" i="1" s="1"/>
  <c r="A245" i="1" s="1"/>
  <c r="U245" i="1" s="1"/>
  <c r="R261" i="1"/>
  <c r="S261" i="1" s="1"/>
  <c r="A261" i="1" s="1"/>
  <c r="U261" i="1" s="1"/>
  <c r="R279" i="1"/>
  <c r="S279" i="1" s="1"/>
  <c r="A279" i="1" s="1"/>
  <c r="U279" i="1" s="1"/>
  <c r="R290" i="1"/>
  <c r="S290" i="1" s="1"/>
  <c r="A290" i="1" s="1"/>
  <c r="U290" i="1" s="1"/>
  <c r="R268" i="1"/>
  <c r="S268" i="1" s="1"/>
  <c r="A268" i="1" s="1"/>
  <c r="U268" i="1" s="1"/>
  <c r="R267" i="1"/>
  <c r="S267" i="1" s="1"/>
  <c r="A267" i="1" s="1"/>
  <c r="U267" i="1" s="1"/>
  <c r="R284" i="1"/>
  <c r="S284" i="1" s="1"/>
  <c r="A284" i="1" s="1"/>
  <c r="U284" i="1" s="1"/>
  <c r="R274" i="1"/>
  <c r="S274" i="1" s="1"/>
  <c r="A274" i="1" s="1"/>
  <c r="U274" i="1" s="1"/>
  <c r="R293" i="1"/>
  <c r="S293" i="1" s="1"/>
  <c r="A293" i="1" s="1"/>
  <c r="U293" i="1" s="1"/>
  <c r="R240" i="1"/>
  <c r="S240" i="1" s="1"/>
  <c r="A240" i="1" s="1"/>
  <c r="U240" i="1" s="1"/>
  <c r="R278" i="1"/>
  <c r="S278" i="1" s="1"/>
  <c r="A278" i="1" s="1"/>
  <c r="U278" i="1" s="1"/>
  <c r="R244" i="1"/>
  <c r="S244" i="1" s="1"/>
  <c r="A244" i="1" s="1"/>
  <c r="U244" i="1" s="1"/>
  <c r="R280" i="1"/>
  <c r="S280" i="1" s="1"/>
  <c r="A280" i="1" s="1"/>
  <c r="U280" i="1" s="1"/>
  <c r="R289" i="1"/>
  <c r="S289" i="1" s="1"/>
  <c r="A289" i="1" s="1"/>
  <c r="U289" i="1" s="1"/>
  <c r="R291" i="1"/>
  <c r="S291" i="1" s="1"/>
  <c r="A291" i="1" s="1"/>
  <c r="U291" i="1" s="1"/>
  <c r="R286" i="1"/>
  <c r="S286" i="1" s="1"/>
  <c r="A286" i="1" s="1"/>
  <c r="U286" i="1" s="1"/>
  <c r="R273" i="1"/>
  <c r="S273" i="1" s="1"/>
  <c r="A273" i="1" s="1"/>
  <c r="U273" i="1" s="1"/>
  <c r="R271" i="1"/>
  <c r="S271" i="1" s="1"/>
  <c r="A271" i="1" s="1"/>
  <c r="U271" i="1" s="1"/>
  <c r="N266" i="1"/>
  <c r="O266" i="1"/>
  <c r="P266" i="1" s="1"/>
  <c r="N299" i="1"/>
  <c r="O299" i="1"/>
  <c r="P299" i="1" s="1"/>
  <c r="N302" i="1"/>
  <c r="O302" i="1"/>
  <c r="P302" i="1" s="1"/>
  <c r="N263" i="1"/>
  <c r="M263" i="1" s="1"/>
  <c r="O263" i="1"/>
  <c r="P263" i="1" s="1"/>
  <c r="N297" i="1"/>
  <c r="O297" i="1"/>
  <c r="P297" i="1" s="1"/>
  <c r="N295" i="1"/>
  <c r="O295" i="1"/>
  <c r="P295" i="1" s="1"/>
  <c r="N260" i="1"/>
  <c r="M260" i="1" s="1"/>
  <c r="O260" i="1"/>
  <c r="P260" i="1" s="1"/>
  <c r="N277" i="1"/>
  <c r="O277" i="1"/>
  <c r="P277" i="1" s="1"/>
  <c r="N294" i="1"/>
  <c r="O294" i="1"/>
  <c r="P294" i="1" s="1"/>
  <c r="N270" i="1"/>
  <c r="O270" i="1"/>
  <c r="P270" i="1" s="1"/>
  <c r="N275" i="1"/>
  <c r="O275" i="1"/>
  <c r="P275" i="1" s="1"/>
  <c r="N249" i="1"/>
  <c r="O249" i="1"/>
  <c r="P249" i="1" s="1"/>
  <c r="N250" i="1"/>
  <c r="O250" i="1"/>
  <c r="P250" i="1" s="1"/>
  <c r="N248" i="1"/>
  <c r="O248" i="1"/>
  <c r="P248" i="1" s="1"/>
  <c r="N262" i="1"/>
  <c r="M262" i="1" s="1"/>
  <c r="O262" i="1"/>
  <c r="P262" i="1" s="1"/>
  <c r="N296" i="1"/>
  <c r="O296" i="1"/>
  <c r="P296" i="1" s="1"/>
  <c r="N254" i="1"/>
  <c r="M254" i="1" s="1"/>
  <c r="O254" i="1"/>
  <c r="P254" i="1" s="1"/>
  <c r="N265" i="1"/>
  <c r="O265" i="1"/>
  <c r="P265" i="1" s="1"/>
  <c r="N241" i="1"/>
  <c r="M241" i="1" s="1"/>
  <c r="O241" i="1"/>
  <c r="P241" i="1" s="1"/>
  <c r="N257" i="1"/>
  <c r="M257" i="1" s="1"/>
  <c r="O257" i="1"/>
  <c r="P257" i="1" s="1"/>
  <c r="N242" i="1"/>
  <c r="M242" i="1" s="1"/>
  <c r="O242" i="1"/>
  <c r="P242" i="1" s="1"/>
  <c r="Q265" i="1" l="1"/>
  <c r="Q250" i="1"/>
  <c r="Q270" i="1"/>
  <c r="M265" i="1"/>
  <c r="M250" i="1"/>
  <c r="M270" i="1"/>
  <c r="Q248" i="1"/>
  <c r="Q275" i="1"/>
  <c r="Q302" i="1"/>
  <c r="Q296" i="1"/>
  <c r="Q249" i="1"/>
  <c r="Q294" i="1"/>
  <c r="Q277" i="1"/>
  <c r="Q295" i="1"/>
  <c r="Q297" i="1"/>
  <c r="Q299" i="1"/>
  <c r="Q266" i="1"/>
  <c r="M296" i="1"/>
  <c r="M248" i="1"/>
  <c r="M249" i="1"/>
  <c r="M275" i="1"/>
  <c r="M294" i="1"/>
  <c r="R294" i="1" s="1"/>
  <c r="S294" i="1" s="1"/>
  <c r="M277" i="1"/>
  <c r="R277" i="1" s="1"/>
  <c r="S277" i="1" s="1"/>
  <c r="M295" i="1"/>
  <c r="R295" i="1" s="1"/>
  <c r="S295" i="1" s="1"/>
  <c r="M297" i="1"/>
  <c r="M302" i="1"/>
  <c r="M299" i="1"/>
  <c r="M266" i="1"/>
  <c r="Q254" i="1"/>
  <c r="R254" i="1" s="1"/>
  <c r="S254" i="1" s="1"/>
  <c r="Q242" i="1"/>
  <c r="R242" i="1" s="1"/>
  <c r="S242" i="1" s="1"/>
  <c r="Q257" i="1"/>
  <c r="R257" i="1" s="1"/>
  <c r="S257" i="1" s="1"/>
  <c r="Q241" i="1"/>
  <c r="R241" i="1" s="1"/>
  <c r="S241" i="1" s="1"/>
  <c r="Q262" i="1"/>
  <c r="R262" i="1" s="1"/>
  <c r="S262" i="1" s="1"/>
  <c r="Q260" i="1"/>
  <c r="Q263" i="1"/>
  <c r="R263" i="1" s="1"/>
  <c r="S263" i="1" s="1"/>
  <c r="R260" i="1"/>
  <c r="S260" i="1" s="1"/>
  <c r="A260" i="1" s="1"/>
  <c r="U260" i="1" s="1"/>
  <c r="N255" i="1"/>
  <c r="M255" i="1" s="1"/>
  <c r="O255" i="1"/>
  <c r="P255" i="1" s="1"/>
  <c r="N239" i="1"/>
  <c r="O239" i="1"/>
  <c r="P239" i="1" s="1"/>
  <c r="N287" i="1"/>
  <c r="M287" i="1" s="1"/>
  <c r="O287" i="1"/>
  <c r="P287" i="1" s="1"/>
  <c r="N281" i="1"/>
  <c r="M281" i="1" s="1"/>
  <c r="O281" i="1"/>
  <c r="P281" i="1" s="1"/>
  <c r="N258" i="1"/>
  <c r="M258" i="1" s="1"/>
  <c r="O258" i="1"/>
  <c r="P258" i="1" s="1"/>
  <c r="N252" i="1"/>
  <c r="O252" i="1"/>
  <c r="P252" i="1" s="1"/>
  <c r="N301" i="1"/>
  <c r="O301" i="1"/>
  <c r="P301" i="1" s="1"/>
  <c r="N256" i="1"/>
  <c r="M256" i="1" s="1"/>
  <c r="O256" i="1"/>
  <c r="P256" i="1" s="1"/>
  <c r="N300" i="1"/>
  <c r="M300" i="1" s="1"/>
  <c r="O300" i="1"/>
  <c r="P300" i="1" s="1"/>
  <c r="N285" i="1"/>
  <c r="O285" i="1"/>
  <c r="P285" i="1" s="1"/>
  <c r="N298" i="1"/>
  <c r="O298" i="1"/>
  <c r="P298" i="1" s="1"/>
  <c r="N246" i="1"/>
  <c r="M246" i="1" s="1"/>
  <c r="O246" i="1"/>
  <c r="P246" i="1" s="1"/>
  <c r="N272" i="1"/>
  <c r="M272" i="1" s="1"/>
  <c r="O272" i="1"/>
  <c r="P272" i="1" s="1"/>
  <c r="N251" i="1"/>
  <c r="M251" i="1" s="1"/>
  <c r="O251" i="1"/>
  <c r="P251" i="1" s="1"/>
  <c r="N269" i="1"/>
  <c r="O269" i="1"/>
  <c r="P269" i="1" s="1"/>
  <c r="N276" i="1"/>
  <c r="M276" i="1" s="1"/>
  <c r="O276" i="1"/>
  <c r="P276" i="1" s="1"/>
  <c r="N247" i="1"/>
  <c r="M247" i="1" s="1"/>
  <c r="O247" i="1"/>
  <c r="P247" i="1" s="1"/>
  <c r="R270" i="1" l="1"/>
  <c r="S270" i="1" s="1"/>
  <c r="A270" i="1" s="1"/>
  <c r="U270" i="1" s="1"/>
  <c r="R249" i="1"/>
  <c r="S249" i="1" s="1"/>
  <c r="R275" i="1"/>
  <c r="S275" i="1" s="1"/>
  <c r="A275" i="1" s="1"/>
  <c r="U275" i="1" s="1"/>
  <c r="R266" i="1"/>
  <c r="S266" i="1" s="1"/>
  <c r="A266" i="1" s="1"/>
  <c r="U266" i="1" s="1"/>
  <c r="R297" i="1"/>
  <c r="S297" i="1" s="1"/>
  <c r="R299" i="1"/>
  <c r="S299" i="1" s="1"/>
  <c r="A299" i="1" s="1"/>
  <c r="U299" i="1" s="1"/>
  <c r="R296" i="1"/>
  <c r="S296" i="1" s="1"/>
  <c r="A296" i="1" s="1"/>
  <c r="U296" i="1" s="1"/>
  <c r="R248" i="1"/>
  <c r="S248" i="1" s="1"/>
  <c r="A248" i="1" s="1"/>
  <c r="U248" i="1" s="1"/>
  <c r="R302" i="1"/>
  <c r="S302" i="1" s="1"/>
  <c r="A302" i="1" s="1"/>
  <c r="U302" i="1" s="1"/>
  <c r="R265" i="1"/>
  <c r="S265" i="1" s="1"/>
  <c r="A265" i="1" s="1"/>
  <c r="U265" i="1" s="1"/>
  <c r="Q252" i="1"/>
  <c r="M252" i="1"/>
  <c r="Q251" i="1"/>
  <c r="R251" i="1" s="1"/>
  <c r="S251" i="1" s="1"/>
  <c r="A251" i="1" s="1"/>
  <c r="Q256" i="1"/>
  <c r="R256" i="1" s="1"/>
  <c r="S256" i="1" s="1"/>
  <c r="A256" i="1" s="1"/>
  <c r="Q272" i="1"/>
  <c r="R272" i="1" s="1"/>
  <c r="S272" i="1" s="1"/>
  <c r="Q258" i="1"/>
  <c r="R258" i="1" s="1"/>
  <c r="S258" i="1" s="1"/>
  <c r="A258" i="1" s="1"/>
  <c r="Q255" i="1"/>
  <c r="R255" i="1" s="1"/>
  <c r="S255" i="1" s="1"/>
  <c r="A255" i="1" s="1"/>
  <c r="Q276" i="1"/>
  <c r="R276" i="1" s="1"/>
  <c r="S276" i="1" s="1"/>
  <c r="Q287" i="1"/>
  <c r="R287" i="1" s="1"/>
  <c r="S287" i="1" s="1"/>
  <c r="Q269" i="1"/>
  <c r="Q285" i="1"/>
  <c r="R250" i="1"/>
  <c r="S250" i="1" s="1"/>
  <c r="A250" i="1" s="1"/>
  <c r="U250" i="1" s="1"/>
  <c r="Q300" i="1"/>
  <c r="R300" i="1" s="1"/>
  <c r="S300" i="1" s="1"/>
  <c r="Q281" i="1"/>
  <c r="R281" i="1" s="1"/>
  <c r="S281" i="1" s="1"/>
  <c r="Q298" i="1"/>
  <c r="Q301" i="1"/>
  <c r="Q239" i="1"/>
  <c r="M269" i="1"/>
  <c r="M298" i="1"/>
  <c r="M285" i="1"/>
  <c r="M301" i="1"/>
  <c r="M239" i="1"/>
  <c r="Q247" i="1"/>
  <c r="R247" i="1" s="1"/>
  <c r="S247" i="1" s="1"/>
  <c r="A247" i="1" s="1"/>
  <c r="Q246" i="1"/>
  <c r="R246" i="1" s="1"/>
  <c r="S246" i="1" s="1"/>
  <c r="A277" i="1"/>
  <c r="U277" i="1" s="1"/>
  <c r="A241" i="1"/>
  <c r="U241" i="1" s="1"/>
  <c r="A254" i="1"/>
  <c r="U254" i="1" s="1"/>
  <c r="A295" i="1"/>
  <c r="U295" i="1" s="1"/>
  <c r="A297" i="1"/>
  <c r="U297" i="1" s="1"/>
  <c r="A249" i="1"/>
  <c r="U249" i="1" s="1"/>
  <c r="A257" i="1"/>
  <c r="U257" i="1" s="1"/>
  <c r="A242" i="1"/>
  <c r="U242" i="1" s="1"/>
  <c r="A294" i="1"/>
  <c r="U294" i="1" s="1"/>
  <c r="A262" i="1"/>
  <c r="U262" i="1" s="1"/>
  <c r="A263" i="1"/>
  <c r="U263" i="1" s="1"/>
  <c r="R269" i="1" l="1"/>
  <c r="S269" i="1" s="1"/>
  <c r="A269" i="1" s="1"/>
  <c r="R285" i="1"/>
  <c r="S285" i="1" s="1"/>
  <c r="A285" i="1" s="1"/>
  <c r="U285" i="1" s="1"/>
  <c r="R252" i="1"/>
  <c r="S252" i="1" s="1"/>
  <c r="A252" i="1" s="1"/>
  <c r="U252" i="1" s="1"/>
  <c r="R298" i="1"/>
  <c r="S298" i="1" s="1"/>
  <c r="A298" i="1" s="1"/>
  <c r="U298" i="1" s="1"/>
  <c r="R301" i="1"/>
  <c r="S301" i="1" s="1"/>
  <c r="A301" i="1" s="1"/>
  <c r="U301" i="1" s="1"/>
  <c r="R239" i="1"/>
  <c r="S239" i="1" s="1"/>
  <c r="A239" i="1" s="1"/>
  <c r="U239" i="1" s="1"/>
  <c r="A287" i="1"/>
  <c r="U287" i="1" s="1"/>
  <c r="A276" i="1"/>
  <c r="U276" i="1" s="1"/>
  <c r="A300" i="1"/>
  <c r="U300" i="1" s="1"/>
  <c r="A281" i="1"/>
  <c r="U281" i="1" s="1"/>
  <c r="A246" i="1"/>
  <c r="U246" i="1" s="1"/>
  <c r="A272" i="1"/>
  <c r="U272" i="1" s="1"/>
  <c r="U251" i="1"/>
  <c r="U247" i="1"/>
  <c r="U256" i="1"/>
  <c r="U269" i="1"/>
  <c r="U255" i="1"/>
  <c r="N243" i="1"/>
  <c r="N117" i="1"/>
  <c r="N24" i="1"/>
  <c r="N13" i="1"/>
  <c r="O117" i="1"/>
  <c r="P117" i="1" s="1"/>
  <c r="O292" i="1"/>
  <c r="P292" i="1" s="1"/>
  <c r="O259" i="1"/>
  <c r="P259" i="1" s="1"/>
  <c r="O231" i="1"/>
  <c r="P231" i="1" s="1"/>
  <c r="O13" i="1"/>
  <c r="P13" i="1" s="1"/>
  <c r="O24" i="1"/>
  <c r="P24" i="1" s="1"/>
  <c r="O82" i="1"/>
  <c r="P82" i="1" s="1"/>
  <c r="O243" i="1"/>
  <c r="P243" i="1" s="1"/>
  <c r="O282" i="1"/>
  <c r="P282" i="1" s="1"/>
  <c r="O283" i="1"/>
  <c r="P283" i="1" s="1"/>
  <c r="O253" i="1"/>
  <c r="P253" i="1" s="1"/>
  <c r="M292" i="1"/>
  <c r="M24" i="1"/>
  <c r="M243" i="1"/>
  <c r="N292" i="1"/>
  <c r="N259" i="1"/>
  <c r="N231" i="1"/>
  <c r="N82" i="1"/>
  <c r="N282" i="1"/>
  <c r="M282" i="1" s="1"/>
  <c r="N283" i="1"/>
  <c r="N253" i="1"/>
  <c r="Q253" i="1" l="1"/>
  <c r="Q24" i="1"/>
  <c r="R24" i="1" s="1"/>
  <c r="S24" i="1" s="1"/>
  <c r="A24" i="1" s="1"/>
  <c r="M253" i="1"/>
  <c r="Q117" i="1"/>
  <c r="Q231" i="1"/>
  <c r="M231" i="1"/>
  <c r="R231" i="1" s="1"/>
  <c r="S231" i="1" s="1"/>
  <c r="A231" i="1" s="1"/>
  <c r="Q259" i="1"/>
  <c r="M259" i="1"/>
  <c r="Q243" i="1"/>
  <c r="R243" i="1" s="1"/>
  <c r="S243" i="1" s="1"/>
  <c r="A243" i="1" s="1"/>
  <c r="Q13" i="1"/>
  <c r="Q283" i="1"/>
  <c r="Q282" i="1"/>
  <c r="R282" i="1" s="1"/>
  <c r="S282" i="1" s="1"/>
  <c r="M283" i="1"/>
  <c r="R283" i="1" s="1"/>
  <c r="S283" i="1" s="1"/>
  <c r="M13" i="1"/>
  <c r="Q82" i="1"/>
  <c r="Q292" i="1"/>
  <c r="R292" i="1" s="1"/>
  <c r="S292" i="1" s="1"/>
  <c r="A292" i="1" s="1"/>
  <c r="M82" i="1"/>
  <c r="M117" i="1"/>
  <c r="D280" i="7"/>
  <c r="H280" i="7" s="1"/>
  <c r="R259" i="1" l="1"/>
  <c r="S259" i="1" s="1"/>
  <c r="A259" i="1" s="1"/>
  <c r="R253" i="1"/>
  <c r="S253" i="1" s="1"/>
  <c r="A253" i="1" s="1"/>
  <c r="R82" i="1"/>
  <c r="S82" i="1" s="1"/>
  <c r="A82" i="1" s="1"/>
  <c r="R117" i="1"/>
  <c r="S117" i="1" s="1"/>
  <c r="A117" i="1" s="1"/>
  <c r="R13" i="1"/>
  <c r="S13" i="1" s="1"/>
  <c r="A13" i="1" s="1"/>
  <c r="A283" i="1"/>
  <c r="U283" i="1" s="1"/>
  <c r="A282" i="1"/>
  <c r="U282" i="1" s="1"/>
  <c r="U292" i="1"/>
  <c r="U258" i="1"/>
  <c r="D284" i="7"/>
  <c r="H284" i="7" s="1"/>
  <c r="N168" i="1"/>
  <c r="N130" i="1"/>
  <c r="N124" i="1"/>
  <c r="N167" i="1"/>
  <c r="N139" i="1"/>
  <c r="N141" i="1"/>
  <c r="N148" i="1"/>
  <c r="N149" i="1"/>
  <c r="N198" i="1"/>
  <c r="N39" i="1"/>
  <c r="N169" i="1"/>
  <c r="N76" i="1"/>
  <c r="N38" i="1"/>
  <c r="N52" i="1"/>
  <c r="N155" i="1"/>
  <c r="N163" i="1"/>
  <c r="N100" i="1"/>
  <c r="N94" i="1"/>
  <c r="N78" i="1"/>
  <c r="N60" i="1"/>
  <c r="N125" i="1"/>
  <c r="N106" i="1"/>
  <c r="N134" i="1"/>
  <c r="N10" i="1"/>
  <c r="N28" i="1"/>
  <c r="N86" i="1"/>
  <c r="N98" i="1"/>
  <c r="N119" i="1"/>
  <c r="N93" i="1"/>
  <c r="N105" i="1"/>
  <c r="N140" i="1"/>
  <c r="N136" i="1"/>
  <c r="N19" i="1"/>
  <c r="N40" i="1"/>
  <c r="N20" i="1"/>
  <c r="N2" i="1"/>
  <c r="N57" i="1"/>
  <c r="N25" i="1"/>
  <c r="N104" i="1"/>
  <c r="N127" i="1"/>
  <c r="N166" i="1"/>
  <c r="N96" i="1"/>
  <c r="N59" i="1"/>
  <c r="N137" i="1"/>
  <c r="N18" i="1"/>
  <c r="N122" i="1"/>
  <c r="N77" i="1"/>
  <c r="N120" i="1"/>
  <c r="N115" i="1"/>
  <c r="N135" i="1"/>
  <c r="N162" i="1"/>
  <c r="N7" i="1"/>
  <c r="N171" i="1"/>
  <c r="N175" i="1"/>
  <c r="N143" i="1"/>
  <c r="N16" i="1"/>
  <c r="N83" i="1"/>
  <c r="N95" i="1"/>
  <c r="N30" i="1"/>
  <c r="N165" i="1"/>
  <c r="N129" i="1"/>
  <c r="N153" i="1"/>
  <c r="N33" i="1"/>
  <c r="N186" i="1"/>
  <c r="N17" i="1"/>
  <c r="N172" i="1"/>
  <c r="N36" i="1"/>
  <c r="N126" i="1"/>
  <c r="N178" i="1"/>
  <c r="N74" i="1"/>
  <c r="N116" i="1"/>
  <c r="N103" i="1"/>
  <c r="N26" i="1"/>
  <c r="N118" i="1"/>
  <c r="N64" i="1"/>
  <c r="N5" i="1"/>
  <c r="N170" i="1"/>
  <c r="N138" i="1"/>
  <c r="N144" i="1"/>
  <c r="N226" i="1"/>
  <c r="N35" i="1"/>
  <c r="N109" i="1"/>
  <c r="N112" i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N29" i="1"/>
  <c r="N62" i="1"/>
  <c r="N66" i="1"/>
  <c r="N218" i="1"/>
  <c r="N205" i="1"/>
  <c r="N81" i="1"/>
  <c r="N102" i="1"/>
  <c r="N212" i="1"/>
  <c r="N46" i="1"/>
  <c r="N213" i="1"/>
  <c r="N220" i="1"/>
  <c r="N54" i="1"/>
  <c r="N50" i="1"/>
  <c r="N44" i="1"/>
  <c r="N217" i="1"/>
  <c r="N207" i="1"/>
  <c r="N189" i="1"/>
  <c r="N199" i="1"/>
  <c r="N227" i="1"/>
  <c r="N222" i="1"/>
  <c r="N200" i="1"/>
  <c r="N195" i="1"/>
  <c r="N176" i="1"/>
  <c r="N214" i="1"/>
  <c r="N219" i="1"/>
  <c r="N210" i="1"/>
  <c r="N209" i="1"/>
  <c r="N182" i="1"/>
  <c r="N92" i="1"/>
  <c r="N3" i="1"/>
  <c r="N90" i="1"/>
  <c r="N194" i="1"/>
  <c r="N87" i="1"/>
  <c r="N12" i="1"/>
  <c r="N9" i="1"/>
  <c r="N224" i="1"/>
  <c r="N110" i="1"/>
  <c r="N99" i="1"/>
  <c r="N237" i="1"/>
  <c r="N11" i="1"/>
  <c r="N179" i="1"/>
  <c r="N91" i="1"/>
  <c r="N108" i="1"/>
  <c r="N188" i="1"/>
  <c r="N70" i="1"/>
  <c r="N67" i="1"/>
  <c r="N34" i="1"/>
  <c r="N215" i="1"/>
  <c r="N234" i="1"/>
  <c r="N27" i="1"/>
  <c r="N206" i="1"/>
  <c r="N235" i="1"/>
  <c r="N159" i="1"/>
  <c r="N14" i="1"/>
  <c r="N152" i="1"/>
  <c r="N113" i="1"/>
  <c r="N89" i="1"/>
  <c r="N111" i="1"/>
  <c r="N68" i="1"/>
  <c r="N191" i="1"/>
  <c r="N79" i="1"/>
  <c r="N56" i="1"/>
  <c r="N71" i="1"/>
  <c r="N208" i="1"/>
  <c r="N233" i="1"/>
  <c r="N45" i="1"/>
  <c r="N58" i="1"/>
  <c r="N145" i="1"/>
  <c r="N236" i="1"/>
  <c r="N183" i="1"/>
  <c r="N160" i="1"/>
  <c r="N181" i="1"/>
  <c r="N197" i="1"/>
  <c r="N193" i="1"/>
  <c r="N80" i="1"/>
  <c r="N128" i="1"/>
  <c r="N228" i="1"/>
  <c r="N196" i="1"/>
  <c r="N69" i="1"/>
  <c r="N31" i="1"/>
  <c r="N84" i="1"/>
  <c r="N174" i="1"/>
  <c r="N202" i="1"/>
  <c r="N15" i="1"/>
  <c r="N22" i="1"/>
  <c r="N85" i="1"/>
  <c r="N121" i="1"/>
  <c r="N238" i="1"/>
  <c r="N151" i="1"/>
  <c r="N211" i="1"/>
  <c r="N21" i="1"/>
  <c r="N187" i="1"/>
  <c r="N164" i="1"/>
  <c r="N72" i="1"/>
  <c r="N142" i="1"/>
  <c r="N101" i="1"/>
  <c r="N55" i="1"/>
  <c r="N65" i="1"/>
  <c r="N43" i="1"/>
  <c r="N63" i="1"/>
  <c r="N41" i="1"/>
  <c r="N73" i="1"/>
  <c r="N180" i="1"/>
  <c r="N150" i="1"/>
  <c r="N225" i="1"/>
  <c r="N6" i="1"/>
  <c r="N42" i="1"/>
  <c r="N107" i="1"/>
  <c r="N223" i="1"/>
  <c r="N156" i="1"/>
  <c r="N4" i="1"/>
  <c r="N61" i="1"/>
  <c r="N157" i="1"/>
  <c r="N230" i="1"/>
  <c r="N75" i="1"/>
  <c r="N232" i="1"/>
  <c r="N190" i="1"/>
  <c r="N203" i="1"/>
  <c r="N8" i="1"/>
  <c r="N51" i="1"/>
  <c r="N192" i="1"/>
  <c r="N146" i="1"/>
  <c r="N185" i="1"/>
  <c r="N32" i="1"/>
  <c r="N53" i="1"/>
  <c r="N154" i="1"/>
  <c r="N216" i="1"/>
  <c r="N37" i="1"/>
  <c r="N158" i="1"/>
  <c r="N201" i="1"/>
  <c r="N133" i="1"/>
  <c r="N123" i="1"/>
  <c r="N114" i="1"/>
  <c r="N47" i="1"/>
  <c r="N23" i="1"/>
  <c r="N48" i="1"/>
  <c r="N177" i="1"/>
  <c r="N204" i="1"/>
  <c r="N221" i="1"/>
  <c r="N173" i="1"/>
  <c r="N88" i="1"/>
  <c r="N97" i="1"/>
  <c r="N184" i="1"/>
  <c r="N229" i="1"/>
  <c r="N49" i="1"/>
  <c r="Q198" i="1" l="1"/>
  <c r="Q25" i="1"/>
  <c r="Q105" i="1"/>
  <c r="Q38" i="1"/>
  <c r="M118" i="1"/>
  <c r="Q118" i="1"/>
  <c r="O118" i="1"/>
  <c r="P118" i="1" s="1"/>
  <c r="M19" i="1"/>
  <c r="O19" i="1"/>
  <c r="P19" i="1" s="1"/>
  <c r="Q19" i="1"/>
  <c r="M163" i="1"/>
  <c r="Q163" i="1"/>
  <c r="O163" i="1"/>
  <c r="P163" i="1" s="1"/>
  <c r="M30" i="1"/>
  <c r="O30" i="1"/>
  <c r="P30" i="1" s="1"/>
  <c r="Q30" i="1"/>
  <c r="M10" i="1"/>
  <c r="O10" i="1"/>
  <c r="P10" i="1" s="1"/>
  <c r="Q10" i="1"/>
  <c r="M38" i="1"/>
  <c r="O38" i="1"/>
  <c r="P38" i="1" s="1"/>
  <c r="M57" i="1"/>
  <c r="Q57" i="1"/>
  <c r="O57" i="1"/>
  <c r="P57" i="1" s="1"/>
  <c r="M129" i="1"/>
  <c r="Q129" i="1"/>
  <c r="O129" i="1"/>
  <c r="P129" i="1" s="1"/>
  <c r="M59" i="1"/>
  <c r="Q59" i="1"/>
  <c r="O59" i="1"/>
  <c r="P59" i="1" s="1"/>
  <c r="M198" i="1"/>
  <c r="O198" i="1"/>
  <c r="P198" i="1" s="1"/>
  <c r="M74" i="1"/>
  <c r="Q74" i="1"/>
  <c r="O74" i="1"/>
  <c r="P74" i="1" s="1"/>
  <c r="M135" i="1"/>
  <c r="Q135" i="1"/>
  <c r="O135" i="1"/>
  <c r="P135" i="1" s="1"/>
  <c r="M94" i="1"/>
  <c r="O94" i="1"/>
  <c r="P94" i="1" s="1"/>
  <c r="Q94" i="1"/>
  <c r="M124" i="1"/>
  <c r="Q124" i="1"/>
  <c r="O124" i="1"/>
  <c r="P124" i="1" s="1"/>
  <c r="M126" i="1"/>
  <c r="Q126" i="1"/>
  <c r="O126" i="1"/>
  <c r="P126" i="1" s="1"/>
  <c r="M77" i="1"/>
  <c r="O77" i="1"/>
  <c r="P77" i="1" s="1"/>
  <c r="Q77" i="1"/>
  <c r="M140" i="1"/>
  <c r="O140" i="1"/>
  <c r="P140" i="1" s="1"/>
  <c r="Q140" i="1"/>
  <c r="M186" i="1"/>
  <c r="O186" i="1"/>
  <c r="P186" i="1" s="1"/>
  <c r="Q186" i="1"/>
  <c r="M127" i="1"/>
  <c r="Q127" i="1"/>
  <c r="O127" i="1"/>
  <c r="P127" i="1" s="1"/>
  <c r="O147" i="1"/>
  <c r="P147" i="1" s="1"/>
  <c r="Q147" i="1"/>
  <c r="M170" i="1"/>
  <c r="Q170" i="1"/>
  <c r="O170" i="1"/>
  <c r="P170" i="1" s="1"/>
  <c r="M7" i="1"/>
  <c r="O7" i="1"/>
  <c r="P7" i="1" s="1"/>
  <c r="Q7" i="1"/>
  <c r="M119" i="1"/>
  <c r="Q119" i="1"/>
  <c r="O119" i="1"/>
  <c r="P119" i="1" s="1"/>
  <c r="M64" i="1"/>
  <c r="Q64" i="1"/>
  <c r="O64" i="1"/>
  <c r="P64" i="1" s="1"/>
  <c r="M172" i="1"/>
  <c r="Q172" i="1"/>
  <c r="O172" i="1"/>
  <c r="P172" i="1" s="1"/>
  <c r="M95" i="1"/>
  <c r="O95" i="1"/>
  <c r="P95" i="1" s="1"/>
  <c r="Q95" i="1"/>
  <c r="M120" i="1"/>
  <c r="Q120" i="1"/>
  <c r="O120" i="1"/>
  <c r="P120" i="1" s="1"/>
  <c r="M20" i="1"/>
  <c r="O20" i="1"/>
  <c r="P20" i="1" s="1"/>
  <c r="Q20" i="1"/>
  <c r="M103" i="1"/>
  <c r="O103" i="1"/>
  <c r="P103" i="1" s="1"/>
  <c r="Q103" i="1"/>
  <c r="M178" i="1"/>
  <c r="Q178" i="1"/>
  <c r="O178" i="1"/>
  <c r="P178" i="1" s="1"/>
  <c r="M17" i="1"/>
  <c r="O17" i="1"/>
  <c r="P17" i="1" s="1"/>
  <c r="Q17" i="1"/>
  <c r="M165" i="1"/>
  <c r="O165" i="1"/>
  <c r="P165" i="1" s="1"/>
  <c r="Q165" i="1"/>
  <c r="M16" i="1"/>
  <c r="O16" i="1"/>
  <c r="P16" i="1" s="1"/>
  <c r="Q16" i="1"/>
  <c r="M171" i="1"/>
  <c r="O171" i="1"/>
  <c r="P171" i="1" s="1"/>
  <c r="Q171" i="1"/>
  <c r="M166" i="1"/>
  <c r="Q166" i="1"/>
  <c r="O166" i="1"/>
  <c r="P166" i="1" s="1"/>
  <c r="M25" i="1"/>
  <c r="O25" i="1"/>
  <c r="P25" i="1" s="1"/>
  <c r="M40" i="1"/>
  <c r="Q40" i="1"/>
  <c r="O40" i="1"/>
  <c r="P40" i="1" s="1"/>
  <c r="M93" i="1"/>
  <c r="O93" i="1"/>
  <c r="P93" i="1" s="1"/>
  <c r="Q93" i="1"/>
  <c r="M28" i="1"/>
  <c r="Q28" i="1"/>
  <c r="O28" i="1"/>
  <c r="P28" i="1" s="1"/>
  <c r="M106" i="1"/>
  <c r="Q106" i="1"/>
  <c r="O106" i="1"/>
  <c r="P106" i="1" s="1"/>
  <c r="M78" i="1"/>
  <c r="O78" i="1"/>
  <c r="P78" i="1" s="1"/>
  <c r="Q78" i="1"/>
  <c r="M52" i="1"/>
  <c r="O52" i="1"/>
  <c r="P52" i="1" s="1"/>
  <c r="Q52" i="1"/>
  <c r="M148" i="1"/>
  <c r="Q148" i="1"/>
  <c r="O148" i="1"/>
  <c r="P148" i="1" s="1"/>
  <c r="M167" i="1"/>
  <c r="Q167" i="1"/>
  <c r="O167" i="1"/>
  <c r="P167" i="1" s="1"/>
  <c r="O161" i="1"/>
  <c r="P161" i="1" s="1"/>
  <c r="Q161" i="1"/>
  <c r="M116" i="1"/>
  <c r="Q116" i="1"/>
  <c r="O116" i="1"/>
  <c r="P116" i="1" s="1"/>
  <c r="M175" i="1"/>
  <c r="Q175" i="1"/>
  <c r="O175" i="1"/>
  <c r="P175" i="1" s="1"/>
  <c r="M137" i="1"/>
  <c r="Q137" i="1"/>
  <c r="O137" i="1"/>
  <c r="P137" i="1" s="1"/>
  <c r="M5" i="1"/>
  <c r="Q5" i="1"/>
  <c r="O5" i="1"/>
  <c r="P5" i="1" s="1"/>
  <c r="M36" i="1"/>
  <c r="Q36" i="1"/>
  <c r="O36" i="1"/>
  <c r="P36" i="1" s="1"/>
  <c r="M33" i="1"/>
  <c r="O33" i="1"/>
  <c r="P33" i="1" s="1"/>
  <c r="Q33" i="1"/>
  <c r="M143" i="1"/>
  <c r="Q143" i="1"/>
  <c r="O143" i="1"/>
  <c r="P143" i="1" s="1"/>
  <c r="M115" i="1"/>
  <c r="Q115" i="1"/>
  <c r="O115" i="1"/>
  <c r="P115" i="1" s="1"/>
  <c r="M122" i="1"/>
  <c r="O122" i="1"/>
  <c r="P122" i="1" s="1"/>
  <c r="Q122" i="1"/>
  <c r="M18" i="1"/>
  <c r="O18" i="1"/>
  <c r="P18" i="1" s="1"/>
  <c r="Q18" i="1"/>
  <c r="M96" i="1"/>
  <c r="Q96" i="1"/>
  <c r="O96" i="1"/>
  <c r="P96" i="1" s="1"/>
  <c r="M104" i="1"/>
  <c r="O104" i="1"/>
  <c r="P104" i="1" s="1"/>
  <c r="Q104" i="1"/>
  <c r="M136" i="1"/>
  <c r="Q136" i="1"/>
  <c r="O136" i="1"/>
  <c r="P136" i="1" s="1"/>
  <c r="M105" i="1"/>
  <c r="O105" i="1"/>
  <c r="P105" i="1" s="1"/>
  <c r="M98" i="1"/>
  <c r="O98" i="1"/>
  <c r="P98" i="1" s="1"/>
  <c r="Q98" i="1"/>
  <c r="M125" i="1"/>
  <c r="Q125" i="1"/>
  <c r="O125" i="1"/>
  <c r="P125" i="1" s="1"/>
  <c r="M169" i="1"/>
  <c r="Q169" i="1"/>
  <c r="O169" i="1"/>
  <c r="P169" i="1" s="1"/>
  <c r="M149" i="1"/>
  <c r="O149" i="1"/>
  <c r="P149" i="1" s="1"/>
  <c r="Q149" i="1"/>
  <c r="M141" i="1"/>
  <c r="Q141" i="1"/>
  <c r="O141" i="1"/>
  <c r="P141" i="1" s="1"/>
  <c r="M130" i="1"/>
  <c r="O130" i="1"/>
  <c r="P130" i="1" s="1"/>
  <c r="Q130" i="1"/>
  <c r="M168" i="1"/>
  <c r="O168" i="1"/>
  <c r="P168" i="1" s="1"/>
  <c r="Q168" i="1"/>
  <c r="O49" i="1"/>
  <c r="P49" i="1" s="1"/>
  <c r="M162" i="1"/>
  <c r="O162" i="1"/>
  <c r="P162" i="1" s="1"/>
  <c r="Q162" i="1"/>
  <c r="M2" i="1"/>
  <c r="Q2" i="1"/>
  <c r="O2" i="1"/>
  <c r="P2" i="1" s="1"/>
  <c r="M86" i="1"/>
  <c r="Q86" i="1"/>
  <c r="O86" i="1"/>
  <c r="P86" i="1" s="1"/>
  <c r="M134" i="1"/>
  <c r="Q134" i="1"/>
  <c r="O134" i="1"/>
  <c r="P134" i="1" s="1"/>
  <c r="M60" i="1"/>
  <c r="O60" i="1"/>
  <c r="P60" i="1" s="1"/>
  <c r="Q60" i="1"/>
  <c r="M100" i="1"/>
  <c r="Q100" i="1"/>
  <c r="O100" i="1"/>
  <c r="P100" i="1" s="1"/>
  <c r="M155" i="1"/>
  <c r="O155" i="1"/>
  <c r="P155" i="1" s="1"/>
  <c r="Q155" i="1"/>
  <c r="M76" i="1"/>
  <c r="O76" i="1"/>
  <c r="P76" i="1" s="1"/>
  <c r="Q76" i="1"/>
  <c r="M39" i="1"/>
  <c r="O39" i="1"/>
  <c r="P39" i="1" s="1"/>
  <c r="Q39" i="1"/>
  <c r="M139" i="1"/>
  <c r="Q139" i="1"/>
  <c r="O139" i="1"/>
  <c r="P139" i="1" s="1"/>
  <c r="M26" i="1"/>
  <c r="O26" i="1"/>
  <c r="P26" i="1" s="1"/>
  <c r="Q26" i="1"/>
  <c r="M153" i="1"/>
  <c r="Q153" i="1"/>
  <c r="O153" i="1"/>
  <c r="P153" i="1" s="1"/>
  <c r="M83" i="1"/>
  <c r="Q83" i="1"/>
  <c r="O83" i="1"/>
  <c r="P83" i="1" s="1"/>
  <c r="R118" i="1" l="1"/>
  <c r="S118" i="1" s="1"/>
  <c r="A118" i="1" s="1"/>
  <c r="R127" i="1"/>
  <c r="S127" i="1" s="1"/>
  <c r="A127" i="1" s="1"/>
  <c r="R129" i="1"/>
  <c r="S129" i="1" s="1"/>
  <c r="A129" i="1" s="1"/>
  <c r="R77" i="1"/>
  <c r="S77" i="1" s="1"/>
  <c r="A77" i="1" s="1"/>
  <c r="R38" i="1"/>
  <c r="S38" i="1" s="1"/>
  <c r="A38" i="1" s="1"/>
  <c r="R135" i="1"/>
  <c r="S135" i="1" s="1"/>
  <c r="A135" i="1" s="1"/>
  <c r="R124" i="1"/>
  <c r="S124" i="1" s="1"/>
  <c r="A124" i="1" s="1"/>
  <c r="R122" i="1"/>
  <c r="S122" i="1" s="1"/>
  <c r="A122" i="1" s="1"/>
  <c r="R17" i="1"/>
  <c r="S17" i="1" s="1"/>
  <c r="A17" i="1" s="1"/>
  <c r="R95" i="1"/>
  <c r="S95" i="1" s="1"/>
  <c r="A95" i="1" s="1"/>
  <c r="R170" i="1"/>
  <c r="S170" i="1" s="1"/>
  <c r="A170" i="1" s="1"/>
  <c r="R106" i="1"/>
  <c r="S106" i="1" s="1"/>
  <c r="A106" i="1" s="1"/>
  <c r="R165" i="1"/>
  <c r="S165" i="1" s="1"/>
  <c r="A165" i="1" s="1"/>
  <c r="R119" i="1"/>
  <c r="S119" i="1" s="1"/>
  <c r="A119" i="1" s="1"/>
  <c r="R28" i="1"/>
  <c r="S28" i="1" s="1"/>
  <c r="A28" i="1" s="1"/>
  <c r="R139" i="1"/>
  <c r="S139" i="1" s="1"/>
  <c r="A139" i="1" s="1"/>
  <c r="R198" i="1"/>
  <c r="S198" i="1" s="1"/>
  <c r="A198" i="1" s="1"/>
  <c r="R30" i="1"/>
  <c r="S30" i="1" s="1"/>
  <c r="A30" i="1" s="1"/>
  <c r="R26" i="1"/>
  <c r="S26" i="1" s="1"/>
  <c r="A26" i="1" s="1"/>
  <c r="R136" i="1"/>
  <c r="S136" i="1" s="1"/>
  <c r="R171" i="1"/>
  <c r="S171" i="1" s="1"/>
  <c r="R103" i="1"/>
  <c r="S103" i="1" s="1"/>
  <c r="A103" i="1" s="1"/>
  <c r="R172" i="1"/>
  <c r="S172" i="1" s="1"/>
  <c r="R10" i="1"/>
  <c r="S10" i="1" s="1"/>
  <c r="A10" i="1" s="1"/>
  <c r="R186" i="1"/>
  <c r="S186" i="1" s="1"/>
  <c r="A186" i="1" s="1"/>
  <c r="R74" i="1"/>
  <c r="S74" i="1" s="1"/>
  <c r="A74" i="1" s="1"/>
  <c r="R40" i="1"/>
  <c r="S40" i="1" s="1"/>
  <c r="A40" i="1" s="1"/>
  <c r="R161" i="1"/>
  <c r="S161" i="1" s="1"/>
  <c r="A161" i="1" s="1"/>
  <c r="R2" i="1"/>
  <c r="S2" i="1" s="1"/>
  <c r="A2" i="1" s="1"/>
  <c r="R94" i="1"/>
  <c r="S94" i="1" s="1"/>
  <c r="A94" i="1" s="1"/>
  <c r="R64" i="1"/>
  <c r="S64" i="1" s="1"/>
  <c r="A64" i="1" s="1"/>
  <c r="R140" i="1"/>
  <c r="S140" i="1" s="1"/>
  <c r="A140" i="1" s="1"/>
  <c r="R59" i="1"/>
  <c r="S59" i="1" s="1"/>
  <c r="A59" i="1" s="1"/>
  <c r="R178" i="1"/>
  <c r="S178" i="1" s="1"/>
  <c r="A178" i="1" s="1"/>
  <c r="R126" i="1"/>
  <c r="S126" i="1" s="1"/>
  <c r="A126" i="1" s="1"/>
  <c r="R20" i="1"/>
  <c r="S20" i="1" s="1"/>
  <c r="A20" i="1" s="1"/>
  <c r="R147" i="1"/>
  <c r="S147" i="1" s="1"/>
  <c r="A147" i="1" s="1"/>
  <c r="R134" i="1"/>
  <c r="S134" i="1" s="1"/>
  <c r="A134" i="1" s="1"/>
  <c r="R93" i="1"/>
  <c r="S93" i="1" s="1"/>
  <c r="A93" i="1" s="1"/>
  <c r="R19" i="1"/>
  <c r="S19" i="1" s="1"/>
  <c r="A19" i="1" s="1"/>
  <c r="R18" i="1"/>
  <c r="S18" i="1" s="1"/>
  <c r="A18" i="1" s="1"/>
  <c r="R78" i="1"/>
  <c r="S78" i="1" s="1"/>
  <c r="A78" i="1" s="1"/>
  <c r="R25" i="1"/>
  <c r="S25" i="1" s="1"/>
  <c r="A25" i="1" s="1"/>
  <c r="R39" i="1"/>
  <c r="S39" i="1" s="1"/>
  <c r="A39" i="1" s="1"/>
  <c r="R162" i="1"/>
  <c r="S162" i="1" s="1"/>
  <c r="A162" i="1" s="1"/>
  <c r="R141" i="1"/>
  <c r="S141" i="1" s="1"/>
  <c r="A141" i="1" s="1"/>
  <c r="R137" i="1"/>
  <c r="S137" i="1" s="1"/>
  <c r="A137" i="1" s="1"/>
  <c r="R148" i="1"/>
  <c r="S148" i="1" s="1"/>
  <c r="A148" i="1" s="1"/>
  <c r="R16" i="1"/>
  <c r="S16" i="1" s="1"/>
  <c r="A16" i="1" s="1"/>
  <c r="R120" i="1"/>
  <c r="S120" i="1" s="1"/>
  <c r="A120" i="1" s="1"/>
  <c r="R7" i="1"/>
  <c r="S7" i="1" s="1"/>
  <c r="A7" i="1" s="1"/>
  <c r="R57" i="1"/>
  <c r="S57" i="1" s="1"/>
  <c r="A57" i="1" s="1"/>
  <c r="R163" i="1"/>
  <c r="S163" i="1" s="1"/>
  <c r="A163" i="1" s="1"/>
  <c r="R52" i="1"/>
  <c r="S52" i="1" s="1"/>
  <c r="A52" i="1" s="1"/>
  <c r="R76" i="1"/>
  <c r="S76" i="1" s="1"/>
  <c r="A76" i="1" s="1"/>
  <c r="R130" i="1"/>
  <c r="S130" i="1" s="1"/>
  <c r="A130" i="1" s="1"/>
  <c r="R169" i="1"/>
  <c r="S169" i="1" s="1"/>
  <c r="R125" i="1"/>
  <c r="S125" i="1" s="1"/>
  <c r="A125" i="1" s="1"/>
  <c r="R98" i="1"/>
  <c r="S98" i="1" s="1"/>
  <c r="A98" i="1" s="1"/>
  <c r="R104" i="1"/>
  <c r="S104" i="1" s="1"/>
  <c r="A104" i="1" s="1"/>
  <c r="R143" i="1"/>
  <c r="S143" i="1" s="1"/>
  <c r="A143" i="1" s="1"/>
  <c r="R36" i="1"/>
  <c r="S36" i="1" s="1"/>
  <c r="A36" i="1" s="1"/>
  <c r="R86" i="1"/>
  <c r="S86" i="1" s="1"/>
  <c r="A86" i="1" s="1"/>
  <c r="R83" i="1"/>
  <c r="S83" i="1" s="1"/>
  <c r="A83" i="1" s="1"/>
  <c r="R96" i="1"/>
  <c r="S96" i="1" s="1"/>
  <c r="A96" i="1" s="1"/>
  <c r="R155" i="1"/>
  <c r="S155" i="1" s="1"/>
  <c r="A155" i="1" s="1"/>
  <c r="R60" i="1"/>
  <c r="S60" i="1" s="1"/>
  <c r="A60" i="1" s="1"/>
  <c r="R116" i="1"/>
  <c r="S116" i="1" s="1"/>
  <c r="A116" i="1" s="1"/>
  <c r="R149" i="1"/>
  <c r="S149" i="1" s="1"/>
  <c r="A149" i="1" s="1"/>
  <c r="R105" i="1"/>
  <c r="S105" i="1" s="1"/>
  <c r="A105" i="1" s="1"/>
  <c r="R115" i="1"/>
  <c r="S115" i="1" s="1"/>
  <c r="A115" i="1" s="1"/>
  <c r="R33" i="1"/>
  <c r="S33" i="1" s="1"/>
  <c r="A33" i="1" s="1"/>
  <c r="R5" i="1"/>
  <c r="S5" i="1" s="1"/>
  <c r="A5" i="1" s="1"/>
  <c r="R153" i="1"/>
  <c r="S153" i="1" s="1"/>
  <c r="R100" i="1"/>
  <c r="S100" i="1" s="1"/>
  <c r="A100" i="1" s="1"/>
  <c r="R175" i="1"/>
  <c r="S175" i="1" s="1"/>
  <c r="A175" i="1" s="1"/>
  <c r="R167" i="1"/>
  <c r="S167" i="1" s="1"/>
  <c r="A167" i="1" s="1"/>
  <c r="R166" i="1"/>
  <c r="S166" i="1" s="1"/>
  <c r="A166" i="1" s="1"/>
  <c r="R168" i="1"/>
  <c r="S168" i="1" s="1"/>
  <c r="A168" i="1" s="1"/>
  <c r="O81" i="1"/>
  <c r="P81" i="1" s="1"/>
  <c r="O205" i="1"/>
  <c r="P205" i="1" s="1"/>
  <c r="O213" i="1"/>
  <c r="P213" i="1" s="1"/>
  <c r="O62" i="1"/>
  <c r="P62" i="1" s="1"/>
  <c r="O66" i="1"/>
  <c r="P66" i="1" s="1"/>
  <c r="O220" i="1"/>
  <c r="P220" i="1" s="1"/>
  <c r="O102" i="1"/>
  <c r="P102" i="1" s="1"/>
  <c r="O54" i="1"/>
  <c r="P54" i="1" s="1"/>
  <c r="O199" i="1"/>
  <c r="P199" i="1" s="1"/>
  <c r="O112" i="1"/>
  <c r="P112" i="1" s="1"/>
  <c r="O46" i="1"/>
  <c r="P46" i="1" s="1"/>
  <c r="O218" i="1"/>
  <c r="P218" i="1" s="1"/>
  <c r="O212" i="1"/>
  <c r="P212" i="1" s="1"/>
  <c r="O189" i="1"/>
  <c r="P189" i="1" s="1"/>
  <c r="O207" i="1"/>
  <c r="P207" i="1" s="1"/>
  <c r="O226" i="1"/>
  <c r="P226" i="1" s="1"/>
  <c r="O44" i="1"/>
  <c r="P44" i="1" s="1"/>
  <c r="O92" i="1"/>
  <c r="P92" i="1" s="1"/>
  <c r="O209" i="1"/>
  <c r="P209" i="1" s="1"/>
  <c r="O109" i="1"/>
  <c r="P109" i="1" s="1"/>
  <c r="O214" i="1"/>
  <c r="P214" i="1" s="1"/>
  <c r="O200" i="1"/>
  <c r="P200" i="1" s="1"/>
  <c r="O50" i="1"/>
  <c r="P50" i="1" s="1"/>
  <c r="O131" i="1"/>
  <c r="P131" i="1" s="1"/>
  <c r="O132" i="1"/>
  <c r="P132" i="1" s="1"/>
  <c r="O35" i="1"/>
  <c r="P35" i="1" s="1"/>
  <c r="O227" i="1"/>
  <c r="P227" i="1" s="1"/>
  <c r="O219" i="1"/>
  <c r="P219" i="1" s="1"/>
  <c r="O217" i="1"/>
  <c r="P217" i="1" s="1"/>
  <c r="O224" i="1"/>
  <c r="P224" i="1" s="1"/>
  <c r="O195" i="1"/>
  <c r="P195" i="1" s="1"/>
  <c r="O182" i="1"/>
  <c r="P182" i="1" s="1"/>
  <c r="O110" i="1"/>
  <c r="P110" i="1" s="1"/>
  <c r="O11" i="1"/>
  <c r="P11" i="1" s="1"/>
  <c r="O222" i="1"/>
  <c r="P222" i="1" s="1"/>
  <c r="O9" i="1"/>
  <c r="P9" i="1" s="1"/>
  <c r="O176" i="1"/>
  <c r="P176" i="1" s="1"/>
  <c r="O70" i="1"/>
  <c r="P70" i="1" s="1"/>
  <c r="O90" i="1"/>
  <c r="P90" i="1" s="1"/>
  <c r="O194" i="1"/>
  <c r="P194" i="1" s="1"/>
  <c r="O12" i="1"/>
  <c r="P12" i="1" s="1"/>
  <c r="O27" i="1"/>
  <c r="P27" i="1" s="1"/>
  <c r="O210" i="1"/>
  <c r="P210" i="1" s="1"/>
  <c r="O237" i="1"/>
  <c r="P237" i="1" s="1"/>
  <c r="O193" i="1"/>
  <c r="P193" i="1" s="1"/>
  <c r="O206" i="1"/>
  <c r="P206" i="1" s="1"/>
  <c r="O34" i="1"/>
  <c r="P34" i="1" s="1"/>
  <c r="O208" i="1"/>
  <c r="P208" i="1" s="1"/>
  <c r="O215" i="1"/>
  <c r="P215" i="1" s="1"/>
  <c r="O87" i="1"/>
  <c r="P87" i="1" s="1"/>
  <c r="O108" i="1"/>
  <c r="P108" i="1" s="1"/>
  <c r="O68" i="1"/>
  <c r="P68" i="1" s="1"/>
  <c r="O3" i="1"/>
  <c r="P3" i="1" s="1"/>
  <c r="O58" i="1"/>
  <c r="P58" i="1" s="1"/>
  <c r="O144" i="1"/>
  <c r="P144" i="1" s="1"/>
  <c r="O67" i="1"/>
  <c r="P67" i="1" s="1"/>
  <c r="O56" i="1"/>
  <c r="P56" i="1" s="1"/>
  <c r="O138" i="1"/>
  <c r="P138" i="1" s="1"/>
  <c r="O181" i="1"/>
  <c r="P181" i="1" s="1"/>
  <c r="O188" i="1"/>
  <c r="P188" i="1" s="1"/>
  <c r="O89" i="1"/>
  <c r="P89" i="1" s="1"/>
  <c r="O159" i="1"/>
  <c r="P159" i="1" s="1"/>
  <c r="O234" i="1"/>
  <c r="P234" i="1" s="1"/>
  <c r="O69" i="1"/>
  <c r="P69" i="1" s="1"/>
  <c r="O145" i="1"/>
  <c r="P145" i="1" s="1"/>
  <c r="O111" i="1"/>
  <c r="P111" i="1" s="1"/>
  <c r="O71" i="1"/>
  <c r="P71" i="1" s="1"/>
  <c r="O152" i="1"/>
  <c r="P152" i="1" s="1"/>
  <c r="O191" i="1"/>
  <c r="P191" i="1" s="1"/>
  <c r="O45" i="1"/>
  <c r="P45" i="1" s="1"/>
  <c r="O183" i="1"/>
  <c r="P183" i="1" s="1"/>
  <c r="O22" i="1"/>
  <c r="P22" i="1" s="1"/>
  <c r="O236" i="1"/>
  <c r="P236" i="1" s="1"/>
  <c r="O80" i="1"/>
  <c r="P80" i="1" s="1"/>
  <c r="O133" i="1"/>
  <c r="P133" i="1" s="1"/>
  <c r="O31" i="1"/>
  <c r="P31" i="1" s="1"/>
  <c r="O160" i="1"/>
  <c r="P160" i="1" s="1"/>
  <c r="O228" i="1"/>
  <c r="P228" i="1" s="1"/>
  <c r="O150" i="1"/>
  <c r="P150" i="1" s="1"/>
  <c r="O174" i="1"/>
  <c r="P174" i="1" s="1"/>
  <c r="O91" i="1"/>
  <c r="P91" i="1" s="1"/>
  <c r="O235" i="1"/>
  <c r="P235" i="1" s="1"/>
  <c r="O177" i="1"/>
  <c r="P177" i="1" s="1"/>
  <c r="O196" i="1"/>
  <c r="P196" i="1" s="1"/>
  <c r="O203" i="1"/>
  <c r="P203" i="1" s="1"/>
  <c r="O187" i="1"/>
  <c r="P187" i="1" s="1"/>
  <c r="O128" i="1"/>
  <c r="P128" i="1" s="1"/>
  <c r="O42" i="1"/>
  <c r="P42" i="1" s="1"/>
  <c r="O238" i="1"/>
  <c r="P238" i="1" s="1"/>
  <c r="O202" i="1"/>
  <c r="P202" i="1" s="1"/>
  <c r="O179" i="1"/>
  <c r="P179" i="1" s="1"/>
  <c r="O72" i="1"/>
  <c r="P72" i="1" s="1"/>
  <c r="O197" i="1"/>
  <c r="P197" i="1" s="1"/>
  <c r="O225" i="1"/>
  <c r="P225" i="1" s="1"/>
  <c r="O223" i="1"/>
  <c r="P223" i="1" s="1"/>
  <c r="O121" i="1"/>
  <c r="P121" i="1" s="1"/>
  <c r="O233" i="1"/>
  <c r="P233" i="1" s="1"/>
  <c r="O230" i="1"/>
  <c r="P230" i="1" s="1"/>
  <c r="O156" i="1"/>
  <c r="P156" i="1" s="1"/>
  <c r="O180" i="1"/>
  <c r="P180" i="1" s="1"/>
  <c r="O21" i="1"/>
  <c r="P21" i="1" s="1"/>
  <c r="O85" i="1"/>
  <c r="P85" i="1" s="1"/>
  <c r="O15" i="1"/>
  <c r="P15" i="1" s="1"/>
  <c r="O107" i="1"/>
  <c r="P107" i="1" s="1"/>
  <c r="O61" i="1"/>
  <c r="P61" i="1" s="1"/>
  <c r="O75" i="1"/>
  <c r="P75" i="1" s="1"/>
  <c r="O158" i="1"/>
  <c r="P158" i="1" s="1"/>
  <c r="O43" i="1"/>
  <c r="P43" i="1" s="1"/>
  <c r="O157" i="1"/>
  <c r="P157" i="1" s="1"/>
  <c r="O232" i="1"/>
  <c r="P232" i="1" s="1"/>
  <c r="O114" i="1"/>
  <c r="P114" i="1" s="1"/>
  <c r="O63" i="1"/>
  <c r="P63" i="1" s="1"/>
  <c r="O142" i="1"/>
  <c r="P142" i="1" s="1"/>
  <c r="O185" i="1"/>
  <c r="P185" i="1" s="1"/>
  <c r="O88" i="1"/>
  <c r="P88" i="1" s="1"/>
  <c r="O164" i="1"/>
  <c r="P164" i="1" s="1"/>
  <c r="O190" i="1"/>
  <c r="P190" i="1" s="1"/>
  <c r="O6" i="1"/>
  <c r="P6" i="1" s="1"/>
  <c r="O8" i="1"/>
  <c r="P8" i="1" s="1"/>
  <c r="O41" i="1"/>
  <c r="P41" i="1" s="1"/>
  <c r="O23" i="1"/>
  <c r="P23" i="1" s="1"/>
  <c r="O65" i="1"/>
  <c r="P65" i="1" s="1"/>
  <c r="O216" i="1"/>
  <c r="P216" i="1" s="1"/>
  <c r="O192" i="1"/>
  <c r="P192" i="1" s="1"/>
  <c r="O37" i="1"/>
  <c r="P37" i="1" s="1"/>
  <c r="O73" i="1"/>
  <c r="P73" i="1" s="1"/>
  <c r="O53" i="1"/>
  <c r="P53" i="1" s="1"/>
  <c r="O32" i="1"/>
  <c r="P32" i="1" s="1"/>
  <c r="O51" i="1"/>
  <c r="P51" i="1" s="1"/>
  <c r="O154" i="1"/>
  <c r="P154" i="1" s="1"/>
  <c r="O47" i="1"/>
  <c r="P47" i="1" s="1"/>
  <c r="O146" i="1"/>
  <c r="P146" i="1" s="1"/>
  <c r="O221" i="1"/>
  <c r="P221" i="1" s="1"/>
  <c r="O123" i="1"/>
  <c r="P123" i="1" s="1"/>
  <c r="O201" i="1"/>
  <c r="P201" i="1" s="1"/>
  <c r="O151" i="1"/>
  <c r="P151" i="1" s="1"/>
  <c r="O48" i="1"/>
  <c r="P48" i="1" s="1"/>
  <c r="O184" i="1"/>
  <c r="P184" i="1" s="1"/>
  <c r="O173" i="1"/>
  <c r="P173" i="1" s="1"/>
  <c r="O97" i="1"/>
  <c r="P97" i="1" s="1"/>
  <c r="O29" i="1"/>
  <c r="P29" i="1" s="1"/>
  <c r="O229" i="1"/>
  <c r="P229" i="1" s="1"/>
  <c r="O204" i="1"/>
  <c r="P204" i="1" s="1"/>
  <c r="O4" i="1"/>
  <c r="P4" i="1" s="1"/>
  <c r="O55" i="1"/>
  <c r="P55" i="1" s="1"/>
  <c r="O101" i="1"/>
  <c r="P101" i="1" s="1"/>
  <c r="O84" i="1"/>
  <c r="P84" i="1" s="1"/>
  <c r="O211" i="1"/>
  <c r="P211" i="1" s="1"/>
  <c r="O14" i="1"/>
  <c r="P14" i="1" s="1"/>
  <c r="O99" i="1"/>
  <c r="P99" i="1" s="1"/>
  <c r="O79" i="1"/>
  <c r="P79" i="1" s="1"/>
  <c r="O113" i="1"/>
  <c r="P113" i="1" s="1"/>
  <c r="A172" i="1" l="1"/>
  <c r="U172" i="1" s="1"/>
  <c r="A171" i="1"/>
  <c r="U171" i="1" s="1"/>
  <c r="A136" i="1"/>
  <c r="U136" i="1" s="1"/>
  <c r="A153" i="1"/>
  <c r="U153" i="1" s="1"/>
  <c r="A169" i="1"/>
  <c r="U169" i="1" s="1"/>
  <c r="M72" i="1"/>
  <c r="Q72" i="1"/>
  <c r="M66" i="1"/>
  <c r="M112" i="1"/>
  <c r="Q112" i="1"/>
  <c r="M225" i="1"/>
  <c r="Q225" i="1"/>
  <c r="M8" i="1"/>
  <c r="Q8" i="1"/>
  <c r="M62" i="1"/>
  <c r="Q62" i="1"/>
  <c r="M237" i="1"/>
  <c r="Q237" i="1"/>
  <c r="M61" i="1"/>
  <c r="Q61" i="1"/>
  <c r="Q66" i="1"/>
  <c r="M133" i="1"/>
  <c r="Q133" i="1"/>
  <c r="M208" i="1"/>
  <c r="Q208" i="1"/>
  <c r="M71" i="1"/>
  <c r="Q71" i="1"/>
  <c r="M154" i="1"/>
  <c r="Q154" i="1"/>
  <c r="M84" i="1"/>
  <c r="Q84" i="1"/>
  <c r="M34" i="1"/>
  <c r="Q34" i="1"/>
  <c r="M227" i="1"/>
  <c r="Q227" i="1"/>
  <c r="M232" i="1"/>
  <c r="Q232" i="1"/>
  <c r="M4" i="1"/>
  <c r="Q4" i="1"/>
  <c r="M107" i="1"/>
  <c r="Q107" i="1"/>
  <c r="M110" i="1"/>
  <c r="Q110" i="1"/>
  <c r="M212" i="1"/>
  <c r="Q212" i="1"/>
  <c r="M32" i="1"/>
  <c r="Q32" i="1"/>
  <c r="M176" i="1"/>
  <c r="Q176" i="1"/>
  <c r="M216" i="1"/>
  <c r="Q216" i="1"/>
  <c r="M190" i="1"/>
  <c r="Q190" i="1"/>
  <c r="M236" i="1"/>
  <c r="M109" i="1"/>
  <c r="Q109" i="1"/>
  <c r="M210" i="1"/>
  <c r="Q210" i="1"/>
  <c r="M158" i="1"/>
  <c r="Q158" i="1"/>
  <c r="M113" i="1"/>
  <c r="Q113" i="1"/>
  <c r="M41" i="1"/>
  <c r="Q41" i="1"/>
  <c r="M79" i="1"/>
  <c r="Q79" i="1"/>
  <c r="M203" i="1"/>
  <c r="Q203" i="1"/>
  <c r="M181" i="1"/>
  <c r="Q181" i="1"/>
  <c r="M85" i="1"/>
  <c r="Q85" i="1"/>
  <c r="M70" i="1"/>
  <c r="Q70" i="1"/>
  <c r="M192" i="1"/>
  <c r="Q192" i="1"/>
  <c r="M183" i="1"/>
  <c r="Q183" i="1"/>
  <c r="M217" i="1"/>
  <c r="Q217" i="1"/>
  <c r="M114" i="1"/>
  <c r="Q114" i="1"/>
  <c r="M101" i="1"/>
  <c r="Q101" i="1"/>
  <c r="Q159" i="1"/>
  <c r="M200" i="1"/>
  <c r="Q200" i="1"/>
  <c r="M50" i="1"/>
  <c r="Q50" i="1"/>
  <c r="M142" i="1"/>
  <c r="Q142" i="1"/>
  <c r="M204" i="1"/>
  <c r="M179" i="1"/>
  <c r="M49" i="1"/>
  <c r="Q49" i="1"/>
  <c r="M195" i="1"/>
  <c r="Q195" i="1"/>
  <c r="M63" i="1"/>
  <c r="Q63" i="1"/>
  <c r="M156" i="1"/>
  <c r="Q156" i="1"/>
  <c r="M132" i="1"/>
  <c r="Q132" i="1"/>
  <c r="M145" i="1"/>
  <c r="Q145" i="1"/>
  <c r="M238" i="1"/>
  <c r="Q238" i="1"/>
  <c r="M224" i="1"/>
  <c r="Q224" i="1"/>
  <c r="M144" i="1"/>
  <c r="Q144" i="1"/>
  <c r="M53" i="1"/>
  <c r="Q53" i="1"/>
  <c r="M42" i="1"/>
  <c r="Q42" i="1"/>
  <c r="M196" i="1"/>
  <c r="Q196" i="1"/>
  <c r="M90" i="1"/>
  <c r="Q90" i="1"/>
  <c r="M226" i="1"/>
  <c r="M12" i="1"/>
  <c r="Q12" i="1"/>
  <c r="M6" i="1"/>
  <c r="Q6" i="1"/>
  <c r="M43" i="1"/>
  <c r="Q43" i="1"/>
  <c r="M69" i="1"/>
  <c r="Q69" i="1"/>
  <c r="M146" i="1"/>
  <c r="Q146" i="1"/>
  <c r="Q179" i="1"/>
  <c r="Q226" i="1"/>
  <c r="M214" i="1"/>
  <c r="Q214" i="1"/>
  <c r="Q173" i="1"/>
  <c r="M207" i="1"/>
  <c r="Q207" i="1"/>
  <c r="M228" i="1"/>
  <c r="Q228" i="1"/>
  <c r="Q236" i="1"/>
  <c r="M58" i="1"/>
  <c r="Q58" i="1"/>
  <c r="M215" i="1"/>
  <c r="Q215" i="1"/>
  <c r="Q47" i="1"/>
  <c r="Q11" i="1"/>
  <c r="M11" i="1"/>
  <c r="M233" i="1"/>
  <c r="Q233" i="1"/>
  <c r="M54" i="1"/>
  <c r="Q54" i="1"/>
  <c r="M47" i="1"/>
  <c r="M108" i="1"/>
  <c r="Q108" i="1"/>
  <c r="M37" i="1"/>
  <c r="Q37" i="1"/>
  <c r="M151" i="1"/>
  <c r="Q151" i="1"/>
  <c r="M211" i="1"/>
  <c r="Q211" i="1"/>
  <c r="M220" i="1"/>
  <c r="Q220" i="1"/>
  <c r="M205" i="1"/>
  <c r="Q205" i="1"/>
  <c r="M87" i="1"/>
  <c r="Q87" i="1"/>
  <c r="M128" i="1"/>
  <c r="Q128" i="1"/>
  <c r="M219" i="1"/>
  <c r="Q219" i="1"/>
  <c r="M80" i="1"/>
  <c r="Q80" i="1"/>
  <c r="M48" i="1"/>
  <c r="Q48" i="1"/>
  <c r="M157" i="1"/>
  <c r="Q157" i="1"/>
  <c r="M202" i="1"/>
  <c r="Q202" i="1"/>
  <c r="M111" i="1"/>
  <c r="Q111" i="1"/>
  <c r="M164" i="1"/>
  <c r="Q164" i="1"/>
  <c r="M206" i="1"/>
  <c r="Q206" i="1"/>
  <c r="M199" i="1"/>
  <c r="Q199" i="1"/>
  <c r="M89" i="1"/>
  <c r="Q89" i="1"/>
  <c r="M191" i="1"/>
  <c r="Q191" i="1"/>
  <c r="M35" i="1"/>
  <c r="Q35" i="1"/>
  <c r="M91" i="1"/>
  <c r="M234" i="1"/>
  <c r="Q234" i="1"/>
  <c r="M177" i="1"/>
  <c r="Q177" i="1"/>
  <c r="M14" i="1"/>
  <c r="Q14" i="1"/>
  <c r="M152" i="1"/>
  <c r="Q152" i="1"/>
  <c r="M27" i="1"/>
  <c r="Q27" i="1"/>
  <c r="M160" i="1"/>
  <c r="Q160" i="1"/>
  <c r="M213" i="1"/>
  <c r="Q213" i="1"/>
  <c r="M44" i="1"/>
  <c r="Q44" i="1"/>
  <c r="M180" i="1"/>
  <c r="Q180" i="1"/>
  <c r="M29" i="1"/>
  <c r="Q29" i="1"/>
  <c r="M67" i="1"/>
  <c r="Q67" i="1"/>
  <c r="M150" i="1"/>
  <c r="Q150" i="1"/>
  <c r="M229" i="1"/>
  <c r="Q229" i="1"/>
  <c r="M99" i="1"/>
  <c r="Q99" i="1"/>
  <c r="M159" i="1"/>
  <c r="M201" i="1"/>
  <c r="Q201" i="1"/>
  <c r="M68" i="1"/>
  <c r="Q68" i="1"/>
  <c r="M189" i="1"/>
  <c r="Q189" i="1"/>
  <c r="M173" i="1"/>
  <c r="M197" i="1"/>
  <c r="M218" i="1"/>
  <c r="Q218" i="1"/>
  <c r="M121" i="1"/>
  <c r="Q121" i="1"/>
  <c r="M188" i="1"/>
  <c r="Q188" i="1"/>
  <c r="M194" i="1"/>
  <c r="Q194" i="1"/>
  <c r="Q131" i="1"/>
  <c r="M75" i="1"/>
  <c r="Q75" i="1"/>
  <c r="M182" i="1"/>
  <c r="Q182" i="1"/>
  <c r="M230" i="1"/>
  <c r="Q230" i="1"/>
  <c r="M65" i="1"/>
  <c r="Q65" i="1"/>
  <c r="M102" i="1"/>
  <c r="Q102" i="1"/>
  <c r="M174" i="1"/>
  <c r="Q174" i="1"/>
  <c r="M222" i="1"/>
  <c r="Q222" i="1"/>
  <c r="M81" i="1"/>
  <c r="Q81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M184" i="1"/>
  <c r="Q184" i="1"/>
  <c r="M187" i="1"/>
  <c r="Q187" i="1"/>
  <c r="M185" i="1"/>
  <c r="Q185" i="1"/>
  <c r="M123" i="1"/>
  <c r="Q123" i="1"/>
  <c r="M22" i="1"/>
  <c r="Q22" i="1"/>
  <c r="M221" i="1"/>
  <c r="Q221" i="1"/>
  <c r="M73" i="1"/>
  <c r="Q73" i="1"/>
  <c r="M51" i="1"/>
  <c r="Q51" i="1"/>
  <c r="M45" i="1"/>
  <c r="Q45" i="1"/>
  <c r="M31" i="1"/>
  <c r="Q31" i="1"/>
  <c r="M138" i="1"/>
  <c r="Q138" i="1"/>
  <c r="M56" i="1"/>
  <c r="Q56" i="1"/>
  <c r="M9" i="1"/>
  <c r="Q9" i="1"/>
  <c r="M3" i="1"/>
  <c r="Q3" i="1"/>
  <c r="M92" i="1"/>
  <c r="Q92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M46" i="1"/>
  <c r="Q46" i="1"/>
  <c r="H31" i="8"/>
  <c r="Q204" i="1"/>
  <c r="M23" i="1"/>
  <c r="Q23" i="1"/>
  <c r="M55" i="1"/>
  <c r="Q55" i="1"/>
  <c r="M97" i="1"/>
  <c r="Q97" i="1"/>
  <c r="M88" i="1"/>
  <c r="Q88" i="1"/>
  <c r="M223" i="1"/>
  <c r="Q223" i="1"/>
  <c r="M15" i="1"/>
  <c r="Q15" i="1"/>
  <c r="Q197" i="1"/>
  <c r="M193" i="1"/>
  <c r="Q193" i="1"/>
  <c r="M21" i="1"/>
  <c r="Q21" i="1"/>
  <c r="M235" i="1"/>
  <c r="Q235" i="1"/>
  <c r="Q91" i="1"/>
  <c r="M209" i="1"/>
  <c r="Q209" i="1"/>
  <c r="R224" i="1" l="1"/>
  <c r="S224" i="1" s="1"/>
  <c r="R237" i="1"/>
  <c r="S237" i="1" s="1"/>
  <c r="R227" i="1"/>
  <c r="S227" i="1" s="1"/>
  <c r="R102" i="1"/>
  <c r="S102" i="1" s="1"/>
  <c r="A102" i="1" s="1"/>
  <c r="R164" i="1"/>
  <c r="S164" i="1" s="1"/>
  <c r="A164" i="1" s="1"/>
  <c r="R21" i="1"/>
  <c r="S21" i="1" s="1"/>
  <c r="A21" i="1" s="1"/>
  <c r="R208" i="1"/>
  <c r="S208" i="1" s="1"/>
  <c r="A208" i="1" s="1"/>
  <c r="R81" i="1"/>
  <c r="S81" i="1" s="1"/>
  <c r="A81" i="1" s="1"/>
  <c r="R75" i="1"/>
  <c r="S75" i="1" s="1"/>
  <c r="A75" i="1" s="1"/>
  <c r="R50" i="1"/>
  <c r="S50" i="1" s="1"/>
  <c r="A50" i="1" s="1"/>
  <c r="R108" i="1"/>
  <c r="S108" i="1" s="1"/>
  <c r="A108" i="1" s="1"/>
  <c r="R238" i="1"/>
  <c r="S238" i="1" s="1"/>
  <c r="R45" i="1"/>
  <c r="S45" i="1" s="1"/>
  <c r="A45" i="1" s="1"/>
  <c r="R22" i="1"/>
  <c r="S22" i="1" s="1"/>
  <c r="A22" i="1" s="1"/>
  <c r="R187" i="1"/>
  <c r="S187" i="1" s="1"/>
  <c r="A187" i="1" s="1"/>
  <c r="R184" i="1"/>
  <c r="S184" i="1" s="1"/>
  <c r="A184" i="1" s="1"/>
  <c r="R142" i="1"/>
  <c r="S142" i="1" s="1"/>
  <c r="A142" i="1" s="1"/>
  <c r="R15" i="1"/>
  <c r="S15" i="1" s="1"/>
  <c r="A15" i="1" s="1"/>
  <c r="R132" i="1"/>
  <c r="S132" i="1" s="1"/>
  <c r="A132" i="1" s="1"/>
  <c r="R192" i="1"/>
  <c r="S192" i="1" s="1"/>
  <c r="R190" i="1"/>
  <c r="S190" i="1" s="1"/>
  <c r="A190" i="1" s="1"/>
  <c r="R66" i="1"/>
  <c r="S66" i="1" s="1"/>
  <c r="A66" i="1" s="1"/>
  <c r="R58" i="1"/>
  <c r="S58" i="1" s="1"/>
  <c r="A58" i="1" s="1"/>
  <c r="R55" i="1"/>
  <c r="S55" i="1" s="1"/>
  <c r="A55" i="1" s="1"/>
  <c r="R206" i="1"/>
  <c r="S206" i="1" s="1"/>
  <c r="R157" i="1"/>
  <c r="S157" i="1" s="1"/>
  <c r="A157" i="1" s="1"/>
  <c r="R233" i="1"/>
  <c r="S233" i="1" s="1"/>
  <c r="R85" i="1"/>
  <c r="S85" i="1" s="1"/>
  <c r="A85" i="1" s="1"/>
  <c r="R72" i="1"/>
  <c r="S72" i="1" s="1"/>
  <c r="A72" i="1" s="1"/>
  <c r="R232" i="1"/>
  <c r="S232" i="1" s="1"/>
  <c r="R205" i="1"/>
  <c r="S205" i="1" s="1"/>
  <c r="R144" i="1"/>
  <c r="S144" i="1" s="1"/>
  <c r="A144" i="1" s="1"/>
  <c r="R61" i="1"/>
  <c r="S61" i="1" s="1"/>
  <c r="A61" i="1" s="1"/>
  <c r="R234" i="1"/>
  <c r="S234" i="1" s="1"/>
  <c r="R91" i="1"/>
  <c r="S91" i="1" s="1"/>
  <c r="A91" i="1" s="1"/>
  <c r="R89" i="1"/>
  <c r="S89" i="1" s="1"/>
  <c r="A89" i="1" s="1"/>
  <c r="R189" i="1"/>
  <c r="S189" i="1" s="1"/>
  <c r="A189" i="1" s="1"/>
  <c r="R80" i="1"/>
  <c r="S80" i="1" s="1"/>
  <c r="A80" i="1" s="1"/>
  <c r="R54" i="1"/>
  <c r="S54" i="1" s="1"/>
  <c r="A54" i="1" s="1"/>
  <c r="R173" i="1"/>
  <c r="S173" i="1" s="1"/>
  <c r="A173" i="1" s="1"/>
  <c r="R133" i="1"/>
  <c r="S133" i="1" s="1"/>
  <c r="A133" i="1" s="1"/>
  <c r="R123" i="1"/>
  <c r="S123" i="1" s="1"/>
  <c r="A123" i="1" s="1"/>
  <c r="R218" i="1"/>
  <c r="S218" i="1" s="1"/>
  <c r="R49" i="1"/>
  <c r="S49" i="1" s="1"/>
  <c r="A49" i="1" s="1"/>
  <c r="R138" i="1"/>
  <c r="S138" i="1" s="1"/>
  <c r="A138" i="1" s="1"/>
  <c r="R29" i="1"/>
  <c r="S29" i="1" s="1"/>
  <c r="A29" i="1" s="1"/>
  <c r="R69" i="1"/>
  <c r="S69" i="1" s="1"/>
  <c r="R114" i="1"/>
  <c r="S114" i="1" s="1"/>
  <c r="A114" i="1" s="1"/>
  <c r="R199" i="1"/>
  <c r="S199" i="1" s="1"/>
  <c r="A199" i="1" s="1"/>
  <c r="R48" i="1"/>
  <c r="S48" i="1" s="1"/>
  <c r="A48" i="1" s="1"/>
  <c r="R196" i="1"/>
  <c r="S196" i="1" s="1"/>
  <c r="R200" i="1"/>
  <c r="S200" i="1" s="1"/>
  <c r="R107" i="1"/>
  <c r="S107" i="1" s="1"/>
  <c r="A107" i="1" s="1"/>
  <c r="R62" i="1"/>
  <c r="S62" i="1" s="1"/>
  <c r="A62" i="1" s="1"/>
  <c r="R223" i="1"/>
  <c r="S223" i="1" s="1"/>
  <c r="R23" i="1"/>
  <c r="S23" i="1" s="1"/>
  <c r="A23" i="1" s="1"/>
  <c r="R174" i="1"/>
  <c r="S174" i="1" s="1"/>
  <c r="A174" i="1" s="1"/>
  <c r="R230" i="1"/>
  <c r="S230" i="1" s="1"/>
  <c r="A230" i="1" s="1"/>
  <c r="R180" i="1"/>
  <c r="S180" i="1" s="1"/>
  <c r="A180" i="1" s="1"/>
  <c r="R111" i="1"/>
  <c r="S111" i="1" s="1"/>
  <c r="A111" i="1" s="1"/>
  <c r="R221" i="1"/>
  <c r="S221" i="1" s="1"/>
  <c r="R209" i="1"/>
  <c r="S209" i="1" s="1"/>
  <c r="R229" i="1"/>
  <c r="S229" i="1" s="1"/>
  <c r="R150" i="1"/>
  <c r="S150" i="1" s="1"/>
  <c r="A150" i="1" s="1"/>
  <c r="R151" i="1"/>
  <c r="S151" i="1" s="1"/>
  <c r="A151" i="1" s="1"/>
  <c r="R6" i="1"/>
  <c r="S6" i="1" s="1"/>
  <c r="A6" i="1" s="1"/>
  <c r="R79" i="1"/>
  <c r="S79" i="1" s="1"/>
  <c r="A79" i="1" s="1"/>
  <c r="R225" i="1"/>
  <c r="S225" i="1" s="1"/>
  <c r="R112" i="1"/>
  <c r="S112" i="1" s="1"/>
  <c r="A112" i="1" s="1"/>
  <c r="R97" i="1"/>
  <c r="S97" i="1" s="1"/>
  <c r="A97" i="1" s="1"/>
  <c r="R56" i="1"/>
  <c r="S56" i="1" s="1"/>
  <c r="A56" i="1" s="1"/>
  <c r="R131" i="1"/>
  <c r="S131" i="1" s="1"/>
  <c r="A131" i="1" s="1"/>
  <c r="R121" i="1"/>
  <c r="S121" i="1" s="1"/>
  <c r="A121" i="1" s="1"/>
  <c r="R67" i="1"/>
  <c r="S67" i="1" s="1"/>
  <c r="A67" i="1" s="1"/>
  <c r="R219" i="1"/>
  <c r="S219" i="1" s="1"/>
  <c r="R11" i="1"/>
  <c r="S11" i="1" s="1"/>
  <c r="A11" i="1" s="1"/>
  <c r="R183" i="1"/>
  <c r="S183" i="1" s="1"/>
  <c r="A183" i="1" s="1"/>
  <c r="R41" i="1"/>
  <c r="S41" i="1" s="1"/>
  <c r="A41" i="1" s="1"/>
  <c r="R92" i="1"/>
  <c r="S92" i="1" s="1"/>
  <c r="A92" i="1" s="1"/>
  <c r="R201" i="1"/>
  <c r="S201" i="1" s="1"/>
  <c r="R110" i="1"/>
  <c r="S110" i="1" s="1"/>
  <c r="A110" i="1" s="1"/>
  <c r="R65" i="1"/>
  <c r="S65" i="1" s="1"/>
  <c r="A65" i="1" s="1"/>
  <c r="R44" i="1"/>
  <c r="S44" i="1" s="1"/>
  <c r="A44" i="1" s="1"/>
  <c r="R207" i="1"/>
  <c r="S207" i="1" s="1"/>
  <c r="R145" i="1"/>
  <c r="S145" i="1" s="1"/>
  <c r="A145" i="1" s="1"/>
  <c r="R32" i="1"/>
  <c r="S32" i="1" s="1"/>
  <c r="A32" i="1" s="1"/>
  <c r="R8" i="1"/>
  <c r="S8" i="1" s="1"/>
  <c r="A8" i="1" s="1"/>
  <c r="R235" i="1"/>
  <c r="S235" i="1" s="1"/>
  <c r="A235" i="1" s="1"/>
  <c r="R197" i="1"/>
  <c r="S197" i="1" s="1"/>
  <c r="R204" i="1"/>
  <c r="S204" i="1" s="1"/>
  <c r="R46" i="1"/>
  <c r="S46" i="1" s="1"/>
  <c r="A46" i="1" s="1"/>
  <c r="R3" i="1"/>
  <c r="S3" i="1" s="1"/>
  <c r="A3" i="1" s="1"/>
  <c r="R51" i="1"/>
  <c r="S51" i="1" s="1"/>
  <c r="A51" i="1" s="1"/>
  <c r="R27" i="1"/>
  <c r="S27" i="1" s="1"/>
  <c r="A27" i="1" s="1"/>
  <c r="R220" i="1"/>
  <c r="S220" i="1" s="1"/>
  <c r="R215" i="1"/>
  <c r="S215" i="1" s="1"/>
  <c r="R156" i="1"/>
  <c r="S156" i="1" s="1"/>
  <c r="A156" i="1" s="1"/>
  <c r="R63" i="1"/>
  <c r="S63" i="1" s="1"/>
  <c r="A63" i="1" s="1"/>
  <c r="R101" i="1"/>
  <c r="S101" i="1" s="1"/>
  <c r="A101" i="1" s="1"/>
  <c r="R113" i="1"/>
  <c r="S113" i="1" s="1"/>
  <c r="A113" i="1" s="1"/>
  <c r="R84" i="1"/>
  <c r="S84" i="1" s="1"/>
  <c r="A84" i="1" s="1"/>
  <c r="R193" i="1"/>
  <c r="S193" i="1" s="1"/>
  <c r="R185" i="1"/>
  <c r="S185" i="1" s="1"/>
  <c r="A185" i="1" s="1"/>
  <c r="R160" i="1"/>
  <c r="S160" i="1" s="1"/>
  <c r="A160" i="1" s="1"/>
  <c r="R181" i="1"/>
  <c r="S181" i="1" s="1"/>
  <c r="A181" i="1" s="1"/>
  <c r="R222" i="1"/>
  <c r="S222" i="1" s="1"/>
  <c r="R182" i="1"/>
  <c r="S182" i="1" s="1"/>
  <c r="R152" i="1"/>
  <c r="S152" i="1" s="1"/>
  <c r="A152" i="1" s="1"/>
  <c r="R177" i="1"/>
  <c r="S177" i="1" s="1"/>
  <c r="R35" i="1"/>
  <c r="S35" i="1" s="1"/>
  <c r="A35" i="1" s="1"/>
  <c r="R211" i="1"/>
  <c r="S211" i="1" s="1"/>
  <c r="R90" i="1"/>
  <c r="S90" i="1" s="1"/>
  <c r="A90" i="1" s="1"/>
  <c r="R158" i="1"/>
  <c r="S158" i="1" s="1"/>
  <c r="A158" i="1" s="1"/>
  <c r="R9" i="1"/>
  <c r="S9" i="1" s="1"/>
  <c r="A9" i="1" s="1"/>
  <c r="R73" i="1"/>
  <c r="S73" i="1" s="1"/>
  <c r="A73" i="1" s="1"/>
  <c r="U134" i="1"/>
  <c r="R146" i="1"/>
  <c r="S146" i="1" s="1"/>
  <c r="A146" i="1" s="1"/>
  <c r="R236" i="1"/>
  <c r="S236" i="1" s="1"/>
  <c r="R71" i="1"/>
  <c r="S71" i="1" s="1"/>
  <c r="A71" i="1" s="1"/>
  <c r="R188" i="1"/>
  <c r="S188" i="1" s="1"/>
  <c r="R88" i="1"/>
  <c r="S88" i="1" s="1"/>
  <c r="A88" i="1" s="1"/>
  <c r="R31" i="1"/>
  <c r="S31" i="1" s="1"/>
  <c r="R194" i="1"/>
  <c r="S194" i="1" s="1"/>
  <c r="R213" i="1"/>
  <c r="S213" i="1" s="1"/>
  <c r="R14" i="1"/>
  <c r="S14" i="1" s="1"/>
  <c r="A14" i="1" s="1"/>
  <c r="R191" i="1"/>
  <c r="S191" i="1" s="1"/>
  <c r="R228" i="1"/>
  <c r="S228" i="1" s="1"/>
  <c r="A228" i="1" s="1"/>
  <c r="R214" i="1"/>
  <c r="S214" i="1" s="1"/>
  <c r="R12" i="1"/>
  <c r="S12" i="1" s="1"/>
  <c r="R42" i="1"/>
  <c r="S42" i="1" s="1"/>
  <c r="A42" i="1" s="1"/>
  <c r="R210" i="1"/>
  <c r="S210" i="1" s="1"/>
  <c r="R216" i="1"/>
  <c r="S216" i="1" s="1"/>
  <c r="R212" i="1"/>
  <c r="S212" i="1" s="1"/>
  <c r="R154" i="1"/>
  <c r="S154" i="1" s="1"/>
  <c r="R195" i="1"/>
  <c r="S195" i="1" s="1"/>
  <c r="R43" i="1"/>
  <c r="S43" i="1" s="1"/>
  <c r="A43" i="1" s="1"/>
  <c r="R37" i="1"/>
  <c r="S37" i="1" s="1"/>
  <c r="A37" i="1" s="1"/>
  <c r="R53" i="1"/>
  <c r="S53" i="1" s="1"/>
  <c r="A53" i="1" s="1"/>
  <c r="R34" i="1"/>
  <c r="S34" i="1" s="1"/>
  <c r="A34" i="1" s="1"/>
  <c r="R68" i="1"/>
  <c r="S68" i="1" s="1"/>
  <c r="A68" i="1" s="1"/>
  <c r="R87" i="1"/>
  <c r="S87" i="1" s="1"/>
  <c r="A87" i="1" s="1"/>
  <c r="R47" i="1"/>
  <c r="S47" i="1" s="1"/>
  <c r="A47" i="1" s="1"/>
  <c r="R179" i="1"/>
  <c r="S179" i="1" s="1"/>
  <c r="A179" i="1" s="1"/>
  <c r="R70" i="1"/>
  <c r="S70" i="1" s="1"/>
  <c r="A70" i="1" s="1"/>
  <c r="R4" i="1"/>
  <c r="S4" i="1" s="1"/>
  <c r="A4" i="1" s="1"/>
  <c r="R109" i="1"/>
  <c r="S109" i="1" s="1"/>
  <c r="A109" i="1" s="1"/>
  <c r="R159" i="1"/>
  <c r="S159" i="1" s="1"/>
  <c r="R99" i="1"/>
  <c r="S99" i="1" s="1"/>
  <c r="A99" i="1" s="1"/>
  <c r="R202" i="1"/>
  <c r="S202" i="1" s="1"/>
  <c r="R217" i="1"/>
  <c r="S217" i="1" s="1"/>
  <c r="R128" i="1"/>
  <c r="S128" i="1" s="1"/>
  <c r="A128" i="1" s="1"/>
  <c r="R226" i="1"/>
  <c r="S226" i="1" s="1"/>
  <c r="R203" i="1"/>
  <c r="S203" i="1" s="1"/>
  <c r="R176" i="1"/>
  <c r="S176" i="1" s="1"/>
  <c r="A216" i="1" l="1"/>
  <c r="U216" i="1" s="1"/>
  <c r="A211" i="1"/>
  <c r="U211" i="1" s="1"/>
  <c r="A203" i="1"/>
  <c r="U203" i="1" s="1"/>
  <c r="A210" i="1"/>
  <c r="U210" i="1" s="1"/>
  <c r="A213" i="1"/>
  <c r="U213" i="1" s="1"/>
  <c r="A220" i="1"/>
  <c r="U220" i="1" s="1"/>
  <c r="A196" i="1"/>
  <c r="U196" i="1" s="1"/>
  <c r="A218" i="1"/>
  <c r="U218" i="1" s="1"/>
  <c r="A194" i="1"/>
  <c r="U194" i="1" s="1"/>
  <c r="A193" i="1"/>
  <c r="U193" i="1" s="1"/>
  <c r="A201" i="1"/>
  <c r="U201" i="1" s="1"/>
  <c r="A192" i="1"/>
  <c r="U192" i="1" s="1"/>
  <c r="A238" i="1"/>
  <c r="U238" i="1" s="1"/>
  <c r="U133" i="1"/>
  <c r="A12" i="1"/>
  <c r="U12" i="1" s="1"/>
  <c r="U148" i="1"/>
  <c r="A31" i="1"/>
  <c r="A177" i="1"/>
  <c r="U177" i="1" s="1"/>
  <c r="A234" i="1"/>
  <c r="U234" i="1" s="1"/>
  <c r="A233" i="1"/>
  <c r="U233" i="1" s="1"/>
  <c r="A195" i="1"/>
  <c r="U195" i="1" s="1"/>
  <c r="A229" i="1"/>
  <c r="U229" i="1" s="1"/>
  <c r="A223" i="1"/>
  <c r="U223" i="1" s="1"/>
  <c r="A227" i="1"/>
  <c r="U227" i="1" s="1"/>
  <c r="A226" i="1"/>
  <c r="U226" i="1" s="1"/>
  <c r="A217" i="1"/>
  <c r="U217" i="1" s="1"/>
  <c r="A214" i="1"/>
  <c r="U214" i="1" s="1"/>
  <c r="A202" i="1"/>
  <c r="U202" i="1" s="1"/>
  <c r="A188" i="1"/>
  <c r="U188" i="1" s="1"/>
  <c r="A182" i="1"/>
  <c r="U182" i="1" s="1"/>
  <c r="A207" i="1"/>
  <c r="U207" i="1" s="1"/>
  <c r="A209" i="1"/>
  <c r="U209" i="1" s="1"/>
  <c r="D265" i="7"/>
  <c r="H265" i="7" s="1"/>
  <c r="A69" i="1"/>
  <c r="U69" i="1" s="1"/>
  <c r="A206" i="1"/>
  <c r="U206" i="1" s="1"/>
  <c r="A191" i="1"/>
  <c r="U191" i="1" s="1"/>
  <c r="A222" i="1"/>
  <c r="U222" i="1" s="1"/>
  <c r="A204" i="1"/>
  <c r="U204" i="1" s="1"/>
  <c r="A221" i="1"/>
  <c r="U221" i="1" s="1"/>
  <c r="A205" i="1"/>
  <c r="U205" i="1" s="1"/>
  <c r="D279" i="7"/>
  <c r="H279" i="7" s="1"/>
  <c r="A154" i="1"/>
  <c r="U154" i="1" s="1"/>
  <c r="A159" i="1"/>
  <c r="U159" i="1" s="1"/>
  <c r="A212" i="1"/>
  <c r="U212" i="1" s="1"/>
  <c r="A236" i="1"/>
  <c r="U236" i="1" s="1"/>
  <c r="A197" i="1"/>
  <c r="U197" i="1" s="1"/>
  <c r="A219" i="1"/>
  <c r="U219" i="1" s="1"/>
  <c r="A225" i="1"/>
  <c r="U225" i="1" s="1"/>
  <c r="A232" i="1"/>
  <c r="U232" i="1" s="1"/>
  <c r="A237" i="1"/>
  <c r="U237" i="1" s="1"/>
  <c r="A176" i="1"/>
  <c r="U176" i="1" s="1"/>
  <c r="A215" i="1"/>
  <c r="U215" i="1" s="1"/>
  <c r="A200" i="1"/>
  <c r="U200" i="1" s="1"/>
  <c r="A224" i="1"/>
  <c r="U224" i="1" s="1"/>
  <c r="U96" i="1"/>
  <c r="U168" i="1"/>
  <c r="U184" i="1"/>
  <c r="U230" i="1"/>
  <c r="U228" i="1"/>
  <c r="U149" i="1"/>
  <c r="U186" i="1"/>
  <c r="U235" i="1"/>
  <c r="U155" i="1"/>
  <c r="U141" i="1"/>
  <c r="U147" i="1"/>
  <c r="U166" i="1"/>
  <c r="U170" i="1"/>
  <c r="U208" i="1"/>
  <c r="U125" i="1"/>
  <c r="U180" i="1"/>
  <c r="U124" i="1"/>
  <c r="U181" i="1"/>
  <c r="U158" i="1"/>
  <c r="U187" i="1"/>
  <c r="U146" i="1"/>
  <c r="U138" i="1"/>
  <c r="U190" i="1"/>
  <c r="U167" i="1"/>
  <c r="U121" i="1"/>
  <c r="U156" i="1"/>
  <c r="U165" i="1"/>
  <c r="U104" i="1"/>
  <c r="U122" i="1"/>
  <c r="U137" i="1"/>
  <c r="U120" i="1"/>
  <c r="U199" i="1"/>
  <c r="U103" i="1"/>
  <c r="U175" i="1"/>
  <c r="U174" i="1"/>
  <c r="U183" i="1"/>
  <c r="D251" i="7" s="1"/>
  <c r="H251" i="7" s="1"/>
  <c r="U163" i="1"/>
  <c r="U144" i="1"/>
  <c r="U128" i="1"/>
  <c r="U140" i="1"/>
  <c r="U94" i="1"/>
  <c r="U243" i="1"/>
  <c r="U157" i="1"/>
  <c r="U112" i="1"/>
  <c r="U101" i="1"/>
  <c r="U131" i="1"/>
  <c r="U98" i="1"/>
  <c r="U116" i="1"/>
  <c r="U129" i="1"/>
  <c r="U253" i="1"/>
  <c r="U91" i="1"/>
  <c r="U100" i="1"/>
  <c r="U106" i="1"/>
  <c r="U135" i="1"/>
  <c r="U178" i="1"/>
  <c r="U259" i="1"/>
  <c r="U198" i="1"/>
  <c r="U115" i="1"/>
  <c r="U127" i="1"/>
  <c r="U173" i="1"/>
  <c r="U110" i="1"/>
  <c r="U142" i="1"/>
  <c r="U119" i="1"/>
  <c r="U105" i="1"/>
  <c r="U118" i="1"/>
  <c r="U179" i="1"/>
  <c r="U164" i="1"/>
  <c r="U123" i="1"/>
  <c r="U145" i="1"/>
  <c r="D233" i="7" s="1"/>
  <c r="H233" i="7" s="1"/>
  <c r="U109" i="1"/>
  <c r="U139" i="1"/>
  <c r="D267" i="7" s="1"/>
  <c r="H267" i="7" s="1"/>
  <c r="U151" i="1"/>
  <c r="U130" i="1"/>
  <c r="U185" i="1"/>
  <c r="U189" i="1"/>
  <c r="U14" i="1"/>
  <c r="U28" i="1"/>
  <c r="U33" i="1"/>
  <c r="U73" i="1"/>
  <c r="U49" i="1"/>
  <c r="U15" i="1"/>
  <c r="U72" i="1"/>
  <c r="U44" i="1"/>
  <c r="U59" i="1"/>
  <c r="U71" i="1"/>
  <c r="U65" i="1"/>
  <c r="U52" i="1"/>
  <c r="U82" i="1"/>
  <c r="U143" i="1"/>
  <c r="U30" i="1"/>
  <c r="U32" i="1"/>
  <c r="U68" i="1"/>
  <c r="U66" i="1"/>
  <c r="U24" i="1"/>
  <c r="U16" i="1"/>
  <c r="U25" i="1"/>
  <c r="U89" i="1"/>
  <c r="U117" i="1"/>
  <c r="U29" i="1"/>
  <c r="U17" i="1"/>
  <c r="U47" i="1"/>
  <c r="U6" i="1"/>
  <c r="U21" i="1"/>
  <c r="U42" i="1"/>
  <c r="U64" i="1"/>
  <c r="U20" i="1"/>
  <c r="U27" i="1"/>
  <c r="U48" i="1"/>
  <c r="U38" i="1"/>
  <c r="D268" i="7"/>
  <c r="H268" i="7" s="1"/>
  <c r="U37" i="1"/>
  <c r="U46" i="1"/>
  <c r="U55" i="1"/>
  <c r="D261" i="7" s="1"/>
  <c r="H261" i="7" s="1"/>
  <c r="U63" i="1"/>
  <c r="U56" i="1"/>
  <c r="U57" i="1"/>
  <c r="U45" i="1"/>
  <c r="U43" i="1"/>
  <c r="U41" i="1"/>
  <c r="D247" i="7"/>
  <c r="H247" i="7" s="1"/>
  <c r="U231" i="1"/>
  <c r="U22" i="1"/>
  <c r="U61" i="1"/>
  <c r="U19" i="1"/>
  <c r="U75" i="1"/>
  <c r="U9" i="1"/>
  <c r="U34" i="1"/>
  <c r="U67" i="1"/>
  <c r="U2" i="1"/>
  <c r="U62" i="1"/>
  <c r="U50" i="1"/>
  <c r="U10" i="1"/>
  <c r="U90" i="1"/>
  <c r="U23" i="1"/>
  <c r="U160" i="1"/>
  <c r="U77" i="1"/>
  <c r="U83" i="1"/>
  <c r="U54" i="1"/>
  <c r="U79" i="1"/>
  <c r="U108" i="1"/>
  <c r="U113" i="1"/>
  <c r="U13" i="1"/>
  <c r="U87" i="1"/>
  <c r="U97" i="1"/>
  <c r="U70" i="1"/>
  <c r="U7" i="1"/>
  <c r="U162" i="1"/>
  <c r="U35" i="1"/>
  <c r="U88" i="1"/>
  <c r="U4" i="1"/>
  <c r="U5" i="1"/>
  <c r="U40" i="1"/>
  <c r="U80" i="1"/>
  <c r="U51" i="1"/>
  <c r="U93" i="1"/>
  <c r="U18" i="1"/>
  <c r="U132" i="1"/>
  <c r="U111" i="1"/>
  <c r="U86" i="1"/>
  <c r="U76" i="1"/>
  <c r="U152" i="1"/>
  <c r="U36" i="1"/>
  <c r="U81" i="1"/>
  <c r="D224" i="7" s="1"/>
  <c r="H224" i="7" s="1"/>
  <c r="U85" i="1"/>
  <c r="D277" i="7" s="1"/>
  <c r="H277" i="7" s="1"/>
  <c r="U8" i="1"/>
  <c r="U3" i="1"/>
  <c r="U95" i="1"/>
  <c r="U39" i="1"/>
  <c r="U78" i="1"/>
  <c r="U84" i="1"/>
  <c r="U11" i="1"/>
  <c r="U161" i="1"/>
  <c r="U114" i="1"/>
  <c r="U99" i="1"/>
  <c r="U107" i="1"/>
  <c r="U58" i="1"/>
  <c r="U126" i="1"/>
  <c r="U150" i="1"/>
  <c r="U31" i="1"/>
  <c r="U53" i="1"/>
  <c r="U92" i="1"/>
  <c r="U74" i="1"/>
  <c r="U60" i="1"/>
  <c r="U26" i="1"/>
  <c r="D256" i="7" s="1"/>
  <c r="H256" i="7" s="1"/>
  <c r="U102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<sst xmlns="http://schemas.openxmlformats.org/spreadsheetml/2006/main" count="2924" uniqueCount="441">
  <si>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</si>
  <si>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</si>
  <si>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</si>
  <si>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</si>
  <si>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</si>
  <si>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</si>
  <si>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</si>
  <si>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</si>
  <si>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</si>
  <si>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</si>
  <si>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</si>
  <si>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</si>
  <si>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</si>
  <si>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</si>
  <si>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</si>
  <si>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</si>
  <si>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</si>
  <si>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</si>
  <si>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</si>
  <si>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</si>
  <si>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</si>
  <si>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</si>
  <si>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</si>
  <si>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</si>
  <si>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</si>
  <si>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</si>
  <si>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</si>
  <si>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</si>
  <si>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</si>
  <si>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</si>
  <si>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</si>
  <si>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</si>
  <si>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</si>
  <si>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</si>
  <si>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</si>
  <si>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</si>
  <si>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</si>
  <si>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</si>
  <si>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</si>
  <si>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</si>
  <si>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</si>
  <si>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</si>
  <si>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</si>
  <si>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</si>
  <si>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</si>
  <si>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</si>
  <si>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</si>
  <si>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</si>
  <si>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</si>
  <si>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</si>
  <si>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</si>
  <si>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</si>
  <si>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</si>
  <si>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</si>
  <si>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</si>
  <si>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</si>
  <si>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</si>
  <si>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</si>
  <si>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</si>
  <si>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</si>
  <si>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</si>
  <si>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</si>
  <si>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</si>
  <si>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</si>
  <si>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</si>
  <si>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</si>
  <si>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</si>
  <si>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</si>
  <si>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</si>
  <si>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</si>
  <si>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</si>
  <si>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</si>
  <si>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</si>
  <si>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</si>
  <si>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</si>
  <si>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</si>
  <si>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</si>
  <si>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</si>
  <si>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</si>
  <si>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</si>
  <si>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</si>
  <si>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</si>
  <si>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</si>
  <si>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</si>
  <si>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</si>
  <si>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</si>
  <si>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</si>
  <si>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</si>
  <si>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</si>
  <si>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</si>
  <si>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</si>
  <si>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</si>
  <si>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</si>
  <si>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</si>
  <si>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</si>
  <si>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</si>
  <si>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</si>
  <si>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</si>
  <si>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</si>
  <si>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</si>
  <si>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</si>
  <si>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</si>
  <si>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</si>
  <si>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</si>
  <si>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</si>
  <si>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</si>
  <si>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</si>
  <si>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</si>
  <si>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</si>
  <si>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</si>
  <si>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</si>
  <si>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</si>
  <si>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</si>
  <si>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</si>
  <si>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</si>
  <si>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</si>
  <si>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</si>
  <si>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</si>
  <si>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</si>
  <si>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</si>
  <si>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</si>
  <si>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</si>
  <si>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</si>
  <si>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</si>
  <si>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</si>
  <si>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</si>
  <si>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</si>
  <si>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</si>
  <si>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</si>
  <si>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</si>
  <si>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</si>
  <si>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</si>
  <si>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</si>
  <si>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</si>
  <si>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</si>
  <si>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</si>
  <si>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</si>
  <si>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</si>
  <si>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</si>
  <si>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</si>
  <si>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</si>
  <si>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</si>
  <si>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</si>
  <si>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</si>
  <si>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</si>
  <si>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</si>
  <si>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</si>
  <si>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</si>
  <si>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</si>
  <si>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</si>
  <si>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</si>
  <si>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</si>
  <si>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</si>
  <si>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</si>
  <si>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</si>
  <si>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</si>
  <si>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</si>
  <si>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</si>
  <si>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</si>
  <si>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</si>
  <si>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</si>
  <si>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</si>
  <si>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</si>
  <si>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</si>
  <si>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</si>
  <si>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</si>
  <si>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</si>
  <si>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</si>
  <si>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</si>
  <si>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</si>
  <si>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</si>
  <si>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</si>
  <si>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</si>
  <si>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</si>
  <si>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</si>
  <si>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</si>
  <si>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</si>
  <si>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</si>
  <si>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</si>
  <si>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</si>
  <si>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</si>
  <si>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</si>
  <si>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</si>
  <si>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</si>
  <si>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</si>
  <si>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</si>
  <si>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</si>
  <si>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</si>
  <si>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</si>
  <si>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</si>
  <si>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</si>
  <si>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</si>
  <si>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</si>
  <si>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</si>
  <si>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</si>
  <si>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</si>
  <si>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</si>
  <si>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</si>
  <si>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</si>
  <si>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</si>
  <si>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</si>
  <si>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</si>
  <si>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</si>
  <si>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</si>
  <si>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</si>
  <si>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</si>
  <si>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</si>
  <si>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</si>
  <si>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</si>
  <si>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</si>
  <si>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</si>
  <si>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</si>
  <si>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</si>
  <si>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</si>
  <si>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</si>
  <si>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</si>
  <si>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</si>
  <si>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</si>
  <si>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</si>
  <si>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</si>
  <si>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</si>
  <si>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</si>
  <si>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</si>
  <si>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</si>
  <si>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</si>
  <si>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</si>
  <si>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</si>
  <si>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</si>
  <si>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</si>
  <si>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</si>
  <si>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</si>
  <si>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</si>
  <si>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</si>
  <si>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</si>
  <si>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</si>
  <si>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</si>
  <si>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</si>
  <si>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</si>
  <si>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</si>
  <si>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</si>
  <si>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</si>
  <si>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</si>
  <si>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</si>
  <si>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</si>
  <si>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</si>
  <si>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</si>
  <si>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</si>
  <si>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</si>
  <si>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</si>
  <si>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</si>
  <si>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</si>
  <si>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</si>
  <si>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</si>
  <si>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</si>
  <si>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</si>
  <si>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</si>
  <si>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</si>
  <si>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</si>
  <si>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</si>
  <si>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</si>
  <si>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</si>
  <si>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</si>
  <si>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</si>
  <si>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</si>
  <si>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</si>
  <si>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</si>
  <si>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</si>
  <si>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</si>
  <si>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</si>
  <si>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</si>
  <si>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</si>
  <si>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</si>
  <si>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</si>
  <si>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</si>
  <si>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</si>
  <si>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</si>
  <si>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</si>
  <si>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</si>
  <si>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</si>
  <si>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</si>
  <si>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</si>
  <si>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</si>
  <si>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</si>
  <si>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</si>
  <si>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</si>
  <si>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</si>
  <si>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</si>
  <si>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</si>
  <si>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</si>
  <si>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</si>
  <si>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</si>
  <si>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</si>
  <si>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</si>
  <si>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</si>
  <si>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</si>
  <si>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</si>
  <si>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</si>
  <si>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</si>
  <si>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</si>
  <si>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</si>
  <si>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</si>
  <si>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</si>
  <si>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</si>
  <si>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</si>
  <si>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</si>
  <si>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</si>
  <si>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</si>
  <si>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</si>
  <si>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</si>
  <si>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</si>
  <si>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</si>
  <si>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</si>
  <si>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</si>
  <si>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</si>
  <si>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</si>
  <si>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</si>
  <si>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</si>
  <si>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</si>
  <si>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</si>
  <si>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</si>
  <si>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</si>
  <si>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</si>
  <si>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</si>
  <si>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</si>
  <si>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</si>
  <si>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</si>
  <si>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</si>
  <si>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</si>
  <si>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</si>
  <si>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</si>
  <si>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</si>
  <si>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</si>
  <si>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</si>
  <si>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</si>
  <si>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</si>
  <si>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</si>
  <si>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</si>
  <si>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</si>
  <si>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</si>
  <si>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</si>
  <si>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SuperFlex Value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</si>
  <si>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</si>
  <si>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</si>
  <si>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</si>
  <si>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</si>
  <si>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</si>
  <si>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</si>
  <si>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</si>
  <si>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</si>
  <si>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</si>
  <si>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</si>
  <si>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</si>
  <si>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</si>
  <si>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</si>
  <si>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</si>
  <si>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</si>
  <si>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</si>
  <si>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</si>
  <si>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</si>
  <si>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</si>
  <si>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</si>
  <si>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</si>
  <si>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Adjustments</t>
  </si>
  <si>
    <t>November Rank</t>
  </si>
  <si>
    <t>January Rank</t>
  </si>
  <si>
    <t>Chigoziem Okonkwo</t>
  </si>
  <si>
    <t>Deon Jackson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</si>
  <si>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</si>
  <si>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</si>
  <si>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</si>
  <si>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</si>
  <si>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</si>
  <si>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</si>
  <si>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</si>
  <si>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</si>
  <si>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</si>
  <si>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Devon Achane</t>
  </si>
  <si>
    <t>Zonovan Knight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</si>
  <si>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</si>
  <si>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</si>
  <si>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</si>
  <si>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</si>
  <si>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</si>
  <si>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</si>
  <si>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</si>
  <si>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</si>
  <si>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KJ Hamler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</si>
  <si>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</si>
  <si>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</si>
  <si>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</si>
  <si>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</si>
  <si>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</si>
  <si>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</si>
  <si>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</si>
  <si>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</si>
  <si>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</si>
  <si>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</si>
  <si>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</si>
  <si>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</si>
  <si>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Jake Ferguson</t>
  </si>
  <si>
    <t>Darnell Washington</t>
  </si>
  <si>
    <t>Rashee Rice</t>
  </si>
  <si>
    <t>Cedric Tillman</t>
  </si>
  <si>
    <t>DeWayne McBride</t>
  </si>
  <si>
    <t>Luke Musgrave</t>
  </si>
  <si>
    <t>Kenny McIntosh</t>
  </si>
  <si>
    <t>Xavier Hutchinson</t>
  </si>
  <si>
    <t>Eric Gray</t>
  </si>
  <si>
    <t>Deuce Vaughn</t>
  </si>
  <si>
    <t>Hendon Hooker</t>
  </si>
  <si>
    <t>Quez Watkins</t>
  </si>
  <si>
    <t>Parker Washington</t>
  </si>
  <si>
    <t>Evan Hull</t>
  </si>
  <si>
    <t>Puka Nacua</t>
  </si>
  <si>
    <t>Jayden Reed</t>
  </si>
  <si>
    <t>Rakim Jarrett</t>
  </si>
  <si>
    <t>Tucker Kraft</t>
  </si>
  <si>
    <t>A.T. Perry</t>
  </si>
  <si>
    <t>Greg Dortch</t>
  </si>
  <si>
    <t>Trey Palmer</t>
  </si>
  <si>
    <t>Jonathan Mingo</t>
  </si>
  <si>
    <t>Michael Wilson</t>
  </si>
  <si>
    <t>Zack Kuntz</t>
  </si>
  <si>
    <t>Bryce Ford-Wheaton</t>
  </si>
  <si>
    <t>Chris Rodriguez Jr.</t>
  </si>
  <si>
    <t>Tyler Scott</t>
  </si>
  <si>
    <t>Luke Schoonmaker</t>
  </si>
  <si>
    <t>Charlie Jones</t>
  </si>
  <si>
    <t>Cameron Latu</t>
  </si>
  <si>
    <t>Marvin Mims Jr.</t>
  </si>
  <si>
    <t>Sam LaPorta</t>
  </si>
  <si>
    <t>Tank Dell</t>
  </si>
  <si>
    <t>Mecole Hardman Jr.</t>
  </si>
  <si>
    <t>Brenton Strange</t>
  </si>
  <si>
    <t>Richie James Jr.</t>
  </si>
  <si>
    <t>Justin Shorter</t>
  </si>
  <si>
    <t>Elijah Higgins</t>
  </si>
  <si>
    <t>Demario Douglas</t>
  </si>
  <si>
    <t>Taylor Heinicke</t>
  </si>
  <si>
    <t>Chris Rodriguez Jr Jr.</t>
  </si>
  <si>
    <t>Tiyon Evans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</si>
</sst>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0" fontId="2" fillId="0" borderId="0" xfId="0" applyFon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341</v>
      </c>
      <c r="D2" s="2">
        <v>20</v>
      </c>
      <c r="E2" t="s">
        <v>345</v>
      </c>
    </row>
    <row r="3" spans="1:5" x14ac:dyDescent="0.3">
      <c r="A3" s="2">
        <v>22</v>
      </c>
      <c r="B3" t="s">
        <v>342</v>
      </c>
      <c r="D3" s="2">
        <v>12</v>
      </c>
      <c r="E3" t="s">
        <v>346</v>
      </c>
    </row>
    <row r="4" spans="1:5" x14ac:dyDescent="0.3">
      <c r="A4" s="2">
        <v>15</v>
      </c>
      <c r="B4" t="s">
        <v>343</v>
      </c>
      <c r="D4" s="2">
        <v>6</v>
      </c>
      <c r="E4" t="s">
        <v>347</v>
      </c>
    </row>
    <row r="5" spans="1:5" x14ac:dyDescent="0.3">
      <c r="A5" s="2">
        <v>10</v>
      </c>
      <c r="B5" t="s">
        <v>344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455"/>
  <sheetViews>
    <sheetView tabSelected="1" topLeftCell="A277" workbookViewId="0">
      <selection activeCell="D2" sqref="D2:F30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348</v>
      </c>
    </row>
    <row r="2" spans="1:21" x14ac:dyDescent="0.3">
      <c r="A2" s="4">
        <f>S2+T2</f>
        <v>71.195999999999998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1.5</v>
      </c>
      <c r="K2">
        <v>1.2</v>
      </c>
      <c r="L2">
        <v>21.7</v>
      </c>
      <c r="M2" s="2">
        <f>500-C2</f>
        <v>499</v>
      </c>
      <c r="N2" s="2">
        <f>L2-18</f>
        <v>3.6999999999999993</v>
      </c>
      <c r="O2" s="2">
        <f>35-G2</f>
        <v>12</v>
      </c>
      <c r="P2" s="2">
        <f>O2*2</f>
        <v>24</v>
      </c>
      <c r="Q2" s="2">
        <f>K2*3</f>
        <v>3.5999999999999996</v>
      </c>
      <c r="R2" s="2">
        <f>M2+(N2*2)+P2-Q2</f>
        <v>526.79999999999995</v>
      </c>
      <c r="S2" s="5">
        <f>((((R2*(19-B2))*2)/(B2+2)-(B2+1))/100)+8</f>
        <v>71.195999999999998</v>
      </c>
      <c r="U2" s="6">
        <f>A2</f>
        <v>71.195999999999998</v>
      </c>
    </row>
    <row r="3" spans="1:21" x14ac:dyDescent="0.3">
      <c r="A3" s="4">
        <f>S3+T3</f>
        <v>70.944000000000003</v>
      </c>
      <c r="B3">
        <v>1</v>
      </c>
      <c r="C3">
        <v>2</v>
      </c>
      <c r="D3" t="s">
        <v>43</v>
      </c>
      <c r="E3" t="s">
        <v>44</v>
      </c>
      <c r="F3" t="s">
        <v>29</v>
      </c>
      <c r="G3">
        <v>23</v>
      </c>
      <c r="H3">
        <v>2</v>
      </c>
      <c r="I3">
        <v>7</v>
      </c>
      <c r="J3">
        <v>2.6</v>
      </c>
      <c r="K3">
        <v>1.5</v>
      </c>
      <c r="L3">
        <v>18.600000000000001</v>
      </c>
      <c r="M3" s="2">
        <f>500-C3</f>
        <v>498</v>
      </c>
      <c r="N3" s="2">
        <f>L3-12</f>
        <v>6.6000000000000014</v>
      </c>
      <c r="O3" s="2">
        <f>32-G3</f>
        <v>9</v>
      </c>
      <c r="P3" s="2">
        <f>O3*2</f>
        <v>18</v>
      </c>
      <c r="Q3" s="2">
        <f>K3*3</f>
        <v>4.5</v>
      </c>
      <c r="R3" s="2">
        <f>M3+(N3*2)+P3-Q3</f>
        <v>524.70000000000005</v>
      </c>
      <c r="S3" s="5">
        <f>((((R3*(19-B3))*2)/(B3+2)-(B3+1))/100)+8</f>
        <v>70.944000000000003</v>
      </c>
      <c r="T3" s="2"/>
      <c r="U3" s="6">
        <f>A3</f>
        <v>70.944000000000003</v>
      </c>
    </row>
    <row r="4" spans="1:21" x14ac:dyDescent="0.3">
      <c r="A4" s="4">
        <f>S4+T4</f>
        <v>63.75200000000001</v>
      </c>
      <c r="B4">
        <v>1</v>
      </c>
      <c r="C4">
        <v>3</v>
      </c>
      <c r="D4" t="s">
        <v>367</v>
      </c>
      <c r="E4" t="s">
        <v>62</v>
      </c>
      <c r="F4" t="s">
        <v>22</v>
      </c>
      <c r="G4">
        <v>21</v>
      </c>
      <c r="H4">
        <v>3</v>
      </c>
      <c r="I4">
        <v>10</v>
      </c>
      <c r="J4">
        <v>3.9</v>
      </c>
      <c r="K4">
        <v>1.6</v>
      </c>
      <c r="L4">
        <v>16.45</v>
      </c>
      <c r="M4" s="2">
        <f>500-C4</f>
        <v>497</v>
      </c>
      <c r="N4" s="2">
        <f>L4-12</f>
        <v>4.4499999999999993</v>
      </c>
      <c r="O4" s="2">
        <f>32-G4</f>
        <v>11</v>
      </c>
      <c r="P4" s="2">
        <f>O4*2</f>
        <v>22</v>
      </c>
      <c r="Q4" s="2">
        <f>K4*3</f>
        <v>4.8000000000000007</v>
      </c>
      <c r="R4" s="2">
        <f>M4+(N4*2)+P4-Q4</f>
        <v>523.1</v>
      </c>
      <c r="S4" s="5">
        <f>((((R4*(19-B4))*2)/(B4+2)-(B4+1))/100)+8</f>
        <v>70.75200000000001</v>
      </c>
      <c r="T4" s="2">
        <v>-7</v>
      </c>
      <c r="U4" s="6">
        <f>A4</f>
        <v>63.75200000000001</v>
      </c>
    </row>
    <row r="5" spans="1:21" x14ac:dyDescent="0.3">
      <c r="A5" s="4">
        <f>S5+T5</f>
        <v>57.275999999999996</v>
      </c>
      <c r="B5">
        <v>1</v>
      </c>
      <c r="C5">
        <v>4</v>
      </c>
      <c r="D5" t="s">
        <v>41</v>
      </c>
      <c r="E5" t="s">
        <v>42</v>
      </c>
      <c r="F5" t="s">
        <v>29</v>
      </c>
      <c r="G5">
        <v>24</v>
      </c>
      <c r="H5">
        <v>3</v>
      </c>
      <c r="I5">
        <v>9</v>
      </c>
      <c r="J5">
        <v>5.4</v>
      </c>
      <c r="K5">
        <v>2.2000000000000002</v>
      </c>
      <c r="L5">
        <v>17.7</v>
      </c>
      <c r="M5" s="2">
        <f>500-C5</f>
        <v>496</v>
      </c>
      <c r="N5" s="2">
        <f>L5-18</f>
        <v>-0.30000000000000071</v>
      </c>
      <c r="O5" s="2">
        <f>35-G5</f>
        <v>11</v>
      </c>
      <c r="P5" s="2">
        <f>O5*2</f>
        <v>22</v>
      </c>
      <c r="Q5" s="2">
        <f>K5*3</f>
        <v>6.6000000000000005</v>
      </c>
      <c r="R5" s="2">
        <f>M5+(N5*2)+P5-Q5</f>
        <v>510.79999999999995</v>
      </c>
      <c r="S5" s="5">
        <f>((((R5*(19-B5))*2)/(B5+2)-(B5+1))/100)+8</f>
        <v>69.275999999999996</v>
      </c>
      <c r="T5">
        <v>-12</v>
      </c>
      <c r="U5" s="6">
        <f>A5</f>
        <v>57.275999999999996</v>
      </c>
    </row>
    <row r="6" spans="1:21" x14ac:dyDescent="0.3">
      <c r="A6" s="4">
        <f>S6+T6</f>
        <v>51.804500000000004</v>
      </c>
      <c r="B6">
        <v>2</v>
      </c>
      <c r="C6">
        <v>8</v>
      </c>
      <c r="D6" t="s">
        <v>23</v>
      </c>
      <c r="E6" t="s">
        <v>78</v>
      </c>
      <c r="F6" t="s">
        <v>22</v>
      </c>
      <c r="G6">
        <v>26</v>
      </c>
      <c r="H6">
        <v>3</v>
      </c>
      <c r="I6">
        <v>18</v>
      </c>
      <c r="J6">
        <v>9.3000000000000007</v>
      </c>
      <c r="K6">
        <v>4.0999999999999996</v>
      </c>
      <c r="L6">
        <v>21</v>
      </c>
      <c r="M6" s="2">
        <f>500-C6</f>
        <v>492</v>
      </c>
      <c r="N6" s="2">
        <f>L6-12</f>
        <v>9</v>
      </c>
      <c r="O6" s="2">
        <f>35-G6</f>
        <v>9</v>
      </c>
      <c r="P6" s="2">
        <f>O6*2</f>
        <v>18</v>
      </c>
      <c r="Q6" s="2">
        <f>K6*3</f>
        <v>12.299999999999999</v>
      </c>
      <c r="R6" s="2">
        <f>M6+(N6*2)+P6-Q6</f>
        <v>515.70000000000005</v>
      </c>
      <c r="S6" s="5">
        <f>((((R6*(19-B6))*2)/(B6+2)-(B6+1))/100)+8</f>
        <v>51.804500000000004</v>
      </c>
      <c r="T6" s="2"/>
      <c r="U6" s="6">
        <f>A6</f>
        <v>51.804500000000004</v>
      </c>
    </row>
    <row r="7" spans="1:21" x14ac:dyDescent="0.3">
      <c r="A7" s="4">
        <f>S7+T7</f>
        <v>51.107500000000009</v>
      </c>
      <c r="B7">
        <v>2</v>
      </c>
      <c r="C7">
        <v>6</v>
      </c>
      <c r="D7" t="s">
        <v>49</v>
      </c>
      <c r="E7" t="s">
        <v>95</v>
      </c>
      <c r="F7" t="s">
        <v>29</v>
      </c>
      <c r="G7">
        <v>25</v>
      </c>
      <c r="H7">
        <v>4</v>
      </c>
      <c r="I7">
        <v>10</v>
      </c>
      <c r="J7">
        <v>6.7</v>
      </c>
      <c r="K7">
        <v>1.9</v>
      </c>
      <c r="L7">
        <v>17.600000000000001</v>
      </c>
      <c r="M7" s="2">
        <f>500-C7</f>
        <v>494</v>
      </c>
      <c r="N7" s="2">
        <f>L7-18</f>
        <v>-0.39999999999999858</v>
      </c>
      <c r="O7" s="2">
        <f>35-G7</f>
        <v>10</v>
      </c>
      <c r="P7" s="2">
        <f>O7*2</f>
        <v>20</v>
      </c>
      <c r="Q7" s="2">
        <f>K7*3</f>
        <v>5.6999999999999993</v>
      </c>
      <c r="R7" s="2">
        <f>M7+(N7*2)+P7-Q7</f>
        <v>507.50000000000006</v>
      </c>
      <c r="S7" s="5">
        <f>((((R7*(19-B7))*2)/(B7+2)-(B7+1))/100)+8</f>
        <v>51.107500000000009</v>
      </c>
      <c r="U7" s="6">
        <f>A7</f>
        <v>51.107500000000009</v>
      </c>
    </row>
    <row r="8" spans="1:21" x14ac:dyDescent="0.3">
      <c r="A8" s="4">
        <f>S8+T8</f>
        <v>50.625999999999998</v>
      </c>
      <c r="B8">
        <v>2</v>
      </c>
      <c r="C8">
        <v>7</v>
      </c>
      <c r="D8" t="s">
        <v>264</v>
      </c>
      <c r="E8" t="s">
        <v>128</v>
      </c>
      <c r="F8" t="s">
        <v>22</v>
      </c>
      <c r="G8">
        <v>21</v>
      </c>
      <c r="H8">
        <v>2</v>
      </c>
      <c r="I8">
        <v>15</v>
      </c>
      <c r="J8">
        <v>6.8</v>
      </c>
      <c r="K8">
        <v>3.4</v>
      </c>
      <c r="L8">
        <v>16.399999999999999</v>
      </c>
      <c r="M8" s="2">
        <f>500-C8</f>
        <v>493</v>
      </c>
      <c r="N8" s="2">
        <f>L8-12</f>
        <v>4.3999999999999986</v>
      </c>
      <c r="O8" s="2">
        <f>32-G8</f>
        <v>11</v>
      </c>
      <c r="P8" s="2">
        <f>O8*2</f>
        <v>22</v>
      </c>
      <c r="Q8" s="2">
        <f>K8*3</f>
        <v>10.199999999999999</v>
      </c>
      <c r="R8" s="2">
        <f>M8+(N8*2)+P8-Q8</f>
        <v>513.59999999999991</v>
      </c>
      <c r="S8" s="5">
        <f>((((R8*(19-B8))*2)/(B8+2)-(B8+1))/100)+8</f>
        <v>51.625999999999998</v>
      </c>
      <c r="T8" s="2">
        <v>-1</v>
      </c>
      <c r="U8" s="6">
        <f>A8</f>
        <v>50.625999999999998</v>
      </c>
    </row>
    <row r="9" spans="1:21" x14ac:dyDescent="0.3">
      <c r="A9" s="4">
        <f>S9+T9</f>
        <v>49.750500000000002</v>
      </c>
      <c r="B9">
        <v>2</v>
      </c>
      <c r="C9">
        <v>11</v>
      </c>
      <c r="D9" t="s">
        <v>248</v>
      </c>
      <c r="E9" t="s">
        <v>52</v>
      </c>
      <c r="F9" t="s">
        <v>29</v>
      </c>
      <c r="G9">
        <v>23</v>
      </c>
      <c r="H9">
        <v>8</v>
      </c>
      <c r="I9">
        <v>25</v>
      </c>
      <c r="J9">
        <v>13.1</v>
      </c>
      <c r="K9">
        <v>4.5999999999999996</v>
      </c>
      <c r="L9">
        <v>16.7</v>
      </c>
      <c r="M9" s="2">
        <f>500-C9</f>
        <v>489</v>
      </c>
      <c r="N9" s="2">
        <f>L9-12</f>
        <v>4.6999999999999993</v>
      </c>
      <c r="O9" s="2">
        <f>30-G9</f>
        <v>7</v>
      </c>
      <c r="P9" s="2">
        <f>O9*2</f>
        <v>14</v>
      </c>
      <c r="Q9" s="2">
        <f>K9*3</f>
        <v>13.799999999999999</v>
      </c>
      <c r="R9" s="2">
        <f>M9+(N9*3)+P9-Q9</f>
        <v>503.3</v>
      </c>
      <c r="S9" s="5">
        <f>((((R9*(19-B9))*2)/(B9+2)-(B9+1))/100)+7</f>
        <v>49.750500000000002</v>
      </c>
      <c r="T9" s="2"/>
      <c r="U9" s="6">
        <f>A9</f>
        <v>49.750500000000002</v>
      </c>
    </row>
    <row r="10" spans="1:21" x14ac:dyDescent="0.3">
      <c r="A10" s="4">
        <f>S10+T10</f>
        <v>49.390500000000003</v>
      </c>
      <c r="B10">
        <v>2</v>
      </c>
      <c r="C10">
        <v>12</v>
      </c>
      <c r="D10" t="s">
        <v>39</v>
      </c>
      <c r="E10" t="s">
        <v>40</v>
      </c>
      <c r="F10" t="s">
        <v>22</v>
      </c>
      <c r="G10">
        <v>26</v>
      </c>
      <c r="H10">
        <v>6</v>
      </c>
      <c r="I10">
        <v>26</v>
      </c>
      <c r="J10">
        <v>14.3</v>
      </c>
      <c r="K10">
        <v>6.1</v>
      </c>
      <c r="L10">
        <v>17.8</v>
      </c>
      <c r="M10" s="2">
        <f>500-C10</f>
        <v>488</v>
      </c>
      <c r="N10" s="2">
        <f>L10-18</f>
        <v>-0.19999999999999929</v>
      </c>
      <c r="O10" s="2">
        <f>35-G10</f>
        <v>9</v>
      </c>
      <c r="P10" s="2">
        <f>O10*2</f>
        <v>18</v>
      </c>
      <c r="Q10" s="2">
        <f>K10*3</f>
        <v>18.299999999999997</v>
      </c>
      <c r="R10" s="2">
        <f>M10+(N10*2)+P10-Q10</f>
        <v>487.3</v>
      </c>
      <c r="S10" s="5">
        <f>((((R10*(19-B10))*2)/(B10+2)-(B10+1))/100)+8</f>
        <v>49.390500000000003</v>
      </c>
      <c r="T10" s="2"/>
      <c r="U10" s="6">
        <f>A10</f>
        <v>49.390500000000003</v>
      </c>
    </row>
    <row r="11" spans="1:21" x14ac:dyDescent="0.3">
      <c r="A11" s="4">
        <f>S11+T11</f>
        <v>49.283000000000001</v>
      </c>
      <c r="B11">
        <v>2</v>
      </c>
      <c r="C11">
        <v>10</v>
      </c>
      <c r="D11" t="s">
        <v>115</v>
      </c>
      <c r="E11" t="s">
        <v>116</v>
      </c>
      <c r="F11" t="s">
        <v>29</v>
      </c>
      <c r="G11">
        <v>24</v>
      </c>
      <c r="H11">
        <v>7</v>
      </c>
      <c r="I11">
        <v>25</v>
      </c>
      <c r="J11">
        <v>11.8</v>
      </c>
      <c r="K11">
        <v>4.5999999999999996</v>
      </c>
      <c r="L11">
        <v>15.2</v>
      </c>
      <c r="M11" s="2">
        <f>500-C11</f>
        <v>490</v>
      </c>
      <c r="N11" s="2">
        <f>L11-12</f>
        <v>3.1999999999999993</v>
      </c>
      <c r="O11" s="2">
        <f>30-G11</f>
        <v>6</v>
      </c>
      <c r="P11" s="2">
        <f>O11*2</f>
        <v>12</v>
      </c>
      <c r="Q11" s="2">
        <f>K11*3</f>
        <v>13.799999999999999</v>
      </c>
      <c r="R11" s="2">
        <f>M11+(N11*3)+P11-Q11</f>
        <v>497.8</v>
      </c>
      <c r="S11" s="5">
        <f>((((R11*(19-B11))*2)/(B11+2)-(B11+1))/100)+7</f>
        <v>49.283000000000001</v>
      </c>
      <c r="T11" s="2"/>
      <c r="U11" s="6">
        <f>A11</f>
        <v>49.283000000000001</v>
      </c>
    </row>
    <row r="12" spans="1:21" x14ac:dyDescent="0.3">
      <c r="A12" s="4">
        <f>S12+T12</f>
        <v>49.197999999999993</v>
      </c>
      <c r="B12">
        <v>2</v>
      </c>
      <c r="C12">
        <v>9</v>
      </c>
      <c r="D12" t="s">
        <v>266</v>
      </c>
      <c r="E12" t="s">
        <v>128</v>
      </c>
      <c r="F12" t="s">
        <v>29</v>
      </c>
      <c r="G12">
        <v>22</v>
      </c>
      <c r="H12">
        <v>6</v>
      </c>
      <c r="I12">
        <v>26</v>
      </c>
      <c r="J12">
        <v>10.9</v>
      </c>
      <c r="K12">
        <v>5.2</v>
      </c>
      <c r="L12">
        <v>12.7</v>
      </c>
      <c r="M12" s="2">
        <f>500-C12</f>
        <v>491</v>
      </c>
      <c r="N12" s="2">
        <f>L12-12</f>
        <v>0.69999999999999929</v>
      </c>
      <c r="O12" s="2">
        <f>32-G12</f>
        <v>10</v>
      </c>
      <c r="P12" s="2">
        <f>O12*2</f>
        <v>20</v>
      </c>
      <c r="Q12" s="2">
        <f>K12*3</f>
        <v>15.600000000000001</v>
      </c>
      <c r="R12" s="2">
        <f>M12+(N12*2)+P12-Q12</f>
        <v>496.79999999999995</v>
      </c>
      <c r="S12" s="5">
        <f>((((R12*(19-B12))*2)/(B12+2)-(B12+1))/100)+7</f>
        <v>49.197999999999993</v>
      </c>
      <c r="T12" s="2"/>
      <c r="U12" s="6">
        <f>A12</f>
        <v>49.197999999999993</v>
      </c>
    </row>
    <row r="13" spans="1:21" x14ac:dyDescent="0.3">
      <c r="A13" s="4">
        <f>S13+T13</f>
        <v>42.928999999999995</v>
      </c>
      <c r="B13">
        <v>2</v>
      </c>
      <c r="C13">
        <v>5</v>
      </c>
      <c r="D13" t="s">
        <v>20</v>
      </c>
      <c r="E13" t="s">
        <v>21</v>
      </c>
      <c r="F13" t="s">
        <v>22</v>
      </c>
      <c r="G13">
        <v>24</v>
      </c>
      <c r="H13">
        <v>1</v>
      </c>
      <c r="I13">
        <v>15</v>
      </c>
      <c r="J13">
        <v>6.3</v>
      </c>
      <c r="K13">
        <v>4</v>
      </c>
      <c r="L13">
        <v>12.2</v>
      </c>
      <c r="M13" s="2">
        <f>500-C13</f>
        <v>495</v>
      </c>
      <c r="N13" s="2">
        <f>L13-12</f>
        <v>0.19999999999999929</v>
      </c>
      <c r="O13" s="2">
        <f>35-G13</f>
        <v>11</v>
      </c>
      <c r="P13" s="2">
        <f>O13*2</f>
        <v>22</v>
      </c>
      <c r="Q13" s="2">
        <f>K13*3</f>
        <v>12</v>
      </c>
      <c r="R13" s="2">
        <f>M13+(N13*2)+P13-Q13</f>
        <v>505.4</v>
      </c>
      <c r="S13" s="5">
        <f>((((R13*(19-B13))*2)/(B13+2)-(B13+1))/100)</f>
        <v>42.928999999999995</v>
      </c>
      <c r="U13" s="6">
        <f>A13</f>
        <v>42.928999999999995</v>
      </c>
    </row>
    <row r="14" spans="1:21" x14ac:dyDescent="0.3">
      <c r="A14" s="4">
        <f>S14+T14</f>
        <v>39.147199999999998</v>
      </c>
      <c r="B14">
        <v>3</v>
      </c>
      <c r="C14">
        <v>16</v>
      </c>
      <c r="D14" t="s">
        <v>119</v>
      </c>
      <c r="E14" t="s">
        <v>99</v>
      </c>
      <c r="F14" t="s">
        <v>22</v>
      </c>
      <c r="G14">
        <v>24</v>
      </c>
      <c r="H14">
        <v>10</v>
      </c>
      <c r="I14">
        <v>30</v>
      </c>
      <c r="J14">
        <v>19.899999999999999</v>
      </c>
      <c r="K14">
        <v>6.3</v>
      </c>
      <c r="L14">
        <v>12.1</v>
      </c>
      <c r="M14" s="2">
        <f>500-C14</f>
        <v>484</v>
      </c>
      <c r="N14" s="2">
        <f>L14-12</f>
        <v>9.9999999999999645E-2</v>
      </c>
      <c r="O14" s="2">
        <f>35-G14</f>
        <v>11</v>
      </c>
      <c r="P14" s="2">
        <f>O14*2</f>
        <v>22</v>
      </c>
      <c r="Q14" s="2">
        <f>K14*3</f>
        <v>18.899999999999999</v>
      </c>
      <c r="R14" s="2">
        <f>M14+(N14*2)+P14-Q14</f>
        <v>487.3</v>
      </c>
      <c r="S14" s="5">
        <f>((((R14*(19-B14))*2)/(B14+2)-(B14+1))/100)+8</f>
        <v>39.147199999999998</v>
      </c>
      <c r="T14" s="2"/>
      <c r="U14" s="6">
        <f>A14</f>
        <v>39.147199999999998</v>
      </c>
    </row>
    <row r="15" spans="1:21" x14ac:dyDescent="0.3">
      <c r="A15" s="4">
        <f>S15+T15</f>
        <v>38.789999999999992</v>
      </c>
      <c r="B15">
        <v>4</v>
      </c>
      <c r="C15">
        <v>25</v>
      </c>
      <c r="D15" t="s">
        <v>45</v>
      </c>
      <c r="E15" t="s">
        <v>31</v>
      </c>
      <c r="F15" t="s">
        <v>46</v>
      </c>
      <c r="G15">
        <v>33</v>
      </c>
      <c r="H15">
        <v>15</v>
      </c>
      <c r="I15">
        <v>53</v>
      </c>
      <c r="J15">
        <v>26.2</v>
      </c>
      <c r="K15">
        <v>11.8</v>
      </c>
      <c r="L15">
        <v>18.600000000000001</v>
      </c>
      <c r="M15" s="2">
        <f>500-C15</f>
        <v>475</v>
      </c>
      <c r="N15" s="2">
        <f>L15-12</f>
        <v>6.6000000000000014</v>
      </c>
      <c r="O15" s="2">
        <f>35-G15</f>
        <v>2</v>
      </c>
      <c r="P15" s="2">
        <f>O15*2</f>
        <v>4</v>
      </c>
      <c r="Q15" s="2">
        <f>K15*3</f>
        <v>35.400000000000006</v>
      </c>
      <c r="R15" s="2">
        <f>M15+(N15*2)+P15-Q15</f>
        <v>456.79999999999995</v>
      </c>
      <c r="S15" s="5">
        <f>((((R15*(19-B15))*2)/(B15+2)-(B15+1))/100)+8</f>
        <v>30.789999999999996</v>
      </c>
      <c r="T15" s="2">
        <v>8</v>
      </c>
      <c r="U15" s="6">
        <f>A15</f>
        <v>38.789999999999992</v>
      </c>
    </row>
    <row r="16" spans="1:21" x14ac:dyDescent="0.3">
      <c r="A16" s="4">
        <f>S16+T16</f>
        <v>38.699200000000005</v>
      </c>
      <c r="B16">
        <v>3</v>
      </c>
      <c r="C16">
        <v>17</v>
      </c>
      <c r="D16" t="s">
        <v>30</v>
      </c>
      <c r="E16" t="s">
        <v>116</v>
      </c>
      <c r="F16" t="s">
        <v>29</v>
      </c>
      <c r="G16">
        <v>29</v>
      </c>
      <c r="H16">
        <v>12</v>
      </c>
      <c r="I16">
        <v>31</v>
      </c>
      <c r="J16">
        <v>19.899999999999999</v>
      </c>
      <c r="K16">
        <v>6.3</v>
      </c>
      <c r="L16">
        <v>20.100000000000001</v>
      </c>
      <c r="M16" s="2">
        <f>500-C16</f>
        <v>483</v>
      </c>
      <c r="N16" s="2">
        <f>L16-18</f>
        <v>2.1000000000000014</v>
      </c>
      <c r="O16" s="2">
        <f>35-G16</f>
        <v>6</v>
      </c>
      <c r="P16" s="2">
        <f>O16*2</f>
        <v>12</v>
      </c>
      <c r="Q16" s="2">
        <f>K16*3</f>
        <v>18.899999999999999</v>
      </c>
      <c r="R16" s="2">
        <f>M16+(N16*2)+P16-Q16</f>
        <v>480.3</v>
      </c>
      <c r="S16" s="5">
        <f>((((R16*(19-B16))*2)/(B16+2)-(B16+1))/100)+8</f>
        <v>38.699200000000005</v>
      </c>
      <c r="U16" s="6">
        <f>A16</f>
        <v>38.699200000000005</v>
      </c>
    </row>
    <row r="17" spans="1:21" x14ac:dyDescent="0.3">
      <c r="A17" s="4">
        <f>S17+T17</f>
        <v>38.699199999999998</v>
      </c>
      <c r="B17">
        <v>3</v>
      </c>
      <c r="C17">
        <v>13</v>
      </c>
      <c r="D17" t="s">
        <v>270</v>
      </c>
      <c r="E17" t="s">
        <v>26</v>
      </c>
      <c r="F17" t="s">
        <v>29</v>
      </c>
      <c r="G17">
        <v>22</v>
      </c>
      <c r="H17">
        <v>8</v>
      </c>
      <c r="I17">
        <v>33</v>
      </c>
      <c r="J17">
        <v>18.899999999999999</v>
      </c>
      <c r="K17">
        <v>7.7</v>
      </c>
      <c r="L17">
        <v>13.2</v>
      </c>
      <c r="M17" s="2">
        <f>500-C17</f>
        <v>487</v>
      </c>
      <c r="N17" s="2">
        <f>L17-18</f>
        <v>-4.8000000000000007</v>
      </c>
      <c r="O17" s="2">
        <f>35-G17</f>
        <v>13</v>
      </c>
      <c r="P17" s="2">
        <f>O17*2</f>
        <v>26</v>
      </c>
      <c r="Q17" s="2">
        <f>K17*3</f>
        <v>23.1</v>
      </c>
      <c r="R17" s="2">
        <f>M17+(N17*2)+P17-Q17</f>
        <v>480.29999999999995</v>
      </c>
      <c r="S17" s="5">
        <f>((((R17*(19-B17))*2)/(B17+2)-(B17+1))/100)+8</f>
        <v>38.699199999999998</v>
      </c>
      <c r="T17" s="2"/>
      <c r="U17" s="6">
        <f>A17</f>
        <v>38.699199999999998</v>
      </c>
    </row>
    <row r="18" spans="1:21" x14ac:dyDescent="0.3">
      <c r="A18" s="4">
        <f>S18+T18</f>
        <v>38.596800000000002</v>
      </c>
      <c r="B18">
        <v>3</v>
      </c>
      <c r="C18">
        <v>18</v>
      </c>
      <c r="D18" t="s">
        <v>368</v>
      </c>
      <c r="E18" t="s">
        <v>52</v>
      </c>
      <c r="F18" t="s">
        <v>22</v>
      </c>
      <c r="G18">
        <v>21</v>
      </c>
      <c r="H18">
        <v>7</v>
      </c>
      <c r="I18">
        <v>42</v>
      </c>
      <c r="J18">
        <v>20.7</v>
      </c>
      <c r="K18">
        <v>9.4</v>
      </c>
      <c r="L18">
        <v>16.45</v>
      </c>
      <c r="M18" s="2">
        <f>500-C18</f>
        <v>482</v>
      </c>
      <c r="N18" s="2">
        <f>L18-18</f>
        <v>-1.5500000000000007</v>
      </c>
      <c r="O18" s="2">
        <f>35-G18</f>
        <v>14</v>
      </c>
      <c r="P18" s="2">
        <f>O18*2</f>
        <v>28</v>
      </c>
      <c r="Q18" s="2">
        <f>K18*3</f>
        <v>28.200000000000003</v>
      </c>
      <c r="R18" s="2">
        <f>M18+(N18*2)+P18-Q18</f>
        <v>478.7</v>
      </c>
      <c r="S18" s="5">
        <f>((((R18*(19-B18))*2)/(B18+2)-(B18+1))/100)+8</f>
        <v>38.596800000000002</v>
      </c>
      <c r="T18" s="2"/>
      <c r="U18" s="6">
        <f>A18</f>
        <v>38.596800000000002</v>
      </c>
    </row>
    <row r="19" spans="1:21" x14ac:dyDescent="0.3">
      <c r="A19" s="4">
        <f>S19+T19</f>
        <v>38.513599999999997</v>
      </c>
      <c r="B19">
        <v>3</v>
      </c>
      <c r="C19">
        <v>20</v>
      </c>
      <c r="D19" t="s">
        <v>94</v>
      </c>
      <c r="E19" t="s">
        <v>95</v>
      </c>
      <c r="F19" t="s">
        <v>29</v>
      </c>
      <c r="G19">
        <v>24</v>
      </c>
      <c r="H19">
        <v>12</v>
      </c>
      <c r="I19">
        <v>33</v>
      </c>
      <c r="J19">
        <v>22.9</v>
      </c>
      <c r="K19">
        <v>6.2</v>
      </c>
      <c r="L19">
        <v>15</v>
      </c>
      <c r="M19" s="2">
        <f>500-C19</f>
        <v>480</v>
      </c>
      <c r="N19" s="2">
        <f>L19-18</f>
        <v>-3</v>
      </c>
      <c r="O19" s="2">
        <f>35-G19</f>
        <v>11</v>
      </c>
      <c r="P19" s="2">
        <f>O19*2</f>
        <v>22</v>
      </c>
      <c r="Q19" s="2">
        <f>K19*3</f>
        <v>18.600000000000001</v>
      </c>
      <c r="R19" s="2">
        <f>M19+(N19*2)+P19-Q19</f>
        <v>477.4</v>
      </c>
      <c r="S19" s="5">
        <f>((((R19*(19-B19))*2)/(B19+2)-(B19+1))/100)+8</f>
        <v>38.513599999999997</v>
      </c>
      <c r="U19" s="6">
        <f>A19</f>
        <v>38.513599999999997</v>
      </c>
    </row>
    <row r="20" spans="1:21" x14ac:dyDescent="0.3">
      <c r="A20" s="4">
        <f>S20+T20</f>
        <v>38.494399999999999</v>
      </c>
      <c r="B20">
        <v>3</v>
      </c>
      <c r="C20">
        <v>19</v>
      </c>
      <c r="D20" t="s">
        <v>47</v>
      </c>
      <c r="E20" t="s">
        <v>48</v>
      </c>
      <c r="F20" t="s">
        <v>29</v>
      </c>
      <c r="G20">
        <v>29</v>
      </c>
      <c r="H20">
        <v>12</v>
      </c>
      <c r="I20">
        <v>32</v>
      </c>
      <c r="J20">
        <v>20.9</v>
      </c>
      <c r="K20">
        <v>5.9</v>
      </c>
      <c r="L20">
        <v>18.899999999999999</v>
      </c>
      <c r="M20" s="2">
        <f>500-C20</f>
        <v>481</v>
      </c>
      <c r="N20" s="2">
        <f>L20-18</f>
        <v>0.89999999999999858</v>
      </c>
      <c r="O20" s="2">
        <f>35-G20</f>
        <v>6</v>
      </c>
      <c r="P20" s="2">
        <f>O20*2</f>
        <v>12</v>
      </c>
      <c r="Q20" s="2">
        <f>K20*3</f>
        <v>17.700000000000003</v>
      </c>
      <c r="R20" s="2">
        <f>M20+(N20*2)+P20-Q20</f>
        <v>477.1</v>
      </c>
      <c r="S20" s="5">
        <f>((((R20*(19-B20))*2)/(B20+2)-(B20+1))/100)+8</f>
        <v>38.494399999999999</v>
      </c>
      <c r="T20" s="2"/>
      <c r="U20" s="6">
        <f>A20</f>
        <v>38.494399999999999</v>
      </c>
    </row>
    <row r="21" spans="1:21" x14ac:dyDescent="0.3">
      <c r="A21" s="4">
        <f>S21+T21</f>
        <v>37.9696</v>
      </c>
      <c r="B21">
        <v>3</v>
      </c>
      <c r="C21">
        <v>15</v>
      </c>
      <c r="D21" t="s">
        <v>83</v>
      </c>
      <c r="E21" t="s">
        <v>62</v>
      </c>
      <c r="F21" t="s">
        <v>46</v>
      </c>
      <c r="G21">
        <v>22</v>
      </c>
      <c r="H21">
        <v>9</v>
      </c>
      <c r="I21">
        <v>55</v>
      </c>
      <c r="J21">
        <v>19.899999999999999</v>
      </c>
      <c r="K21">
        <v>11.1</v>
      </c>
      <c r="L21">
        <v>7.6</v>
      </c>
      <c r="M21" s="2">
        <f>500-C21</f>
        <v>485</v>
      </c>
      <c r="N21" s="2">
        <f>L21-12</f>
        <v>-4.4000000000000004</v>
      </c>
      <c r="O21" s="2">
        <f>35-G21</f>
        <v>13</v>
      </c>
      <c r="P21" s="2">
        <f>O21*2</f>
        <v>26</v>
      </c>
      <c r="Q21" s="2">
        <f>K21*3</f>
        <v>33.299999999999997</v>
      </c>
      <c r="R21" s="2">
        <f>M21+(N21*2)+P21-Q21</f>
        <v>468.9</v>
      </c>
      <c r="S21" s="5">
        <f>((((R21*(19-B21))*2)/(B21+2)-(B21+1))/100)+8</f>
        <v>37.9696</v>
      </c>
      <c r="T21" s="2"/>
      <c r="U21" s="6">
        <f>A21</f>
        <v>37.9696</v>
      </c>
    </row>
    <row r="22" spans="1:21" x14ac:dyDescent="0.3">
      <c r="A22" s="4">
        <f>S22+T22</f>
        <v>36.918399999999998</v>
      </c>
      <c r="B22">
        <v>3</v>
      </c>
      <c r="C22">
        <v>22</v>
      </c>
      <c r="D22" t="s">
        <v>106</v>
      </c>
      <c r="E22" t="s">
        <v>87</v>
      </c>
      <c r="F22" t="s">
        <v>46</v>
      </c>
      <c r="G22">
        <v>27</v>
      </c>
      <c r="H22">
        <v>12</v>
      </c>
      <c r="I22">
        <v>40</v>
      </c>
      <c r="J22">
        <v>24.1</v>
      </c>
      <c r="K22">
        <v>7.1</v>
      </c>
      <c r="L22">
        <v>12.7</v>
      </c>
      <c r="M22" s="2">
        <f>500-C22</f>
        <v>478</v>
      </c>
      <c r="N22" s="2">
        <f>L22-12</f>
        <v>0.69999999999999929</v>
      </c>
      <c r="O22" s="2">
        <f>32-G22</f>
        <v>5</v>
      </c>
      <c r="P22" s="2">
        <f>O22*2</f>
        <v>10</v>
      </c>
      <c r="Q22" s="2">
        <f>K22*3</f>
        <v>21.299999999999997</v>
      </c>
      <c r="R22" s="2">
        <f>M22+(N22*2)+P22-Q22</f>
        <v>468.09999999999997</v>
      </c>
      <c r="S22" s="5">
        <f>((((R22*(19-B22))*2)/(B22+2)-(B22+1))/100)+7</f>
        <v>36.918399999999998</v>
      </c>
      <c r="U22" s="6">
        <f>A22</f>
        <v>36.918399999999998</v>
      </c>
    </row>
    <row r="23" spans="1:21" x14ac:dyDescent="0.3">
      <c r="A23" s="4">
        <f>S23+T23</f>
        <v>36.340800000000002</v>
      </c>
      <c r="B23">
        <v>3</v>
      </c>
      <c r="C23">
        <v>21</v>
      </c>
      <c r="D23" t="s">
        <v>359</v>
      </c>
      <c r="E23" t="s">
        <v>50</v>
      </c>
      <c r="F23" t="s">
        <v>22</v>
      </c>
      <c r="G23">
        <v>22</v>
      </c>
      <c r="H23">
        <v>8</v>
      </c>
      <c r="I23">
        <v>43</v>
      </c>
      <c r="J23">
        <v>23.4</v>
      </c>
      <c r="K23">
        <v>9.1</v>
      </c>
      <c r="L23">
        <v>13.5</v>
      </c>
      <c r="M23" s="2">
        <f>500-C23</f>
        <v>479</v>
      </c>
      <c r="N23" s="2">
        <f>L23-12</f>
        <v>1.5</v>
      </c>
      <c r="O23" s="2">
        <f>32-G23</f>
        <v>10</v>
      </c>
      <c r="P23" s="2">
        <f>O23*2</f>
        <v>20</v>
      </c>
      <c r="Q23" s="2">
        <f>K23*3</f>
        <v>27.299999999999997</v>
      </c>
      <c r="R23" s="2">
        <f>M23+(N23*2)+P23-Q23</f>
        <v>474.7</v>
      </c>
      <c r="S23" s="5">
        <f>((((R23*(19-B23))*2)/(B23+2)-(B23+1))/100)+6</f>
        <v>36.340800000000002</v>
      </c>
      <c r="T23" s="2"/>
      <c r="U23" s="6">
        <f>A23</f>
        <v>36.340800000000002</v>
      </c>
    </row>
    <row r="24" spans="1:21" x14ac:dyDescent="0.3">
      <c r="A24" s="4">
        <f>S24+T24</f>
        <v>31.671999999999997</v>
      </c>
      <c r="B24">
        <v>3</v>
      </c>
      <c r="C24">
        <v>14</v>
      </c>
      <c r="D24" t="s">
        <v>75</v>
      </c>
      <c r="E24" t="s">
        <v>44</v>
      </c>
      <c r="F24" t="s">
        <v>29</v>
      </c>
      <c r="G24">
        <v>24</v>
      </c>
      <c r="H24">
        <v>11</v>
      </c>
      <c r="I24">
        <v>30</v>
      </c>
      <c r="J24">
        <v>19.5</v>
      </c>
      <c r="K24">
        <v>6.1</v>
      </c>
      <c r="L24">
        <v>14.9</v>
      </c>
      <c r="M24" s="2">
        <f>500-C24</f>
        <v>486</v>
      </c>
      <c r="N24" s="2">
        <f>L24-12</f>
        <v>2.9000000000000004</v>
      </c>
      <c r="O24" s="2">
        <f>35-G24</f>
        <v>11</v>
      </c>
      <c r="P24" s="2">
        <f>O24*2</f>
        <v>22</v>
      </c>
      <c r="Q24" s="2">
        <f>K24*3</f>
        <v>18.299999999999997</v>
      </c>
      <c r="R24" s="2">
        <f>M24+(N24*2)+P24-Q24</f>
        <v>495.49999999999994</v>
      </c>
      <c r="S24" s="5">
        <f>((((R24*(19-B24))*2)/(B24+2)-(B24+1))/100)</f>
        <v>31.671999999999997</v>
      </c>
      <c r="U24" s="6">
        <f>A24</f>
        <v>31.671999999999997</v>
      </c>
    </row>
    <row r="25" spans="1:21" x14ac:dyDescent="0.3">
      <c r="A25" s="4">
        <f>S25+T25</f>
        <v>31.58</v>
      </c>
      <c r="B25">
        <v>4</v>
      </c>
      <c r="C25">
        <v>31</v>
      </c>
      <c r="D25" t="s">
        <v>65</v>
      </c>
      <c r="E25" t="s">
        <v>31</v>
      </c>
      <c r="F25" t="s">
        <v>66</v>
      </c>
      <c r="G25">
        <v>27</v>
      </c>
      <c r="H25">
        <v>14</v>
      </c>
      <c r="I25">
        <v>47</v>
      </c>
      <c r="J25">
        <v>29.6</v>
      </c>
      <c r="K25">
        <v>9</v>
      </c>
      <c r="L25">
        <v>25.3</v>
      </c>
      <c r="M25" s="2">
        <f>500-C25</f>
        <v>469</v>
      </c>
      <c r="N25" s="2">
        <f>L25-18</f>
        <v>7.3000000000000007</v>
      </c>
      <c r="O25" s="2">
        <f>35-G25</f>
        <v>8</v>
      </c>
      <c r="P25" s="2">
        <f>O25*2</f>
        <v>16</v>
      </c>
      <c r="Q25" s="2">
        <f>K25*3</f>
        <v>27</v>
      </c>
      <c r="R25" s="2">
        <f>M25+(N25*2)+P25-Q25</f>
        <v>472.6</v>
      </c>
      <c r="S25" s="5">
        <f>((((R25*(19-B25))*2)/(B25+2)-(B25+1))/100)+8</f>
        <v>31.58</v>
      </c>
      <c r="U25" s="6">
        <f>A25</f>
        <v>31.58</v>
      </c>
    </row>
    <row r="26" spans="1:21" x14ac:dyDescent="0.3">
      <c r="A26" s="4">
        <f>S26+T26</f>
        <v>31.445</v>
      </c>
      <c r="B26">
        <v>4</v>
      </c>
      <c r="C26">
        <v>23</v>
      </c>
      <c r="D26" t="s">
        <v>267</v>
      </c>
      <c r="E26" t="s">
        <v>62</v>
      </c>
      <c r="F26" t="s">
        <v>29</v>
      </c>
      <c r="G26">
        <v>21</v>
      </c>
      <c r="H26">
        <v>14</v>
      </c>
      <c r="I26">
        <v>34</v>
      </c>
      <c r="J26">
        <v>25.3</v>
      </c>
      <c r="K26">
        <v>6.7</v>
      </c>
      <c r="L26">
        <v>10.5</v>
      </c>
      <c r="M26" s="2">
        <f>500-C26</f>
        <v>477</v>
      </c>
      <c r="N26" s="2">
        <f>L26-18</f>
        <v>-7.5</v>
      </c>
      <c r="O26" s="2">
        <f>35-G26</f>
        <v>14</v>
      </c>
      <c r="P26" s="2">
        <f>O26*2</f>
        <v>28</v>
      </c>
      <c r="Q26" s="2">
        <f>K26*3</f>
        <v>20.100000000000001</v>
      </c>
      <c r="R26" s="2">
        <f>M26+(N26*2)+P26-Q26</f>
        <v>469.9</v>
      </c>
      <c r="S26" s="5">
        <f>((((R26*(19-B26))*2)/(B26+2)-(B26+1))/100)+8</f>
        <v>31.445</v>
      </c>
      <c r="U26" s="6">
        <f>A26</f>
        <v>31.445</v>
      </c>
    </row>
    <row r="27" spans="1:21" x14ac:dyDescent="0.3">
      <c r="A27" s="4">
        <f>S27+T27</f>
        <v>30.99</v>
      </c>
      <c r="B27">
        <v>4</v>
      </c>
      <c r="C27">
        <v>28</v>
      </c>
      <c r="D27" t="s">
        <v>71</v>
      </c>
      <c r="E27" t="s">
        <v>72</v>
      </c>
      <c r="F27" t="s">
        <v>29</v>
      </c>
      <c r="G27">
        <v>29</v>
      </c>
      <c r="H27">
        <v>17</v>
      </c>
      <c r="I27">
        <v>38</v>
      </c>
      <c r="J27">
        <v>28.6</v>
      </c>
      <c r="K27">
        <v>6</v>
      </c>
      <c r="L27">
        <v>22.4</v>
      </c>
      <c r="M27" s="2">
        <f>500-C27</f>
        <v>472</v>
      </c>
      <c r="N27" s="2">
        <f>L27-12</f>
        <v>10.399999999999999</v>
      </c>
      <c r="O27" s="2">
        <f>32-G27</f>
        <v>3</v>
      </c>
      <c r="P27" s="2">
        <f>O27*2</f>
        <v>6</v>
      </c>
      <c r="Q27" s="2">
        <f>K27*3</f>
        <v>18</v>
      </c>
      <c r="R27" s="2">
        <f>M27+(N27*2)+P27-Q27</f>
        <v>480.8</v>
      </c>
      <c r="S27" s="5">
        <f>((((R27*(19-B27))*2)/(B27+2)-(B27+1))/100)+7</f>
        <v>30.99</v>
      </c>
      <c r="U27" s="6">
        <f>A27</f>
        <v>30.99</v>
      </c>
    </row>
    <row r="28" spans="1:21" x14ac:dyDescent="0.3">
      <c r="A28" s="4">
        <f>S28+T28</f>
        <v>30.94</v>
      </c>
      <c r="B28">
        <v>4</v>
      </c>
      <c r="C28">
        <v>27</v>
      </c>
      <c r="D28" t="s">
        <v>139</v>
      </c>
      <c r="E28" t="s">
        <v>42</v>
      </c>
      <c r="F28" t="s">
        <v>22</v>
      </c>
      <c r="G28">
        <v>26</v>
      </c>
      <c r="H28">
        <v>18</v>
      </c>
      <c r="I28">
        <v>49</v>
      </c>
      <c r="J28">
        <v>28.4</v>
      </c>
      <c r="K28">
        <v>8.8000000000000007</v>
      </c>
      <c r="L28">
        <v>15.6</v>
      </c>
      <c r="M28" s="2">
        <f>500-C28</f>
        <v>473</v>
      </c>
      <c r="N28" s="2">
        <f>L28-18</f>
        <v>-2.4000000000000004</v>
      </c>
      <c r="O28" s="2">
        <f>35-G28</f>
        <v>9</v>
      </c>
      <c r="P28" s="2">
        <f>O28*2</f>
        <v>18</v>
      </c>
      <c r="Q28" s="2">
        <f>K28*3</f>
        <v>26.400000000000002</v>
      </c>
      <c r="R28" s="2">
        <f>M28+(N28*2)+P28-Q28</f>
        <v>459.8</v>
      </c>
      <c r="S28" s="5">
        <f>((((R28*(19-B28))*2)/(B28+2)-(B28+1))/100)+8</f>
        <v>30.94</v>
      </c>
      <c r="T28" s="2"/>
      <c r="U28" s="6">
        <f>A28</f>
        <v>30.94</v>
      </c>
    </row>
    <row r="29" spans="1:21" x14ac:dyDescent="0.3">
      <c r="A29" s="4">
        <f>S29+T29</f>
        <v>30.84</v>
      </c>
      <c r="B29">
        <v>4</v>
      </c>
      <c r="C29">
        <v>35</v>
      </c>
      <c r="D29" t="s">
        <v>85</v>
      </c>
      <c r="E29" t="s">
        <v>48</v>
      </c>
      <c r="F29" t="s">
        <v>66</v>
      </c>
      <c r="G29">
        <v>26</v>
      </c>
      <c r="H29">
        <v>19</v>
      </c>
      <c r="I29">
        <v>53</v>
      </c>
      <c r="J29">
        <v>35.4</v>
      </c>
      <c r="K29">
        <v>10.6</v>
      </c>
      <c r="L29">
        <v>24.2</v>
      </c>
      <c r="M29" s="2">
        <f>500-C29</f>
        <v>465</v>
      </c>
      <c r="N29" s="2">
        <f>L29-12</f>
        <v>12.2</v>
      </c>
      <c r="O29" s="2">
        <f>30-G29</f>
        <v>4</v>
      </c>
      <c r="P29" s="2">
        <f>O29*2</f>
        <v>8</v>
      </c>
      <c r="Q29" s="2">
        <f>K29*3</f>
        <v>31.799999999999997</v>
      </c>
      <c r="R29" s="2">
        <f>M29+(N29*3)+P29-Q29</f>
        <v>477.8</v>
      </c>
      <c r="S29" s="5">
        <f>((((R29*(19-B29))*2)/(B29+2)-(B29+1))/100)+7</f>
        <v>30.84</v>
      </c>
      <c r="U29" s="6">
        <f>A29</f>
        <v>30.84</v>
      </c>
    </row>
    <row r="30" spans="1:21" x14ac:dyDescent="0.3">
      <c r="A30" s="4">
        <f>S30+T30</f>
        <v>30.8</v>
      </c>
      <c r="B30">
        <v>4</v>
      </c>
      <c r="C30">
        <v>26</v>
      </c>
      <c r="D30" t="s">
        <v>53</v>
      </c>
      <c r="E30" t="s">
        <v>54</v>
      </c>
      <c r="F30" t="s">
        <v>22</v>
      </c>
      <c r="G30">
        <v>27</v>
      </c>
      <c r="H30">
        <v>10</v>
      </c>
      <c r="I30">
        <v>54</v>
      </c>
      <c r="J30">
        <v>27.7</v>
      </c>
      <c r="K30">
        <v>13.6</v>
      </c>
      <c r="L30">
        <v>21.9</v>
      </c>
      <c r="M30" s="2">
        <f>500-C30</f>
        <v>474</v>
      </c>
      <c r="N30" s="2">
        <f>L30-18</f>
        <v>3.8999999999999986</v>
      </c>
      <c r="O30" s="2">
        <f>35-G30</f>
        <v>8</v>
      </c>
      <c r="P30" s="2">
        <f>O30*2</f>
        <v>16</v>
      </c>
      <c r="Q30" s="2">
        <f>K30*3</f>
        <v>40.799999999999997</v>
      </c>
      <c r="R30" s="2">
        <f>M30+(N30*2)+P30-Q30</f>
        <v>457</v>
      </c>
      <c r="S30" s="5">
        <f>((((R30*(19-B30))*2)/(B30+2)-(B30+1))/100)+8</f>
        <v>30.8</v>
      </c>
      <c r="U30" s="6">
        <f>A30</f>
        <v>30.8</v>
      </c>
    </row>
    <row r="31" spans="1:21" x14ac:dyDescent="0.3">
      <c r="A31" s="4">
        <f>S31+T31</f>
        <v>30.785000000000004</v>
      </c>
      <c r="B31">
        <v>4</v>
      </c>
      <c r="C31">
        <v>29</v>
      </c>
      <c r="D31" t="s">
        <v>36</v>
      </c>
      <c r="E31" t="s">
        <v>70</v>
      </c>
      <c r="F31" t="s">
        <v>29</v>
      </c>
      <c r="G31">
        <v>30</v>
      </c>
      <c r="H31">
        <v>16</v>
      </c>
      <c r="I31">
        <v>38</v>
      </c>
      <c r="J31">
        <v>28.8</v>
      </c>
      <c r="K31">
        <v>5.8</v>
      </c>
      <c r="L31">
        <v>19.7</v>
      </c>
      <c r="M31" s="2">
        <f>500-C31</f>
        <v>471</v>
      </c>
      <c r="N31" s="2">
        <f>L31-12</f>
        <v>7.6999999999999993</v>
      </c>
      <c r="O31" s="2">
        <f>30-G31</f>
        <v>0</v>
      </c>
      <c r="P31" s="2">
        <f>O31*2</f>
        <v>0</v>
      </c>
      <c r="Q31" s="2">
        <f>K31*3</f>
        <v>17.399999999999999</v>
      </c>
      <c r="R31" s="2">
        <f>M31+(N31*3)+P31-Q31</f>
        <v>476.70000000000005</v>
      </c>
      <c r="S31" s="5">
        <f>((((R31*(19-B31))*2)/(B31+2)-(B31+1))/100)+7</f>
        <v>30.785000000000004</v>
      </c>
      <c r="U31" s="6">
        <f>A31</f>
        <v>30.785000000000004</v>
      </c>
    </row>
    <row r="32" spans="1:21" x14ac:dyDescent="0.3">
      <c r="A32" s="4">
        <f>S32+T32</f>
        <v>30.770000000000003</v>
      </c>
      <c r="B32">
        <v>4</v>
      </c>
      <c r="C32">
        <v>24</v>
      </c>
      <c r="D32" t="s">
        <v>265</v>
      </c>
      <c r="E32" t="s">
        <v>50</v>
      </c>
      <c r="F32" t="s">
        <v>29</v>
      </c>
      <c r="G32">
        <v>25</v>
      </c>
      <c r="H32">
        <v>17</v>
      </c>
      <c r="I32">
        <v>34</v>
      </c>
      <c r="J32">
        <v>25.4</v>
      </c>
      <c r="K32">
        <v>5.4</v>
      </c>
      <c r="L32">
        <v>13.3</v>
      </c>
      <c r="M32" s="2">
        <f>500-C32</f>
        <v>476</v>
      </c>
      <c r="N32" s="2">
        <f>L32-12</f>
        <v>1.3000000000000007</v>
      </c>
      <c r="O32" s="2">
        <f>32-G32</f>
        <v>7</v>
      </c>
      <c r="P32" s="2">
        <f>O32*2</f>
        <v>14</v>
      </c>
      <c r="Q32" s="2">
        <f>K32*3</f>
        <v>16.200000000000003</v>
      </c>
      <c r="R32" s="2">
        <f>M32+(N32*2)+P32-Q32</f>
        <v>476.40000000000003</v>
      </c>
      <c r="S32" s="5">
        <f>((((R32*(19-B32))*2)/(B32+2)-(B32+1))/100)+7</f>
        <v>30.770000000000003</v>
      </c>
      <c r="T32" s="2"/>
      <c r="U32" s="6">
        <f>A32</f>
        <v>30.770000000000003</v>
      </c>
    </row>
    <row r="33" spans="1:21" x14ac:dyDescent="0.3">
      <c r="A33" s="4">
        <f>S33+T33</f>
        <v>30.429999999999996</v>
      </c>
      <c r="B33">
        <v>4</v>
      </c>
      <c r="C33">
        <v>32</v>
      </c>
      <c r="D33" t="s">
        <v>187</v>
      </c>
      <c r="E33" t="s">
        <v>126</v>
      </c>
      <c r="F33" t="s">
        <v>22</v>
      </c>
      <c r="G33">
        <v>25</v>
      </c>
      <c r="H33">
        <v>14</v>
      </c>
      <c r="I33">
        <v>48</v>
      </c>
      <c r="J33">
        <v>31.8</v>
      </c>
      <c r="K33">
        <v>10.6</v>
      </c>
      <c r="L33">
        <v>14.7</v>
      </c>
      <c r="M33" s="2">
        <f>500-C33</f>
        <v>468</v>
      </c>
      <c r="N33" s="2">
        <f>L33-18</f>
        <v>-3.3000000000000007</v>
      </c>
      <c r="O33" s="2">
        <f>35-G33</f>
        <v>10</v>
      </c>
      <c r="P33" s="2">
        <f>O33*2</f>
        <v>20</v>
      </c>
      <c r="Q33" s="2">
        <f>K33*3</f>
        <v>31.799999999999997</v>
      </c>
      <c r="R33" s="2">
        <f>M33+(N33*2)+P33-Q33</f>
        <v>449.59999999999997</v>
      </c>
      <c r="S33" s="5">
        <f>((((R33*(19-B33))*2)/(B33+2)-(B33+1))/100)+8</f>
        <v>30.429999999999996</v>
      </c>
      <c r="U33" s="6">
        <f>A33</f>
        <v>30.429999999999996</v>
      </c>
    </row>
    <row r="34" spans="1:21" x14ac:dyDescent="0.3">
      <c r="A34" s="4">
        <f>S34+T34</f>
        <v>30.076999999999998</v>
      </c>
      <c r="B34">
        <v>4</v>
      </c>
      <c r="C34">
        <v>34</v>
      </c>
      <c r="D34" t="s">
        <v>371</v>
      </c>
      <c r="E34" t="s">
        <v>50</v>
      </c>
      <c r="F34" t="s">
        <v>29</v>
      </c>
      <c r="G34">
        <v>21</v>
      </c>
      <c r="H34">
        <v>21</v>
      </c>
      <c r="I34">
        <v>64</v>
      </c>
      <c r="J34">
        <v>34.9</v>
      </c>
      <c r="K34">
        <v>10.199999999999999</v>
      </c>
      <c r="L34">
        <v>14.57</v>
      </c>
      <c r="M34" s="2">
        <f>500-C34</f>
        <v>466</v>
      </c>
      <c r="N34" s="2">
        <f>L34-12</f>
        <v>2.5700000000000003</v>
      </c>
      <c r="O34" s="2">
        <f>32-G34</f>
        <v>11</v>
      </c>
      <c r="P34" s="2">
        <f>O34*2</f>
        <v>22</v>
      </c>
      <c r="Q34" s="2">
        <f>K34*3</f>
        <v>30.599999999999998</v>
      </c>
      <c r="R34" s="2">
        <f>M34+(N34*2)+P34-Q34</f>
        <v>462.53999999999996</v>
      </c>
      <c r="S34" s="5">
        <f>((((R34*(19-B34))*2)/(B34+2)-(B34+1))/100)+7</f>
        <v>30.076999999999998</v>
      </c>
      <c r="T34" s="2"/>
      <c r="U34" s="6">
        <f>A34</f>
        <v>30.076999999999998</v>
      </c>
    </row>
    <row r="35" spans="1:21" x14ac:dyDescent="0.3">
      <c r="A35" s="4">
        <f>S35+T35</f>
        <v>28.92</v>
      </c>
      <c r="B35">
        <v>4</v>
      </c>
      <c r="C35">
        <v>33</v>
      </c>
      <c r="D35" t="s">
        <v>32</v>
      </c>
      <c r="E35" t="s">
        <v>33</v>
      </c>
      <c r="F35" t="s">
        <v>22</v>
      </c>
      <c r="G35">
        <v>25</v>
      </c>
      <c r="H35">
        <v>11</v>
      </c>
      <c r="I35">
        <v>52</v>
      </c>
      <c r="J35">
        <v>33.6</v>
      </c>
      <c r="K35">
        <v>12.6</v>
      </c>
      <c r="L35">
        <v>13.1</v>
      </c>
      <c r="M35" s="2">
        <f>500-C35</f>
        <v>467</v>
      </c>
      <c r="N35" s="2">
        <f>L35-18</f>
        <v>-4.9000000000000004</v>
      </c>
      <c r="O35" s="2">
        <f>35-G35</f>
        <v>10</v>
      </c>
      <c r="P35" s="2">
        <f>O35*2</f>
        <v>20</v>
      </c>
      <c r="Q35" s="2">
        <f>K35*3</f>
        <v>37.799999999999997</v>
      </c>
      <c r="R35" s="2">
        <f>M35+(N35*2)+P35-Q35</f>
        <v>439.4</v>
      </c>
      <c r="S35" s="5">
        <f>((((R35*(19-B35))*2)/(B35+2)-(B35+1))/100)+7</f>
        <v>28.92</v>
      </c>
      <c r="T35" s="2"/>
      <c r="U35" s="6">
        <f>A35</f>
        <v>28.92</v>
      </c>
    </row>
    <row r="36" spans="1:21" x14ac:dyDescent="0.3">
      <c r="A36" s="4">
        <f>S36+T36</f>
        <v>26.544</v>
      </c>
      <c r="B36">
        <v>5</v>
      </c>
      <c r="C36">
        <v>40</v>
      </c>
      <c r="D36" t="s">
        <v>149</v>
      </c>
      <c r="E36" t="s">
        <v>95</v>
      </c>
      <c r="F36" t="s">
        <v>66</v>
      </c>
      <c r="G36">
        <v>24</v>
      </c>
      <c r="H36">
        <v>20</v>
      </c>
      <c r="I36">
        <v>56</v>
      </c>
      <c r="J36">
        <v>41.3</v>
      </c>
      <c r="K36">
        <v>10.7</v>
      </c>
      <c r="L36">
        <v>25.6</v>
      </c>
      <c r="M36" s="2">
        <f>500-C36</f>
        <v>460</v>
      </c>
      <c r="N36" s="2">
        <f>L36-18</f>
        <v>7.6000000000000014</v>
      </c>
      <c r="O36" s="2">
        <f>35-G36</f>
        <v>11</v>
      </c>
      <c r="P36" s="2">
        <f>O36*2</f>
        <v>22</v>
      </c>
      <c r="Q36" s="2">
        <f>K36*3</f>
        <v>32.099999999999994</v>
      </c>
      <c r="R36" s="2">
        <f>M36+(N36*2)+P36-Q36</f>
        <v>465.1</v>
      </c>
      <c r="S36" s="5">
        <f>((((R36*(19-B36))*2)/(B36+2)-(B36+1))/100)+8</f>
        <v>26.544</v>
      </c>
      <c r="T36" s="2"/>
      <c r="U36" s="6">
        <f>A36</f>
        <v>26.544</v>
      </c>
    </row>
    <row r="37" spans="1:21" x14ac:dyDescent="0.3">
      <c r="A37" s="4">
        <f>S37+T37</f>
        <v>26.044799999999999</v>
      </c>
      <c r="B37">
        <v>5</v>
      </c>
      <c r="C37">
        <v>46</v>
      </c>
      <c r="D37" t="s">
        <v>374</v>
      </c>
      <c r="E37" t="s">
        <v>28</v>
      </c>
      <c r="F37" t="s">
        <v>29</v>
      </c>
      <c r="G37">
        <v>21</v>
      </c>
      <c r="H37">
        <v>36</v>
      </c>
      <c r="I37">
        <v>65</v>
      </c>
      <c r="J37">
        <v>49.3</v>
      </c>
      <c r="K37">
        <v>7.6</v>
      </c>
      <c r="L37">
        <v>11.71</v>
      </c>
      <c r="M37" s="2">
        <f>500-C37</f>
        <v>454</v>
      </c>
      <c r="N37" s="2">
        <f>L37-12</f>
        <v>-0.28999999999999915</v>
      </c>
      <c r="O37" s="2">
        <f>32-G37</f>
        <v>11</v>
      </c>
      <c r="P37" s="2">
        <f>O37*2</f>
        <v>22</v>
      </c>
      <c r="Q37" s="2">
        <f>K37*3</f>
        <v>22.799999999999997</v>
      </c>
      <c r="R37" s="2">
        <f>M37+(N37*2)+P37-Q37</f>
        <v>452.62</v>
      </c>
      <c r="S37" s="5">
        <f>((((R37*(19-B37))*2)/(B37+2)-(B37+1))/100)+8</f>
        <v>26.044799999999999</v>
      </c>
      <c r="U37" s="6">
        <f>A37</f>
        <v>26.044799999999999</v>
      </c>
    </row>
    <row r="38" spans="1:21" x14ac:dyDescent="0.3">
      <c r="A38" s="4">
        <f>S38+T38</f>
        <v>25.904</v>
      </c>
      <c r="B38">
        <v>5</v>
      </c>
      <c r="C38">
        <v>43</v>
      </c>
      <c r="D38" t="s">
        <v>129</v>
      </c>
      <c r="E38" t="s">
        <v>21</v>
      </c>
      <c r="F38" t="s">
        <v>29</v>
      </c>
      <c r="G38">
        <v>25</v>
      </c>
      <c r="H38">
        <v>36</v>
      </c>
      <c r="I38">
        <v>59</v>
      </c>
      <c r="J38">
        <v>44.4</v>
      </c>
      <c r="K38">
        <v>6.3</v>
      </c>
      <c r="L38">
        <v>13.5</v>
      </c>
      <c r="M38" s="2">
        <f>500-C38</f>
        <v>457</v>
      </c>
      <c r="N38" s="2">
        <f>L38-18</f>
        <v>-4.5</v>
      </c>
      <c r="O38" s="2">
        <f>35-G38</f>
        <v>10</v>
      </c>
      <c r="P38" s="2">
        <f>O38*2</f>
        <v>20</v>
      </c>
      <c r="Q38" s="2">
        <f>K38*3</f>
        <v>18.899999999999999</v>
      </c>
      <c r="R38" s="2">
        <f>M38+(N38*2)+P38-Q38</f>
        <v>449.1</v>
      </c>
      <c r="S38" s="5">
        <f>((((R38*(19-B38))*2)/(B38+2)-(B38+1))/100)+8</f>
        <v>25.904</v>
      </c>
      <c r="T38" s="2"/>
      <c r="U38" s="6">
        <f>A38</f>
        <v>25.904</v>
      </c>
    </row>
    <row r="39" spans="1:21" x14ac:dyDescent="0.3">
      <c r="A39" s="4">
        <f>S39+T39</f>
        <v>25.851999999999997</v>
      </c>
      <c r="B39">
        <v>5</v>
      </c>
      <c r="C39">
        <v>44</v>
      </c>
      <c r="D39" t="s">
        <v>104</v>
      </c>
      <c r="E39" t="s">
        <v>44</v>
      </c>
      <c r="F39" t="s">
        <v>66</v>
      </c>
      <c r="G39">
        <v>26</v>
      </c>
      <c r="H39">
        <v>23</v>
      </c>
      <c r="I39">
        <v>60</v>
      </c>
      <c r="J39">
        <v>45.7</v>
      </c>
      <c r="K39">
        <v>11.2</v>
      </c>
      <c r="L39">
        <v>21.7</v>
      </c>
      <c r="M39" s="2">
        <f>500-C39</f>
        <v>456</v>
      </c>
      <c r="N39" s="2">
        <f>L39-18</f>
        <v>3.6999999999999993</v>
      </c>
      <c r="O39" s="2">
        <f>35-G39</f>
        <v>9</v>
      </c>
      <c r="P39" s="2">
        <f>O39*2</f>
        <v>18</v>
      </c>
      <c r="Q39" s="2">
        <f>K39*3</f>
        <v>33.599999999999994</v>
      </c>
      <c r="R39" s="2">
        <f>M39+(N39*2)+P39-Q39</f>
        <v>447.79999999999995</v>
      </c>
      <c r="S39" s="5">
        <f>((((R39*(19-B39))*2)/(B39+2)-(B39+1))/100)+8</f>
        <v>25.851999999999997</v>
      </c>
      <c r="U39" s="6">
        <f>A39</f>
        <v>25.851999999999997</v>
      </c>
    </row>
    <row r="40" spans="1:21" x14ac:dyDescent="0.3">
      <c r="A40" s="4">
        <f>S40+T40</f>
        <v>25.503999999999998</v>
      </c>
      <c r="B40">
        <v>5</v>
      </c>
      <c r="C40">
        <v>48</v>
      </c>
      <c r="D40" t="s">
        <v>93</v>
      </c>
      <c r="E40" t="s">
        <v>80</v>
      </c>
      <c r="F40" t="s">
        <v>29</v>
      </c>
      <c r="G40">
        <v>24</v>
      </c>
      <c r="H40">
        <v>37</v>
      </c>
      <c r="I40">
        <v>66</v>
      </c>
      <c r="J40">
        <v>50.8</v>
      </c>
      <c r="K40">
        <v>8.6999999999999993</v>
      </c>
      <c r="L40">
        <v>13.6</v>
      </c>
      <c r="M40" s="2">
        <f>500-C40</f>
        <v>452</v>
      </c>
      <c r="N40" s="2">
        <f>L40-18</f>
        <v>-4.4000000000000004</v>
      </c>
      <c r="O40" s="2">
        <f>35-G40</f>
        <v>11</v>
      </c>
      <c r="P40" s="2">
        <f>O40*2</f>
        <v>22</v>
      </c>
      <c r="Q40" s="2">
        <f>K40*3</f>
        <v>26.099999999999998</v>
      </c>
      <c r="R40" s="2">
        <f>M40+(N40*2)+P40-Q40</f>
        <v>439.09999999999997</v>
      </c>
      <c r="S40" s="5">
        <f>((((R40*(19-B40))*2)/(B40+2)-(B40+1))/100)+8</f>
        <v>25.503999999999998</v>
      </c>
      <c r="T40" s="2"/>
      <c r="U40" s="6">
        <f>A40</f>
        <v>25.503999999999998</v>
      </c>
    </row>
    <row r="41" spans="1:21" x14ac:dyDescent="0.3">
      <c r="A41" s="4">
        <f>S41+T41</f>
        <v>25.371999999999996</v>
      </c>
      <c r="B41">
        <v>5</v>
      </c>
      <c r="C41">
        <v>49</v>
      </c>
      <c r="D41" t="s">
        <v>100</v>
      </c>
      <c r="E41" t="s">
        <v>87</v>
      </c>
      <c r="F41" t="s">
        <v>22</v>
      </c>
      <c r="G41">
        <v>24</v>
      </c>
      <c r="H41">
        <v>33</v>
      </c>
      <c r="I41">
        <v>68</v>
      </c>
      <c r="J41">
        <v>51.2</v>
      </c>
      <c r="K41">
        <v>9.1999999999999993</v>
      </c>
      <c r="L41">
        <v>10.199999999999999</v>
      </c>
      <c r="M41" s="2">
        <f>500-C41</f>
        <v>451</v>
      </c>
      <c r="N41" s="2">
        <f>L41-12</f>
        <v>-1.8000000000000007</v>
      </c>
      <c r="O41" s="2">
        <f>32-G41</f>
        <v>8</v>
      </c>
      <c r="P41" s="2">
        <f>O41*2</f>
        <v>16</v>
      </c>
      <c r="Q41" s="2">
        <f>K41*3</f>
        <v>27.599999999999998</v>
      </c>
      <c r="R41" s="2">
        <f>M41+(N41*2)+P41-Q41</f>
        <v>435.79999999999995</v>
      </c>
      <c r="S41" s="5">
        <f>((((R41*(19-B41))*2)/(B41+2)-(B41+1))/100)+8</f>
        <v>25.371999999999996</v>
      </c>
      <c r="T41" s="2"/>
      <c r="U41" s="6">
        <f>A41</f>
        <v>25.371999999999996</v>
      </c>
    </row>
    <row r="42" spans="1:21" x14ac:dyDescent="0.3">
      <c r="A42" s="4">
        <f>S42+T42</f>
        <v>25.067999999999998</v>
      </c>
      <c r="B42">
        <v>5</v>
      </c>
      <c r="C42">
        <v>39</v>
      </c>
      <c r="D42" t="s">
        <v>73</v>
      </c>
      <c r="E42" t="s">
        <v>74</v>
      </c>
      <c r="F42" t="s">
        <v>29</v>
      </c>
      <c r="G42">
        <v>27</v>
      </c>
      <c r="H42">
        <v>32</v>
      </c>
      <c r="I42">
        <v>62</v>
      </c>
      <c r="J42">
        <v>40.799999999999997</v>
      </c>
      <c r="K42">
        <v>7.5</v>
      </c>
      <c r="L42">
        <v>14.9</v>
      </c>
      <c r="M42" s="2">
        <f>500-C42</f>
        <v>461</v>
      </c>
      <c r="N42" s="2">
        <f>L42-12</f>
        <v>2.9000000000000004</v>
      </c>
      <c r="O42" s="2">
        <f>30-G42</f>
        <v>3</v>
      </c>
      <c r="P42" s="2">
        <f>O42*2</f>
        <v>6</v>
      </c>
      <c r="Q42" s="2">
        <f>K42*3</f>
        <v>22.5</v>
      </c>
      <c r="R42" s="2">
        <f>M42+(N42*3)+P42-Q42</f>
        <v>453.2</v>
      </c>
      <c r="S42" s="5">
        <f>((((R42*(19-B42))*2)/(B42+2)-(B42+1))/100)+7</f>
        <v>25.067999999999998</v>
      </c>
      <c r="U42" s="6">
        <f>A42</f>
        <v>25.067999999999998</v>
      </c>
    </row>
    <row r="43" spans="1:21" x14ac:dyDescent="0.3">
      <c r="A43" s="4">
        <f>S43+T43</f>
        <v>24.96</v>
      </c>
      <c r="B43">
        <v>5</v>
      </c>
      <c r="C43">
        <v>38</v>
      </c>
      <c r="D43" t="s">
        <v>262</v>
      </c>
      <c r="E43" t="s">
        <v>91</v>
      </c>
      <c r="F43" t="s">
        <v>29</v>
      </c>
      <c r="G43">
        <v>26</v>
      </c>
      <c r="H43">
        <v>28</v>
      </c>
      <c r="I43">
        <v>56</v>
      </c>
      <c r="J43">
        <v>39.299999999999997</v>
      </c>
      <c r="K43">
        <v>6.2</v>
      </c>
      <c r="L43">
        <v>11.7</v>
      </c>
      <c r="M43" s="2">
        <f>500-C43</f>
        <v>462</v>
      </c>
      <c r="N43" s="2">
        <f>L43-12</f>
        <v>-0.30000000000000071</v>
      </c>
      <c r="O43" s="2">
        <f>30-G43</f>
        <v>4</v>
      </c>
      <c r="P43" s="2">
        <f>O43*2</f>
        <v>8</v>
      </c>
      <c r="Q43" s="2">
        <f>K43*3</f>
        <v>18.600000000000001</v>
      </c>
      <c r="R43" s="2">
        <f>M43+(N43*3)+P43-Q43</f>
        <v>450.5</v>
      </c>
      <c r="S43" s="5">
        <f>((((R43*(19-B43))*2)/(B43+2)-(B43+1))/100)+7</f>
        <v>24.96</v>
      </c>
      <c r="U43" s="6">
        <f>A43</f>
        <v>24.96</v>
      </c>
    </row>
    <row r="44" spans="1:21" x14ac:dyDescent="0.3">
      <c r="A44" s="4">
        <f>S44+T44</f>
        <v>24.911999999999995</v>
      </c>
      <c r="B44">
        <v>5</v>
      </c>
      <c r="C44">
        <v>36</v>
      </c>
      <c r="D44" t="s">
        <v>56</v>
      </c>
      <c r="E44" t="s">
        <v>57</v>
      </c>
      <c r="F44" t="s">
        <v>22</v>
      </c>
      <c r="G44">
        <v>27</v>
      </c>
      <c r="H44">
        <v>20</v>
      </c>
      <c r="I44">
        <v>59</v>
      </c>
      <c r="J44">
        <v>37.200000000000003</v>
      </c>
      <c r="K44">
        <v>11.3</v>
      </c>
      <c r="L44">
        <v>16.600000000000001</v>
      </c>
      <c r="M44" s="2">
        <f>500-C44</f>
        <v>464</v>
      </c>
      <c r="N44" s="2">
        <f>L44-12</f>
        <v>4.6000000000000014</v>
      </c>
      <c r="O44" s="2">
        <f>32-G44</f>
        <v>5</v>
      </c>
      <c r="P44" s="2">
        <f>O44*2</f>
        <v>10</v>
      </c>
      <c r="Q44" s="2">
        <f>K44*3</f>
        <v>33.900000000000006</v>
      </c>
      <c r="R44" s="2">
        <f>M44+(N44*2)+P44-Q44</f>
        <v>449.29999999999995</v>
      </c>
      <c r="S44" s="5">
        <f>((((R44*(19-B44))*2)/(B44+2)-(B44+1))/100)+7</f>
        <v>24.911999999999995</v>
      </c>
      <c r="T44" s="2"/>
      <c r="U44" s="6">
        <f>A44</f>
        <v>24.911999999999995</v>
      </c>
    </row>
    <row r="45" spans="1:21" x14ac:dyDescent="0.3">
      <c r="A45" s="4">
        <f>S45+T45</f>
        <v>24.863999999999997</v>
      </c>
      <c r="B45">
        <v>5</v>
      </c>
      <c r="C45">
        <v>47</v>
      </c>
      <c r="D45" t="s">
        <v>185</v>
      </c>
      <c r="E45" t="s">
        <v>28</v>
      </c>
      <c r="F45" t="s">
        <v>46</v>
      </c>
      <c r="G45">
        <v>25</v>
      </c>
      <c r="H45">
        <v>24</v>
      </c>
      <c r="I45">
        <v>73</v>
      </c>
      <c r="J45">
        <v>50.6</v>
      </c>
      <c r="K45">
        <v>13.1</v>
      </c>
      <c r="L45">
        <v>12.7</v>
      </c>
      <c r="M45" s="2">
        <f>500-C45</f>
        <v>453</v>
      </c>
      <c r="N45" s="2">
        <f>L45-18</f>
        <v>-5.3000000000000007</v>
      </c>
      <c r="O45" s="2">
        <f>35-G45</f>
        <v>10</v>
      </c>
      <c r="P45" s="2">
        <f>O45*2</f>
        <v>20</v>
      </c>
      <c r="Q45" s="2">
        <f>K45*3</f>
        <v>39.299999999999997</v>
      </c>
      <c r="R45" s="2">
        <f>M45+(N45*2)+P45-Q45</f>
        <v>423.09999999999997</v>
      </c>
      <c r="S45" s="5">
        <f>((((R45*(19-B45))*2)/(B45+2)-(B45+1))/100)+8</f>
        <v>24.863999999999997</v>
      </c>
      <c r="T45" s="2"/>
      <c r="U45" s="6">
        <f>A45</f>
        <v>24.863999999999997</v>
      </c>
    </row>
    <row r="46" spans="1:21" x14ac:dyDescent="0.3">
      <c r="A46" s="4">
        <f>S46+T46</f>
        <v>24.672000000000001</v>
      </c>
      <c r="B46">
        <v>5</v>
      </c>
      <c r="C46">
        <v>42</v>
      </c>
      <c r="D46" t="s">
        <v>92</v>
      </c>
      <c r="E46" t="s">
        <v>78</v>
      </c>
      <c r="F46" t="s">
        <v>29</v>
      </c>
      <c r="G46">
        <v>27</v>
      </c>
      <c r="H46">
        <v>34</v>
      </c>
      <c r="I46">
        <v>66</v>
      </c>
      <c r="J46">
        <v>44.3</v>
      </c>
      <c r="K46">
        <v>8.9</v>
      </c>
      <c r="L46">
        <v>13</v>
      </c>
      <c r="M46" s="2">
        <f>500-C46</f>
        <v>458</v>
      </c>
      <c r="N46" s="2">
        <f>L46-12</f>
        <v>1</v>
      </c>
      <c r="O46" s="2">
        <f>32-G46</f>
        <v>5</v>
      </c>
      <c r="P46" s="2">
        <f>O46*2</f>
        <v>10</v>
      </c>
      <c r="Q46" s="2">
        <f>K46*3</f>
        <v>26.700000000000003</v>
      </c>
      <c r="R46" s="2">
        <f>M46+(N46*2)+P46-Q46</f>
        <v>443.3</v>
      </c>
      <c r="S46" s="5">
        <f>((((R46*(19-B46))*2)/(B46+2)-(B46+1))/100)+7</f>
        <v>24.672000000000001</v>
      </c>
      <c r="U46" s="6">
        <f>A46</f>
        <v>24.672000000000001</v>
      </c>
    </row>
    <row r="47" spans="1:21" x14ac:dyDescent="0.3">
      <c r="A47" s="4">
        <f>S47+T47</f>
        <v>24.591999999999999</v>
      </c>
      <c r="B47">
        <v>5</v>
      </c>
      <c r="C47">
        <v>41</v>
      </c>
      <c r="D47" t="s">
        <v>279</v>
      </c>
      <c r="E47" t="s">
        <v>37</v>
      </c>
      <c r="F47" t="s">
        <v>29</v>
      </c>
      <c r="G47">
        <v>24</v>
      </c>
      <c r="H47">
        <v>18</v>
      </c>
      <c r="I47">
        <v>63</v>
      </c>
      <c r="J47">
        <v>41.7</v>
      </c>
      <c r="K47">
        <v>9.6</v>
      </c>
      <c r="L47">
        <v>11.7</v>
      </c>
      <c r="M47" s="2">
        <f>500-C47</f>
        <v>459</v>
      </c>
      <c r="N47" s="2">
        <f>L47-12</f>
        <v>-0.30000000000000071</v>
      </c>
      <c r="O47" s="2">
        <f>30-G47</f>
        <v>6</v>
      </c>
      <c r="P47" s="2">
        <f>O47*2</f>
        <v>12</v>
      </c>
      <c r="Q47" s="2">
        <f>K47*3</f>
        <v>28.799999999999997</v>
      </c>
      <c r="R47" s="2">
        <f>M47+(N47*3)+P47-Q47</f>
        <v>441.3</v>
      </c>
      <c r="S47" s="5">
        <f>((((R47*(19-B47))*2)/(B47+2)-(B47+1))/100)+7</f>
        <v>24.591999999999999</v>
      </c>
      <c r="T47" s="2"/>
      <c r="U47" s="6">
        <f>A47</f>
        <v>24.591999999999999</v>
      </c>
    </row>
    <row r="48" spans="1:21" x14ac:dyDescent="0.3">
      <c r="A48" s="4">
        <f>S48+T48</f>
        <v>24.26</v>
      </c>
      <c r="B48">
        <v>5</v>
      </c>
      <c r="C48">
        <v>45</v>
      </c>
      <c r="D48" t="s">
        <v>268</v>
      </c>
      <c r="E48" t="s">
        <v>35</v>
      </c>
      <c r="F48" t="s">
        <v>29</v>
      </c>
      <c r="G48">
        <v>23</v>
      </c>
      <c r="H48">
        <v>36</v>
      </c>
      <c r="I48">
        <v>62</v>
      </c>
      <c r="J48">
        <v>47.1</v>
      </c>
      <c r="K48">
        <v>8</v>
      </c>
      <c r="L48">
        <v>8</v>
      </c>
      <c r="M48" s="2">
        <f>500-C48</f>
        <v>455</v>
      </c>
      <c r="N48" s="2">
        <f>L48-12</f>
        <v>-4</v>
      </c>
      <c r="O48" s="2">
        <f>30-G48</f>
        <v>7</v>
      </c>
      <c r="P48" s="2">
        <f>O48*2</f>
        <v>14</v>
      </c>
      <c r="Q48" s="2">
        <f>K48*3</f>
        <v>24</v>
      </c>
      <c r="R48" s="2">
        <f>M48+(N48*3)+P48-Q48</f>
        <v>433</v>
      </c>
      <c r="S48" s="5">
        <f>((((R48*(19-B48))*2)/(B48+2)-(B48+1))/100)+7</f>
        <v>24.26</v>
      </c>
      <c r="T48" s="2"/>
      <c r="U48" s="6">
        <f>A48</f>
        <v>24.26</v>
      </c>
    </row>
    <row r="49" spans="1:21" x14ac:dyDescent="0.3">
      <c r="A49" s="4">
        <f>S49+T49</f>
        <v>23.68</v>
      </c>
      <c r="B49">
        <v>4</v>
      </c>
      <c r="C49">
        <v>30</v>
      </c>
      <c r="D49" t="s">
        <v>105</v>
      </c>
      <c r="E49" t="s">
        <v>70</v>
      </c>
      <c r="F49" t="s">
        <v>22</v>
      </c>
      <c r="G49">
        <v>25</v>
      </c>
      <c r="H49">
        <v>13</v>
      </c>
      <c r="I49">
        <v>43</v>
      </c>
      <c r="J49">
        <v>28.9</v>
      </c>
      <c r="K49">
        <v>10</v>
      </c>
      <c r="L49">
        <v>19.3</v>
      </c>
      <c r="M49" s="2">
        <f>500-C49</f>
        <v>470</v>
      </c>
      <c r="N49" s="2">
        <f>L49-12</f>
        <v>7.3000000000000007</v>
      </c>
      <c r="O49" s="2">
        <f>35-G49</f>
        <v>10</v>
      </c>
      <c r="P49" s="2">
        <f>O49*2</f>
        <v>20</v>
      </c>
      <c r="Q49" s="2">
        <f>K49*3</f>
        <v>30</v>
      </c>
      <c r="R49" s="2">
        <f>M49+(N49*2)+P49-Q49</f>
        <v>474.6</v>
      </c>
      <c r="S49" s="5">
        <f>((((R49*(19-B49))*2)/(B49+2)-(B49+1))/100)</f>
        <v>23.68</v>
      </c>
      <c r="T49" s="2"/>
      <c r="U49" s="6">
        <f>A49</f>
        <v>23.68</v>
      </c>
    </row>
    <row r="50" spans="1:21" x14ac:dyDescent="0.3">
      <c r="A50" s="4">
        <f>S50+T50</f>
        <v>22.064250000000001</v>
      </c>
      <c r="B50">
        <v>6</v>
      </c>
      <c r="C50">
        <v>52</v>
      </c>
      <c r="D50" t="s">
        <v>280</v>
      </c>
      <c r="E50" t="s">
        <v>136</v>
      </c>
      <c r="F50" t="s">
        <v>22</v>
      </c>
      <c r="G50">
        <v>23</v>
      </c>
      <c r="H50">
        <v>38</v>
      </c>
      <c r="I50">
        <v>78</v>
      </c>
      <c r="J50">
        <v>53.3</v>
      </c>
      <c r="K50">
        <v>12.9</v>
      </c>
      <c r="L50">
        <v>12.8</v>
      </c>
      <c r="M50" s="2">
        <f>500-C50</f>
        <v>448</v>
      </c>
      <c r="N50" s="2">
        <f>L50-12</f>
        <v>0.80000000000000071</v>
      </c>
      <c r="O50" s="2">
        <f>35-G50</f>
        <v>12</v>
      </c>
      <c r="P50" s="2">
        <f>O50*2</f>
        <v>24</v>
      </c>
      <c r="Q50" s="2">
        <f>K50*3</f>
        <v>38.700000000000003</v>
      </c>
      <c r="R50" s="2">
        <f>M50+(N50*2)+P50-Q50</f>
        <v>434.90000000000003</v>
      </c>
      <c r="S50" s="5">
        <f>((((R50*(19-B50))*2)/(B50+2)-(B50+1))/100)+8</f>
        <v>22.064250000000001</v>
      </c>
      <c r="T50" s="2"/>
      <c r="U50" s="6">
        <f>A50</f>
        <v>22.064250000000001</v>
      </c>
    </row>
    <row r="51" spans="1:21" x14ac:dyDescent="0.3">
      <c r="A51" s="4">
        <f>S51+T51</f>
        <v>22.038249999999998</v>
      </c>
      <c r="B51">
        <v>6</v>
      </c>
      <c r="C51">
        <v>50</v>
      </c>
      <c r="D51" t="s">
        <v>118</v>
      </c>
      <c r="E51" t="s">
        <v>78</v>
      </c>
      <c r="F51" t="s">
        <v>29</v>
      </c>
      <c r="G51">
        <v>25</v>
      </c>
      <c r="H51">
        <v>23</v>
      </c>
      <c r="I51">
        <v>75</v>
      </c>
      <c r="J51">
        <v>53.1</v>
      </c>
      <c r="K51">
        <v>12.9</v>
      </c>
      <c r="L51">
        <v>13.4</v>
      </c>
      <c r="M51" s="2">
        <f>500-C51</f>
        <v>450</v>
      </c>
      <c r="N51" s="2">
        <f>L51-12</f>
        <v>1.4000000000000004</v>
      </c>
      <c r="O51" s="2">
        <f>35-G51</f>
        <v>10</v>
      </c>
      <c r="P51" s="2">
        <f>O51*2</f>
        <v>20</v>
      </c>
      <c r="Q51" s="2">
        <f>K51*3</f>
        <v>38.700000000000003</v>
      </c>
      <c r="R51" s="2">
        <f>M51+(N51*2)+P51-Q51</f>
        <v>434.1</v>
      </c>
      <c r="S51" s="5">
        <f>((((R51*(19-B51))*2)/(B51+2)-(B51+1))/100)+8</f>
        <v>22.038249999999998</v>
      </c>
      <c r="T51" s="2"/>
      <c r="U51" s="6">
        <f>A51</f>
        <v>22.038249999999998</v>
      </c>
    </row>
    <row r="52" spans="1:21" x14ac:dyDescent="0.3">
      <c r="A52" s="4">
        <f>S52+T52</f>
        <v>21.853000000000002</v>
      </c>
      <c r="B52">
        <v>6</v>
      </c>
      <c r="C52">
        <v>53</v>
      </c>
      <c r="D52" t="s">
        <v>34</v>
      </c>
      <c r="E52" t="s">
        <v>35</v>
      </c>
      <c r="F52" t="s">
        <v>22</v>
      </c>
      <c r="G52">
        <v>29</v>
      </c>
      <c r="H52">
        <v>38</v>
      </c>
      <c r="I52">
        <v>81</v>
      </c>
      <c r="J52">
        <v>53.8</v>
      </c>
      <c r="K52">
        <v>10.8</v>
      </c>
      <c r="L52">
        <v>18.899999999999999</v>
      </c>
      <c r="M52" s="2">
        <f>500-C52</f>
        <v>447</v>
      </c>
      <c r="N52" s="2">
        <f>L52-18</f>
        <v>0.89999999999999858</v>
      </c>
      <c r="O52" s="2">
        <f>35-G52</f>
        <v>6</v>
      </c>
      <c r="P52" s="2">
        <f>O52*2</f>
        <v>12</v>
      </c>
      <c r="Q52" s="2">
        <f>K52*3</f>
        <v>32.400000000000006</v>
      </c>
      <c r="R52" s="2">
        <f>M52+(N52*2)+P52-Q52</f>
        <v>428.4</v>
      </c>
      <c r="S52" s="5">
        <f>((((R52*(19-B52))*2)/(B52+2)-(B52+1))/100)+8</f>
        <v>21.853000000000002</v>
      </c>
      <c r="U52" s="6">
        <f>A52</f>
        <v>21.853000000000002</v>
      </c>
    </row>
    <row r="53" spans="1:21" x14ac:dyDescent="0.3">
      <c r="A53" s="4">
        <f>S53+T53</f>
        <v>21.810749999999999</v>
      </c>
      <c r="B53">
        <v>6</v>
      </c>
      <c r="C53">
        <v>67</v>
      </c>
      <c r="D53" t="s">
        <v>146</v>
      </c>
      <c r="E53" t="s">
        <v>95</v>
      </c>
      <c r="F53" t="s">
        <v>46</v>
      </c>
      <c r="G53">
        <v>28</v>
      </c>
      <c r="H53">
        <v>53</v>
      </c>
      <c r="I53">
        <v>78</v>
      </c>
      <c r="J53">
        <v>66.2</v>
      </c>
      <c r="K53">
        <v>6.5</v>
      </c>
      <c r="L53">
        <v>11.8</v>
      </c>
      <c r="M53" s="2">
        <f>500-C53</f>
        <v>433</v>
      </c>
      <c r="N53" s="2">
        <f>L53-12</f>
        <v>-0.19999999999999929</v>
      </c>
      <c r="O53" s="2">
        <f>35-G53</f>
        <v>7</v>
      </c>
      <c r="P53" s="2">
        <f>O53*2</f>
        <v>14</v>
      </c>
      <c r="Q53" s="2">
        <f>K53*3</f>
        <v>19.5</v>
      </c>
      <c r="R53" s="2">
        <f>M53+(N53*2)+P53-Q53</f>
        <v>427.1</v>
      </c>
      <c r="S53" s="5">
        <f>((((R53*(19-B53))*2)/(B53+2)-(B53+1))/100)+8</f>
        <v>21.810749999999999</v>
      </c>
      <c r="T53" s="2"/>
      <c r="U53" s="6">
        <f>A53</f>
        <v>21.810749999999999</v>
      </c>
    </row>
    <row r="54" spans="1:21" x14ac:dyDescent="0.3">
      <c r="A54" s="4">
        <f>S54+T54</f>
        <v>21.648250000000001</v>
      </c>
      <c r="B54">
        <v>6</v>
      </c>
      <c r="C54">
        <v>65</v>
      </c>
      <c r="D54" t="s">
        <v>169</v>
      </c>
      <c r="E54" t="s">
        <v>91</v>
      </c>
      <c r="F54" t="s">
        <v>66</v>
      </c>
      <c r="G54">
        <v>24</v>
      </c>
      <c r="H54">
        <v>33</v>
      </c>
      <c r="I54">
        <v>91</v>
      </c>
      <c r="J54">
        <v>64.400000000000006</v>
      </c>
      <c r="K54">
        <v>17.3</v>
      </c>
      <c r="L54">
        <v>20.5</v>
      </c>
      <c r="M54" s="2">
        <f>500-C54</f>
        <v>435</v>
      </c>
      <c r="N54" s="2">
        <f>L54-12</f>
        <v>8.5</v>
      </c>
      <c r="O54" s="2">
        <f>35-G54</f>
        <v>11</v>
      </c>
      <c r="P54" s="2">
        <f>O54*2</f>
        <v>22</v>
      </c>
      <c r="Q54" s="2">
        <f>K54*3</f>
        <v>51.900000000000006</v>
      </c>
      <c r="R54" s="2">
        <f>M54+(N54*2)+P54-Q54</f>
        <v>422.1</v>
      </c>
      <c r="S54" s="5">
        <f>((((R54*(19-B54))*2)/(B54+2)-(B54+1))/100)+8</f>
        <v>21.648250000000001</v>
      </c>
      <c r="T54" s="2"/>
      <c r="U54" s="6">
        <f>A54</f>
        <v>21.648250000000001</v>
      </c>
    </row>
    <row r="55" spans="1:21" x14ac:dyDescent="0.3">
      <c r="A55" s="4">
        <f>S55+T55</f>
        <v>21.313305</v>
      </c>
      <c r="B55">
        <v>6</v>
      </c>
      <c r="C55">
        <v>64</v>
      </c>
      <c r="D55" t="s">
        <v>381</v>
      </c>
      <c r="E55" t="s">
        <v>87</v>
      </c>
      <c r="F55" t="s">
        <v>29</v>
      </c>
      <c r="G55">
        <v>22</v>
      </c>
      <c r="H55">
        <v>43</v>
      </c>
      <c r="I55">
        <v>107</v>
      </c>
      <c r="J55">
        <v>63.6</v>
      </c>
      <c r="K55">
        <v>16</v>
      </c>
      <c r="L55">
        <v>10.897</v>
      </c>
      <c r="M55" s="2">
        <f>500-C55</f>
        <v>436</v>
      </c>
      <c r="N55" s="2">
        <f>L55-12</f>
        <v>-1.1029999999999998</v>
      </c>
      <c r="O55" s="2">
        <f>35-G55</f>
        <v>13</v>
      </c>
      <c r="P55" s="2">
        <f>O55*2</f>
        <v>26</v>
      </c>
      <c r="Q55" s="2">
        <f>K55*3</f>
        <v>48</v>
      </c>
      <c r="R55" s="2">
        <f>M55+(N55*2)+P55-Q55</f>
        <v>411.79399999999998</v>
      </c>
      <c r="S55" s="5">
        <f>((((R55*(19-B55))*2)/(B55+2)-(B55+1))/100)+8</f>
        <v>21.313305</v>
      </c>
      <c r="T55" s="2"/>
      <c r="U55" s="6">
        <f>A55</f>
        <v>21.313305</v>
      </c>
    </row>
    <row r="56" spans="1:21" x14ac:dyDescent="0.3">
      <c r="A56" s="4">
        <f>S56+T56</f>
        <v>21.210500000000003</v>
      </c>
      <c r="B56">
        <v>6</v>
      </c>
      <c r="C56">
        <v>55</v>
      </c>
      <c r="D56" t="s">
        <v>86</v>
      </c>
      <c r="E56" t="s">
        <v>87</v>
      </c>
      <c r="F56" t="s">
        <v>66</v>
      </c>
      <c r="G56">
        <v>26</v>
      </c>
      <c r="H56">
        <v>25</v>
      </c>
      <c r="I56">
        <v>70</v>
      </c>
      <c r="J56">
        <v>55.3</v>
      </c>
      <c r="K56">
        <v>11.4</v>
      </c>
      <c r="L56">
        <v>20.3</v>
      </c>
      <c r="M56" s="2">
        <f>500-C56</f>
        <v>445</v>
      </c>
      <c r="N56" s="2">
        <f>L56-12</f>
        <v>8.3000000000000007</v>
      </c>
      <c r="O56" s="2">
        <f>32-G56</f>
        <v>6</v>
      </c>
      <c r="P56" s="2">
        <f>O56*2</f>
        <v>12</v>
      </c>
      <c r="Q56" s="2">
        <f>K56*3</f>
        <v>34.200000000000003</v>
      </c>
      <c r="R56" s="2">
        <f>M56+(N56*2)+P56-Q56</f>
        <v>439.40000000000003</v>
      </c>
      <c r="S56" s="5">
        <f>((((R56*(19-B56))*2)/(B56+2)-(B56+1))/100)+7</f>
        <v>21.210500000000003</v>
      </c>
      <c r="U56" s="6">
        <f>A56</f>
        <v>21.210500000000003</v>
      </c>
    </row>
    <row r="57" spans="1:21" x14ac:dyDescent="0.3">
      <c r="A57" s="4">
        <f>S57+T57</f>
        <v>21.202999999999999</v>
      </c>
      <c r="B57">
        <v>6</v>
      </c>
      <c r="C57">
        <v>62</v>
      </c>
      <c r="D57" t="s">
        <v>77</v>
      </c>
      <c r="E57" t="s">
        <v>78</v>
      </c>
      <c r="F57" t="s">
        <v>46</v>
      </c>
      <c r="G57">
        <v>29</v>
      </c>
      <c r="H57">
        <v>39</v>
      </c>
      <c r="I57">
        <v>85</v>
      </c>
      <c r="J57">
        <v>62.6</v>
      </c>
      <c r="K57">
        <v>10.8</v>
      </c>
      <c r="L57">
        <v>13.4</v>
      </c>
      <c r="M57" s="2">
        <f>500-C57</f>
        <v>438</v>
      </c>
      <c r="N57" s="2">
        <f>L57-18</f>
        <v>-4.5999999999999996</v>
      </c>
      <c r="O57" s="2">
        <f>35-G57</f>
        <v>6</v>
      </c>
      <c r="P57" s="2">
        <f>O57*2</f>
        <v>12</v>
      </c>
      <c r="Q57" s="2">
        <f>K57*3</f>
        <v>32.400000000000006</v>
      </c>
      <c r="R57" s="2">
        <f>M57+(N57*2)+P57-Q57</f>
        <v>408.4</v>
      </c>
      <c r="S57" s="5">
        <f>((((R57*(19-B57))*2)/(B57+2)-(B57+1))/100)+8</f>
        <v>21.202999999999999</v>
      </c>
      <c r="U57" s="6">
        <f>A57</f>
        <v>21.202999999999999</v>
      </c>
    </row>
    <row r="58" spans="1:21" x14ac:dyDescent="0.3">
      <c r="A58" s="4">
        <f>S58+T58</f>
        <v>21.009</v>
      </c>
      <c r="B58">
        <v>6</v>
      </c>
      <c r="C58">
        <v>57</v>
      </c>
      <c r="D58" t="s">
        <v>121</v>
      </c>
      <c r="E58" t="s">
        <v>99</v>
      </c>
      <c r="F58" t="s">
        <v>66</v>
      </c>
      <c r="G58">
        <v>23</v>
      </c>
      <c r="H58">
        <v>32</v>
      </c>
      <c r="I58">
        <v>83</v>
      </c>
      <c r="J58">
        <v>59.1</v>
      </c>
      <c r="K58">
        <v>13.2</v>
      </c>
      <c r="L58">
        <v>17.899999999999999</v>
      </c>
      <c r="M58" s="2">
        <f>500-C58</f>
        <v>443</v>
      </c>
      <c r="N58" s="2">
        <f>L58-12</f>
        <v>5.8999999999999986</v>
      </c>
      <c r="O58" s="2">
        <f>32-G58</f>
        <v>9</v>
      </c>
      <c r="P58" s="2">
        <f>O58*2</f>
        <v>18</v>
      </c>
      <c r="Q58" s="2">
        <f>K58*3</f>
        <v>39.599999999999994</v>
      </c>
      <c r="R58" s="2">
        <f>M58+(N58*2)+P58-Q58</f>
        <v>433.20000000000005</v>
      </c>
      <c r="S58" s="5">
        <f>((((R58*(19-B58))*2)/(B58+2)-(B58+1))/100)+7</f>
        <v>21.009</v>
      </c>
      <c r="T58" s="2"/>
      <c r="U58" s="6">
        <f>A58</f>
        <v>21.009</v>
      </c>
    </row>
    <row r="59" spans="1:21" x14ac:dyDescent="0.3">
      <c r="A59" s="4">
        <f>S59+T59</f>
        <v>20.962499999999999</v>
      </c>
      <c r="B59">
        <v>6</v>
      </c>
      <c r="C59">
        <v>68</v>
      </c>
      <c r="D59" t="s">
        <v>64</v>
      </c>
      <c r="E59" t="s">
        <v>44</v>
      </c>
      <c r="F59" t="s">
        <v>22</v>
      </c>
      <c r="G59">
        <v>26</v>
      </c>
      <c r="H59">
        <v>39</v>
      </c>
      <c r="I59">
        <v>96</v>
      </c>
      <c r="J59">
        <v>66.900000000000006</v>
      </c>
      <c r="K59">
        <v>15</v>
      </c>
      <c r="L59">
        <v>16</v>
      </c>
      <c r="M59" s="2">
        <f>500-C59</f>
        <v>432</v>
      </c>
      <c r="N59" s="2">
        <f>L59-18</f>
        <v>-2</v>
      </c>
      <c r="O59" s="2">
        <f>35-G59</f>
        <v>9</v>
      </c>
      <c r="P59" s="2">
        <f>O59*2</f>
        <v>18</v>
      </c>
      <c r="Q59" s="2">
        <f>K59*3</f>
        <v>45</v>
      </c>
      <c r="R59" s="2">
        <f>M59+(N59*2)+P59-Q59</f>
        <v>401</v>
      </c>
      <c r="S59" s="5">
        <f>((((R59*(19-B59))*2)/(B59+2)-(B59+1))/100)+8</f>
        <v>20.962499999999999</v>
      </c>
      <c r="U59" s="6">
        <f>A59</f>
        <v>20.962499999999999</v>
      </c>
    </row>
    <row r="60" spans="1:21" x14ac:dyDescent="0.3">
      <c r="A60" s="4">
        <f>S60+T60</f>
        <v>20.959249999999997</v>
      </c>
      <c r="B60">
        <v>6</v>
      </c>
      <c r="C60">
        <v>66</v>
      </c>
      <c r="D60" t="s">
        <v>114</v>
      </c>
      <c r="E60" t="s">
        <v>24</v>
      </c>
      <c r="F60" t="s">
        <v>22</v>
      </c>
      <c r="G60">
        <v>26</v>
      </c>
      <c r="H60">
        <v>43</v>
      </c>
      <c r="I60">
        <v>93</v>
      </c>
      <c r="J60">
        <v>65.900000000000006</v>
      </c>
      <c r="K60">
        <v>13.5</v>
      </c>
      <c r="L60">
        <v>12.7</v>
      </c>
      <c r="M60" s="2">
        <f>500-C60</f>
        <v>434</v>
      </c>
      <c r="N60" s="2">
        <f>L60-18</f>
        <v>-5.3000000000000007</v>
      </c>
      <c r="O60" s="2">
        <f>35-G60</f>
        <v>9</v>
      </c>
      <c r="P60" s="2">
        <f>O60*2</f>
        <v>18</v>
      </c>
      <c r="Q60" s="2">
        <f>K60*3</f>
        <v>40.5</v>
      </c>
      <c r="R60" s="2">
        <f>M60+(N60*2)+P60-Q60</f>
        <v>400.9</v>
      </c>
      <c r="S60" s="5">
        <f>((((R60*(19-B60))*2)/(B60+2)-(B60+1))/100)+8</f>
        <v>20.959249999999997</v>
      </c>
      <c r="U60" s="6">
        <f>A60</f>
        <v>20.959249999999997</v>
      </c>
    </row>
    <row r="61" spans="1:21" x14ac:dyDescent="0.3">
      <c r="A61" s="4">
        <f>S61+T61</f>
        <v>20.84975</v>
      </c>
      <c r="B61">
        <v>6</v>
      </c>
      <c r="C61">
        <v>54</v>
      </c>
      <c r="D61" t="s">
        <v>63</v>
      </c>
      <c r="E61" t="s">
        <v>60</v>
      </c>
      <c r="F61" t="s">
        <v>29</v>
      </c>
      <c r="G61">
        <v>27</v>
      </c>
      <c r="H61">
        <v>38</v>
      </c>
      <c r="I61">
        <v>73</v>
      </c>
      <c r="J61">
        <v>54.8</v>
      </c>
      <c r="K61">
        <v>9.4</v>
      </c>
      <c r="L61">
        <v>13.5</v>
      </c>
      <c r="M61" s="2">
        <f>500-C61</f>
        <v>446</v>
      </c>
      <c r="N61" s="2">
        <f>L61-12</f>
        <v>1.5</v>
      </c>
      <c r="O61" s="2">
        <f>30-G61</f>
        <v>3</v>
      </c>
      <c r="P61" s="2">
        <f>O61*2</f>
        <v>6</v>
      </c>
      <c r="Q61" s="2">
        <f>K61*3</f>
        <v>28.200000000000003</v>
      </c>
      <c r="R61" s="2">
        <f>M61+(N61*3)+P61-Q61</f>
        <v>428.3</v>
      </c>
      <c r="S61" s="5">
        <f>((((R61*(19-B61))*2)/(B61+2)-(B61+1))/100)+7</f>
        <v>20.84975</v>
      </c>
      <c r="T61" s="2"/>
      <c r="U61" s="6">
        <f>A61</f>
        <v>20.84975</v>
      </c>
    </row>
    <row r="62" spans="1:21" x14ac:dyDescent="0.3">
      <c r="A62" s="4">
        <f>S62+T62</f>
        <v>20.836750000000002</v>
      </c>
      <c r="B62">
        <v>6</v>
      </c>
      <c r="C62">
        <v>56</v>
      </c>
      <c r="D62" t="s">
        <v>103</v>
      </c>
      <c r="E62" t="s">
        <v>54</v>
      </c>
      <c r="F62" t="s">
        <v>66</v>
      </c>
      <c r="G62">
        <v>25</v>
      </c>
      <c r="H62">
        <v>27</v>
      </c>
      <c r="I62">
        <v>77</v>
      </c>
      <c r="J62">
        <v>56</v>
      </c>
      <c r="K62">
        <v>13.8</v>
      </c>
      <c r="L62">
        <v>17.100000000000001</v>
      </c>
      <c r="M62" s="2">
        <f>500-C62</f>
        <v>444</v>
      </c>
      <c r="N62" s="2">
        <f>L62-12</f>
        <v>5.1000000000000014</v>
      </c>
      <c r="O62" s="2">
        <f>30-G62</f>
        <v>5</v>
      </c>
      <c r="P62" s="2">
        <f>O62*2</f>
        <v>10</v>
      </c>
      <c r="Q62" s="2">
        <f>K62*3</f>
        <v>41.400000000000006</v>
      </c>
      <c r="R62" s="2">
        <f>M62+(N62*3)+P62-Q62</f>
        <v>427.9</v>
      </c>
      <c r="S62" s="5">
        <f>((((R62*(19-B62))*2)/(B62+2)-(B62+1))/100)+7</f>
        <v>20.836750000000002</v>
      </c>
      <c r="T62" s="2"/>
      <c r="U62" s="6">
        <f>A62</f>
        <v>20.836750000000002</v>
      </c>
    </row>
    <row r="63" spans="1:21" x14ac:dyDescent="0.3">
      <c r="A63" s="4">
        <f>S63+T63</f>
        <v>20.788325</v>
      </c>
      <c r="B63">
        <v>6</v>
      </c>
      <c r="C63">
        <v>51</v>
      </c>
      <c r="D63" t="s">
        <v>375</v>
      </c>
      <c r="E63" t="s">
        <v>54</v>
      </c>
      <c r="F63" t="s">
        <v>29</v>
      </c>
      <c r="G63">
        <v>21</v>
      </c>
      <c r="H63">
        <v>35</v>
      </c>
      <c r="I63">
        <v>81</v>
      </c>
      <c r="J63">
        <v>53.3</v>
      </c>
      <c r="K63">
        <v>12.6</v>
      </c>
      <c r="L63">
        <v>11.07</v>
      </c>
      <c r="M63" s="2">
        <f>500-C63</f>
        <v>449</v>
      </c>
      <c r="N63" s="2">
        <f>L63-12</f>
        <v>-0.92999999999999972</v>
      </c>
      <c r="O63" s="2">
        <f>30-G63</f>
        <v>9</v>
      </c>
      <c r="P63" s="2">
        <f>O63*2</f>
        <v>18</v>
      </c>
      <c r="Q63" s="2">
        <f>K63*3</f>
        <v>37.799999999999997</v>
      </c>
      <c r="R63" s="2">
        <f>M63+(N63*3)+P63-Q63</f>
        <v>426.40999999999997</v>
      </c>
      <c r="S63" s="5">
        <f>((((R63*(19-B63))*2)/(B63+2)-(B63+1))/100)+7</f>
        <v>20.788325</v>
      </c>
      <c r="U63" s="6">
        <f>A63</f>
        <v>20.788325</v>
      </c>
    </row>
    <row r="64" spans="1:21" x14ac:dyDescent="0.3">
      <c r="A64" s="4">
        <f>S64+T64</f>
        <v>20.696000000000002</v>
      </c>
      <c r="B64">
        <v>6</v>
      </c>
      <c r="C64">
        <v>69</v>
      </c>
      <c r="D64" t="s">
        <v>120</v>
      </c>
      <c r="E64" t="s">
        <v>72</v>
      </c>
      <c r="F64" t="s">
        <v>22</v>
      </c>
      <c r="G64">
        <v>23</v>
      </c>
      <c r="H64">
        <v>47</v>
      </c>
      <c r="I64">
        <v>94</v>
      </c>
      <c r="J64">
        <v>68</v>
      </c>
      <c r="K64">
        <v>15</v>
      </c>
      <c r="L64">
        <v>9.4</v>
      </c>
      <c r="M64" s="2">
        <f>500-C64</f>
        <v>431</v>
      </c>
      <c r="N64" s="2">
        <f>L64-18</f>
        <v>-8.6</v>
      </c>
      <c r="O64" s="2">
        <f>35-G64</f>
        <v>12</v>
      </c>
      <c r="P64" s="2">
        <f>O64*2</f>
        <v>24</v>
      </c>
      <c r="Q64" s="2">
        <f>K64*3</f>
        <v>45</v>
      </c>
      <c r="R64" s="2">
        <f>M64+(N64*2)+P64-Q64</f>
        <v>392.8</v>
      </c>
      <c r="S64" s="5">
        <f>((((R64*(19-B64))*2)/(B64+2)-(B64+1))/100)+8</f>
        <v>20.696000000000002</v>
      </c>
      <c r="U64" s="6">
        <f>A64</f>
        <v>20.696000000000002</v>
      </c>
    </row>
    <row r="65" spans="1:21" x14ac:dyDescent="0.3">
      <c r="A65" s="4">
        <f>S65+T65</f>
        <v>20.689500000000002</v>
      </c>
      <c r="B65">
        <v>6</v>
      </c>
      <c r="C65">
        <v>61</v>
      </c>
      <c r="D65" t="s">
        <v>269</v>
      </c>
      <c r="E65" t="s">
        <v>52</v>
      </c>
      <c r="F65" t="s">
        <v>29</v>
      </c>
      <c r="G65">
        <v>22</v>
      </c>
      <c r="H65">
        <v>34</v>
      </c>
      <c r="I65">
        <v>102</v>
      </c>
      <c r="J65">
        <v>61.1</v>
      </c>
      <c r="K65">
        <v>15.8</v>
      </c>
      <c r="L65">
        <v>2.5</v>
      </c>
      <c r="M65" s="2">
        <f>500-C65</f>
        <v>439</v>
      </c>
      <c r="N65" s="2">
        <f>L65-12</f>
        <v>-9.5</v>
      </c>
      <c r="O65" s="2">
        <f>32-G65</f>
        <v>10</v>
      </c>
      <c r="P65" s="2">
        <f>O65*2</f>
        <v>20</v>
      </c>
      <c r="Q65" s="2">
        <f>K65*3</f>
        <v>47.400000000000006</v>
      </c>
      <c r="R65" s="2">
        <f>M65+(N65*2)+P65-Q65</f>
        <v>392.6</v>
      </c>
      <c r="S65" s="5">
        <f>((((R65*(19-B65))*2)/(B65+2)-(B65+1))/100)+8</f>
        <v>20.689500000000002</v>
      </c>
      <c r="T65" s="2"/>
      <c r="U65" s="6">
        <f>A65</f>
        <v>20.689500000000002</v>
      </c>
    </row>
    <row r="66" spans="1:21" x14ac:dyDescent="0.3">
      <c r="A66" s="4">
        <f>S66+T66</f>
        <v>20.4955</v>
      </c>
      <c r="B66">
        <v>6</v>
      </c>
      <c r="C66">
        <v>72</v>
      </c>
      <c r="D66" t="s">
        <v>89</v>
      </c>
      <c r="E66" t="s">
        <v>33</v>
      </c>
      <c r="F66" t="s">
        <v>29</v>
      </c>
      <c r="G66">
        <v>26</v>
      </c>
      <c r="H66">
        <v>56</v>
      </c>
      <c r="I66">
        <v>81</v>
      </c>
      <c r="J66">
        <v>70</v>
      </c>
      <c r="K66">
        <v>6.6</v>
      </c>
      <c r="L66">
        <v>10.6</v>
      </c>
      <c r="M66" s="2">
        <f>500-C66</f>
        <v>428</v>
      </c>
      <c r="N66" s="2">
        <f>L66-12</f>
        <v>-1.4000000000000004</v>
      </c>
      <c r="O66" s="2">
        <f>32-G66</f>
        <v>6</v>
      </c>
      <c r="P66" s="2">
        <f>O66*2</f>
        <v>12</v>
      </c>
      <c r="Q66" s="2">
        <f>K66*3</f>
        <v>19.799999999999997</v>
      </c>
      <c r="R66" s="2">
        <f>M66+(N66*2)+P66-Q66</f>
        <v>417.4</v>
      </c>
      <c r="S66" s="5">
        <f>((((R66*(19-B66))*2)/(B66+2)-(B66+1))/100)+7</f>
        <v>20.4955</v>
      </c>
      <c r="U66" s="6">
        <f>A66</f>
        <v>20.4955</v>
      </c>
    </row>
    <row r="67" spans="1:21" x14ac:dyDescent="0.3">
      <c r="A67" s="4">
        <f>S67+T67</f>
        <v>20.35575</v>
      </c>
      <c r="B67">
        <v>6</v>
      </c>
      <c r="C67">
        <v>71</v>
      </c>
      <c r="D67" t="s">
        <v>55</v>
      </c>
      <c r="E67" t="s">
        <v>37</v>
      </c>
      <c r="F67" t="s">
        <v>22</v>
      </c>
      <c r="G67">
        <v>28</v>
      </c>
      <c r="H67">
        <v>51</v>
      </c>
      <c r="I67">
        <v>89</v>
      </c>
      <c r="J67">
        <v>68.8</v>
      </c>
      <c r="K67">
        <v>9.6999999999999993</v>
      </c>
      <c r="L67">
        <v>14.6</v>
      </c>
      <c r="M67" s="2">
        <f>500-C67</f>
        <v>429</v>
      </c>
      <c r="N67" s="2">
        <f>L67-12</f>
        <v>2.5999999999999996</v>
      </c>
      <c r="O67" s="2">
        <f>32-G67</f>
        <v>4</v>
      </c>
      <c r="P67" s="2">
        <f>O67*2</f>
        <v>8</v>
      </c>
      <c r="Q67" s="2">
        <f>K67*3</f>
        <v>29.099999999999998</v>
      </c>
      <c r="R67" s="2">
        <f>M67+(N67*2)+P67-Q67</f>
        <v>413.09999999999997</v>
      </c>
      <c r="S67" s="5">
        <f>((((R67*(19-B67))*2)/(B67+2)-(B67+1))/100)+7</f>
        <v>20.35575</v>
      </c>
      <c r="T67" s="2"/>
      <c r="U67" s="6">
        <f>A67</f>
        <v>20.35575</v>
      </c>
    </row>
    <row r="68" spans="1:21" x14ac:dyDescent="0.3">
      <c r="A68" s="4">
        <f>S68+T68</f>
        <v>20.349250000000001</v>
      </c>
      <c r="B68">
        <v>6</v>
      </c>
      <c r="C68">
        <v>73</v>
      </c>
      <c r="D68" t="s">
        <v>276</v>
      </c>
      <c r="E68" t="s">
        <v>33</v>
      </c>
      <c r="F68" t="s">
        <v>29</v>
      </c>
      <c r="G68">
        <v>22</v>
      </c>
      <c r="H68">
        <v>55</v>
      </c>
      <c r="I68">
        <v>96</v>
      </c>
      <c r="J68">
        <v>70.3</v>
      </c>
      <c r="K68">
        <v>9.9</v>
      </c>
      <c r="L68">
        <v>9.8000000000000007</v>
      </c>
      <c r="M68" s="2">
        <f>500-C68</f>
        <v>427</v>
      </c>
      <c r="N68" s="2">
        <f>L68-12</f>
        <v>-2.1999999999999993</v>
      </c>
      <c r="O68" s="2">
        <f>32-G68</f>
        <v>10</v>
      </c>
      <c r="P68" s="2">
        <f>O68*2</f>
        <v>20</v>
      </c>
      <c r="Q68" s="2">
        <f>K68*3</f>
        <v>29.700000000000003</v>
      </c>
      <c r="R68" s="2">
        <f>M68+(N68*2)+P68-Q68</f>
        <v>412.90000000000003</v>
      </c>
      <c r="S68" s="5">
        <f>((((R68*(19-B68))*2)/(B68+2)-(B68+1))/100)+7</f>
        <v>20.349250000000001</v>
      </c>
      <c r="T68" s="2"/>
      <c r="U68" s="6">
        <f>A68</f>
        <v>20.349250000000001</v>
      </c>
    </row>
    <row r="69" spans="1:21" x14ac:dyDescent="0.3">
      <c r="A69" s="4">
        <f>S69+T69</f>
        <v>20.251750000000001</v>
      </c>
      <c r="B69">
        <v>6</v>
      </c>
      <c r="C69">
        <v>63</v>
      </c>
      <c r="D69" t="s">
        <v>275</v>
      </c>
      <c r="E69" t="s">
        <v>60</v>
      </c>
      <c r="F69" t="s">
        <v>29</v>
      </c>
      <c r="G69">
        <v>23</v>
      </c>
      <c r="H69">
        <v>41</v>
      </c>
      <c r="I69">
        <v>88</v>
      </c>
      <c r="J69">
        <v>63.6</v>
      </c>
      <c r="K69">
        <v>12.6</v>
      </c>
      <c r="L69">
        <v>10.9</v>
      </c>
      <c r="M69" s="2">
        <f>500-C69</f>
        <v>437</v>
      </c>
      <c r="N69" s="2">
        <f>L69-12</f>
        <v>-1.0999999999999996</v>
      </c>
      <c r="O69" s="2">
        <f>30-G69</f>
        <v>7</v>
      </c>
      <c r="P69" s="2">
        <f>O69*2</f>
        <v>14</v>
      </c>
      <c r="Q69" s="2">
        <f>K69*3</f>
        <v>37.799999999999997</v>
      </c>
      <c r="R69" s="2">
        <f>M69+(N69*3)+P69-Q69</f>
        <v>409.9</v>
      </c>
      <c r="S69" s="5">
        <f>((((R69*(19-B69))*2)/(B69+2)-(B69+1))/100)+7</f>
        <v>20.251750000000001</v>
      </c>
      <c r="T69" s="2"/>
      <c r="U69" s="6">
        <f>A69</f>
        <v>20.251750000000001</v>
      </c>
    </row>
    <row r="70" spans="1:21" x14ac:dyDescent="0.3">
      <c r="A70" s="4">
        <f>S70+T70</f>
        <v>20.131499999999999</v>
      </c>
      <c r="B70">
        <v>6</v>
      </c>
      <c r="C70">
        <v>70</v>
      </c>
      <c r="D70" t="s">
        <v>38</v>
      </c>
      <c r="E70" t="s">
        <v>28</v>
      </c>
      <c r="F70" t="s">
        <v>22</v>
      </c>
      <c r="G70">
        <v>27</v>
      </c>
      <c r="H70">
        <v>50</v>
      </c>
      <c r="I70">
        <v>90</v>
      </c>
      <c r="J70">
        <v>68.7</v>
      </c>
      <c r="K70">
        <v>12.6</v>
      </c>
      <c r="L70">
        <v>14</v>
      </c>
      <c r="M70" s="2">
        <f>500-C70</f>
        <v>430</v>
      </c>
      <c r="N70" s="2">
        <f>L70-12</f>
        <v>2</v>
      </c>
      <c r="O70" s="2">
        <f>32-G70</f>
        <v>5</v>
      </c>
      <c r="P70" s="2">
        <f>O70*2</f>
        <v>10</v>
      </c>
      <c r="Q70" s="2">
        <f>K70*3</f>
        <v>37.799999999999997</v>
      </c>
      <c r="R70" s="2">
        <f>M70+(N70*2)+P70-Q70</f>
        <v>406.2</v>
      </c>
      <c r="S70" s="5">
        <f>((((R70*(19-B70))*2)/(B70+2)-(B70+1))/100)+7</f>
        <v>20.131499999999999</v>
      </c>
      <c r="T70" s="2"/>
      <c r="U70" s="6">
        <f>A70</f>
        <v>20.131499999999999</v>
      </c>
    </row>
    <row r="71" spans="1:21" x14ac:dyDescent="0.3">
      <c r="A71" s="4">
        <f>S71+T71</f>
        <v>19.206250000000001</v>
      </c>
      <c r="B71">
        <v>6</v>
      </c>
      <c r="C71">
        <v>60</v>
      </c>
      <c r="D71" t="s">
        <v>273</v>
      </c>
      <c r="E71" t="s">
        <v>74</v>
      </c>
      <c r="F71" t="s">
        <v>22</v>
      </c>
      <c r="G71">
        <v>24</v>
      </c>
      <c r="H71">
        <v>31</v>
      </c>
      <c r="I71">
        <v>86</v>
      </c>
      <c r="J71">
        <v>60.5</v>
      </c>
      <c r="K71">
        <v>15.3</v>
      </c>
      <c r="L71">
        <v>8.1999999999999993</v>
      </c>
      <c r="M71" s="2">
        <f>500-C71</f>
        <v>440</v>
      </c>
      <c r="N71" s="2">
        <f>L71-12</f>
        <v>-3.8000000000000007</v>
      </c>
      <c r="O71" s="2">
        <f>35-G71</f>
        <v>11</v>
      </c>
      <c r="P71" s="2">
        <f>O71*2</f>
        <v>22</v>
      </c>
      <c r="Q71" s="2">
        <f>K71*3</f>
        <v>45.900000000000006</v>
      </c>
      <c r="R71" s="2">
        <f>M71+(N71*2)+P71-Q71</f>
        <v>408.5</v>
      </c>
      <c r="S71" s="5">
        <f>((((R71*(19-B71))*2)/(B71+2)-(B71+1))/100)+6</f>
        <v>19.206250000000001</v>
      </c>
      <c r="T71" s="2"/>
      <c r="U71" s="6">
        <f>A71</f>
        <v>19.206250000000001</v>
      </c>
    </row>
    <row r="72" spans="1:21" x14ac:dyDescent="0.3">
      <c r="A72" s="4">
        <f>S72+T72</f>
        <v>18.693333333333335</v>
      </c>
      <c r="B72">
        <v>7</v>
      </c>
      <c r="C72">
        <v>78</v>
      </c>
      <c r="D72" t="s">
        <v>370</v>
      </c>
      <c r="E72" t="s">
        <v>50</v>
      </c>
      <c r="F72" t="s">
        <v>22</v>
      </c>
      <c r="G72">
        <v>22</v>
      </c>
      <c r="H72">
        <v>64</v>
      </c>
      <c r="I72">
        <v>112</v>
      </c>
      <c r="J72">
        <v>80.5</v>
      </c>
      <c r="K72">
        <v>14.4</v>
      </c>
      <c r="L72">
        <v>11.6</v>
      </c>
      <c r="M72" s="2">
        <f>500-C72</f>
        <v>422</v>
      </c>
      <c r="N72" s="2">
        <f>L72-12</f>
        <v>-0.40000000000000036</v>
      </c>
      <c r="O72" s="2">
        <f>35-G72</f>
        <v>13</v>
      </c>
      <c r="P72" s="2">
        <f>O72*2</f>
        <v>26</v>
      </c>
      <c r="Q72" s="2">
        <f>K72*3</f>
        <v>43.2</v>
      </c>
      <c r="R72" s="2">
        <f>M72+(N72*2)+P72-Q72</f>
        <v>404</v>
      </c>
      <c r="S72" s="5">
        <f>((((R72*(19-B72))*2)/(B72+2)-(B72+1))/100)+8</f>
        <v>18.693333333333335</v>
      </c>
      <c r="T72" s="2"/>
      <c r="U72" s="6">
        <f>A72</f>
        <v>18.693333333333335</v>
      </c>
    </row>
    <row r="73" spans="1:21" x14ac:dyDescent="0.3">
      <c r="A73" s="4">
        <f>S73+T73</f>
        <v>18.650666666666666</v>
      </c>
      <c r="B73">
        <v>7</v>
      </c>
      <c r="C73">
        <v>77</v>
      </c>
      <c r="D73" t="s">
        <v>175</v>
      </c>
      <c r="E73" t="s">
        <v>33</v>
      </c>
      <c r="F73" t="s">
        <v>46</v>
      </c>
      <c r="G73">
        <v>24</v>
      </c>
      <c r="H73">
        <v>60</v>
      </c>
      <c r="I73">
        <v>108</v>
      </c>
      <c r="J73">
        <v>78.900000000000006</v>
      </c>
      <c r="K73">
        <v>12.8</v>
      </c>
      <c r="L73">
        <v>9.9</v>
      </c>
      <c r="M73" s="2">
        <f>500-C73</f>
        <v>423</v>
      </c>
      <c r="N73" s="2">
        <f>L73-12</f>
        <v>-2.0999999999999996</v>
      </c>
      <c r="O73" s="2">
        <f>35-G73</f>
        <v>11</v>
      </c>
      <c r="P73" s="2">
        <f>O73*2</f>
        <v>22</v>
      </c>
      <c r="Q73" s="2">
        <f>K73*3</f>
        <v>38.400000000000006</v>
      </c>
      <c r="R73" s="2">
        <f>M73+(N73*2)+P73-Q73</f>
        <v>402.4</v>
      </c>
      <c r="S73" s="5">
        <f>((((R73*(19-B73))*2)/(B73+2)-(B73+1))/100)+8</f>
        <v>18.650666666666666</v>
      </c>
      <c r="T73" s="2"/>
      <c r="U73" s="6">
        <f>A73</f>
        <v>18.650666666666666</v>
      </c>
    </row>
    <row r="74" spans="1:21" x14ac:dyDescent="0.3">
      <c r="A74" s="4">
        <f>S74+T74</f>
        <v>18.490666666666666</v>
      </c>
      <c r="B74">
        <v>7</v>
      </c>
      <c r="C74">
        <v>80</v>
      </c>
      <c r="D74" t="s">
        <v>110</v>
      </c>
      <c r="E74" t="s">
        <v>87</v>
      </c>
      <c r="F74" t="s">
        <v>29</v>
      </c>
      <c r="G74">
        <v>23</v>
      </c>
      <c r="H74">
        <v>64</v>
      </c>
      <c r="I74">
        <v>102</v>
      </c>
      <c r="J74">
        <v>83.6</v>
      </c>
      <c r="K74">
        <v>9.8000000000000007</v>
      </c>
      <c r="L74">
        <v>8.9</v>
      </c>
      <c r="M74" s="2">
        <f>500-C74</f>
        <v>420</v>
      </c>
      <c r="N74" s="2">
        <f>L74-18</f>
        <v>-9.1</v>
      </c>
      <c r="O74" s="2">
        <f>35-G74</f>
        <v>12</v>
      </c>
      <c r="P74" s="2">
        <f>O74*2</f>
        <v>24</v>
      </c>
      <c r="Q74" s="2">
        <f>K74*3</f>
        <v>29.400000000000002</v>
      </c>
      <c r="R74" s="2">
        <f>M74+(N74*2)+P74-Q74</f>
        <v>396.40000000000003</v>
      </c>
      <c r="S74" s="5">
        <f>((((R74*(19-B74))*2)/(B74+2)-(B74+1))/100)+8</f>
        <v>18.490666666666666</v>
      </c>
      <c r="U74" s="6">
        <f>A74</f>
        <v>18.490666666666666</v>
      </c>
    </row>
    <row r="75" spans="1:21" x14ac:dyDescent="0.3">
      <c r="A75" s="4">
        <f>S75+T75</f>
        <v>18.448</v>
      </c>
      <c r="B75">
        <v>7</v>
      </c>
      <c r="C75">
        <v>79</v>
      </c>
      <c r="D75" t="s">
        <v>322</v>
      </c>
      <c r="E75" t="s">
        <v>31</v>
      </c>
      <c r="F75" t="s">
        <v>22</v>
      </c>
      <c r="G75">
        <v>23</v>
      </c>
      <c r="H75">
        <v>52</v>
      </c>
      <c r="I75">
        <v>107</v>
      </c>
      <c r="J75">
        <v>83.4</v>
      </c>
      <c r="K75">
        <v>14</v>
      </c>
      <c r="L75">
        <v>7.9</v>
      </c>
      <c r="M75" s="2">
        <f>500-C75</f>
        <v>421</v>
      </c>
      <c r="N75" s="2">
        <f>L75-12</f>
        <v>-4.0999999999999996</v>
      </c>
      <c r="O75" s="2">
        <f>35-G75</f>
        <v>12</v>
      </c>
      <c r="P75" s="2">
        <f>O75*2</f>
        <v>24</v>
      </c>
      <c r="Q75" s="2">
        <f>K75*3</f>
        <v>42</v>
      </c>
      <c r="R75" s="2">
        <f>M75+(N75*2)+P75-Q75</f>
        <v>394.8</v>
      </c>
      <c r="S75" s="5">
        <f>((((R75*(19-B75))*2)/(B75+2)-(B75+1))/100)+8</f>
        <v>18.448</v>
      </c>
      <c r="T75" s="2"/>
      <c r="U75" s="6">
        <f>A75</f>
        <v>18.448</v>
      </c>
    </row>
    <row r="76" spans="1:21" x14ac:dyDescent="0.3">
      <c r="A76" s="4">
        <f>S76+T76</f>
        <v>18.368000000000002</v>
      </c>
      <c r="B76">
        <v>7</v>
      </c>
      <c r="C76">
        <v>83</v>
      </c>
      <c r="D76" t="s">
        <v>67</v>
      </c>
      <c r="E76" t="s">
        <v>68</v>
      </c>
      <c r="F76" t="s">
        <v>29</v>
      </c>
      <c r="G76">
        <v>30</v>
      </c>
      <c r="H76">
        <v>68</v>
      </c>
      <c r="I76">
        <v>115</v>
      </c>
      <c r="J76">
        <v>87.5</v>
      </c>
      <c r="K76">
        <v>11</v>
      </c>
      <c r="L76">
        <v>16.899999999999999</v>
      </c>
      <c r="M76" s="2">
        <f>500-C76</f>
        <v>417</v>
      </c>
      <c r="N76" s="2">
        <f>L76-18</f>
        <v>-1.1000000000000014</v>
      </c>
      <c r="O76" s="2">
        <f>35-G76</f>
        <v>5</v>
      </c>
      <c r="P76" s="2">
        <f>O76*2</f>
        <v>10</v>
      </c>
      <c r="Q76" s="2">
        <f>K76*3</f>
        <v>33</v>
      </c>
      <c r="R76" s="2">
        <f>M76+(N76*2)+P76-Q76</f>
        <v>391.8</v>
      </c>
      <c r="S76" s="5">
        <f>((((R76*(19-B76))*2)/(B76+2)-(B76+1))/100)+8</f>
        <v>18.368000000000002</v>
      </c>
      <c r="U76" s="6">
        <f>A76</f>
        <v>18.368000000000002</v>
      </c>
    </row>
    <row r="77" spans="1:21" x14ac:dyDescent="0.3">
      <c r="A77" s="4">
        <f>S77+T77</f>
        <v>18.083733333333335</v>
      </c>
      <c r="B77">
        <v>7</v>
      </c>
      <c r="C77">
        <v>93</v>
      </c>
      <c r="D77" t="s">
        <v>380</v>
      </c>
      <c r="E77" t="s">
        <v>26</v>
      </c>
      <c r="F77" t="s">
        <v>22</v>
      </c>
      <c r="G77">
        <v>20</v>
      </c>
      <c r="H77">
        <v>71</v>
      </c>
      <c r="I77">
        <v>127</v>
      </c>
      <c r="J77">
        <v>96.8</v>
      </c>
      <c r="K77">
        <v>13.5</v>
      </c>
      <c r="L77">
        <v>10.32</v>
      </c>
      <c r="M77" s="2">
        <f>500-C77</f>
        <v>407</v>
      </c>
      <c r="N77" s="2">
        <f>L77-18</f>
        <v>-7.68</v>
      </c>
      <c r="O77" s="2">
        <f>35-G77</f>
        <v>15</v>
      </c>
      <c r="P77" s="2">
        <f>O77*2</f>
        <v>30</v>
      </c>
      <c r="Q77" s="2">
        <f>K77*3</f>
        <v>40.5</v>
      </c>
      <c r="R77" s="2">
        <f>M77+(N77*2)+P77-Q77</f>
        <v>381.14</v>
      </c>
      <c r="S77" s="5">
        <f>((((R77*(19-B77))*2)/(B77+2)-(B77+1))/100)+8</f>
        <v>18.083733333333335</v>
      </c>
      <c r="U77" s="6">
        <f>A77</f>
        <v>18.083733333333335</v>
      </c>
    </row>
    <row r="78" spans="1:21" x14ac:dyDescent="0.3">
      <c r="A78" s="4">
        <f>S78+T78</f>
        <v>18.016000000000002</v>
      </c>
      <c r="B78">
        <v>7</v>
      </c>
      <c r="C78">
        <v>85</v>
      </c>
      <c r="D78" t="s">
        <v>142</v>
      </c>
      <c r="E78" t="s">
        <v>37</v>
      </c>
      <c r="F78" t="s">
        <v>22</v>
      </c>
      <c r="G78">
        <v>25</v>
      </c>
      <c r="H78">
        <v>59</v>
      </c>
      <c r="I78">
        <v>112</v>
      </c>
      <c r="J78">
        <v>89.3</v>
      </c>
      <c r="K78">
        <v>13.4</v>
      </c>
      <c r="L78">
        <v>9.9</v>
      </c>
      <c r="M78" s="2">
        <f>500-C78</f>
        <v>415</v>
      </c>
      <c r="N78" s="2">
        <f>L78-18</f>
        <v>-8.1</v>
      </c>
      <c r="O78" s="2">
        <f>35-G78</f>
        <v>10</v>
      </c>
      <c r="P78" s="2">
        <f>O78*2</f>
        <v>20</v>
      </c>
      <c r="Q78" s="2">
        <f>K78*3</f>
        <v>40.200000000000003</v>
      </c>
      <c r="R78" s="2">
        <f>M78+(N78*2)+P78-Q78</f>
        <v>378.6</v>
      </c>
      <c r="S78" s="5">
        <f>((((R78*(19-B78))*2)/(B78+2)-(B78+1))/100)+8</f>
        <v>18.016000000000002</v>
      </c>
      <c r="U78" s="6">
        <f>A78</f>
        <v>18.016000000000002</v>
      </c>
    </row>
    <row r="79" spans="1:21" x14ac:dyDescent="0.3">
      <c r="A79" s="4">
        <f>S79+T79</f>
        <v>18.010666666666665</v>
      </c>
      <c r="B79">
        <v>7</v>
      </c>
      <c r="C79">
        <v>74</v>
      </c>
      <c r="D79" t="s">
        <v>76</v>
      </c>
      <c r="E79" t="s">
        <v>57</v>
      </c>
      <c r="F79" t="s">
        <v>29</v>
      </c>
      <c r="G79">
        <v>28</v>
      </c>
      <c r="H79">
        <v>60</v>
      </c>
      <c r="I79">
        <v>88</v>
      </c>
      <c r="J79">
        <v>74.5</v>
      </c>
      <c r="K79">
        <v>7.7</v>
      </c>
      <c r="L79">
        <v>14.5</v>
      </c>
      <c r="M79" s="2">
        <f>500-C79</f>
        <v>426</v>
      </c>
      <c r="N79" s="2">
        <f>L79-12</f>
        <v>2.5</v>
      </c>
      <c r="O79" s="2">
        <f>32-G79</f>
        <v>4</v>
      </c>
      <c r="P79" s="2">
        <f>O79*2</f>
        <v>8</v>
      </c>
      <c r="Q79" s="2">
        <f>K79*3</f>
        <v>23.1</v>
      </c>
      <c r="R79" s="2">
        <f>M79+(N79*2)+P79-Q79</f>
        <v>415.9</v>
      </c>
      <c r="S79" s="5">
        <f>((((R79*(19-B79))*2)/(B79+2)-(B79+1))/100)+7</f>
        <v>18.010666666666665</v>
      </c>
      <c r="U79" s="6">
        <f>A79</f>
        <v>18.010666666666665</v>
      </c>
    </row>
    <row r="80" spans="1:21" x14ac:dyDescent="0.3">
      <c r="A80" s="4">
        <f>S80+T80</f>
        <v>17.946666666666665</v>
      </c>
      <c r="B80">
        <v>7</v>
      </c>
      <c r="C80">
        <v>82</v>
      </c>
      <c r="D80" t="s">
        <v>217</v>
      </c>
      <c r="E80" t="s">
        <v>57</v>
      </c>
      <c r="F80" t="s">
        <v>66</v>
      </c>
      <c r="G80">
        <v>27</v>
      </c>
      <c r="H80">
        <v>42</v>
      </c>
      <c r="I80">
        <v>117</v>
      </c>
      <c r="J80">
        <v>84.8</v>
      </c>
      <c r="K80">
        <v>17.399999999999999</v>
      </c>
      <c r="L80">
        <v>15.1</v>
      </c>
      <c r="M80" s="2">
        <f>500-C80</f>
        <v>418</v>
      </c>
      <c r="N80" s="2">
        <f>L80-18</f>
        <v>-2.9000000000000004</v>
      </c>
      <c r="O80" s="2">
        <f>35-G80</f>
        <v>8</v>
      </c>
      <c r="P80" s="2">
        <f>O80*2</f>
        <v>16</v>
      </c>
      <c r="Q80" s="2">
        <f>K80*3</f>
        <v>52.199999999999996</v>
      </c>
      <c r="R80" s="2">
        <f>M80+(N80*2)+P80-Q80</f>
        <v>376</v>
      </c>
      <c r="S80" s="5">
        <f>((((R80*(19-B80))*2)/(B80+2)-(B80+1))/100)+8</f>
        <v>17.946666666666665</v>
      </c>
      <c r="T80" s="2"/>
      <c r="U80" s="6">
        <f>A80</f>
        <v>17.946666666666665</v>
      </c>
    </row>
    <row r="81" spans="1:21" x14ac:dyDescent="0.3">
      <c r="A81" s="4">
        <f>S81+T81</f>
        <v>17.906666666666666</v>
      </c>
      <c r="B81">
        <v>7</v>
      </c>
      <c r="C81">
        <v>75</v>
      </c>
      <c r="D81" t="s">
        <v>171</v>
      </c>
      <c r="E81" t="s">
        <v>99</v>
      </c>
      <c r="F81" t="s">
        <v>29</v>
      </c>
      <c r="G81">
        <v>26</v>
      </c>
      <c r="H81">
        <v>64</v>
      </c>
      <c r="I81">
        <v>97</v>
      </c>
      <c r="J81">
        <v>75</v>
      </c>
      <c r="K81">
        <v>9.1999999999999993</v>
      </c>
      <c r="L81">
        <v>14.2</v>
      </c>
      <c r="M81" s="2">
        <f>500-C81</f>
        <v>425</v>
      </c>
      <c r="N81" s="2">
        <f>L81-12</f>
        <v>2.1999999999999993</v>
      </c>
      <c r="O81" s="2">
        <f>30-G81</f>
        <v>4</v>
      </c>
      <c r="P81" s="2">
        <f>O81*2</f>
        <v>8</v>
      </c>
      <c r="Q81" s="2">
        <f>K81*3</f>
        <v>27.599999999999998</v>
      </c>
      <c r="R81" s="2">
        <f>M81+(N81*3)+P81-Q81</f>
        <v>412</v>
      </c>
      <c r="S81" s="5">
        <f>((((R81*(19-B81))*2)/(B81+2)-(B81+1))/100)+7</f>
        <v>17.906666666666666</v>
      </c>
      <c r="T81" s="2"/>
      <c r="U81" s="6">
        <f>A81</f>
        <v>17.906666666666666</v>
      </c>
    </row>
    <row r="82" spans="1:21" x14ac:dyDescent="0.3">
      <c r="A82" s="4">
        <f>S82+T82</f>
        <v>17.835999999999999</v>
      </c>
      <c r="B82">
        <v>5</v>
      </c>
      <c r="C82">
        <v>37</v>
      </c>
      <c r="D82" t="s">
        <v>79</v>
      </c>
      <c r="E82" t="s">
        <v>80</v>
      </c>
      <c r="F82" t="s">
        <v>22</v>
      </c>
      <c r="G82">
        <v>23</v>
      </c>
      <c r="H82">
        <v>21</v>
      </c>
      <c r="I82">
        <v>60</v>
      </c>
      <c r="J82">
        <v>39</v>
      </c>
      <c r="K82">
        <v>12.2</v>
      </c>
      <c r="L82">
        <v>10.5</v>
      </c>
      <c r="M82" s="2">
        <f>500-C82</f>
        <v>463</v>
      </c>
      <c r="N82" s="2">
        <f>L82-12</f>
        <v>-1.5</v>
      </c>
      <c r="O82" s="2">
        <f>35-G82</f>
        <v>12</v>
      </c>
      <c r="P82" s="2">
        <f>O82*2</f>
        <v>24</v>
      </c>
      <c r="Q82" s="2">
        <f>K82*3</f>
        <v>36.599999999999994</v>
      </c>
      <c r="R82" s="2">
        <f>M82+(N82*2)+P82-Q82</f>
        <v>447.4</v>
      </c>
      <c r="S82" s="5">
        <f>((((R82*(19-B82))*2)/(B82+2)-(B82+1))/100)</f>
        <v>17.835999999999999</v>
      </c>
      <c r="U82" s="6">
        <f>A82</f>
        <v>17.835999999999999</v>
      </c>
    </row>
    <row r="83" spans="1:21" x14ac:dyDescent="0.3">
      <c r="A83" s="4">
        <f>S83+T83</f>
        <v>17.792000000000002</v>
      </c>
      <c r="B83">
        <v>7</v>
      </c>
      <c r="C83">
        <v>92</v>
      </c>
      <c r="D83" t="s">
        <v>96</v>
      </c>
      <c r="E83" t="s">
        <v>74</v>
      </c>
      <c r="F83" t="s">
        <v>29</v>
      </c>
      <c r="G83">
        <v>29</v>
      </c>
      <c r="H83">
        <v>75</v>
      </c>
      <c r="I83">
        <v>123</v>
      </c>
      <c r="J83">
        <v>96.2</v>
      </c>
      <c r="K83">
        <v>14.6</v>
      </c>
      <c r="L83">
        <v>15</v>
      </c>
      <c r="M83" s="2">
        <f>500-C83</f>
        <v>408</v>
      </c>
      <c r="N83" s="2">
        <f>L83-18</f>
        <v>-3</v>
      </c>
      <c r="O83" s="2">
        <f>35-G83</f>
        <v>6</v>
      </c>
      <c r="P83" s="2">
        <f>O83*2</f>
        <v>12</v>
      </c>
      <c r="Q83" s="2">
        <f>K83*3</f>
        <v>43.8</v>
      </c>
      <c r="R83" s="2">
        <f>M83+(N83*2)+P83-Q83</f>
        <v>370.2</v>
      </c>
      <c r="S83" s="5">
        <f>((((R83*(19-B83))*2)/(B83+2)-(B83+1))/100)+8</f>
        <v>17.792000000000002</v>
      </c>
      <c r="U83" s="6">
        <f>A83</f>
        <v>17.792000000000002</v>
      </c>
    </row>
    <row r="84" spans="1:21" x14ac:dyDescent="0.3">
      <c r="A84" s="4">
        <f>S84+T84</f>
        <v>17.549333333333337</v>
      </c>
      <c r="B84">
        <v>7</v>
      </c>
      <c r="C84">
        <v>90</v>
      </c>
      <c r="D84" t="s">
        <v>271</v>
      </c>
      <c r="E84" t="s">
        <v>48</v>
      </c>
      <c r="F84" t="s">
        <v>22</v>
      </c>
      <c r="G84">
        <v>23</v>
      </c>
      <c r="H84">
        <v>59</v>
      </c>
      <c r="I84">
        <v>128</v>
      </c>
      <c r="J84">
        <v>92.2</v>
      </c>
      <c r="K84">
        <v>20.5</v>
      </c>
      <c r="L84">
        <v>6.3</v>
      </c>
      <c r="M84" s="2">
        <f>500-C84</f>
        <v>410</v>
      </c>
      <c r="N84" s="2">
        <f>L84-12</f>
        <v>-5.7</v>
      </c>
      <c r="O84" s="2">
        <f>35-G84</f>
        <v>12</v>
      </c>
      <c r="P84" s="2">
        <f>O84*2</f>
        <v>24</v>
      </c>
      <c r="Q84" s="2">
        <f>K84*3</f>
        <v>61.5</v>
      </c>
      <c r="R84" s="2">
        <f>M84+(N84*2)+P84-Q84</f>
        <v>361.1</v>
      </c>
      <c r="S84" s="5">
        <f>((((R84*(19-B84))*2)/(B84+2)-(B84+1))/100)+8</f>
        <v>17.549333333333337</v>
      </c>
      <c r="T84" s="2"/>
      <c r="U84" s="6">
        <f>A84</f>
        <v>17.549333333333337</v>
      </c>
    </row>
    <row r="85" spans="1:21" x14ac:dyDescent="0.3">
      <c r="A85" s="4">
        <f>S85+T85</f>
        <v>17.533333333333331</v>
      </c>
      <c r="B85">
        <v>7</v>
      </c>
      <c r="C85">
        <v>88</v>
      </c>
      <c r="D85" t="s">
        <v>82</v>
      </c>
      <c r="E85" t="s">
        <v>68</v>
      </c>
      <c r="F85" t="s">
        <v>66</v>
      </c>
      <c r="G85">
        <v>25</v>
      </c>
      <c r="H85">
        <v>44</v>
      </c>
      <c r="I85">
        <v>114</v>
      </c>
      <c r="J85">
        <v>91.9</v>
      </c>
      <c r="K85">
        <v>14.9</v>
      </c>
      <c r="L85">
        <v>18.899999999999999</v>
      </c>
      <c r="M85" s="2">
        <f>500-C85</f>
        <v>412</v>
      </c>
      <c r="N85" s="2">
        <f>L85-12</f>
        <v>6.8999999999999986</v>
      </c>
      <c r="O85" s="2">
        <f>30-G85</f>
        <v>5</v>
      </c>
      <c r="P85" s="2">
        <f>O85*2</f>
        <v>10</v>
      </c>
      <c r="Q85" s="2">
        <f>K85*3</f>
        <v>44.7</v>
      </c>
      <c r="R85" s="2">
        <f>M85+(N85*3)+P85-Q85</f>
        <v>398</v>
      </c>
      <c r="S85" s="5">
        <f>((((R85*(19-B85))*2)/(B85+2)-(B85+1))/100)+7</f>
        <v>17.533333333333331</v>
      </c>
      <c r="T85" s="2"/>
      <c r="U85" s="6">
        <f>A85</f>
        <v>17.533333333333331</v>
      </c>
    </row>
    <row r="86" spans="1:21" x14ac:dyDescent="0.3">
      <c r="A86" s="4">
        <f>S86+T86</f>
        <v>17.439999999999998</v>
      </c>
      <c r="B86">
        <v>7</v>
      </c>
      <c r="C86">
        <v>89</v>
      </c>
      <c r="D86" t="s">
        <v>397</v>
      </c>
      <c r="E86" t="s">
        <v>48</v>
      </c>
      <c r="F86" t="s">
        <v>46</v>
      </c>
      <c r="G86">
        <v>23</v>
      </c>
      <c r="H86">
        <v>71</v>
      </c>
      <c r="I86">
        <v>141</v>
      </c>
      <c r="J86">
        <v>92</v>
      </c>
      <c r="K86">
        <v>21.4</v>
      </c>
      <c r="L86">
        <v>11.1</v>
      </c>
      <c r="M86" s="2">
        <f>500-C86</f>
        <v>411</v>
      </c>
      <c r="N86" s="2">
        <f>L86-18</f>
        <v>-6.9</v>
      </c>
      <c r="O86" s="2">
        <f>35-G86</f>
        <v>12</v>
      </c>
      <c r="P86" s="2">
        <f>O86*2</f>
        <v>24</v>
      </c>
      <c r="Q86" s="2">
        <f>K86*3</f>
        <v>64.199999999999989</v>
      </c>
      <c r="R86" s="2">
        <f>M86+(N86*2)+P86-Q86</f>
        <v>357</v>
      </c>
      <c r="S86" s="5">
        <f>((((R86*(19-B86))*2)/(B86+2)-(B86+1))/100)+8</f>
        <v>17.439999999999998</v>
      </c>
      <c r="U86" s="6">
        <f>A86</f>
        <v>17.439999999999998</v>
      </c>
    </row>
    <row r="87" spans="1:21" x14ac:dyDescent="0.3">
      <c r="A87" s="4">
        <f>S87+T87</f>
        <v>17.346666666666668</v>
      </c>
      <c r="B87">
        <v>7</v>
      </c>
      <c r="C87">
        <v>91</v>
      </c>
      <c r="D87" t="s">
        <v>81</v>
      </c>
      <c r="E87" t="s">
        <v>54</v>
      </c>
      <c r="F87" t="s">
        <v>29</v>
      </c>
      <c r="G87">
        <v>31</v>
      </c>
      <c r="H87">
        <v>84</v>
      </c>
      <c r="I87">
        <v>125</v>
      </c>
      <c r="J87">
        <v>95.6</v>
      </c>
      <c r="K87">
        <v>9.6</v>
      </c>
      <c r="L87">
        <v>16.399999999999999</v>
      </c>
      <c r="M87" s="2">
        <f>500-C87</f>
        <v>409</v>
      </c>
      <c r="N87" s="2">
        <f>L87-12</f>
        <v>4.3999999999999986</v>
      </c>
      <c r="O87" s="2">
        <f>32-G87</f>
        <v>1</v>
      </c>
      <c r="P87" s="2">
        <f>O87*2</f>
        <v>2</v>
      </c>
      <c r="Q87" s="2">
        <f>K87*3</f>
        <v>28.799999999999997</v>
      </c>
      <c r="R87" s="2">
        <f>M87+(N87*2)+P87-Q87</f>
        <v>391</v>
      </c>
      <c r="S87" s="5">
        <f>((((R87*(19-B87))*2)/(B87+2)-(B87+1))/100)+7</f>
        <v>17.346666666666668</v>
      </c>
      <c r="T87" s="2"/>
      <c r="U87" s="6">
        <f>A87</f>
        <v>17.346666666666668</v>
      </c>
    </row>
    <row r="88" spans="1:21" x14ac:dyDescent="0.3">
      <c r="A88" s="4">
        <f>S88+T88</f>
        <v>17.231999999999999</v>
      </c>
      <c r="B88">
        <v>7</v>
      </c>
      <c r="C88">
        <v>87</v>
      </c>
      <c r="D88" t="s">
        <v>88</v>
      </c>
      <c r="E88" t="s">
        <v>54</v>
      </c>
      <c r="F88" t="s">
        <v>29</v>
      </c>
      <c r="G88">
        <v>28</v>
      </c>
      <c r="H88">
        <v>74</v>
      </c>
      <c r="I88">
        <v>120</v>
      </c>
      <c r="J88">
        <v>90.9</v>
      </c>
      <c r="K88">
        <v>10.5</v>
      </c>
      <c r="L88">
        <v>13.6</v>
      </c>
      <c r="M88" s="2">
        <f>500-C88</f>
        <v>413</v>
      </c>
      <c r="N88" s="2">
        <f>L88-18</f>
        <v>-4.4000000000000004</v>
      </c>
      <c r="O88" s="2">
        <f>35-G88</f>
        <v>7</v>
      </c>
      <c r="P88" s="2">
        <f>O88*2</f>
        <v>14</v>
      </c>
      <c r="Q88" s="2">
        <f>K88*3</f>
        <v>31.5</v>
      </c>
      <c r="R88" s="2">
        <f>M88+(N88*2)+P88-Q88</f>
        <v>386.7</v>
      </c>
      <c r="S88" s="5">
        <f>((((R88*(19-B88))*2)/(B88+2)-(B88+1))/100)+7</f>
        <v>17.231999999999999</v>
      </c>
      <c r="T88" s="2"/>
      <c r="U88" s="6">
        <f>A88</f>
        <v>17.231999999999999</v>
      </c>
    </row>
    <row r="89" spans="1:21" x14ac:dyDescent="0.3">
      <c r="A89" s="4">
        <f>S89+T89</f>
        <v>17.210666666666668</v>
      </c>
      <c r="B89">
        <v>7</v>
      </c>
      <c r="C89">
        <v>81</v>
      </c>
      <c r="D89" t="s">
        <v>90</v>
      </c>
      <c r="E89" t="s">
        <v>52</v>
      </c>
      <c r="F89" t="s">
        <v>22</v>
      </c>
      <c r="G89">
        <v>25</v>
      </c>
      <c r="H89">
        <v>61</v>
      </c>
      <c r="I89">
        <v>115</v>
      </c>
      <c r="J89">
        <v>84.7</v>
      </c>
      <c r="K89">
        <v>15.1</v>
      </c>
      <c r="L89">
        <v>11.1</v>
      </c>
      <c r="M89" s="2">
        <f>500-C89</f>
        <v>419</v>
      </c>
      <c r="N89" s="2">
        <f>L89-12</f>
        <v>-0.90000000000000036</v>
      </c>
      <c r="O89" s="2">
        <f>32-G89</f>
        <v>7</v>
      </c>
      <c r="P89" s="2">
        <f>O89*2</f>
        <v>14</v>
      </c>
      <c r="Q89" s="2">
        <f>K89*3</f>
        <v>45.3</v>
      </c>
      <c r="R89" s="2">
        <f>M89+(N89*2)+P89-Q89</f>
        <v>385.9</v>
      </c>
      <c r="S89" s="5">
        <f>((((R89*(19-B89))*2)/(B89+2)-(B89+1))/100)+7</f>
        <v>17.210666666666668</v>
      </c>
      <c r="T89" s="2"/>
      <c r="U89" s="6">
        <f>A89</f>
        <v>17.210666666666668</v>
      </c>
    </row>
    <row r="90" spans="1:21" x14ac:dyDescent="0.3">
      <c r="A90" s="4">
        <f>S90+T90</f>
        <v>17.074666666666666</v>
      </c>
      <c r="B90">
        <v>7</v>
      </c>
      <c r="C90">
        <v>86</v>
      </c>
      <c r="D90" t="s">
        <v>25</v>
      </c>
      <c r="E90" t="s">
        <v>26</v>
      </c>
      <c r="F90" t="s">
        <v>22</v>
      </c>
      <c r="G90">
        <v>27</v>
      </c>
      <c r="H90">
        <v>57</v>
      </c>
      <c r="I90">
        <v>127</v>
      </c>
      <c r="J90">
        <v>90.6</v>
      </c>
      <c r="K90">
        <v>15.8</v>
      </c>
      <c r="L90">
        <v>14.1</v>
      </c>
      <c r="M90" s="2">
        <f>500-C90</f>
        <v>414</v>
      </c>
      <c r="N90" s="2">
        <f>L90-12</f>
        <v>2.0999999999999996</v>
      </c>
      <c r="O90" s="2">
        <f>32-G90</f>
        <v>5</v>
      </c>
      <c r="P90" s="2">
        <f>O90*2</f>
        <v>10</v>
      </c>
      <c r="Q90" s="2">
        <f>K90*3</f>
        <v>47.400000000000006</v>
      </c>
      <c r="R90" s="2">
        <f>M90+(N90*2)+P90-Q90</f>
        <v>380.79999999999995</v>
      </c>
      <c r="S90" s="5">
        <f>((((R90*(19-B90))*2)/(B90+2)-(B90+1))/100)+7</f>
        <v>17.074666666666666</v>
      </c>
      <c r="T90" s="2"/>
      <c r="U90" s="6">
        <f>A90</f>
        <v>17.074666666666666</v>
      </c>
    </row>
    <row r="91" spans="1:21" x14ac:dyDescent="0.3">
      <c r="A91" s="4">
        <f>S91+T91</f>
        <v>16.811199999999999</v>
      </c>
      <c r="B91">
        <v>8</v>
      </c>
      <c r="C91">
        <v>103</v>
      </c>
      <c r="D91" t="s">
        <v>373</v>
      </c>
      <c r="E91" t="s">
        <v>136</v>
      </c>
      <c r="F91" t="s">
        <v>66</v>
      </c>
      <c r="G91">
        <v>21</v>
      </c>
      <c r="H91">
        <v>84</v>
      </c>
      <c r="I91">
        <v>120</v>
      </c>
      <c r="J91">
        <v>106.8</v>
      </c>
      <c r="K91">
        <v>10</v>
      </c>
      <c r="L91">
        <v>16.8</v>
      </c>
      <c r="M91" s="2">
        <f>500-C91</f>
        <v>397</v>
      </c>
      <c r="N91" s="2">
        <f>L91-12</f>
        <v>4.8000000000000007</v>
      </c>
      <c r="O91" s="2">
        <f>35-G91</f>
        <v>14</v>
      </c>
      <c r="P91" s="2">
        <f>O91*2</f>
        <v>28</v>
      </c>
      <c r="Q91" s="2">
        <f>K91*3</f>
        <v>30</v>
      </c>
      <c r="R91" s="2">
        <f>M91+(N91*2)+P91-Q91</f>
        <v>404.6</v>
      </c>
      <c r="S91" s="5">
        <f>((((R91*(19-B91))*2)/(B91+2)-(B91+1))/100)+8</f>
        <v>16.811199999999999</v>
      </c>
      <c r="T91" s="2"/>
      <c r="U91" s="6">
        <f>A91</f>
        <v>16.811199999999999</v>
      </c>
    </row>
    <row r="92" spans="1:21" x14ac:dyDescent="0.3">
      <c r="A92" s="4">
        <f>S92+T92</f>
        <v>16.458666666666666</v>
      </c>
      <c r="B92">
        <v>7</v>
      </c>
      <c r="C92">
        <v>76</v>
      </c>
      <c r="D92" t="s">
        <v>61</v>
      </c>
      <c r="E92" t="s">
        <v>99</v>
      </c>
      <c r="F92" t="s">
        <v>29</v>
      </c>
      <c r="G92">
        <v>28</v>
      </c>
      <c r="H92">
        <v>50</v>
      </c>
      <c r="I92">
        <v>100</v>
      </c>
      <c r="J92">
        <v>78</v>
      </c>
      <c r="K92">
        <v>11</v>
      </c>
      <c r="L92">
        <v>13.1</v>
      </c>
      <c r="M92" s="2">
        <f>500-C92</f>
        <v>424</v>
      </c>
      <c r="N92" s="2">
        <f>L92-18</f>
        <v>-4.9000000000000004</v>
      </c>
      <c r="O92" s="2">
        <f>35-G92</f>
        <v>7</v>
      </c>
      <c r="P92" s="2">
        <f>O92*2</f>
        <v>14</v>
      </c>
      <c r="Q92" s="2">
        <f>K92*3</f>
        <v>33</v>
      </c>
      <c r="R92" s="2">
        <f>M92+(N92*2)+P92-Q92</f>
        <v>395.2</v>
      </c>
      <c r="S92" s="5">
        <f>((((R92*(19-B92))*2)/(B92+2)-(B92+1))/100)+6</f>
        <v>16.458666666666666</v>
      </c>
      <c r="T92" s="2"/>
      <c r="U92" s="6">
        <f>A92</f>
        <v>16.458666666666666</v>
      </c>
    </row>
    <row r="93" spans="1:21" x14ac:dyDescent="0.3">
      <c r="A93" s="4">
        <f>S93+T93</f>
        <v>16.390999999999998</v>
      </c>
      <c r="B93">
        <v>8</v>
      </c>
      <c r="C93">
        <v>102</v>
      </c>
      <c r="D93" t="s">
        <v>372</v>
      </c>
      <c r="E93" t="s">
        <v>24</v>
      </c>
      <c r="F93" t="s">
        <v>66</v>
      </c>
      <c r="G93">
        <v>21</v>
      </c>
      <c r="H93">
        <v>81</v>
      </c>
      <c r="I93">
        <v>131</v>
      </c>
      <c r="J93">
        <v>106</v>
      </c>
      <c r="K93">
        <v>12.7</v>
      </c>
      <c r="L93">
        <v>16.8</v>
      </c>
      <c r="M93" s="2">
        <f>500-C93</f>
        <v>398</v>
      </c>
      <c r="N93" s="2">
        <f>L93-18</f>
        <v>-1.1999999999999993</v>
      </c>
      <c r="O93" s="2">
        <f>35-G93</f>
        <v>14</v>
      </c>
      <c r="P93" s="2">
        <f>O93*2</f>
        <v>28</v>
      </c>
      <c r="Q93" s="2">
        <f>K93*3</f>
        <v>38.099999999999994</v>
      </c>
      <c r="R93" s="2">
        <f>M93+(N93*2)+P93-Q93</f>
        <v>385.5</v>
      </c>
      <c r="S93" s="5">
        <f>((((R93*(19-B93))*2)/(B93+2)-(B93+1))/100)+8</f>
        <v>16.390999999999998</v>
      </c>
      <c r="U93" s="6">
        <f>A93</f>
        <v>16.390999999999998</v>
      </c>
    </row>
    <row r="94" spans="1:21" x14ac:dyDescent="0.3">
      <c r="A94" s="4">
        <f>S94+T94</f>
        <v>16.166600000000003</v>
      </c>
      <c r="B94">
        <v>8</v>
      </c>
      <c r="C94">
        <v>111</v>
      </c>
      <c r="D94" t="s">
        <v>196</v>
      </c>
      <c r="E94" t="s">
        <v>40</v>
      </c>
      <c r="F94" t="s">
        <v>66</v>
      </c>
      <c r="G94">
        <v>25</v>
      </c>
      <c r="H94">
        <v>98</v>
      </c>
      <c r="I94">
        <v>158</v>
      </c>
      <c r="J94">
        <v>116.8</v>
      </c>
      <c r="K94">
        <v>11.5</v>
      </c>
      <c r="L94">
        <v>18.399999999999999</v>
      </c>
      <c r="M94" s="2">
        <f>500-C94</f>
        <v>389</v>
      </c>
      <c r="N94" s="2">
        <f>L94-18</f>
        <v>0.39999999999999858</v>
      </c>
      <c r="O94" s="2">
        <f>35-G94</f>
        <v>10</v>
      </c>
      <c r="P94" s="2">
        <f>O94*2</f>
        <v>20</v>
      </c>
      <c r="Q94" s="2">
        <f>K94*3</f>
        <v>34.5</v>
      </c>
      <c r="R94" s="2">
        <f>M94+(N94*2)+P94-Q94</f>
        <v>375.3</v>
      </c>
      <c r="S94" s="5">
        <f>((((R94*(19-B94))*2)/(B94+2)-(B94+1))/100)+8</f>
        <v>16.166600000000003</v>
      </c>
      <c r="U94" s="6">
        <f>A94</f>
        <v>16.166600000000003</v>
      </c>
    </row>
    <row r="95" spans="1:21" x14ac:dyDescent="0.3">
      <c r="A95" s="4">
        <f>S95+T95</f>
        <v>15.955400000000001</v>
      </c>
      <c r="B95">
        <v>8</v>
      </c>
      <c r="C95">
        <v>95</v>
      </c>
      <c r="D95" t="s">
        <v>278</v>
      </c>
      <c r="E95" t="s">
        <v>60</v>
      </c>
      <c r="F95" t="s">
        <v>22</v>
      </c>
      <c r="G95">
        <v>24</v>
      </c>
      <c r="H95">
        <v>71</v>
      </c>
      <c r="I95">
        <v>123</v>
      </c>
      <c r="J95">
        <v>98.3</v>
      </c>
      <c r="K95">
        <v>14.7</v>
      </c>
      <c r="L95">
        <v>9.4</v>
      </c>
      <c r="M95" s="2">
        <f>500-C95</f>
        <v>405</v>
      </c>
      <c r="N95" s="2">
        <f>L95-18</f>
        <v>-8.6</v>
      </c>
      <c r="O95" s="2">
        <f>35-G95</f>
        <v>11</v>
      </c>
      <c r="P95" s="2">
        <f>O95*2</f>
        <v>22</v>
      </c>
      <c r="Q95" s="2">
        <f>K95*3</f>
        <v>44.099999999999994</v>
      </c>
      <c r="R95" s="2">
        <f>M95+(N95*2)+P95-Q95</f>
        <v>365.70000000000005</v>
      </c>
      <c r="S95" s="5">
        <f>((((R95*(19-B95))*2)/(B95+2)-(B95+1))/100)+8</f>
        <v>15.955400000000001</v>
      </c>
      <c r="U95" s="6">
        <f>A95</f>
        <v>15.955400000000001</v>
      </c>
    </row>
    <row r="96" spans="1:21" x14ac:dyDescent="0.3">
      <c r="A96" s="4">
        <f>S96+T96</f>
        <v>15.900400000000001</v>
      </c>
      <c r="B96">
        <v>8</v>
      </c>
      <c r="C96">
        <v>105</v>
      </c>
      <c r="D96" t="s">
        <v>113</v>
      </c>
      <c r="E96" t="s">
        <v>50</v>
      </c>
      <c r="F96" t="s">
        <v>29</v>
      </c>
      <c r="G96">
        <v>30</v>
      </c>
      <c r="H96">
        <v>97</v>
      </c>
      <c r="I96">
        <v>148</v>
      </c>
      <c r="J96">
        <v>108.8</v>
      </c>
      <c r="K96">
        <v>11.8</v>
      </c>
      <c r="L96">
        <v>14.8</v>
      </c>
      <c r="M96" s="2">
        <f>500-C96</f>
        <v>395</v>
      </c>
      <c r="N96" s="2">
        <f>L96-18</f>
        <v>-3.1999999999999993</v>
      </c>
      <c r="O96" s="2">
        <f>35-G96</f>
        <v>5</v>
      </c>
      <c r="P96" s="2">
        <f>O96*2</f>
        <v>10</v>
      </c>
      <c r="Q96" s="2">
        <f>K96*3</f>
        <v>35.400000000000006</v>
      </c>
      <c r="R96" s="2">
        <f>M96+(N96*2)+P96-Q96</f>
        <v>363.20000000000005</v>
      </c>
      <c r="S96" s="5">
        <f>((((R96*(19-B96))*2)/(B96+2)-(B96+1))/100)+8</f>
        <v>15.900400000000001</v>
      </c>
      <c r="U96" s="6">
        <f>A96</f>
        <v>15.900400000000001</v>
      </c>
    </row>
    <row r="97" spans="1:21" x14ac:dyDescent="0.3">
      <c r="A97" s="4">
        <f>S97+T97</f>
        <v>15.866666666666667</v>
      </c>
      <c r="B97">
        <v>7</v>
      </c>
      <c r="C97">
        <v>84</v>
      </c>
      <c r="D97" t="s">
        <v>376</v>
      </c>
      <c r="E97" t="s">
        <v>116</v>
      </c>
      <c r="F97" t="s">
        <v>22</v>
      </c>
      <c r="G97">
        <v>21</v>
      </c>
      <c r="H97">
        <v>57</v>
      </c>
      <c r="I97">
        <v>136</v>
      </c>
      <c r="J97">
        <v>87.9</v>
      </c>
      <c r="K97">
        <v>21.4</v>
      </c>
      <c r="L97">
        <v>11.6</v>
      </c>
      <c r="M97" s="2">
        <f>500-C97</f>
        <v>416</v>
      </c>
      <c r="N97" s="2">
        <f>L97-12</f>
        <v>-0.40000000000000036</v>
      </c>
      <c r="O97" s="2">
        <f>32-G97</f>
        <v>11</v>
      </c>
      <c r="P97" s="2">
        <f>O97*2</f>
        <v>22</v>
      </c>
      <c r="Q97" s="2">
        <f>K97*3</f>
        <v>64.199999999999989</v>
      </c>
      <c r="R97" s="2">
        <f>M97+(N97*2)+P97-Q97</f>
        <v>373</v>
      </c>
      <c r="S97" s="5">
        <f>((((R97*(19-B97))*2)/(B97+2)-(B97+1))/100)+6</f>
        <v>15.866666666666667</v>
      </c>
      <c r="U97" s="6">
        <f>A97</f>
        <v>15.866666666666667</v>
      </c>
    </row>
    <row r="98" spans="1:21" x14ac:dyDescent="0.3">
      <c r="A98" s="4">
        <f>S98+T98</f>
        <v>15.841000000000001</v>
      </c>
      <c r="B98">
        <v>8</v>
      </c>
      <c r="C98">
        <v>106</v>
      </c>
      <c r="D98" t="s">
        <v>173</v>
      </c>
      <c r="E98" t="s">
        <v>68</v>
      </c>
      <c r="F98" t="s">
        <v>22</v>
      </c>
      <c r="G98">
        <v>28</v>
      </c>
      <c r="H98">
        <v>84</v>
      </c>
      <c r="I98">
        <v>130</v>
      </c>
      <c r="J98">
        <v>109.5</v>
      </c>
      <c r="K98">
        <v>14.1</v>
      </c>
      <c r="L98">
        <v>15.4</v>
      </c>
      <c r="M98" s="2">
        <f>500-C98</f>
        <v>394</v>
      </c>
      <c r="N98" s="2">
        <f>L98-18</f>
        <v>-2.5999999999999996</v>
      </c>
      <c r="O98" s="2">
        <f>35-G98</f>
        <v>7</v>
      </c>
      <c r="P98" s="2">
        <f>O98*2</f>
        <v>14</v>
      </c>
      <c r="Q98" s="2">
        <f>K98*3</f>
        <v>42.3</v>
      </c>
      <c r="R98" s="2">
        <f>M98+(N98*2)+P98-Q98</f>
        <v>360.5</v>
      </c>
      <c r="S98" s="5">
        <f>((((R98*(19-B98))*2)/(B98+2)-(B98+1))/100)+8</f>
        <v>15.841000000000001</v>
      </c>
      <c r="U98" s="6">
        <f>A98</f>
        <v>15.841000000000001</v>
      </c>
    </row>
    <row r="99" spans="1:21" x14ac:dyDescent="0.3">
      <c r="A99" s="4">
        <f>S99+T99</f>
        <v>15.754</v>
      </c>
      <c r="B99">
        <v>8</v>
      </c>
      <c r="C99">
        <v>97</v>
      </c>
      <c r="D99" t="s">
        <v>378</v>
      </c>
      <c r="E99" t="s">
        <v>21</v>
      </c>
      <c r="F99" t="s">
        <v>66</v>
      </c>
      <c r="G99">
        <v>20</v>
      </c>
      <c r="H99">
        <v>77</v>
      </c>
      <c r="I99">
        <v>118</v>
      </c>
      <c r="J99">
        <v>100</v>
      </c>
      <c r="K99">
        <v>11.8</v>
      </c>
      <c r="L99">
        <v>16.8</v>
      </c>
      <c r="M99" s="2">
        <f>500-C99</f>
        <v>403</v>
      </c>
      <c r="N99" s="2">
        <f>L99-12</f>
        <v>4.8000000000000007</v>
      </c>
      <c r="O99" s="2">
        <f>30-G99</f>
        <v>10</v>
      </c>
      <c r="P99" s="2">
        <f>O99*2</f>
        <v>20</v>
      </c>
      <c r="Q99" s="2">
        <f>K99*3</f>
        <v>35.400000000000006</v>
      </c>
      <c r="R99" s="2">
        <f>M99+(N99*3)+P99-Q99</f>
        <v>402</v>
      </c>
      <c r="S99" s="5">
        <f>((((R99*(19-B99))*2)/(B99+2)-(B99+1))/100)+7</f>
        <v>15.754</v>
      </c>
      <c r="U99" s="6">
        <f>A99</f>
        <v>15.754</v>
      </c>
    </row>
    <row r="100" spans="1:21" x14ac:dyDescent="0.3">
      <c r="A100" s="4">
        <f>S100+T100</f>
        <v>15.643000000000001</v>
      </c>
      <c r="B100">
        <v>8</v>
      </c>
      <c r="C100">
        <v>108</v>
      </c>
      <c r="D100" t="s">
        <v>186</v>
      </c>
      <c r="E100" t="s">
        <v>99</v>
      </c>
      <c r="F100" t="s">
        <v>46</v>
      </c>
      <c r="G100">
        <v>28</v>
      </c>
      <c r="H100">
        <v>87</v>
      </c>
      <c r="I100">
        <v>136</v>
      </c>
      <c r="J100">
        <v>113.2</v>
      </c>
      <c r="K100">
        <v>13.1</v>
      </c>
      <c r="L100">
        <v>10.4</v>
      </c>
      <c r="M100" s="2">
        <f>500-C100</f>
        <v>392</v>
      </c>
      <c r="N100" s="2">
        <f>L100-18</f>
        <v>-7.6</v>
      </c>
      <c r="O100" s="2">
        <f>35-G100</f>
        <v>7</v>
      </c>
      <c r="P100" s="2">
        <f>O100*2</f>
        <v>14</v>
      </c>
      <c r="Q100" s="2">
        <f>K100*3</f>
        <v>39.299999999999997</v>
      </c>
      <c r="R100" s="2">
        <f>M100+(N100*2)+P100-Q100</f>
        <v>351.5</v>
      </c>
      <c r="S100" s="5">
        <f>((((R100*(19-B100))*2)/(B100+2)-(B100+1))/100)+8</f>
        <v>15.643000000000001</v>
      </c>
      <c r="U100" s="6">
        <f>A100</f>
        <v>15.643000000000001</v>
      </c>
    </row>
    <row r="101" spans="1:21" x14ac:dyDescent="0.3">
      <c r="A101" s="4">
        <f>S101+T101</f>
        <v>15.528599999999999</v>
      </c>
      <c r="B101">
        <v>8</v>
      </c>
      <c r="C101">
        <v>113</v>
      </c>
      <c r="D101" t="s">
        <v>59</v>
      </c>
      <c r="E101" t="s">
        <v>60</v>
      </c>
      <c r="F101" t="s">
        <v>22</v>
      </c>
      <c r="G101">
        <v>24</v>
      </c>
      <c r="H101">
        <v>84</v>
      </c>
      <c r="I101">
        <v>147</v>
      </c>
      <c r="J101">
        <v>119.2</v>
      </c>
      <c r="K101">
        <v>18.3</v>
      </c>
      <c r="L101">
        <v>11.1</v>
      </c>
      <c r="M101" s="2">
        <f>500-C101</f>
        <v>387</v>
      </c>
      <c r="N101" s="2">
        <f>L101-12</f>
        <v>-0.90000000000000036</v>
      </c>
      <c r="O101" s="2">
        <f>32-G101</f>
        <v>8</v>
      </c>
      <c r="P101" s="2">
        <f>O101*2</f>
        <v>16</v>
      </c>
      <c r="Q101" s="2">
        <f>K101*3</f>
        <v>54.900000000000006</v>
      </c>
      <c r="R101" s="2">
        <f>M101+(N101*2)+P101-Q101</f>
        <v>346.29999999999995</v>
      </c>
      <c r="S101" s="5">
        <f>((((R101*(19-B101))*2)/(B101+2)-(B101+1))/100)+8</f>
        <v>15.528599999999999</v>
      </c>
      <c r="T101" s="2"/>
      <c r="U101" s="6">
        <f>A101</f>
        <v>15.528599999999999</v>
      </c>
    </row>
    <row r="102" spans="1:21" x14ac:dyDescent="0.3">
      <c r="A102" s="4">
        <f>S102+T102</f>
        <v>15.509800000000002</v>
      </c>
      <c r="B102">
        <v>8</v>
      </c>
      <c r="C102">
        <v>94</v>
      </c>
      <c r="D102" t="s">
        <v>117</v>
      </c>
      <c r="E102" t="s">
        <v>42</v>
      </c>
      <c r="F102" t="s">
        <v>66</v>
      </c>
      <c r="G102">
        <v>29</v>
      </c>
      <c r="H102">
        <v>71</v>
      </c>
      <c r="I102">
        <v>124</v>
      </c>
      <c r="J102">
        <v>98</v>
      </c>
      <c r="K102">
        <v>10.9</v>
      </c>
      <c r="L102">
        <v>17.8</v>
      </c>
      <c r="M102" s="2">
        <f>500-C102</f>
        <v>406</v>
      </c>
      <c r="N102" s="2">
        <f>L102-12</f>
        <v>5.8000000000000007</v>
      </c>
      <c r="O102" s="2">
        <f>32-G102</f>
        <v>3</v>
      </c>
      <c r="P102" s="2">
        <f>O102*2</f>
        <v>6</v>
      </c>
      <c r="Q102" s="2">
        <f>K102*3</f>
        <v>32.700000000000003</v>
      </c>
      <c r="R102" s="2">
        <f>M102+(N102*2)+P102-Q102</f>
        <v>390.90000000000003</v>
      </c>
      <c r="S102" s="5">
        <f>((((R102*(19-B102))*2)/(B102+2)-(B102+1))/100)+7</f>
        <v>15.509800000000002</v>
      </c>
      <c r="T102" s="2"/>
      <c r="U102" s="6">
        <f>A102</f>
        <v>15.509800000000002</v>
      </c>
    </row>
    <row r="103" spans="1:21" x14ac:dyDescent="0.3">
      <c r="A103" s="4">
        <f>S103+T103</f>
        <v>15.356999999999999</v>
      </c>
      <c r="B103">
        <v>8</v>
      </c>
      <c r="C103">
        <v>109</v>
      </c>
      <c r="D103" t="s">
        <v>108</v>
      </c>
      <c r="E103" t="s">
        <v>80</v>
      </c>
      <c r="F103" t="s">
        <v>29</v>
      </c>
      <c r="G103">
        <v>27</v>
      </c>
      <c r="H103">
        <v>90</v>
      </c>
      <c r="I103">
        <v>147</v>
      </c>
      <c r="J103">
        <v>114.1</v>
      </c>
      <c r="K103">
        <v>17.899999999999999</v>
      </c>
      <c r="L103">
        <v>10.6</v>
      </c>
      <c r="M103" s="2">
        <f>500-C103</f>
        <v>391</v>
      </c>
      <c r="N103" s="2">
        <f>L103-18</f>
        <v>-7.4</v>
      </c>
      <c r="O103" s="2">
        <f>35-G103</f>
        <v>8</v>
      </c>
      <c r="P103" s="2">
        <f>O103*2</f>
        <v>16</v>
      </c>
      <c r="Q103" s="2">
        <f>K103*3</f>
        <v>53.699999999999996</v>
      </c>
      <c r="R103" s="2">
        <f>M103+(N103*2)+P103-Q103</f>
        <v>338.5</v>
      </c>
      <c r="S103" s="5">
        <f>((((R103*(19-B103))*2)/(B103+2)-(B103+1))/100)+8</f>
        <v>15.356999999999999</v>
      </c>
      <c r="U103" s="6">
        <f>A103</f>
        <v>15.356999999999999</v>
      </c>
    </row>
    <row r="104" spans="1:21" x14ac:dyDescent="0.3">
      <c r="A104" s="4">
        <f>S104+T104</f>
        <v>15.302</v>
      </c>
      <c r="B104">
        <v>8</v>
      </c>
      <c r="C104">
        <v>114</v>
      </c>
      <c r="D104" t="s">
        <v>349</v>
      </c>
      <c r="E104" t="s">
        <v>48</v>
      </c>
      <c r="F104" t="s">
        <v>29</v>
      </c>
      <c r="G104">
        <v>24</v>
      </c>
      <c r="H104">
        <v>92</v>
      </c>
      <c r="I104">
        <v>175</v>
      </c>
      <c r="J104">
        <v>119.3</v>
      </c>
      <c r="K104">
        <v>19.600000000000001</v>
      </c>
      <c r="L104">
        <v>11.4</v>
      </c>
      <c r="M104" s="2">
        <f>500-C104</f>
        <v>386</v>
      </c>
      <c r="N104" s="2">
        <f>L104-18</f>
        <v>-6.6</v>
      </c>
      <c r="O104" s="2">
        <f>35-G104</f>
        <v>11</v>
      </c>
      <c r="P104" s="2">
        <f>O104*2</f>
        <v>22</v>
      </c>
      <c r="Q104" s="2">
        <f>K104*3</f>
        <v>58.800000000000004</v>
      </c>
      <c r="R104" s="2">
        <f>M104+(N104*2)+P104-Q104</f>
        <v>336</v>
      </c>
      <c r="S104" s="5">
        <f>((((R104*(19-B104))*2)/(B104+2)-(B104+1))/100)+8</f>
        <v>15.302</v>
      </c>
      <c r="U104" s="6">
        <f>A104</f>
        <v>15.302</v>
      </c>
    </row>
    <row r="105" spans="1:21" x14ac:dyDescent="0.3">
      <c r="A105" s="4">
        <f>S105+T105</f>
        <v>15.269</v>
      </c>
      <c r="B105">
        <v>8</v>
      </c>
      <c r="C105">
        <v>107</v>
      </c>
      <c r="D105" t="s">
        <v>69</v>
      </c>
      <c r="E105" t="s">
        <v>40</v>
      </c>
      <c r="F105" t="s">
        <v>46</v>
      </c>
      <c r="G105">
        <v>30</v>
      </c>
      <c r="H105">
        <v>84</v>
      </c>
      <c r="I105">
        <v>140</v>
      </c>
      <c r="J105">
        <v>109.6</v>
      </c>
      <c r="K105">
        <v>17.100000000000001</v>
      </c>
      <c r="L105">
        <v>9.4</v>
      </c>
      <c r="M105" s="2">
        <f>500-C105</f>
        <v>393</v>
      </c>
      <c r="N105" s="2">
        <f>L105-18</f>
        <v>-8.6</v>
      </c>
      <c r="O105" s="2">
        <f>35-G105</f>
        <v>5</v>
      </c>
      <c r="P105" s="2">
        <f>O105*2</f>
        <v>10</v>
      </c>
      <c r="Q105" s="2">
        <f>K105*3</f>
        <v>51.300000000000004</v>
      </c>
      <c r="R105" s="2">
        <f>M105+(N105*2)+P105-Q105</f>
        <v>334.5</v>
      </c>
      <c r="S105" s="5">
        <f>((((R105*(19-B105))*2)/(B105+2)-(B105+1))/100)+8</f>
        <v>15.269</v>
      </c>
      <c r="U105" s="6">
        <f>A105</f>
        <v>15.269</v>
      </c>
    </row>
    <row r="106" spans="1:21" x14ac:dyDescent="0.3">
      <c r="A106" s="4">
        <f>S106+T106</f>
        <v>14.93988</v>
      </c>
      <c r="B106">
        <v>8</v>
      </c>
      <c r="C106">
        <v>112</v>
      </c>
      <c r="D106" t="s">
        <v>395</v>
      </c>
      <c r="E106" t="s">
        <v>70</v>
      </c>
      <c r="F106" t="s">
        <v>46</v>
      </c>
      <c r="G106">
        <v>21</v>
      </c>
      <c r="H106">
        <v>79</v>
      </c>
      <c r="I106">
        <v>192</v>
      </c>
      <c r="J106">
        <v>117.4</v>
      </c>
      <c r="K106">
        <v>25.9</v>
      </c>
      <c r="L106">
        <v>8.6199999999999992</v>
      </c>
      <c r="M106" s="2">
        <f>500-C106</f>
        <v>388</v>
      </c>
      <c r="N106" s="2">
        <f>L106-18</f>
        <v>-9.3800000000000008</v>
      </c>
      <c r="O106" s="2">
        <f>35-G106</f>
        <v>14</v>
      </c>
      <c r="P106" s="2">
        <f>O106*2</f>
        <v>28</v>
      </c>
      <c r="Q106" s="2">
        <f>K106*3</f>
        <v>77.699999999999989</v>
      </c>
      <c r="R106" s="2">
        <f>M106+(N106*2)+P106-Q106</f>
        <v>319.54000000000002</v>
      </c>
      <c r="S106" s="5">
        <f>((((R106*(19-B106))*2)/(B106+2)-(B106+1))/100)+8</f>
        <v>14.93988</v>
      </c>
      <c r="U106" s="6">
        <f>A106</f>
        <v>14.93988</v>
      </c>
    </row>
    <row r="107" spans="1:21" x14ac:dyDescent="0.3">
      <c r="A107" s="4">
        <f>S107+T107</f>
        <v>14.664999999999999</v>
      </c>
      <c r="B107">
        <v>8</v>
      </c>
      <c r="C107">
        <v>101</v>
      </c>
      <c r="D107" t="s">
        <v>152</v>
      </c>
      <c r="E107" t="s">
        <v>31</v>
      </c>
      <c r="F107" t="s">
        <v>29</v>
      </c>
      <c r="G107">
        <v>24</v>
      </c>
      <c r="H107">
        <v>78</v>
      </c>
      <c r="I107">
        <v>138</v>
      </c>
      <c r="J107">
        <v>104.3</v>
      </c>
      <c r="K107">
        <v>13.9</v>
      </c>
      <c r="L107">
        <v>6.4</v>
      </c>
      <c r="M107" s="2">
        <f>500-C107</f>
        <v>399</v>
      </c>
      <c r="N107" s="2">
        <f>L107-12</f>
        <v>-5.6</v>
      </c>
      <c r="O107" s="2">
        <f>30-G107</f>
        <v>6</v>
      </c>
      <c r="P107" s="2">
        <f>O107*2</f>
        <v>12</v>
      </c>
      <c r="Q107" s="2">
        <f>K107*3</f>
        <v>41.7</v>
      </c>
      <c r="R107" s="2">
        <f>M107+(N107*3)+P107-Q107</f>
        <v>352.5</v>
      </c>
      <c r="S107" s="5">
        <f>((((R107*(19-B107))*2)/(B107+2)-(B107+1))/100)+7</f>
        <v>14.664999999999999</v>
      </c>
      <c r="T107" s="2"/>
      <c r="U107" s="6">
        <f>A107</f>
        <v>14.664999999999999</v>
      </c>
    </row>
    <row r="108" spans="1:21" x14ac:dyDescent="0.3">
      <c r="A108" s="4">
        <f>S108+T108</f>
        <v>14.6342</v>
      </c>
      <c r="B108">
        <v>8</v>
      </c>
      <c r="C108">
        <v>98</v>
      </c>
      <c r="D108" t="s">
        <v>229</v>
      </c>
      <c r="E108" t="s">
        <v>57</v>
      </c>
      <c r="F108" t="s">
        <v>46</v>
      </c>
      <c r="G108">
        <v>26</v>
      </c>
      <c r="H108">
        <v>78</v>
      </c>
      <c r="I108">
        <v>150</v>
      </c>
      <c r="J108">
        <v>102.3</v>
      </c>
      <c r="K108">
        <v>19.7</v>
      </c>
      <c r="L108">
        <v>10.1</v>
      </c>
      <c r="M108" s="2">
        <f>500-C108</f>
        <v>402</v>
      </c>
      <c r="N108" s="2">
        <f>L108-12</f>
        <v>-1.9000000000000004</v>
      </c>
      <c r="O108" s="2">
        <f>32-G108</f>
        <v>6</v>
      </c>
      <c r="P108" s="2">
        <f>O108*2</f>
        <v>12</v>
      </c>
      <c r="Q108" s="2">
        <f>K108*3</f>
        <v>59.099999999999994</v>
      </c>
      <c r="R108" s="2">
        <f>M108+(N108*2)+P108-Q108</f>
        <v>351.1</v>
      </c>
      <c r="S108" s="5">
        <f>((((R108*(19-B108))*2)/(B108+2)-(B108+1))/100)+7</f>
        <v>14.6342</v>
      </c>
      <c r="U108" s="6">
        <f>A108</f>
        <v>14.6342</v>
      </c>
    </row>
    <row r="109" spans="1:21" x14ac:dyDescent="0.3">
      <c r="A109" s="4">
        <f>S109+T109</f>
        <v>14.5198</v>
      </c>
      <c r="B109">
        <v>8</v>
      </c>
      <c r="C109">
        <v>118</v>
      </c>
      <c r="D109" t="s">
        <v>365</v>
      </c>
      <c r="E109" t="s">
        <v>35</v>
      </c>
      <c r="F109" t="s">
        <v>46</v>
      </c>
      <c r="G109">
        <v>23</v>
      </c>
      <c r="H109">
        <v>90</v>
      </c>
      <c r="I109">
        <v>150</v>
      </c>
      <c r="J109">
        <v>125</v>
      </c>
      <c r="K109">
        <v>14.1</v>
      </c>
      <c r="L109">
        <v>6.1</v>
      </c>
      <c r="M109" s="2">
        <f>500-C109</f>
        <v>382</v>
      </c>
      <c r="N109" s="2">
        <f>L109-12</f>
        <v>-5.9</v>
      </c>
      <c r="O109" s="2">
        <f>32-G109</f>
        <v>9</v>
      </c>
      <c r="P109" s="2">
        <f>O109*2</f>
        <v>18</v>
      </c>
      <c r="Q109" s="2">
        <f>K109*3</f>
        <v>42.3</v>
      </c>
      <c r="R109" s="2">
        <f>M109+(N109*2)+P109-Q109</f>
        <v>345.9</v>
      </c>
      <c r="S109" s="5">
        <f>((((R109*(19-B109))*2)/(B109+2)-(B109+1))/100)+7</f>
        <v>14.5198</v>
      </c>
      <c r="T109" s="2"/>
      <c r="U109" s="6">
        <f>A109</f>
        <v>14.5198</v>
      </c>
    </row>
    <row r="110" spans="1:21" x14ac:dyDescent="0.3">
      <c r="A110" s="4">
        <f>S110+T110</f>
        <v>14.484599999999997</v>
      </c>
      <c r="B110">
        <v>8</v>
      </c>
      <c r="C110">
        <v>116</v>
      </c>
      <c r="D110" t="s">
        <v>237</v>
      </c>
      <c r="E110" t="s">
        <v>70</v>
      </c>
      <c r="F110" t="s">
        <v>29</v>
      </c>
      <c r="G110">
        <v>26</v>
      </c>
      <c r="H110">
        <v>98</v>
      </c>
      <c r="I110">
        <v>178</v>
      </c>
      <c r="J110">
        <v>121.7</v>
      </c>
      <c r="K110">
        <v>16.8</v>
      </c>
      <c r="L110">
        <v>12.9</v>
      </c>
      <c r="M110" s="2">
        <f>500-C110</f>
        <v>384</v>
      </c>
      <c r="N110" s="2">
        <f>L110-12</f>
        <v>0.90000000000000036</v>
      </c>
      <c r="O110" s="2">
        <f>30-G110</f>
        <v>4</v>
      </c>
      <c r="P110" s="2">
        <f>O110*2</f>
        <v>8</v>
      </c>
      <c r="Q110" s="2">
        <f>K110*3</f>
        <v>50.400000000000006</v>
      </c>
      <c r="R110" s="2">
        <f>M110+(N110*3)+P110-Q110</f>
        <v>344.29999999999995</v>
      </c>
      <c r="S110" s="5">
        <f>((((R110*(19-B110))*2)/(B110+2)-(B110+1))/100)+7</f>
        <v>14.484599999999997</v>
      </c>
      <c r="U110" s="6">
        <f>A110</f>
        <v>14.484599999999997</v>
      </c>
    </row>
    <row r="111" spans="1:21" x14ac:dyDescent="0.3">
      <c r="A111" s="4">
        <f>S111+T111</f>
        <v>14.257999999999999</v>
      </c>
      <c r="B111">
        <v>8</v>
      </c>
      <c r="C111">
        <v>99</v>
      </c>
      <c r="D111" t="s">
        <v>134</v>
      </c>
      <c r="E111" t="s">
        <v>57</v>
      </c>
      <c r="F111" t="s">
        <v>29</v>
      </c>
      <c r="G111">
        <v>23</v>
      </c>
      <c r="H111">
        <v>79</v>
      </c>
      <c r="I111">
        <v>152</v>
      </c>
      <c r="J111">
        <v>102.8</v>
      </c>
      <c r="K111">
        <v>20.5</v>
      </c>
      <c r="L111">
        <v>5.5</v>
      </c>
      <c r="M111" s="2">
        <f>500-C111</f>
        <v>401</v>
      </c>
      <c r="N111" s="2">
        <f>L111-12</f>
        <v>-6.5</v>
      </c>
      <c r="O111" s="2">
        <f>30-G111</f>
        <v>7</v>
      </c>
      <c r="P111" s="2">
        <f>O111*2</f>
        <v>14</v>
      </c>
      <c r="Q111" s="2">
        <f>K111*3</f>
        <v>61.5</v>
      </c>
      <c r="R111" s="2">
        <f>M111+(N111*3)+P111-Q111</f>
        <v>334</v>
      </c>
      <c r="S111" s="5">
        <f>((((R111*(19-B111))*2)/(B111+2)-(B111+1))/100)+7</f>
        <v>14.257999999999999</v>
      </c>
      <c r="T111" s="2"/>
      <c r="U111" s="6">
        <f>A111</f>
        <v>14.257999999999999</v>
      </c>
    </row>
    <row r="112" spans="1:21" x14ac:dyDescent="0.3">
      <c r="A112" s="4">
        <f>S112+T112</f>
        <v>14.209599999999998</v>
      </c>
      <c r="B112">
        <v>8</v>
      </c>
      <c r="C112">
        <v>117</v>
      </c>
      <c r="D112" t="s">
        <v>144</v>
      </c>
      <c r="E112" t="s">
        <v>126</v>
      </c>
      <c r="F112" t="s">
        <v>29</v>
      </c>
      <c r="G112">
        <v>26</v>
      </c>
      <c r="H112">
        <v>97</v>
      </c>
      <c r="I112">
        <v>171</v>
      </c>
      <c r="J112">
        <v>122.5</v>
      </c>
      <c r="K112">
        <v>20.8</v>
      </c>
      <c r="L112">
        <v>11.6</v>
      </c>
      <c r="M112" s="2">
        <f>500-C112</f>
        <v>383</v>
      </c>
      <c r="N112" s="2">
        <f>L112-12</f>
        <v>-0.40000000000000036</v>
      </c>
      <c r="O112" s="2">
        <f>32-G112</f>
        <v>6</v>
      </c>
      <c r="P112" s="2">
        <f>O112*2</f>
        <v>12</v>
      </c>
      <c r="Q112" s="2">
        <f>K112*3</f>
        <v>62.400000000000006</v>
      </c>
      <c r="R112" s="2">
        <f>M112+(N112*2)+P112-Q112</f>
        <v>331.79999999999995</v>
      </c>
      <c r="S112" s="5">
        <f>((((R112*(19-B112))*2)/(B112+2)-(B112+1))/100)+7</f>
        <v>14.209599999999998</v>
      </c>
      <c r="U112" s="6">
        <f>A112</f>
        <v>14.209599999999998</v>
      </c>
    </row>
    <row r="113" spans="1:21" x14ac:dyDescent="0.3">
      <c r="A113" s="4">
        <f>S113+T113</f>
        <v>14.19332</v>
      </c>
      <c r="B113">
        <v>8</v>
      </c>
      <c r="C113">
        <v>110</v>
      </c>
      <c r="D113" t="s">
        <v>394</v>
      </c>
      <c r="E113" t="s">
        <v>91</v>
      </c>
      <c r="F113" t="s">
        <v>22</v>
      </c>
      <c r="G113">
        <v>22</v>
      </c>
      <c r="H113">
        <v>88</v>
      </c>
      <c r="I113">
        <v>177</v>
      </c>
      <c r="J113">
        <v>114.8</v>
      </c>
      <c r="K113">
        <v>23.3</v>
      </c>
      <c r="L113">
        <v>10.32</v>
      </c>
      <c r="M113" s="2">
        <f>500-C113</f>
        <v>390</v>
      </c>
      <c r="N113" s="2">
        <f>L113-12</f>
        <v>-1.6799999999999997</v>
      </c>
      <c r="O113" s="2">
        <f>30-G113</f>
        <v>8</v>
      </c>
      <c r="P113" s="2">
        <f>O113*2</f>
        <v>16</v>
      </c>
      <c r="Q113" s="2">
        <f>K113*3</f>
        <v>69.900000000000006</v>
      </c>
      <c r="R113" s="2">
        <f>M113+(N113*3)+P113-Q113</f>
        <v>331.05999999999995</v>
      </c>
      <c r="S113" s="5">
        <f>((((R113*(19-B113))*2)/(B113+2)-(B113+1))/100)+7</f>
        <v>14.19332</v>
      </c>
      <c r="T113" s="2"/>
      <c r="U113" s="6">
        <f>A113</f>
        <v>14.19332</v>
      </c>
    </row>
    <row r="114" spans="1:21" x14ac:dyDescent="0.3">
      <c r="A114" s="4">
        <f>S114+T114</f>
        <v>14.192</v>
      </c>
      <c r="B114">
        <v>8</v>
      </c>
      <c r="C114">
        <v>115</v>
      </c>
      <c r="D114" t="s">
        <v>429</v>
      </c>
      <c r="E114" t="s">
        <v>80</v>
      </c>
      <c r="F114" t="s">
        <v>29</v>
      </c>
      <c r="G114">
        <v>21</v>
      </c>
      <c r="H114">
        <v>81</v>
      </c>
      <c r="I114">
        <v>174</v>
      </c>
      <c r="J114">
        <v>119.9</v>
      </c>
      <c r="K114">
        <v>23</v>
      </c>
      <c r="L114">
        <v>11</v>
      </c>
      <c r="M114" s="2">
        <f>500-C114</f>
        <v>385</v>
      </c>
      <c r="N114" s="2">
        <f>L114-12</f>
        <v>-1</v>
      </c>
      <c r="O114" s="2">
        <f>30-G114</f>
        <v>9</v>
      </c>
      <c r="P114" s="2">
        <f>O114*2</f>
        <v>18</v>
      </c>
      <c r="Q114" s="2">
        <f>K114*3</f>
        <v>69</v>
      </c>
      <c r="R114" s="2">
        <f>M114+(N114*3)+P114-Q114</f>
        <v>331</v>
      </c>
      <c r="S114" s="5">
        <f>((((R114*(19-B114))*2)/(B114+2)-(B114+1))/100)+7</f>
        <v>14.192</v>
      </c>
      <c r="U114" s="6">
        <f>A114</f>
        <v>14.192</v>
      </c>
    </row>
    <row r="115" spans="1:21" x14ac:dyDescent="0.3">
      <c r="A115" s="4">
        <f>S115+T115</f>
        <v>13.987272727272728</v>
      </c>
      <c r="B115">
        <v>9</v>
      </c>
      <c r="C115">
        <v>124</v>
      </c>
      <c r="D115" t="s">
        <v>179</v>
      </c>
      <c r="E115" t="s">
        <v>28</v>
      </c>
      <c r="F115" t="s">
        <v>66</v>
      </c>
      <c r="G115">
        <v>34</v>
      </c>
      <c r="H115">
        <v>114</v>
      </c>
      <c r="I115">
        <v>168</v>
      </c>
      <c r="J115">
        <v>129.9</v>
      </c>
      <c r="K115">
        <v>14.4</v>
      </c>
      <c r="L115">
        <v>18</v>
      </c>
      <c r="M115" s="2">
        <f>500-C115</f>
        <v>376</v>
      </c>
      <c r="N115" s="2">
        <f>L115-18</f>
        <v>0</v>
      </c>
      <c r="O115" s="2">
        <f>35-G115</f>
        <v>1</v>
      </c>
      <c r="P115" s="2">
        <f>O115*2</f>
        <v>2</v>
      </c>
      <c r="Q115" s="2">
        <f>K115*3</f>
        <v>43.2</v>
      </c>
      <c r="R115" s="2">
        <f>M115+(N115*2)+P115-Q115</f>
        <v>334.8</v>
      </c>
      <c r="S115" s="5">
        <f>((((R115*(19-B115))*2)/(B115+2)-(B115+1))/100)+8</f>
        <v>13.987272727272728</v>
      </c>
      <c r="U115" s="6">
        <f>A115</f>
        <v>13.987272727272728</v>
      </c>
    </row>
    <row r="116" spans="1:21" x14ac:dyDescent="0.3">
      <c r="A116" s="4">
        <f>S116+T116</f>
        <v>13.968363636363637</v>
      </c>
      <c r="B116">
        <v>9</v>
      </c>
      <c r="C116">
        <v>127</v>
      </c>
      <c r="D116" t="s">
        <v>391</v>
      </c>
      <c r="E116" t="s">
        <v>35</v>
      </c>
      <c r="F116" t="s">
        <v>22</v>
      </c>
      <c r="G116">
        <v>21</v>
      </c>
      <c r="H116">
        <v>104</v>
      </c>
      <c r="I116">
        <v>169</v>
      </c>
      <c r="J116">
        <v>130.69999999999999</v>
      </c>
      <c r="K116">
        <v>17.2</v>
      </c>
      <c r="L116">
        <v>10.18</v>
      </c>
      <c r="M116" s="2">
        <f>500-C116</f>
        <v>373</v>
      </c>
      <c r="N116" s="2">
        <f>L116-18</f>
        <v>-7.82</v>
      </c>
      <c r="O116" s="2">
        <f>35-G116</f>
        <v>14</v>
      </c>
      <c r="P116" s="2">
        <f>O116*2</f>
        <v>28</v>
      </c>
      <c r="Q116" s="2">
        <f>K116*3</f>
        <v>51.599999999999994</v>
      </c>
      <c r="R116" s="2">
        <f>M116+(N116*2)+P116-Q116</f>
        <v>333.76</v>
      </c>
      <c r="S116" s="5">
        <f>((((R116*(19-B116))*2)/(B116+2)-(B116+1))/100)+8</f>
        <v>13.968363636363637</v>
      </c>
      <c r="U116" s="6">
        <f>A116</f>
        <v>13.968363636363637</v>
      </c>
    </row>
    <row r="117" spans="1:21" x14ac:dyDescent="0.3">
      <c r="A117" s="4">
        <f>S117+T117</f>
        <v>13.966749999999999</v>
      </c>
      <c r="B117">
        <v>6</v>
      </c>
      <c r="C117">
        <v>58</v>
      </c>
      <c r="D117" t="s">
        <v>111</v>
      </c>
      <c r="E117" t="s">
        <v>68</v>
      </c>
      <c r="F117" t="s">
        <v>29</v>
      </c>
      <c r="G117">
        <v>25</v>
      </c>
      <c r="H117">
        <v>37</v>
      </c>
      <c r="I117">
        <v>81</v>
      </c>
      <c r="J117">
        <v>60</v>
      </c>
      <c r="K117">
        <v>10.7</v>
      </c>
      <c r="L117">
        <v>13</v>
      </c>
      <c r="M117" s="2">
        <f>500-C117</f>
        <v>442</v>
      </c>
      <c r="N117" s="2">
        <f>L117-12</f>
        <v>1</v>
      </c>
      <c r="O117" s="2">
        <f>35-G117</f>
        <v>10</v>
      </c>
      <c r="P117" s="2">
        <f>O117*2</f>
        <v>20</v>
      </c>
      <c r="Q117" s="2">
        <f>K117*3</f>
        <v>32.099999999999994</v>
      </c>
      <c r="R117" s="2">
        <f>M117+(N117*2)+P117-Q117</f>
        <v>431.9</v>
      </c>
      <c r="S117" s="5">
        <f>((((R117*(19-B117))*2)/(B117+2)-(B117+1))/100)</f>
        <v>13.966749999999999</v>
      </c>
      <c r="T117" s="2"/>
      <c r="U117" s="6">
        <f>A117</f>
        <v>13.966749999999999</v>
      </c>
    </row>
    <row r="118" spans="1:21" x14ac:dyDescent="0.3">
      <c r="A118" s="4">
        <f>S118+T118</f>
        <v>13.870909090909091</v>
      </c>
      <c r="B118">
        <v>9</v>
      </c>
      <c r="C118">
        <v>125</v>
      </c>
      <c r="D118" t="s">
        <v>287</v>
      </c>
      <c r="E118" t="s">
        <v>62</v>
      </c>
      <c r="F118" t="s">
        <v>22</v>
      </c>
      <c r="G118">
        <v>23</v>
      </c>
      <c r="H118">
        <v>109</v>
      </c>
      <c r="I118">
        <v>181</v>
      </c>
      <c r="J118">
        <v>129.9</v>
      </c>
      <c r="K118">
        <v>18.2</v>
      </c>
      <c r="L118">
        <v>10</v>
      </c>
      <c r="M118" s="2">
        <f>500-C118</f>
        <v>375</v>
      </c>
      <c r="N118" s="2">
        <f>L118-18</f>
        <v>-8</v>
      </c>
      <c r="O118" s="2">
        <f>35-G118</f>
        <v>12</v>
      </c>
      <c r="P118" s="2">
        <f>O118*2</f>
        <v>24</v>
      </c>
      <c r="Q118" s="2">
        <f>K118*3</f>
        <v>54.599999999999994</v>
      </c>
      <c r="R118" s="2">
        <f>M118+(N118*2)+P118-Q118</f>
        <v>328.4</v>
      </c>
      <c r="S118" s="5">
        <f>((((R118*(19-B118))*2)/(B118+2)-(B118+1))/100)+8</f>
        <v>13.870909090909091</v>
      </c>
      <c r="U118" s="6">
        <f>A118</f>
        <v>13.870909090909091</v>
      </c>
    </row>
    <row r="119" spans="1:21" x14ac:dyDescent="0.3">
      <c r="A119" s="4">
        <f>S119+T119</f>
        <v>13.850909090909092</v>
      </c>
      <c r="B119">
        <v>9</v>
      </c>
      <c r="C119">
        <v>123</v>
      </c>
      <c r="D119" t="s">
        <v>125</v>
      </c>
      <c r="E119" t="s">
        <v>48</v>
      </c>
      <c r="F119" t="s">
        <v>22</v>
      </c>
      <c r="G119">
        <v>26</v>
      </c>
      <c r="H119">
        <v>98</v>
      </c>
      <c r="I119">
        <v>168</v>
      </c>
      <c r="J119">
        <v>128.4</v>
      </c>
      <c r="K119">
        <v>16.100000000000001</v>
      </c>
      <c r="L119">
        <v>8.3000000000000007</v>
      </c>
      <c r="M119" s="2">
        <f>500-C119</f>
        <v>377</v>
      </c>
      <c r="N119" s="2">
        <f>L119-18</f>
        <v>-9.6999999999999993</v>
      </c>
      <c r="O119" s="2">
        <f>35-G119</f>
        <v>9</v>
      </c>
      <c r="P119" s="2">
        <f>O119*2</f>
        <v>18</v>
      </c>
      <c r="Q119" s="2">
        <f>K119*3</f>
        <v>48.300000000000004</v>
      </c>
      <c r="R119" s="2">
        <f>M119+(N119*2)+P119-Q119</f>
        <v>327.3</v>
      </c>
      <c r="S119" s="5">
        <f>((((R119*(19-B119))*2)/(B119+2)-(B119+1))/100)+8</f>
        <v>13.850909090909092</v>
      </c>
      <c r="U119" s="6">
        <f>A119</f>
        <v>13.850909090909092</v>
      </c>
    </row>
    <row r="120" spans="1:21" x14ac:dyDescent="0.3">
      <c r="A120" s="4">
        <f>S120+T120</f>
        <v>13.801818181818181</v>
      </c>
      <c r="B120">
        <v>9</v>
      </c>
      <c r="C120">
        <v>126</v>
      </c>
      <c r="D120" t="s">
        <v>176</v>
      </c>
      <c r="E120" t="s">
        <v>26</v>
      </c>
      <c r="F120" t="s">
        <v>22</v>
      </c>
      <c r="G120">
        <v>28</v>
      </c>
      <c r="H120">
        <v>104</v>
      </c>
      <c r="I120">
        <v>176</v>
      </c>
      <c r="J120">
        <v>130.4</v>
      </c>
      <c r="K120">
        <v>18</v>
      </c>
      <c r="L120">
        <v>13.3</v>
      </c>
      <c r="M120" s="2">
        <f>500-C120</f>
        <v>374</v>
      </c>
      <c r="N120" s="2">
        <f>L120-18</f>
        <v>-4.6999999999999993</v>
      </c>
      <c r="O120" s="2">
        <f>35-G120</f>
        <v>7</v>
      </c>
      <c r="P120" s="2">
        <f>O120*2</f>
        <v>14</v>
      </c>
      <c r="Q120" s="2">
        <f>K120*3</f>
        <v>54</v>
      </c>
      <c r="R120" s="2">
        <f>M120+(N120*2)+P120-Q120</f>
        <v>324.60000000000002</v>
      </c>
      <c r="S120" s="5">
        <f>((((R120*(19-B120))*2)/(B120+2)-(B120+1))/100)+8</f>
        <v>13.801818181818181</v>
      </c>
      <c r="U120" s="6">
        <f>A120</f>
        <v>13.801818181818181</v>
      </c>
    </row>
    <row r="121" spans="1:21" x14ac:dyDescent="0.3">
      <c r="A121" s="4">
        <f>S121+T121</f>
        <v>13.792727272727273</v>
      </c>
      <c r="B121">
        <v>9</v>
      </c>
      <c r="C121">
        <v>140</v>
      </c>
      <c r="D121" t="s">
        <v>358</v>
      </c>
      <c r="E121" t="s">
        <v>50</v>
      </c>
      <c r="F121" t="s">
        <v>66</v>
      </c>
      <c r="G121">
        <v>32</v>
      </c>
      <c r="H121">
        <v>117</v>
      </c>
      <c r="I121">
        <v>172</v>
      </c>
      <c r="J121">
        <v>143.6</v>
      </c>
      <c r="K121">
        <v>16.3</v>
      </c>
      <c r="L121">
        <v>18.5</v>
      </c>
      <c r="M121" s="2">
        <f>500-C121</f>
        <v>360</v>
      </c>
      <c r="N121" s="2">
        <f>L121-12</f>
        <v>6.5</v>
      </c>
      <c r="O121" s="2">
        <f>32-G121</f>
        <v>0</v>
      </c>
      <c r="P121" s="2">
        <f>O121*2</f>
        <v>0</v>
      </c>
      <c r="Q121" s="2">
        <f>K121*3</f>
        <v>48.900000000000006</v>
      </c>
      <c r="R121" s="2">
        <f>M121+(N121*2)+P121-Q121</f>
        <v>324.10000000000002</v>
      </c>
      <c r="S121" s="5">
        <f>((((R121*(19-B121))*2)/(B121+2)-(B121+1))/100)+8</f>
        <v>13.792727272727273</v>
      </c>
      <c r="T121" s="2"/>
      <c r="U121" s="6">
        <f>A121</f>
        <v>13.792727272727273</v>
      </c>
    </row>
    <row r="122" spans="1:21" x14ac:dyDescent="0.3">
      <c r="A122" s="4">
        <f>S122+T122</f>
        <v>13.75090909090909</v>
      </c>
      <c r="B122">
        <v>9</v>
      </c>
      <c r="C122">
        <v>120</v>
      </c>
      <c r="D122" t="s">
        <v>180</v>
      </c>
      <c r="E122" t="s">
        <v>28</v>
      </c>
      <c r="F122" t="s">
        <v>22</v>
      </c>
      <c r="G122">
        <v>24</v>
      </c>
      <c r="H122">
        <v>98</v>
      </c>
      <c r="I122">
        <v>167</v>
      </c>
      <c r="J122">
        <v>127</v>
      </c>
      <c r="K122">
        <v>18.2</v>
      </c>
      <c r="L122">
        <v>5.2</v>
      </c>
      <c r="M122" s="2">
        <f>500-C122</f>
        <v>380</v>
      </c>
      <c r="N122" s="2">
        <f>L122-18</f>
        <v>-12.8</v>
      </c>
      <c r="O122" s="2">
        <f>35-G122</f>
        <v>11</v>
      </c>
      <c r="P122" s="2">
        <f>O122*2</f>
        <v>22</v>
      </c>
      <c r="Q122" s="2">
        <f>K122*3</f>
        <v>54.599999999999994</v>
      </c>
      <c r="R122" s="2">
        <f>M122+(N122*2)+P122-Q122</f>
        <v>321.79999999999995</v>
      </c>
      <c r="S122" s="5">
        <f>((((R122*(19-B122))*2)/(B122+2)-(B122+1))/100)+8</f>
        <v>13.75090909090909</v>
      </c>
      <c r="U122" s="6">
        <f>A122</f>
        <v>13.75090909090909</v>
      </c>
    </row>
    <row r="123" spans="1:21" x14ac:dyDescent="0.3">
      <c r="A123" s="4">
        <f>S123+T123</f>
        <v>13.7256</v>
      </c>
      <c r="B123">
        <v>8</v>
      </c>
      <c r="C123">
        <v>119</v>
      </c>
      <c r="D123" t="s">
        <v>385</v>
      </c>
      <c r="E123" t="s">
        <v>21</v>
      </c>
      <c r="F123" t="s">
        <v>29</v>
      </c>
      <c r="G123">
        <v>21</v>
      </c>
      <c r="H123">
        <v>73</v>
      </c>
      <c r="I123">
        <v>179</v>
      </c>
      <c r="J123">
        <v>126.4</v>
      </c>
      <c r="K123">
        <v>32.4</v>
      </c>
      <c r="L123">
        <v>11</v>
      </c>
      <c r="M123" s="2">
        <f>500-C123</f>
        <v>381</v>
      </c>
      <c r="N123" s="2">
        <f>L123-12</f>
        <v>-1</v>
      </c>
      <c r="O123" s="2">
        <f>35-G123</f>
        <v>14</v>
      </c>
      <c r="P123" s="2">
        <f>O123*2</f>
        <v>28</v>
      </c>
      <c r="Q123" s="2">
        <f>K123*3</f>
        <v>97.199999999999989</v>
      </c>
      <c r="R123" s="2">
        <f>M123+(N123*2)+P123-Q123</f>
        <v>309.8</v>
      </c>
      <c r="S123" s="5">
        <f>((((R123*(19-B123))*2)/(B123+2)-(B123+1))/100)+7</f>
        <v>13.7256</v>
      </c>
      <c r="T123" s="2"/>
      <c r="U123" s="6">
        <f>A123</f>
        <v>13.7256</v>
      </c>
    </row>
    <row r="124" spans="1:21" x14ac:dyDescent="0.3">
      <c r="A124" s="4">
        <f>S124+T124</f>
        <v>13.719999999999999</v>
      </c>
      <c r="B124">
        <v>9</v>
      </c>
      <c r="C124">
        <v>128</v>
      </c>
      <c r="D124" t="s">
        <v>155</v>
      </c>
      <c r="E124" t="s">
        <v>91</v>
      </c>
      <c r="F124" t="s">
        <v>29</v>
      </c>
      <c r="G124">
        <v>25</v>
      </c>
      <c r="H124">
        <v>102</v>
      </c>
      <c r="I124">
        <v>176</v>
      </c>
      <c r="J124">
        <v>133.80000000000001</v>
      </c>
      <c r="K124">
        <v>18.100000000000001</v>
      </c>
      <c r="L124">
        <v>9.1999999999999993</v>
      </c>
      <c r="M124" s="2">
        <f>500-C124</f>
        <v>372</v>
      </c>
      <c r="N124" s="2">
        <f>L124-18</f>
        <v>-8.8000000000000007</v>
      </c>
      <c r="O124" s="2">
        <f>35-G124</f>
        <v>10</v>
      </c>
      <c r="P124" s="2">
        <f>O124*2</f>
        <v>20</v>
      </c>
      <c r="Q124" s="2">
        <f>K124*3</f>
        <v>54.300000000000004</v>
      </c>
      <c r="R124" s="2">
        <f>M124+(N124*2)+P124-Q124</f>
        <v>320.09999999999997</v>
      </c>
      <c r="S124" s="5">
        <f>((((R124*(19-B124))*2)/(B124+2)-(B124+1))/100)+8</f>
        <v>13.719999999999999</v>
      </c>
      <c r="U124" s="6">
        <f>A124</f>
        <v>13.719999999999999</v>
      </c>
    </row>
    <row r="125" spans="1:21" x14ac:dyDescent="0.3">
      <c r="A125" s="4">
        <f>S125+T125</f>
        <v>13.66</v>
      </c>
      <c r="B125">
        <v>9</v>
      </c>
      <c r="C125">
        <v>129</v>
      </c>
      <c r="D125" t="s">
        <v>401</v>
      </c>
      <c r="E125" t="s">
        <v>31</v>
      </c>
      <c r="F125" t="s">
        <v>29</v>
      </c>
      <c r="G125">
        <v>23</v>
      </c>
      <c r="H125">
        <v>94</v>
      </c>
      <c r="I125">
        <v>175</v>
      </c>
      <c r="J125">
        <v>134.30000000000001</v>
      </c>
      <c r="K125">
        <v>21.4</v>
      </c>
      <c r="L125">
        <v>11</v>
      </c>
      <c r="M125" s="2">
        <f>500-C125</f>
        <v>371</v>
      </c>
      <c r="N125" s="2">
        <f>L125-18</f>
        <v>-7</v>
      </c>
      <c r="O125" s="2">
        <f>35-G125</f>
        <v>12</v>
      </c>
      <c r="P125" s="2">
        <f>O125*2</f>
        <v>24</v>
      </c>
      <c r="Q125" s="2">
        <f>K125*3</f>
        <v>64.199999999999989</v>
      </c>
      <c r="R125" s="2">
        <f>M125+(N125*2)+P125-Q125</f>
        <v>316.8</v>
      </c>
      <c r="S125" s="5">
        <f>((((R125*(19-B125))*2)/(B125+2)-(B125+1))/100)+8</f>
        <v>13.66</v>
      </c>
      <c r="U125" s="6">
        <f>A125</f>
        <v>13.66</v>
      </c>
    </row>
    <row r="126" spans="1:21" x14ac:dyDescent="0.3">
      <c r="A126" s="4">
        <f>S126+T126</f>
        <v>13.652727272727272</v>
      </c>
      <c r="B126">
        <v>9</v>
      </c>
      <c r="C126">
        <v>134</v>
      </c>
      <c r="D126" t="s">
        <v>151</v>
      </c>
      <c r="E126" t="s">
        <v>78</v>
      </c>
      <c r="F126" t="s">
        <v>22</v>
      </c>
      <c r="G126">
        <v>25</v>
      </c>
      <c r="H126">
        <v>105</v>
      </c>
      <c r="I126">
        <v>174</v>
      </c>
      <c r="J126">
        <v>135.6</v>
      </c>
      <c r="K126">
        <v>17</v>
      </c>
      <c r="L126">
        <v>8.6999999999999993</v>
      </c>
      <c r="M126" s="2">
        <f>500-C126</f>
        <v>366</v>
      </c>
      <c r="N126" s="2">
        <f>L126-18</f>
        <v>-9.3000000000000007</v>
      </c>
      <c r="O126" s="2">
        <f>35-G126</f>
        <v>10</v>
      </c>
      <c r="P126" s="2">
        <f>O126*2</f>
        <v>20</v>
      </c>
      <c r="Q126" s="2">
        <f>K126*3</f>
        <v>51</v>
      </c>
      <c r="R126" s="2">
        <f>M126+(N126*2)+P126-Q126</f>
        <v>316.39999999999998</v>
      </c>
      <c r="S126" s="5">
        <f>((((R126*(19-B126))*2)/(B126+2)-(B126+1))/100)+8</f>
        <v>13.652727272727272</v>
      </c>
      <c r="U126" s="6">
        <f>A126</f>
        <v>13.652727272727272</v>
      </c>
    </row>
    <row r="127" spans="1:21" x14ac:dyDescent="0.3">
      <c r="A127" s="4">
        <f>S127+T127</f>
        <v>13.574545454545454</v>
      </c>
      <c r="B127">
        <v>9</v>
      </c>
      <c r="C127">
        <v>141</v>
      </c>
      <c r="D127" t="s">
        <v>178</v>
      </c>
      <c r="E127" t="s">
        <v>136</v>
      </c>
      <c r="F127" t="s">
        <v>22</v>
      </c>
      <c r="G127">
        <v>25</v>
      </c>
      <c r="H127">
        <v>115</v>
      </c>
      <c r="I127">
        <v>183</v>
      </c>
      <c r="J127">
        <v>145.5</v>
      </c>
      <c r="K127">
        <v>17.3</v>
      </c>
      <c r="L127">
        <v>10.5</v>
      </c>
      <c r="M127" s="2">
        <f>500-C127</f>
        <v>359</v>
      </c>
      <c r="N127" s="2">
        <f>L127-18</f>
        <v>-7.5</v>
      </c>
      <c r="O127" s="2">
        <f>35-G127</f>
        <v>10</v>
      </c>
      <c r="P127" s="2">
        <f>O127*2</f>
        <v>20</v>
      </c>
      <c r="Q127" s="2">
        <f>K127*3</f>
        <v>51.900000000000006</v>
      </c>
      <c r="R127" s="2">
        <f>M127+(N127*2)+P127-Q127</f>
        <v>312.10000000000002</v>
      </c>
      <c r="S127" s="5">
        <f>((((R127*(19-B127))*2)/(B127+2)-(B127+1))/100)+8</f>
        <v>13.574545454545454</v>
      </c>
      <c r="U127" s="6">
        <f>A127</f>
        <v>13.574545454545454</v>
      </c>
    </row>
    <row r="128" spans="1:21" x14ac:dyDescent="0.3">
      <c r="A128" s="4">
        <f>S128+T128</f>
        <v>13.538181818181819</v>
      </c>
      <c r="B128">
        <v>9</v>
      </c>
      <c r="C128">
        <v>136</v>
      </c>
      <c r="D128" t="s">
        <v>203</v>
      </c>
      <c r="E128" t="s">
        <v>136</v>
      </c>
      <c r="F128" t="s">
        <v>46</v>
      </c>
      <c r="G128">
        <v>26</v>
      </c>
      <c r="H128">
        <v>78</v>
      </c>
      <c r="I128">
        <v>168</v>
      </c>
      <c r="J128">
        <v>137.1</v>
      </c>
      <c r="K128">
        <v>18.3</v>
      </c>
      <c r="L128">
        <v>9.5</v>
      </c>
      <c r="M128" s="2">
        <f>500-C128</f>
        <v>364</v>
      </c>
      <c r="N128" s="2">
        <f>L128-18</f>
        <v>-8.5</v>
      </c>
      <c r="O128" s="2">
        <f>35-G128</f>
        <v>9</v>
      </c>
      <c r="P128" s="2">
        <f>O128*2</f>
        <v>18</v>
      </c>
      <c r="Q128" s="2">
        <f>K128*3</f>
        <v>54.900000000000006</v>
      </c>
      <c r="R128" s="2">
        <f>M128+(N128*2)+P128-Q128</f>
        <v>310.10000000000002</v>
      </c>
      <c r="S128" s="5">
        <f>((((R128*(19-B128))*2)/(B128+2)-(B128+1))/100)+8</f>
        <v>13.538181818181819</v>
      </c>
      <c r="T128" s="2"/>
      <c r="U128" s="6">
        <f>A128</f>
        <v>13.538181818181819</v>
      </c>
    </row>
    <row r="129" spans="1:21" x14ac:dyDescent="0.3">
      <c r="A129" s="4">
        <f>S129+T129</f>
        <v>13.534545454545455</v>
      </c>
      <c r="B129">
        <v>9</v>
      </c>
      <c r="C129">
        <v>133</v>
      </c>
      <c r="D129" t="s">
        <v>208</v>
      </c>
      <c r="E129" t="s">
        <v>95</v>
      </c>
      <c r="F129" t="s">
        <v>22</v>
      </c>
      <c r="G129">
        <v>27</v>
      </c>
      <c r="H129">
        <v>94</v>
      </c>
      <c r="I129">
        <v>172</v>
      </c>
      <c r="J129">
        <v>135.30000000000001</v>
      </c>
      <c r="K129">
        <v>19.3</v>
      </c>
      <c r="L129">
        <v>10.4</v>
      </c>
      <c r="M129" s="2">
        <f>500-C129</f>
        <v>367</v>
      </c>
      <c r="N129" s="2">
        <f>L129-18</f>
        <v>-7.6</v>
      </c>
      <c r="O129" s="2">
        <f>35-G129</f>
        <v>8</v>
      </c>
      <c r="P129" s="2">
        <f>O129*2</f>
        <v>16</v>
      </c>
      <c r="Q129" s="2">
        <f>K129*3</f>
        <v>57.900000000000006</v>
      </c>
      <c r="R129" s="2">
        <f>M129+(N129*2)+P129-Q129</f>
        <v>309.89999999999998</v>
      </c>
      <c r="S129" s="5">
        <f>((((R129*(19-B129))*2)/(B129+2)-(B129+1))/100)+8</f>
        <v>13.534545454545455</v>
      </c>
      <c r="U129" s="6">
        <f>A129</f>
        <v>13.534545454545455</v>
      </c>
    </row>
    <row r="130" spans="1:21" x14ac:dyDescent="0.3">
      <c r="A130" s="4">
        <f>S130+T130</f>
        <v>13.418181818181818</v>
      </c>
      <c r="B130">
        <v>9</v>
      </c>
      <c r="C130">
        <v>135</v>
      </c>
      <c r="D130" t="s">
        <v>281</v>
      </c>
      <c r="E130" t="s">
        <v>68</v>
      </c>
      <c r="F130" t="s">
        <v>46</v>
      </c>
      <c r="G130">
        <v>23</v>
      </c>
      <c r="H130">
        <v>106</v>
      </c>
      <c r="I130">
        <v>185</v>
      </c>
      <c r="J130">
        <v>136.4</v>
      </c>
      <c r="K130">
        <v>19.899999999999999</v>
      </c>
      <c r="L130">
        <v>5.0999999999999996</v>
      </c>
      <c r="M130" s="2">
        <f>500-C130</f>
        <v>365</v>
      </c>
      <c r="N130" s="2">
        <f>L130-18</f>
        <v>-12.9</v>
      </c>
      <c r="O130" s="2">
        <f>35-G130</f>
        <v>12</v>
      </c>
      <c r="P130" s="2">
        <f>O130*2</f>
        <v>24</v>
      </c>
      <c r="Q130" s="2">
        <f>K130*3</f>
        <v>59.699999999999996</v>
      </c>
      <c r="R130" s="2">
        <f>M130+(N130*2)+P130-Q130</f>
        <v>303.5</v>
      </c>
      <c r="S130" s="5">
        <f>((((R130*(19-B130))*2)/(B130+2)-(B130+1))/100)+8</f>
        <v>13.418181818181818</v>
      </c>
      <c r="T130" s="2"/>
      <c r="U130" s="6">
        <f>A130</f>
        <v>13.418181818181818</v>
      </c>
    </row>
    <row r="131" spans="1:21" x14ac:dyDescent="0.3">
      <c r="A131" s="4">
        <f>S131+T131</f>
        <v>13.387272727272727</v>
      </c>
      <c r="B131">
        <v>9</v>
      </c>
      <c r="C131">
        <v>137</v>
      </c>
      <c r="D131" t="s">
        <v>286</v>
      </c>
      <c r="E131" t="s">
        <v>40</v>
      </c>
      <c r="F131" t="s">
        <v>29</v>
      </c>
      <c r="G131">
        <v>22</v>
      </c>
      <c r="H131">
        <v>101</v>
      </c>
      <c r="I131">
        <v>203</v>
      </c>
      <c r="J131">
        <v>140.4</v>
      </c>
      <c r="K131">
        <v>26.4</v>
      </c>
      <c r="L131">
        <v>8.6</v>
      </c>
      <c r="M131" s="2">
        <v>9</v>
      </c>
      <c r="N131" s="2">
        <v>137</v>
      </c>
      <c r="O131" s="2">
        <f>30-G131</f>
        <v>8</v>
      </c>
      <c r="P131" s="2">
        <f>O131*2</f>
        <v>16</v>
      </c>
      <c r="Q131" s="2">
        <f>K131*3</f>
        <v>79.199999999999989</v>
      </c>
      <c r="R131" s="2">
        <f>M131+(N131*3)+P131-Q131</f>
        <v>356.8</v>
      </c>
      <c r="S131" s="5">
        <f>((((R131*(19-B131))*2)/(B131+2)-(B131+1))/100)+7</f>
        <v>13.387272727272727</v>
      </c>
      <c r="T131" s="2"/>
      <c r="U131" s="6">
        <f>A131</f>
        <v>13.387272727272727</v>
      </c>
    </row>
    <row r="132" spans="1:21" x14ac:dyDescent="0.3">
      <c r="A132" s="4">
        <f>S132+T132</f>
        <v>13.372399999999999</v>
      </c>
      <c r="B132">
        <v>8</v>
      </c>
      <c r="C132">
        <v>104</v>
      </c>
      <c r="D132" t="s">
        <v>182</v>
      </c>
      <c r="E132" t="s">
        <v>116</v>
      </c>
      <c r="F132" t="s">
        <v>66</v>
      </c>
      <c r="G132">
        <v>25</v>
      </c>
      <c r="H132">
        <v>77</v>
      </c>
      <c r="I132">
        <v>150</v>
      </c>
      <c r="J132">
        <v>107.6</v>
      </c>
      <c r="K132">
        <v>17.600000000000001</v>
      </c>
      <c r="L132">
        <v>18.399999999999999</v>
      </c>
      <c r="M132" s="2">
        <f>500-C132</f>
        <v>396</v>
      </c>
      <c r="N132" s="2">
        <v>-12</v>
      </c>
      <c r="O132" s="2">
        <f>35-G132</f>
        <v>10</v>
      </c>
      <c r="P132" s="2">
        <f>O132*2</f>
        <v>20</v>
      </c>
      <c r="Q132" s="2">
        <f>K132*3</f>
        <v>52.800000000000004</v>
      </c>
      <c r="R132" s="2">
        <f>M132+(N132*2)+P132-Q132</f>
        <v>339.2</v>
      </c>
      <c r="S132" s="5">
        <f>((((R132*(19-B132))*2)/(B132+2)-(B132+1))/100)+6</f>
        <v>13.372399999999999</v>
      </c>
      <c r="U132" s="6">
        <f>A132</f>
        <v>13.372399999999999</v>
      </c>
    </row>
    <row r="133" spans="1:21" x14ac:dyDescent="0.3">
      <c r="A133" s="4">
        <f>S133+T133</f>
        <v>13.205454545454545</v>
      </c>
      <c r="B133">
        <v>9</v>
      </c>
      <c r="C133">
        <v>152</v>
      </c>
      <c r="D133" t="s">
        <v>288</v>
      </c>
      <c r="E133" t="s">
        <v>21</v>
      </c>
      <c r="F133" t="s">
        <v>29</v>
      </c>
      <c r="G133">
        <v>23</v>
      </c>
      <c r="H133">
        <v>113</v>
      </c>
      <c r="I133">
        <v>214</v>
      </c>
      <c r="J133">
        <v>161.80000000000001</v>
      </c>
      <c r="K133">
        <v>23.4</v>
      </c>
      <c r="L133">
        <v>7</v>
      </c>
      <c r="M133" s="2">
        <f>500-C133</f>
        <v>348</v>
      </c>
      <c r="N133" s="2">
        <f>L133-12</f>
        <v>-5</v>
      </c>
      <c r="O133" s="2">
        <f>35-G133</f>
        <v>12</v>
      </c>
      <c r="P133" s="2">
        <f>O133*2</f>
        <v>24</v>
      </c>
      <c r="Q133" s="2">
        <f>K133*3</f>
        <v>70.199999999999989</v>
      </c>
      <c r="R133" s="2">
        <f>M133+(N133*2)+P133-Q133</f>
        <v>291.8</v>
      </c>
      <c r="S133" s="5">
        <f>((((R133*(19-B133))*2)/(B133+2)-(B133+1))/100)+8</f>
        <v>13.205454545454545</v>
      </c>
      <c r="T133" s="2"/>
      <c r="U133" s="6">
        <f>A133</f>
        <v>13.205454545454545</v>
      </c>
    </row>
    <row r="134" spans="1:21" x14ac:dyDescent="0.3">
      <c r="A134" s="4">
        <f>S134+T134</f>
        <v>13.194545454545455</v>
      </c>
      <c r="B134">
        <v>9</v>
      </c>
      <c r="C134">
        <v>154</v>
      </c>
      <c r="D134" t="s">
        <v>133</v>
      </c>
      <c r="E134" t="s">
        <v>311</v>
      </c>
      <c r="F134" t="s">
        <v>22</v>
      </c>
      <c r="G134">
        <v>28</v>
      </c>
      <c r="H134">
        <v>130</v>
      </c>
      <c r="I134">
        <v>197</v>
      </c>
      <c r="J134">
        <v>164.3</v>
      </c>
      <c r="K134">
        <v>20.399999999999999</v>
      </c>
      <c r="L134">
        <v>14.2</v>
      </c>
      <c r="M134" s="2">
        <f>500-C134</f>
        <v>346</v>
      </c>
      <c r="N134" s="2">
        <f>L134-18</f>
        <v>-3.8000000000000007</v>
      </c>
      <c r="O134" s="2">
        <f>35-G134</f>
        <v>7</v>
      </c>
      <c r="P134" s="2">
        <f>O134*2</f>
        <v>14</v>
      </c>
      <c r="Q134" s="2">
        <f>K134*3</f>
        <v>61.199999999999996</v>
      </c>
      <c r="R134" s="2">
        <f>M134+(N134*2)+P134-Q134</f>
        <v>291.2</v>
      </c>
      <c r="S134" s="5">
        <f>((((R134*(19-B134))*2)/(B134+2)-(B134+1))/100)+8</f>
        <v>13.194545454545455</v>
      </c>
      <c r="U134" s="6">
        <f>A134</f>
        <v>13.194545454545455</v>
      </c>
    </row>
    <row r="135" spans="1:21" x14ac:dyDescent="0.3">
      <c r="A135" s="4">
        <f>S135+T135</f>
        <v>13.125454545454545</v>
      </c>
      <c r="B135">
        <v>9</v>
      </c>
      <c r="C135">
        <v>143</v>
      </c>
      <c r="D135" t="s">
        <v>388</v>
      </c>
      <c r="E135" t="s">
        <v>40</v>
      </c>
      <c r="F135" t="s">
        <v>29</v>
      </c>
      <c r="G135">
        <v>21</v>
      </c>
      <c r="H135">
        <v>104</v>
      </c>
      <c r="I135">
        <v>189</v>
      </c>
      <c r="J135">
        <v>147.1</v>
      </c>
      <c r="K135">
        <v>26.7</v>
      </c>
      <c r="L135">
        <v>9.25</v>
      </c>
      <c r="M135" s="2">
        <f>500-C135</f>
        <v>357</v>
      </c>
      <c r="N135" s="2">
        <f>L135-18</f>
        <v>-8.75</v>
      </c>
      <c r="O135" s="2">
        <f>35-G135</f>
        <v>14</v>
      </c>
      <c r="P135" s="2">
        <f>O135*2</f>
        <v>28</v>
      </c>
      <c r="Q135" s="2">
        <f>K135*3</f>
        <v>80.099999999999994</v>
      </c>
      <c r="R135" s="2">
        <f>M135+(N135*2)+P135-Q135</f>
        <v>287.39999999999998</v>
      </c>
      <c r="S135" s="5">
        <f>((((R135*(19-B135))*2)/(B135+2)-(B135+1))/100)+8</f>
        <v>13.125454545454545</v>
      </c>
      <c r="U135" s="6">
        <f>A135</f>
        <v>13.125454545454545</v>
      </c>
    </row>
    <row r="136" spans="1:21" x14ac:dyDescent="0.3">
      <c r="A136" s="4">
        <f>S136+T136</f>
        <v>13.030909090909091</v>
      </c>
      <c r="B136">
        <v>9</v>
      </c>
      <c r="C136">
        <v>149</v>
      </c>
      <c r="D136" t="s">
        <v>234</v>
      </c>
      <c r="E136" t="s">
        <v>80</v>
      </c>
      <c r="F136" t="s">
        <v>22</v>
      </c>
      <c r="G136">
        <v>27</v>
      </c>
      <c r="H136">
        <v>122</v>
      </c>
      <c r="I136">
        <v>206</v>
      </c>
      <c r="J136">
        <v>158.6</v>
      </c>
      <c r="K136">
        <v>22.2</v>
      </c>
      <c r="L136">
        <v>8.9</v>
      </c>
      <c r="M136" s="2">
        <f>500-C136</f>
        <v>351</v>
      </c>
      <c r="N136" s="2">
        <f>L136-18</f>
        <v>-9.1</v>
      </c>
      <c r="O136" s="2">
        <f>35-G136</f>
        <v>8</v>
      </c>
      <c r="P136" s="2">
        <f>O136*2</f>
        <v>16</v>
      </c>
      <c r="Q136" s="2">
        <f>K136*3</f>
        <v>66.599999999999994</v>
      </c>
      <c r="R136" s="2">
        <f>M136+(N136*2)+P136-Q136</f>
        <v>282.20000000000005</v>
      </c>
      <c r="S136" s="5">
        <f>((((R136*(19-B136))*2)/(B136+2)-(B136+1))/100)+8</f>
        <v>13.030909090909091</v>
      </c>
      <c r="U136" s="6">
        <f>A136</f>
        <v>13.030909090909091</v>
      </c>
    </row>
    <row r="137" spans="1:21" x14ac:dyDescent="0.3">
      <c r="A137" s="4">
        <f>S137+T137</f>
        <v>13.02</v>
      </c>
      <c r="B137">
        <v>9</v>
      </c>
      <c r="C137">
        <v>147</v>
      </c>
      <c r="D137" t="s">
        <v>143</v>
      </c>
      <c r="E137" t="s">
        <v>80</v>
      </c>
      <c r="F137" t="s">
        <v>66</v>
      </c>
      <c r="G137">
        <v>34</v>
      </c>
      <c r="H137">
        <v>117</v>
      </c>
      <c r="I137">
        <v>202</v>
      </c>
      <c r="J137">
        <v>154.4</v>
      </c>
      <c r="K137">
        <v>23</v>
      </c>
      <c r="L137">
        <v>15.8</v>
      </c>
      <c r="M137" s="2">
        <f>500-C137</f>
        <v>353</v>
      </c>
      <c r="N137" s="2">
        <f>L137-18</f>
        <v>-2.1999999999999993</v>
      </c>
      <c r="O137" s="2">
        <f>35-G137</f>
        <v>1</v>
      </c>
      <c r="P137" s="2">
        <f>O137*2</f>
        <v>2</v>
      </c>
      <c r="Q137" s="2">
        <f>K137*3</f>
        <v>69</v>
      </c>
      <c r="R137" s="2">
        <f>M137+(N137*2)+P137-Q137</f>
        <v>281.60000000000002</v>
      </c>
      <c r="S137" s="5">
        <f>((((R137*(19-B137))*2)/(B137+2)-(B137+1))/100)+8</f>
        <v>13.02</v>
      </c>
      <c r="U137" s="6">
        <f>A137</f>
        <v>13.02</v>
      </c>
    </row>
    <row r="138" spans="1:21" x14ac:dyDescent="0.3">
      <c r="A138" s="4">
        <f>S138+T138</f>
        <v>12.993454545454544</v>
      </c>
      <c r="B138">
        <v>9</v>
      </c>
      <c r="C138">
        <v>121</v>
      </c>
      <c r="D138" t="s">
        <v>390</v>
      </c>
      <c r="E138" t="s">
        <v>99</v>
      </c>
      <c r="F138" t="s">
        <v>22</v>
      </c>
      <c r="G138">
        <v>21</v>
      </c>
      <c r="H138">
        <v>101</v>
      </c>
      <c r="I138">
        <v>177</v>
      </c>
      <c r="J138">
        <v>127</v>
      </c>
      <c r="K138">
        <v>18.8</v>
      </c>
      <c r="L138">
        <v>10.18</v>
      </c>
      <c r="M138" s="2">
        <f>500-C138</f>
        <v>379</v>
      </c>
      <c r="N138" s="2">
        <f>L138-12</f>
        <v>-1.8200000000000003</v>
      </c>
      <c r="O138" s="2">
        <f>30-G138</f>
        <v>9</v>
      </c>
      <c r="P138" s="2">
        <f>O138*2</f>
        <v>18</v>
      </c>
      <c r="Q138" s="2">
        <f>K138*3</f>
        <v>56.400000000000006</v>
      </c>
      <c r="R138" s="2">
        <f>M138+(N138*3)+P138-Q138</f>
        <v>335.14</v>
      </c>
      <c r="S138" s="5">
        <f>((((R138*(19-B138))*2)/(B138+2)-(B138+1))/100)+7</f>
        <v>12.993454545454544</v>
      </c>
      <c r="T138" s="2"/>
      <c r="U138" s="6">
        <f>A138</f>
        <v>12.993454545454544</v>
      </c>
    </row>
    <row r="139" spans="1:21" x14ac:dyDescent="0.3">
      <c r="A139" s="4">
        <f>S139+T139</f>
        <v>12.921818181818182</v>
      </c>
      <c r="B139">
        <v>9</v>
      </c>
      <c r="C139">
        <v>139</v>
      </c>
      <c r="D139" t="s">
        <v>420</v>
      </c>
      <c r="E139" t="s">
        <v>24</v>
      </c>
      <c r="F139" t="s">
        <v>29</v>
      </c>
      <c r="G139">
        <v>22</v>
      </c>
      <c r="H139">
        <v>80</v>
      </c>
      <c r="I139">
        <v>198</v>
      </c>
      <c r="J139">
        <v>141.4</v>
      </c>
      <c r="K139">
        <v>31.1</v>
      </c>
      <c r="L139">
        <v>9.25</v>
      </c>
      <c r="M139" s="2">
        <f>500-C139</f>
        <v>361</v>
      </c>
      <c r="N139" s="2">
        <f>L139-18</f>
        <v>-8.75</v>
      </c>
      <c r="O139" s="2">
        <f>35-G139</f>
        <v>13</v>
      </c>
      <c r="P139" s="2">
        <f>O139*2</f>
        <v>26</v>
      </c>
      <c r="Q139" s="2">
        <f>K139*3</f>
        <v>93.300000000000011</v>
      </c>
      <c r="R139" s="2">
        <f>M139+(N139*2)+P139-Q139</f>
        <v>276.2</v>
      </c>
      <c r="S139" s="5">
        <f>((((R139*(19-B139))*2)/(B139+2)-(B139+1))/100)+8</f>
        <v>12.921818181818182</v>
      </c>
      <c r="U139" s="6">
        <f>A139</f>
        <v>12.921818181818182</v>
      </c>
    </row>
    <row r="140" spans="1:21" x14ac:dyDescent="0.3">
      <c r="A140" s="4">
        <f>S140+T140</f>
        <v>12.92</v>
      </c>
      <c r="B140">
        <v>9</v>
      </c>
      <c r="C140">
        <v>145</v>
      </c>
      <c r="D140" t="s">
        <v>147</v>
      </c>
      <c r="E140" t="s">
        <v>68</v>
      </c>
      <c r="F140" t="s">
        <v>29</v>
      </c>
      <c r="G140">
        <v>22</v>
      </c>
      <c r="H140">
        <v>109</v>
      </c>
      <c r="I140">
        <v>204</v>
      </c>
      <c r="J140">
        <v>151.5</v>
      </c>
      <c r="K140">
        <v>30.3</v>
      </c>
      <c r="L140">
        <v>11</v>
      </c>
      <c r="M140" s="2">
        <f>500-C140</f>
        <v>355</v>
      </c>
      <c r="N140" s="2">
        <f>L140-18</f>
        <v>-7</v>
      </c>
      <c r="O140" s="2">
        <f>35-G140</f>
        <v>13</v>
      </c>
      <c r="P140" s="2">
        <f>O140*2</f>
        <v>26</v>
      </c>
      <c r="Q140" s="2">
        <f>K140*3</f>
        <v>90.9</v>
      </c>
      <c r="R140" s="2">
        <f>M140+(N140*2)+P140-Q140</f>
        <v>276.10000000000002</v>
      </c>
      <c r="S140" s="5">
        <f>((((R140*(19-B140))*2)/(B140+2)-(B140+1))/100)+8</f>
        <v>12.92</v>
      </c>
      <c r="U140" s="6">
        <f>A140</f>
        <v>12.92</v>
      </c>
    </row>
    <row r="141" spans="1:21" x14ac:dyDescent="0.3">
      <c r="A141" s="4">
        <f>S141+T141</f>
        <v>12.843636363636364</v>
      </c>
      <c r="B141">
        <v>9</v>
      </c>
      <c r="C141">
        <v>151</v>
      </c>
      <c r="D141" t="s">
        <v>170</v>
      </c>
      <c r="E141" t="s">
        <v>95</v>
      </c>
      <c r="F141" t="s">
        <v>22</v>
      </c>
      <c r="G141">
        <v>24</v>
      </c>
      <c r="H141">
        <v>119</v>
      </c>
      <c r="I141">
        <v>208</v>
      </c>
      <c r="J141">
        <v>161.69999999999999</v>
      </c>
      <c r="K141">
        <v>24.5</v>
      </c>
      <c r="L141">
        <v>5.2</v>
      </c>
      <c r="M141" s="2">
        <f>500-C141</f>
        <v>349</v>
      </c>
      <c r="N141" s="2">
        <f>L141-18</f>
        <v>-12.8</v>
      </c>
      <c r="O141" s="2">
        <f>35-G141</f>
        <v>11</v>
      </c>
      <c r="P141" s="2">
        <f>O141*2</f>
        <v>22</v>
      </c>
      <c r="Q141" s="2">
        <f>K141*3</f>
        <v>73.5</v>
      </c>
      <c r="R141" s="2">
        <f>M141+(N141*2)+P141-Q141</f>
        <v>271.89999999999998</v>
      </c>
      <c r="S141" s="5">
        <f>((((R141*(19-B141))*2)/(B141+2)-(B141+1))/100)+8</f>
        <v>12.843636363636364</v>
      </c>
      <c r="U141" s="6">
        <f>A141</f>
        <v>12.843636363636364</v>
      </c>
    </row>
    <row r="142" spans="1:21" x14ac:dyDescent="0.3">
      <c r="A142" s="4">
        <f>S142+T142</f>
        <v>12.761818181818182</v>
      </c>
      <c r="B142">
        <v>9</v>
      </c>
      <c r="C142">
        <v>132</v>
      </c>
      <c r="D142" t="s">
        <v>414</v>
      </c>
      <c r="E142" t="s">
        <v>37</v>
      </c>
      <c r="F142" t="s">
        <v>29</v>
      </c>
      <c r="G142">
        <v>23</v>
      </c>
      <c r="H142">
        <v>89</v>
      </c>
      <c r="I142">
        <v>231</v>
      </c>
      <c r="J142">
        <v>135.19999999999999</v>
      </c>
      <c r="K142">
        <v>35.700000000000003</v>
      </c>
      <c r="L142">
        <v>9.25</v>
      </c>
      <c r="M142" s="2">
        <f>500-C142</f>
        <v>368</v>
      </c>
      <c r="N142" s="2">
        <f>L142-18</f>
        <v>-8.75</v>
      </c>
      <c r="O142" s="2">
        <f>35-G142</f>
        <v>12</v>
      </c>
      <c r="P142" s="2">
        <f>O142*2</f>
        <v>24</v>
      </c>
      <c r="Q142" s="2">
        <f>K142*3</f>
        <v>107.10000000000001</v>
      </c>
      <c r="R142" s="2">
        <f>M142+(N142*2)+P142-Q142</f>
        <v>267.39999999999998</v>
      </c>
      <c r="S142" s="5">
        <f>((((R142*(19-B142))*2)/(B142+2)-(B142+1))/100)+8</f>
        <v>12.761818181818182</v>
      </c>
      <c r="T142" s="2"/>
      <c r="U142" s="6">
        <f>A142</f>
        <v>12.761818181818182</v>
      </c>
    </row>
    <row r="143" spans="1:21" x14ac:dyDescent="0.3">
      <c r="A143" s="4">
        <f>S143+T143</f>
        <v>12.742000000000001</v>
      </c>
      <c r="B143">
        <v>8</v>
      </c>
      <c r="C143">
        <v>100</v>
      </c>
      <c r="D143" t="s">
        <v>304</v>
      </c>
      <c r="E143" t="s">
        <v>80</v>
      </c>
      <c r="F143" t="s">
        <v>46</v>
      </c>
      <c r="G143">
        <v>23</v>
      </c>
      <c r="H143">
        <v>78</v>
      </c>
      <c r="I143">
        <v>133</v>
      </c>
      <c r="J143">
        <v>103.7</v>
      </c>
      <c r="K143">
        <v>16.399999999999999</v>
      </c>
      <c r="L143">
        <v>8.6</v>
      </c>
      <c r="M143" s="2">
        <f>500-C143</f>
        <v>400</v>
      </c>
      <c r="N143" s="2">
        <f>L143-18</f>
        <v>-9.4</v>
      </c>
      <c r="O143" s="2">
        <f>35-G143</f>
        <v>12</v>
      </c>
      <c r="P143" s="2">
        <f>O143*2</f>
        <v>24</v>
      </c>
      <c r="Q143" s="2">
        <f>K143*3</f>
        <v>49.199999999999996</v>
      </c>
      <c r="R143" s="2">
        <f>M143+(N143*2)+P143-Q143</f>
        <v>356</v>
      </c>
      <c r="S143" s="5">
        <f>((((R143*(19-B143))*2)/(B143+2)-(B143+1))/100)+8</f>
        <v>15.742000000000001</v>
      </c>
      <c r="T143">
        <v>-3</v>
      </c>
      <c r="U143" s="6">
        <f>A143</f>
        <v>12.742000000000001</v>
      </c>
    </row>
    <row r="144" spans="1:21" x14ac:dyDescent="0.3">
      <c r="A144" s="4">
        <f>S144+T144</f>
        <v>12.541818181818181</v>
      </c>
      <c r="B144">
        <v>9</v>
      </c>
      <c r="C144">
        <v>144</v>
      </c>
      <c r="D144" t="s">
        <v>209</v>
      </c>
      <c r="E144" t="s">
        <v>52</v>
      </c>
      <c r="F144" t="s">
        <v>66</v>
      </c>
      <c r="G144">
        <v>28</v>
      </c>
      <c r="H144">
        <v>114</v>
      </c>
      <c r="I144">
        <v>198</v>
      </c>
      <c r="J144">
        <v>149.4</v>
      </c>
      <c r="K144">
        <v>21.3</v>
      </c>
      <c r="L144">
        <v>17.100000000000001</v>
      </c>
      <c r="M144" s="2">
        <f>500-C144</f>
        <v>356</v>
      </c>
      <c r="N144" s="2">
        <f>L144-12</f>
        <v>5.1000000000000014</v>
      </c>
      <c r="O144" s="2">
        <f>32-G144</f>
        <v>4</v>
      </c>
      <c r="P144" s="2">
        <f>O144*2</f>
        <v>8</v>
      </c>
      <c r="Q144" s="2">
        <f>K144*3</f>
        <v>63.900000000000006</v>
      </c>
      <c r="R144" s="2">
        <f>M144+(N144*2)+P144-Q144</f>
        <v>310.29999999999995</v>
      </c>
      <c r="S144" s="5">
        <f>((((R144*(19-B144))*2)/(B144+2)-(B144+1))/100)+7</f>
        <v>12.541818181818181</v>
      </c>
      <c r="U144" s="6">
        <f>A144</f>
        <v>12.541818181818181</v>
      </c>
    </row>
    <row r="145" spans="1:21" x14ac:dyDescent="0.3">
      <c r="A145" s="4">
        <f>S145+T145</f>
        <v>12.462545454545452</v>
      </c>
      <c r="B145">
        <v>9</v>
      </c>
      <c r="C145">
        <v>148</v>
      </c>
      <c r="D145" t="s">
        <v>398</v>
      </c>
      <c r="E145" t="s">
        <v>44</v>
      </c>
      <c r="F145" t="s">
        <v>22</v>
      </c>
      <c r="G145">
        <v>23</v>
      </c>
      <c r="H145">
        <v>123</v>
      </c>
      <c r="I145">
        <v>188</v>
      </c>
      <c r="J145">
        <v>158</v>
      </c>
      <c r="K145">
        <v>20.3</v>
      </c>
      <c r="L145">
        <v>10.42</v>
      </c>
      <c r="M145" s="2">
        <f>500-C145</f>
        <v>352</v>
      </c>
      <c r="N145" s="2">
        <f>L145-12</f>
        <v>-1.58</v>
      </c>
      <c r="O145" s="2">
        <f>32-G145</f>
        <v>9</v>
      </c>
      <c r="P145" s="2">
        <f>O145*2</f>
        <v>18</v>
      </c>
      <c r="Q145" s="2">
        <f>K145*3</f>
        <v>60.900000000000006</v>
      </c>
      <c r="R145" s="2">
        <f>M145+(N145*2)+P145-Q145</f>
        <v>305.93999999999994</v>
      </c>
      <c r="S145" s="5">
        <f>((((R145*(19-B145))*2)/(B145+2)-(B145+1))/100)+7</f>
        <v>12.462545454545452</v>
      </c>
      <c r="U145" s="6">
        <f>A145</f>
        <v>12.462545454545452</v>
      </c>
    </row>
    <row r="146" spans="1:21" x14ac:dyDescent="0.3">
      <c r="A146" s="4">
        <f>S146+T146</f>
        <v>12.447272727272727</v>
      </c>
      <c r="B146">
        <v>9</v>
      </c>
      <c r="C146">
        <v>146</v>
      </c>
      <c r="D146" t="s">
        <v>284</v>
      </c>
      <c r="E146" t="s">
        <v>33</v>
      </c>
      <c r="F146" t="s">
        <v>66</v>
      </c>
      <c r="G146">
        <v>24</v>
      </c>
      <c r="H146">
        <v>110</v>
      </c>
      <c r="I146">
        <v>196</v>
      </c>
      <c r="J146">
        <v>152.9</v>
      </c>
      <c r="K146">
        <v>20.5</v>
      </c>
      <c r="L146">
        <v>12.2</v>
      </c>
      <c r="M146" s="2">
        <f>500-C146</f>
        <v>354</v>
      </c>
      <c r="N146" s="2">
        <f>L146-12</f>
        <v>0.19999999999999929</v>
      </c>
      <c r="O146" s="2">
        <f>30-G146</f>
        <v>6</v>
      </c>
      <c r="P146" s="2">
        <f>O146*2</f>
        <v>12</v>
      </c>
      <c r="Q146" s="2">
        <f>K146*3</f>
        <v>61.5</v>
      </c>
      <c r="R146" s="2">
        <f>M146+(N146*3)+P146-Q146</f>
        <v>305.10000000000002</v>
      </c>
      <c r="S146" s="5">
        <f>((((R146*(19-B146))*2)/(B146+2)-(B146+1))/100)+7</f>
        <v>12.447272727272727</v>
      </c>
      <c r="U146" s="6">
        <f>A146</f>
        <v>12.447272727272727</v>
      </c>
    </row>
    <row r="147" spans="1:21" x14ac:dyDescent="0.3">
      <c r="A147" s="4">
        <f>S147+T147</f>
        <v>12.356999999999999</v>
      </c>
      <c r="B147">
        <v>10</v>
      </c>
      <c r="C147">
        <v>162</v>
      </c>
      <c r="D147" t="s">
        <v>290</v>
      </c>
      <c r="E147" t="s">
        <v>91</v>
      </c>
      <c r="F147" t="s">
        <v>22</v>
      </c>
      <c r="G147">
        <v>27</v>
      </c>
      <c r="H147">
        <v>143</v>
      </c>
      <c r="I147">
        <v>210</v>
      </c>
      <c r="J147">
        <v>174.8</v>
      </c>
      <c r="K147">
        <v>17.399999999999999</v>
      </c>
      <c r="L147">
        <v>8.1999999999999993</v>
      </c>
      <c r="M147" s="2">
        <v>10</v>
      </c>
      <c r="N147" s="2">
        <v>162</v>
      </c>
      <c r="O147" s="2">
        <f>35-G147</f>
        <v>8</v>
      </c>
      <c r="P147" s="2">
        <f>O147*2</f>
        <v>16</v>
      </c>
      <c r="Q147" s="2">
        <f>K147*3</f>
        <v>52.199999999999996</v>
      </c>
      <c r="R147" s="2">
        <f>M147+(N147*2)+P147-Q147</f>
        <v>297.8</v>
      </c>
      <c r="S147" s="5">
        <f>((((R147*(19-B147))*2)/(B147+2)-(B147+1))/100)+8</f>
        <v>12.356999999999999</v>
      </c>
      <c r="U147" s="6">
        <f>A147</f>
        <v>12.356999999999999</v>
      </c>
    </row>
    <row r="148" spans="1:21" x14ac:dyDescent="0.3">
      <c r="A148" s="4">
        <f>S148+T148</f>
        <v>12.297599999999999</v>
      </c>
      <c r="B148">
        <v>10</v>
      </c>
      <c r="C148">
        <v>161</v>
      </c>
      <c r="D148" t="s">
        <v>393</v>
      </c>
      <c r="E148" t="s">
        <v>128</v>
      </c>
      <c r="F148" t="s">
        <v>22</v>
      </c>
      <c r="G148">
        <v>20</v>
      </c>
      <c r="H148">
        <v>142</v>
      </c>
      <c r="I148">
        <v>224</v>
      </c>
      <c r="J148">
        <v>172.3</v>
      </c>
      <c r="K148">
        <v>20</v>
      </c>
      <c r="L148">
        <v>10.42</v>
      </c>
      <c r="M148" s="2">
        <f>500-C148</f>
        <v>339</v>
      </c>
      <c r="N148" s="2">
        <f>L148-18</f>
        <v>-7.58</v>
      </c>
      <c r="O148" s="2">
        <f>35-G148</f>
        <v>15</v>
      </c>
      <c r="P148" s="2">
        <f>O148*2</f>
        <v>30</v>
      </c>
      <c r="Q148" s="2">
        <f>K148*3</f>
        <v>60</v>
      </c>
      <c r="R148" s="2">
        <f>M148+(N148*2)+P148-Q148</f>
        <v>293.83999999999997</v>
      </c>
      <c r="S148" s="5">
        <f>((((R148*(19-B148))*2)/(B148+2)-(B148+1))/100)+8</f>
        <v>12.297599999999999</v>
      </c>
      <c r="U148" s="6">
        <f>A148</f>
        <v>12.297599999999999</v>
      </c>
    </row>
    <row r="149" spans="1:21" x14ac:dyDescent="0.3">
      <c r="A149" s="4">
        <f>S149+T149</f>
        <v>12.205500000000001</v>
      </c>
      <c r="B149">
        <v>10</v>
      </c>
      <c r="C149">
        <v>160</v>
      </c>
      <c r="D149" t="s">
        <v>239</v>
      </c>
      <c r="E149" t="s">
        <v>57</v>
      </c>
      <c r="F149" t="s">
        <v>29</v>
      </c>
      <c r="G149">
        <v>24</v>
      </c>
      <c r="H149">
        <v>138</v>
      </c>
      <c r="I149">
        <v>201</v>
      </c>
      <c r="J149">
        <v>170.9</v>
      </c>
      <c r="K149">
        <v>19.3</v>
      </c>
      <c r="L149">
        <v>9.8000000000000007</v>
      </c>
      <c r="M149" s="2">
        <f>500-C149</f>
        <v>340</v>
      </c>
      <c r="N149" s="2">
        <f>L149-18</f>
        <v>-8.1999999999999993</v>
      </c>
      <c r="O149" s="2">
        <f>35-G149</f>
        <v>11</v>
      </c>
      <c r="P149" s="2">
        <f>O149*2</f>
        <v>22</v>
      </c>
      <c r="Q149" s="2">
        <f>K149*3</f>
        <v>57.900000000000006</v>
      </c>
      <c r="R149" s="2">
        <f>M149+(N149*2)+P149-Q149</f>
        <v>287.70000000000005</v>
      </c>
      <c r="S149" s="5">
        <f>((((R149*(19-B149))*2)/(B149+2)-(B149+1))/100)+8</f>
        <v>12.205500000000001</v>
      </c>
      <c r="U149" s="6">
        <f>A149</f>
        <v>12.205500000000001</v>
      </c>
    </row>
    <row r="150" spans="1:21" x14ac:dyDescent="0.3">
      <c r="A150" s="4">
        <f>S150+T150</f>
        <v>12.005454545454544</v>
      </c>
      <c r="B150">
        <v>9</v>
      </c>
      <c r="C150">
        <v>122</v>
      </c>
      <c r="D150" t="s">
        <v>430</v>
      </c>
      <c r="E150" t="s">
        <v>52</v>
      </c>
      <c r="F150" t="s">
        <v>46</v>
      </c>
      <c r="G150">
        <v>22</v>
      </c>
      <c r="H150">
        <v>89</v>
      </c>
      <c r="I150">
        <v>162</v>
      </c>
      <c r="J150">
        <v>127</v>
      </c>
      <c r="K150">
        <v>20.2</v>
      </c>
      <c r="L150">
        <v>8.1999999999999993</v>
      </c>
      <c r="M150" s="2">
        <f>500-C150</f>
        <v>378</v>
      </c>
      <c r="N150" s="2">
        <f>L150-12</f>
        <v>-3.8000000000000007</v>
      </c>
      <c r="O150" s="2">
        <f>35-G150</f>
        <v>13</v>
      </c>
      <c r="P150" s="2">
        <f>O150*2</f>
        <v>26</v>
      </c>
      <c r="Q150" s="2">
        <f>K150*3</f>
        <v>60.599999999999994</v>
      </c>
      <c r="R150" s="2">
        <f>M150+(N150*2)+P150-Q150</f>
        <v>335.79999999999995</v>
      </c>
      <c r="S150" s="5">
        <f>((((R150*(19-B150))*2)/(B150+2)-(B150+1))/100)+6</f>
        <v>12.005454545454544</v>
      </c>
      <c r="U150" s="6">
        <f>A150</f>
        <v>12.005454545454544</v>
      </c>
    </row>
    <row r="151" spans="1:21" x14ac:dyDescent="0.3">
      <c r="A151" s="4">
        <f>S151+T151</f>
        <v>11.954545454545455</v>
      </c>
      <c r="B151">
        <v>9</v>
      </c>
      <c r="C151">
        <v>130</v>
      </c>
      <c r="D151" t="s">
        <v>135</v>
      </c>
      <c r="E151" t="s">
        <v>42</v>
      </c>
      <c r="F151" t="s">
        <v>29</v>
      </c>
      <c r="G151">
        <v>29</v>
      </c>
      <c r="H151">
        <v>109</v>
      </c>
      <c r="I151">
        <v>161</v>
      </c>
      <c r="J151">
        <v>134.4</v>
      </c>
      <c r="K151">
        <v>13.8</v>
      </c>
      <c r="L151">
        <v>11.2</v>
      </c>
      <c r="M151" s="2">
        <f>500-C151</f>
        <v>370</v>
      </c>
      <c r="N151" s="2">
        <f>L151-12</f>
        <v>-0.80000000000000071</v>
      </c>
      <c r="O151" s="2">
        <f>32-G151</f>
        <v>3</v>
      </c>
      <c r="P151" s="2">
        <f>O151*2</f>
        <v>6</v>
      </c>
      <c r="Q151" s="2">
        <f>K151*3</f>
        <v>41.400000000000006</v>
      </c>
      <c r="R151" s="2">
        <f>M151+(N151*2)+P151-Q151</f>
        <v>333</v>
      </c>
      <c r="S151" s="5">
        <f>((((R151*(19-B151))*2)/(B151+2)-(B151+1))/100)+6</f>
        <v>11.954545454545455</v>
      </c>
      <c r="U151" s="6">
        <f>A151</f>
        <v>11.954545454545455</v>
      </c>
    </row>
    <row r="152" spans="1:21" x14ac:dyDescent="0.3">
      <c r="A152" s="4">
        <f>S152+T152</f>
        <v>11.9175</v>
      </c>
      <c r="B152">
        <v>10</v>
      </c>
      <c r="C152">
        <v>156</v>
      </c>
      <c r="D152" t="s">
        <v>243</v>
      </c>
      <c r="E152" t="s">
        <v>26</v>
      </c>
      <c r="F152" t="s">
        <v>66</v>
      </c>
      <c r="G152">
        <v>32</v>
      </c>
      <c r="H152">
        <v>135</v>
      </c>
      <c r="I152">
        <v>283</v>
      </c>
      <c r="J152">
        <v>165.7</v>
      </c>
      <c r="K152">
        <v>29.5</v>
      </c>
      <c r="L152">
        <v>15.5</v>
      </c>
      <c r="M152" s="2">
        <f>500-C152</f>
        <v>344</v>
      </c>
      <c r="N152" s="2">
        <f>L152-12</f>
        <v>3.5</v>
      </c>
      <c r="O152" s="2">
        <f>35-G152</f>
        <v>3</v>
      </c>
      <c r="P152" s="2">
        <f>O152*2</f>
        <v>6</v>
      </c>
      <c r="Q152" s="2">
        <f>K152*3</f>
        <v>88.5</v>
      </c>
      <c r="R152" s="2">
        <f>M152+(N152*2)+P152-Q152</f>
        <v>268.5</v>
      </c>
      <c r="S152" s="5">
        <f>((((R152*(19-B152))*2)/(B152+2)-(B152+1))/100)+8</f>
        <v>11.9175</v>
      </c>
      <c r="T152" s="2"/>
      <c r="U152" s="6">
        <f>A152</f>
        <v>11.9175</v>
      </c>
    </row>
    <row r="153" spans="1:21" x14ac:dyDescent="0.3">
      <c r="A153" s="4">
        <f>S153+T153</f>
        <v>11.9055</v>
      </c>
      <c r="B153">
        <v>10</v>
      </c>
      <c r="C153">
        <v>163</v>
      </c>
      <c r="D153" t="s">
        <v>112</v>
      </c>
      <c r="E153" t="s">
        <v>91</v>
      </c>
      <c r="F153" t="s">
        <v>29</v>
      </c>
      <c r="G153">
        <v>24</v>
      </c>
      <c r="H153">
        <v>144</v>
      </c>
      <c r="I153">
        <v>222</v>
      </c>
      <c r="J153">
        <v>176.2</v>
      </c>
      <c r="K153">
        <v>23.1</v>
      </c>
      <c r="L153">
        <v>7</v>
      </c>
      <c r="M153" s="2">
        <f>500-C153</f>
        <v>337</v>
      </c>
      <c r="N153" s="2">
        <f>L153-18</f>
        <v>-11</v>
      </c>
      <c r="O153" s="2">
        <f>35-G153</f>
        <v>11</v>
      </c>
      <c r="P153" s="2">
        <f>O153*2</f>
        <v>22</v>
      </c>
      <c r="Q153" s="2">
        <f>K153*3</f>
        <v>69.300000000000011</v>
      </c>
      <c r="R153" s="2">
        <f>M153+(N153*2)+P153-Q153</f>
        <v>267.7</v>
      </c>
      <c r="S153" s="5">
        <f>((((R153*(19-B153))*2)/(B153+2)-(B153+1))/100)+8</f>
        <v>11.9055</v>
      </c>
      <c r="U153" s="6">
        <f>A153</f>
        <v>11.9055</v>
      </c>
    </row>
    <row r="154" spans="1:21" x14ac:dyDescent="0.3">
      <c r="A154" s="4">
        <f>S154+T154</f>
        <v>11.905454545454544</v>
      </c>
      <c r="B154">
        <v>9</v>
      </c>
      <c r="C154">
        <v>153</v>
      </c>
      <c r="D154" t="s">
        <v>58</v>
      </c>
      <c r="E154" t="s">
        <v>311</v>
      </c>
      <c r="F154" t="s">
        <v>22</v>
      </c>
      <c r="G154">
        <v>27</v>
      </c>
      <c r="H154">
        <v>112</v>
      </c>
      <c r="I154">
        <v>196</v>
      </c>
      <c r="J154">
        <v>162.6</v>
      </c>
      <c r="K154">
        <v>26.3</v>
      </c>
      <c r="L154">
        <v>12.4</v>
      </c>
      <c r="M154" s="2">
        <f>500-C154</f>
        <v>347</v>
      </c>
      <c r="N154" s="2">
        <f>L154-12</f>
        <v>0.40000000000000036</v>
      </c>
      <c r="O154" s="2">
        <f>30-G154</f>
        <v>3</v>
      </c>
      <c r="P154" s="2">
        <f>O154*2</f>
        <v>6</v>
      </c>
      <c r="Q154" s="2">
        <f>K154*3</f>
        <v>78.900000000000006</v>
      </c>
      <c r="R154" s="2">
        <f>M154+(N154*3)+P154-Q154</f>
        <v>275.29999999999995</v>
      </c>
      <c r="S154" s="5">
        <f>((((R154*(19-B154))*2)/(B154+2)-(B154+1))/100)+7</f>
        <v>11.905454545454544</v>
      </c>
      <c r="T154" s="2"/>
      <c r="U154" s="6">
        <f>A154</f>
        <v>11.905454545454544</v>
      </c>
    </row>
    <row r="155" spans="1:21" x14ac:dyDescent="0.3">
      <c r="A155" s="4">
        <f>S155+T155</f>
        <v>11.884500000000001</v>
      </c>
      <c r="B155">
        <v>10</v>
      </c>
      <c r="C155">
        <v>172</v>
      </c>
      <c r="D155" t="s">
        <v>228</v>
      </c>
      <c r="E155" t="s">
        <v>116</v>
      </c>
      <c r="F155" t="s">
        <v>22</v>
      </c>
      <c r="G155">
        <v>27</v>
      </c>
      <c r="H155">
        <v>152</v>
      </c>
      <c r="I155">
        <v>221</v>
      </c>
      <c r="J155">
        <v>187.8</v>
      </c>
      <c r="K155">
        <v>20.5</v>
      </c>
      <c r="L155">
        <v>9.9</v>
      </c>
      <c r="M155" s="2">
        <f>500-C155</f>
        <v>328</v>
      </c>
      <c r="N155" s="2">
        <f>L155-18</f>
        <v>-8.1</v>
      </c>
      <c r="O155" s="2">
        <f>35-G155</f>
        <v>8</v>
      </c>
      <c r="P155" s="2">
        <f>O155*2</f>
        <v>16</v>
      </c>
      <c r="Q155" s="2">
        <f>K155*3</f>
        <v>61.5</v>
      </c>
      <c r="R155" s="2">
        <f>M155+(N155*2)+P155-Q155</f>
        <v>266.3</v>
      </c>
      <c r="S155" s="5">
        <f>((((R155*(19-B155))*2)/(B155+2)-(B155+1))/100)+8</f>
        <v>11.884500000000001</v>
      </c>
      <c r="U155" s="6">
        <f>A155</f>
        <v>11.884500000000001</v>
      </c>
    </row>
    <row r="156" spans="1:21" x14ac:dyDescent="0.3">
      <c r="A156" s="4">
        <f>S156+T156</f>
        <v>11.8695</v>
      </c>
      <c r="B156">
        <v>10</v>
      </c>
      <c r="C156">
        <v>185</v>
      </c>
      <c r="D156" t="s">
        <v>164</v>
      </c>
      <c r="E156" t="s">
        <v>60</v>
      </c>
      <c r="F156" t="s">
        <v>29</v>
      </c>
      <c r="G156">
        <v>26</v>
      </c>
      <c r="H156">
        <v>160</v>
      </c>
      <c r="I156">
        <v>244</v>
      </c>
      <c r="J156">
        <v>201.7</v>
      </c>
      <c r="K156">
        <v>19.5</v>
      </c>
      <c r="L156">
        <v>10.4</v>
      </c>
      <c r="M156" s="2">
        <f>500-C156</f>
        <v>315</v>
      </c>
      <c r="N156" s="2">
        <f>L156-12</f>
        <v>-1.5999999999999996</v>
      </c>
      <c r="O156" s="2">
        <f>32-G156</f>
        <v>6</v>
      </c>
      <c r="P156" s="2">
        <f>O156*2</f>
        <v>12</v>
      </c>
      <c r="Q156" s="2">
        <f>K156*3</f>
        <v>58.5</v>
      </c>
      <c r="R156" s="2">
        <f>M156+(N156*2)+P156-Q156</f>
        <v>265.3</v>
      </c>
      <c r="S156" s="5">
        <f>((((R156*(19-B156))*2)/(B156+2)-(B156+1))/100)+8</f>
        <v>11.8695</v>
      </c>
      <c r="T156" s="2"/>
      <c r="U156" s="6">
        <f>A156</f>
        <v>11.8695</v>
      </c>
    </row>
    <row r="157" spans="1:21" x14ac:dyDescent="0.3">
      <c r="A157" s="4">
        <f>S157+T157</f>
        <v>11.863636363636363</v>
      </c>
      <c r="B157">
        <v>9</v>
      </c>
      <c r="C157">
        <v>138</v>
      </c>
      <c r="D157" t="s">
        <v>272</v>
      </c>
      <c r="E157" t="s">
        <v>31</v>
      </c>
      <c r="F157" t="s">
        <v>29</v>
      </c>
      <c r="G157">
        <v>22</v>
      </c>
      <c r="H157">
        <v>96</v>
      </c>
      <c r="I157">
        <v>193</v>
      </c>
      <c r="J157">
        <v>140.80000000000001</v>
      </c>
      <c r="K157">
        <v>25.7</v>
      </c>
      <c r="L157">
        <v>2.7</v>
      </c>
      <c r="M157" s="2">
        <f>500-C157</f>
        <v>362</v>
      </c>
      <c r="N157" s="2">
        <f>L157-12</f>
        <v>-9.3000000000000007</v>
      </c>
      <c r="O157" s="2">
        <f>30-G157</f>
        <v>8</v>
      </c>
      <c r="P157" s="2">
        <f>O157*2</f>
        <v>16</v>
      </c>
      <c r="Q157" s="2">
        <f>K157*3</f>
        <v>77.099999999999994</v>
      </c>
      <c r="R157" s="2">
        <f>M157+(N157*3)+P157-Q157</f>
        <v>273</v>
      </c>
      <c r="S157" s="5">
        <f>((((R157*(19-B157))*2)/(B157+2)-(B157+1))/100)+7</f>
        <v>11.863636363636363</v>
      </c>
      <c r="T157" s="2"/>
      <c r="U157" s="6">
        <f>A157</f>
        <v>11.863636363636363</v>
      </c>
    </row>
    <row r="158" spans="1:21" x14ac:dyDescent="0.3">
      <c r="A158" s="4">
        <f>S158+T158</f>
        <v>11.774545454545454</v>
      </c>
      <c r="B158">
        <v>9</v>
      </c>
      <c r="C158">
        <v>150</v>
      </c>
      <c r="D158" t="s">
        <v>145</v>
      </c>
      <c r="E158" t="s">
        <v>128</v>
      </c>
      <c r="F158" t="s">
        <v>66</v>
      </c>
      <c r="G158">
        <v>39</v>
      </c>
      <c r="H158">
        <v>131</v>
      </c>
      <c r="I158">
        <v>253</v>
      </c>
      <c r="J158">
        <v>158.80000000000001</v>
      </c>
      <c r="K158">
        <v>24.1</v>
      </c>
      <c r="L158">
        <v>14.8</v>
      </c>
      <c r="M158" s="2">
        <f>500-C158</f>
        <v>350</v>
      </c>
      <c r="N158" s="2">
        <f>L158-12</f>
        <v>2.8000000000000007</v>
      </c>
      <c r="O158" s="2">
        <f>30-G158</f>
        <v>-9</v>
      </c>
      <c r="P158" s="2">
        <f>O158*2</f>
        <v>-18</v>
      </c>
      <c r="Q158" s="2">
        <f>K158*3</f>
        <v>72.300000000000011</v>
      </c>
      <c r="R158" s="2">
        <f>M158+(N158*3)+P158-Q158</f>
        <v>268.09999999999997</v>
      </c>
      <c r="S158" s="5">
        <f>((((R158*(19-B158))*2)/(B158+2)-(B158+1))/100)+7</f>
        <v>11.774545454545454</v>
      </c>
      <c r="U158" s="6">
        <f>A158</f>
        <v>11.774545454545454</v>
      </c>
    </row>
    <row r="159" spans="1:21" x14ac:dyDescent="0.3">
      <c r="A159" s="4">
        <f>S159+T159</f>
        <v>11.7735</v>
      </c>
      <c r="B159">
        <v>10</v>
      </c>
      <c r="C159">
        <v>169</v>
      </c>
      <c r="D159" t="s">
        <v>97</v>
      </c>
      <c r="E159" t="s">
        <v>31</v>
      </c>
      <c r="F159" t="s">
        <v>22</v>
      </c>
      <c r="G159">
        <v>24</v>
      </c>
      <c r="H159">
        <v>143</v>
      </c>
      <c r="I159">
        <v>243</v>
      </c>
      <c r="J159">
        <v>184.9</v>
      </c>
      <c r="K159">
        <v>25.9</v>
      </c>
      <c r="L159">
        <v>9.8000000000000007</v>
      </c>
      <c r="M159" s="2">
        <f>500-C159</f>
        <v>331</v>
      </c>
      <c r="N159" s="2">
        <f>L159-18</f>
        <v>-8.1999999999999993</v>
      </c>
      <c r="O159" s="2">
        <f>35-G159</f>
        <v>11</v>
      </c>
      <c r="P159" s="2">
        <f>O159*2</f>
        <v>22</v>
      </c>
      <c r="Q159" s="2">
        <f>K159*3</f>
        <v>77.699999999999989</v>
      </c>
      <c r="R159" s="2">
        <f>M159+(N159*2)+P159-Q159</f>
        <v>258.90000000000003</v>
      </c>
      <c r="S159" s="5">
        <f>((((R159*(19-B159))*2)/(B159+2)-(B159+1))/100)+8</f>
        <v>11.7735</v>
      </c>
      <c r="T159" s="2"/>
      <c r="U159" s="6">
        <f>A159</f>
        <v>11.7735</v>
      </c>
    </row>
    <row r="160" spans="1:21" x14ac:dyDescent="0.3">
      <c r="A160" s="4">
        <f>S160+T160</f>
        <v>11.754545454545454</v>
      </c>
      <c r="B160">
        <v>9</v>
      </c>
      <c r="C160">
        <v>131</v>
      </c>
      <c r="D160" t="s">
        <v>163</v>
      </c>
      <c r="E160" t="s">
        <v>91</v>
      </c>
      <c r="F160" t="s">
        <v>46</v>
      </c>
      <c r="G160">
        <v>24</v>
      </c>
      <c r="H160">
        <v>108</v>
      </c>
      <c r="I160">
        <v>177</v>
      </c>
      <c r="J160">
        <v>134.5</v>
      </c>
      <c r="K160">
        <v>16.8</v>
      </c>
      <c r="L160">
        <v>8.6999999999999993</v>
      </c>
      <c r="M160" s="2">
        <f>500-C160</f>
        <v>369</v>
      </c>
      <c r="N160" s="2">
        <f>L160-18</f>
        <v>-9.3000000000000007</v>
      </c>
      <c r="O160" s="2">
        <f>35-G160</f>
        <v>11</v>
      </c>
      <c r="P160" s="2">
        <f>O160*2</f>
        <v>22</v>
      </c>
      <c r="Q160" s="2">
        <f>K160*3</f>
        <v>50.400000000000006</v>
      </c>
      <c r="R160" s="2">
        <f>M160+(N160*2)+P160-Q160</f>
        <v>322</v>
      </c>
      <c r="S160" s="5">
        <f>((((R160*(19-B160))*2)/(B160+2)-(B160+1))/100)+6</f>
        <v>11.754545454545454</v>
      </c>
      <c r="U160" s="6">
        <f>A160</f>
        <v>11.754545454545454</v>
      </c>
    </row>
    <row r="161" spans="1:21" x14ac:dyDescent="0.3">
      <c r="A161" s="4">
        <f>S161+T161</f>
        <v>11.72925</v>
      </c>
      <c r="B161">
        <v>6</v>
      </c>
      <c r="C161">
        <v>59</v>
      </c>
      <c r="D161" t="s">
        <v>51</v>
      </c>
      <c r="E161" t="s">
        <v>95</v>
      </c>
      <c r="F161" t="s">
        <v>22</v>
      </c>
      <c r="G161">
        <v>24</v>
      </c>
      <c r="H161">
        <v>42</v>
      </c>
      <c r="I161">
        <v>76</v>
      </c>
      <c r="J161">
        <v>60.4</v>
      </c>
      <c r="K161">
        <v>9.6999999999999993</v>
      </c>
      <c r="L161">
        <v>13.7</v>
      </c>
      <c r="M161" s="2">
        <v>6</v>
      </c>
      <c r="N161" s="2">
        <v>59</v>
      </c>
      <c r="O161" s="2">
        <f>35-G161</f>
        <v>11</v>
      </c>
      <c r="P161" s="2">
        <f>O161*2</f>
        <v>22</v>
      </c>
      <c r="Q161" s="2">
        <f>K161*3</f>
        <v>29.099999999999998</v>
      </c>
      <c r="R161" s="2">
        <f>M161+(N161*2)+P161-Q161</f>
        <v>116.9</v>
      </c>
      <c r="S161" s="5">
        <f>((((R161*(19-B161))*2)/(B161+2)-(B161+1))/100)+8</f>
        <v>11.72925</v>
      </c>
      <c r="U161" s="6">
        <f>A161</f>
        <v>11.72925</v>
      </c>
    </row>
    <row r="162" spans="1:21" x14ac:dyDescent="0.3">
      <c r="A162" s="4">
        <f>S162+T162</f>
        <v>11.619</v>
      </c>
      <c r="B162">
        <v>10</v>
      </c>
      <c r="C162">
        <v>166</v>
      </c>
      <c r="D162" t="s">
        <v>101</v>
      </c>
      <c r="E162" t="s">
        <v>311</v>
      </c>
      <c r="F162" t="s">
        <v>22</v>
      </c>
      <c r="G162">
        <v>27</v>
      </c>
      <c r="H162">
        <v>132</v>
      </c>
      <c r="I162">
        <v>244</v>
      </c>
      <c r="J162">
        <v>179.9</v>
      </c>
      <c r="K162">
        <v>26.8</v>
      </c>
      <c r="L162">
        <v>7.5</v>
      </c>
      <c r="M162" s="2">
        <f>500-C162</f>
        <v>334</v>
      </c>
      <c r="N162" s="2">
        <f>L162-18</f>
        <v>-10.5</v>
      </c>
      <c r="O162" s="2">
        <f>35-G162</f>
        <v>8</v>
      </c>
      <c r="P162" s="2">
        <f>O162*2</f>
        <v>16</v>
      </c>
      <c r="Q162" s="2">
        <f>K162*3</f>
        <v>80.400000000000006</v>
      </c>
      <c r="R162" s="2">
        <f>M162+(N162*2)+P162-Q162</f>
        <v>248.6</v>
      </c>
      <c r="S162" s="5">
        <f>((((R162*(19-B162))*2)/(B162+2)-(B162+1))/100)+8</f>
        <v>11.619</v>
      </c>
      <c r="U162" s="6">
        <f>A162</f>
        <v>11.619</v>
      </c>
    </row>
    <row r="163" spans="1:21" x14ac:dyDescent="0.3">
      <c r="A163" s="4">
        <f>S163+T163</f>
        <v>11.611499999999999</v>
      </c>
      <c r="B163">
        <v>10</v>
      </c>
      <c r="C163">
        <v>174</v>
      </c>
      <c r="D163" t="s">
        <v>257</v>
      </c>
      <c r="E163" t="s">
        <v>128</v>
      </c>
      <c r="F163" t="s">
        <v>29</v>
      </c>
      <c r="G163">
        <v>27</v>
      </c>
      <c r="H163">
        <v>141</v>
      </c>
      <c r="I163">
        <v>230</v>
      </c>
      <c r="J163">
        <v>190.7</v>
      </c>
      <c r="K163">
        <v>27.1</v>
      </c>
      <c r="L163">
        <v>11.7</v>
      </c>
      <c r="M163" s="2">
        <f>500-C163</f>
        <v>326</v>
      </c>
      <c r="N163" s="2">
        <f>L163-18</f>
        <v>-6.3000000000000007</v>
      </c>
      <c r="O163" s="2">
        <f>35-G163</f>
        <v>8</v>
      </c>
      <c r="P163" s="2">
        <f>O163*2</f>
        <v>16</v>
      </c>
      <c r="Q163" s="2">
        <f>K163*3</f>
        <v>81.300000000000011</v>
      </c>
      <c r="R163" s="2">
        <f>M163+(N163*2)+P163-Q163</f>
        <v>248.09999999999997</v>
      </c>
      <c r="S163" s="5">
        <f>((((R163*(19-B163))*2)/(B163+2)-(B163+1))/100)+8</f>
        <v>11.611499999999999</v>
      </c>
      <c r="U163" s="6">
        <f>A163</f>
        <v>11.611499999999999</v>
      </c>
    </row>
    <row r="164" spans="1:21" x14ac:dyDescent="0.3">
      <c r="A164" s="4">
        <f>S164+T164</f>
        <v>11.600999999999999</v>
      </c>
      <c r="B164">
        <v>10</v>
      </c>
      <c r="C164">
        <v>184</v>
      </c>
      <c r="D164" t="s">
        <v>357</v>
      </c>
      <c r="E164" t="s">
        <v>99</v>
      </c>
      <c r="F164" t="s">
        <v>29</v>
      </c>
      <c r="G164">
        <v>28</v>
      </c>
      <c r="H164">
        <v>148</v>
      </c>
      <c r="I164">
        <v>258</v>
      </c>
      <c r="J164">
        <v>201.6</v>
      </c>
      <c r="K164">
        <v>27.8</v>
      </c>
      <c r="L164">
        <v>12.4</v>
      </c>
      <c r="M164" s="2">
        <f>500-C164</f>
        <v>316</v>
      </c>
      <c r="N164" s="2">
        <f>L164-12</f>
        <v>0.40000000000000036</v>
      </c>
      <c r="O164" s="2">
        <f>35-G164</f>
        <v>7</v>
      </c>
      <c r="P164" s="2">
        <f>O164*2</f>
        <v>14</v>
      </c>
      <c r="Q164" s="2">
        <f>K164*3</f>
        <v>83.4</v>
      </c>
      <c r="R164" s="2">
        <f>M164+(N164*2)+P164-Q164</f>
        <v>247.4</v>
      </c>
      <c r="S164" s="5">
        <f>((((R164*(19-B164))*2)/(B164+2)-(B164+1))/100)+8</f>
        <v>11.600999999999999</v>
      </c>
      <c r="T164" s="2"/>
      <c r="U164" s="6">
        <f>A164</f>
        <v>11.600999999999999</v>
      </c>
    </row>
    <row r="165" spans="1:21" x14ac:dyDescent="0.3">
      <c r="A165" s="4">
        <f>S165+T165</f>
        <v>11.5725</v>
      </c>
      <c r="B165">
        <v>10</v>
      </c>
      <c r="C165">
        <v>165</v>
      </c>
      <c r="D165" t="s">
        <v>84</v>
      </c>
      <c r="E165" t="s">
        <v>26</v>
      </c>
      <c r="F165" t="s">
        <v>29</v>
      </c>
      <c r="G165">
        <v>30</v>
      </c>
      <c r="H165">
        <v>110</v>
      </c>
      <c r="I165">
        <v>250</v>
      </c>
      <c r="J165">
        <v>179.6</v>
      </c>
      <c r="K165">
        <v>32.5</v>
      </c>
      <c r="L165">
        <v>17</v>
      </c>
      <c r="M165" s="2">
        <f>500-C165</f>
        <v>335</v>
      </c>
      <c r="N165" s="2">
        <f>L165-18</f>
        <v>-1</v>
      </c>
      <c r="O165" s="2">
        <f>35-G165</f>
        <v>5</v>
      </c>
      <c r="P165" s="2">
        <f>O165*2</f>
        <v>10</v>
      </c>
      <c r="Q165" s="2">
        <f>K165*3</f>
        <v>97.5</v>
      </c>
      <c r="R165" s="2">
        <f>M165+(N165*2)+P165-Q165</f>
        <v>245.5</v>
      </c>
      <c r="S165" s="5">
        <f>((((R165*(19-B165))*2)/(B165+2)-(B165+1))/100)+8</f>
        <v>11.5725</v>
      </c>
      <c r="U165" s="6">
        <f>A165</f>
        <v>11.5725</v>
      </c>
    </row>
    <row r="166" spans="1:21" x14ac:dyDescent="0.3">
      <c r="A166" s="4">
        <f>S166+T166</f>
        <v>11.4975</v>
      </c>
      <c r="B166">
        <v>10</v>
      </c>
      <c r="C166">
        <v>158</v>
      </c>
      <c r="D166" t="s">
        <v>220</v>
      </c>
      <c r="E166" t="s">
        <v>37</v>
      </c>
      <c r="F166" t="s">
        <v>66</v>
      </c>
      <c r="G166">
        <v>24</v>
      </c>
      <c r="H166">
        <v>107</v>
      </c>
      <c r="I166">
        <v>255</v>
      </c>
      <c r="J166">
        <v>169.4</v>
      </c>
      <c r="K166">
        <v>31.1</v>
      </c>
      <c r="L166">
        <v>2.9</v>
      </c>
      <c r="M166" s="2">
        <f>500-C166</f>
        <v>342</v>
      </c>
      <c r="N166" s="2">
        <f>L166-18</f>
        <v>-15.1</v>
      </c>
      <c r="O166" s="2">
        <f>35-G166</f>
        <v>11</v>
      </c>
      <c r="P166" s="2">
        <f>O166*2</f>
        <v>22</v>
      </c>
      <c r="Q166" s="2">
        <f>K166*3</f>
        <v>93.300000000000011</v>
      </c>
      <c r="R166" s="2">
        <f>M166+(N166*2)+P166-Q166</f>
        <v>240.5</v>
      </c>
      <c r="S166" s="5">
        <f>((((R166*(19-B166))*2)/(B166+2)-(B166+1))/100)+8</f>
        <v>11.4975</v>
      </c>
      <c r="U166" s="6">
        <f>A166</f>
        <v>11.4975</v>
      </c>
    </row>
    <row r="167" spans="1:21" x14ac:dyDescent="0.3">
      <c r="A167" s="4">
        <f>S167+T167</f>
        <v>11.436</v>
      </c>
      <c r="B167">
        <v>10</v>
      </c>
      <c r="C167">
        <v>189</v>
      </c>
      <c r="D167" t="s">
        <v>431</v>
      </c>
      <c r="E167" t="s">
        <v>136</v>
      </c>
      <c r="F167" t="s">
        <v>29</v>
      </c>
      <c r="G167">
        <v>23</v>
      </c>
      <c r="H167">
        <v>166</v>
      </c>
      <c r="I167">
        <v>248</v>
      </c>
      <c r="J167">
        <v>205.9</v>
      </c>
      <c r="K167">
        <v>26.8</v>
      </c>
      <c r="L167">
        <v>8.9</v>
      </c>
      <c r="M167" s="2">
        <f>500-C167</f>
        <v>311</v>
      </c>
      <c r="N167" s="2">
        <f>L167-18</f>
        <v>-9.1</v>
      </c>
      <c r="O167" s="2">
        <f>35-G167</f>
        <v>12</v>
      </c>
      <c r="P167" s="2">
        <f>O167*2</f>
        <v>24</v>
      </c>
      <c r="Q167" s="2">
        <f>K167*3</f>
        <v>80.400000000000006</v>
      </c>
      <c r="R167" s="2">
        <f>M167+(N167*2)+P167-Q167</f>
        <v>236.4</v>
      </c>
      <c r="S167" s="5">
        <f>((((R167*(19-B167))*2)/(B167+2)-(B167+1))/100)+8</f>
        <v>11.436</v>
      </c>
      <c r="T167" s="2"/>
      <c r="U167" s="6">
        <f>A167</f>
        <v>11.436</v>
      </c>
    </row>
    <row r="168" spans="1:21" x14ac:dyDescent="0.3">
      <c r="A168" s="4">
        <f>S168+T168</f>
        <v>11.4285</v>
      </c>
      <c r="B168">
        <v>10</v>
      </c>
      <c r="C168">
        <v>175</v>
      </c>
      <c r="D168" t="s">
        <v>127</v>
      </c>
      <c r="E168" t="s">
        <v>128</v>
      </c>
      <c r="F168" t="s">
        <v>22</v>
      </c>
      <c r="G168">
        <v>24</v>
      </c>
      <c r="H168">
        <v>144</v>
      </c>
      <c r="I168">
        <v>248</v>
      </c>
      <c r="J168">
        <v>192.5</v>
      </c>
      <c r="K168">
        <v>30.3</v>
      </c>
      <c r="L168">
        <v>7.9</v>
      </c>
      <c r="M168" s="2">
        <f>500-C168</f>
        <v>325</v>
      </c>
      <c r="N168" s="2">
        <f>L168-18</f>
        <v>-10.1</v>
      </c>
      <c r="O168" s="2">
        <f>35-G168</f>
        <v>11</v>
      </c>
      <c r="P168" s="2">
        <f>O168*2</f>
        <v>22</v>
      </c>
      <c r="Q168" s="2">
        <f>K168*3</f>
        <v>90.9</v>
      </c>
      <c r="R168" s="2">
        <f>M168+(N168*2)+P168-Q168</f>
        <v>235.9</v>
      </c>
      <c r="S168" s="5">
        <f>((((R168*(19-B168))*2)/(B168+2)-(B168+1))/100)+8</f>
        <v>11.4285</v>
      </c>
      <c r="U168" s="6">
        <f>A168</f>
        <v>11.4285</v>
      </c>
    </row>
    <row r="169" spans="1:21" x14ac:dyDescent="0.3">
      <c r="A169" s="4">
        <f>S169+T169</f>
        <v>11.4255</v>
      </c>
      <c r="B169">
        <v>10</v>
      </c>
      <c r="C169">
        <v>178</v>
      </c>
      <c r="D169" t="s">
        <v>141</v>
      </c>
      <c r="E169" t="s">
        <v>42</v>
      </c>
      <c r="F169" t="s">
        <v>29</v>
      </c>
      <c r="G169">
        <v>27</v>
      </c>
      <c r="H169">
        <v>142</v>
      </c>
      <c r="I169">
        <v>244</v>
      </c>
      <c r="J169">
        <v>196.4</v>
      </c>
      <c r="K169">
        <v>27.1</v>
      </c>
      <c r="L169">
        <v>7.5</v>
      </c>
      <c r="M169" s="2">
        <f>500-C169</f>
        <v>322</v>
      </c>
      <c r="N169" s="2">
        <f>L169-18</f>
        <v>-10.5</v>
      </c>
      <c r="O169" s="2">
        <f>35-G169</f>
        <v>8</v>
      </c>
      <c r="P169" s="2">
        <f>O169*2</f>
        <v>16</v>
      </c>
      <c r="Q169" s="2">
        <f>K169*3</f>
        <v>81.300000000000011</v>
      </c>
      <c r="R169" s="2">
        <f>M169+(N169*2)+P169-Q169</f>
        <v>235.7</v>
      </c>
      <c r="S169" s="5">
        <f>((((R169*(19-B169))*2)/(B169+2)-(B169+1))/100)+8</f>
        <v>11.4255</v>
      </c>
      <c r="U169" s="6">
        <f>A169</f>
        <v>11.4255</v>
      </c>
    </row>
    <row r="170" spans="1:21" x14ac:dyDescent="0.3">
      <c r="A170" s="4">
        <f>S170+T170</f>
        <v>11.319000000000001</v>
      </c>
      <c r="B170">
        <v>10</v>
      </c>
      <c r="C170">
        <v>173</v>
      </c>
      <c r="D170" t="s">
        <v>334</v>
      </c>
      <c r="E170" t="s">
        <v>33</v>
      </c>
      <c r="F170" t="s">
        <v>22</v>
      </c>
      <c r="G170">
        <v>24</v>
      </c>
      <c r="H170">
        <v>116</v>
      </c>
      <c r="I170">
        <v>256</v>
      </c>
      <c r="J170">
        <v>188.1</v>
      </c>
      <c r="K170">
        <v>32</v>
      </c>
      <c r="L170">
        <v>5.8</v>
      </c>
      <c r="M170" s="2">
        <f>500-C170</f>
        <v>327</v>
      </c>
      <c r="N170" s="2">
        <f>L170-18</f>
        <v>-12.2</v>
      </c>
      <c r="O170" s="2">
        <f>35-G170</f>
        <v>11</v>
      </c>
      <c r="P170" s="2">
        <f>O170*2</f>
        <v>22</v>
      </c>
      <c r="Q170" s="2">
        <f>K170*3</f>
        <v>96</v>
      </c>
      <c r="R170" s="2">
        <f>M170+(N170*2)+P170-Q170</f>
        <v>228.60000000000002</v>
      </c>
      <c r="S170" s="5">
        <f>((((R170*(19-B170))*2)/(B170+2)-(B170+1))/100)+8</f>
        <v>11.319000000000001</v>
      </c>
      <c r="U170" s="6">
        <f>A170</f>
        <v>11.319000000000001</v>
      </c>
    </row>
    <row r="171" spans="1:21" x14ac:dyDescent="0.3">
      <c r="A171" s="4">
        <f>S171+T171</f>
        <v>11.275500000000001</v>
      </c>
      <c r="B171">
        <v>10</v>
      </c>
      <c r="C171">
        <v>188</v>
      </c>
      <c r="D171" t="s">
        <v>323</v>
      </c>
      <c r="E171" t="s">
        <v>87</v>
      </c>
      <c r="F171" t="s">
        <v>46</v>
      </c>
      <c r="G171">
        <v>23</v>
      </c>
      <c r="H171">
        <v>157</v>
      </c>
      <c r="I171">
        <v>267</v>
      </c>
      <c r="J171">
        <v>204.2</v>
      </c>
      <c r="K171">
        <v>29.1</v>
      </c>
      <c r="L171">
        <v>6.5</v>
      </c>
      <c r="M171" s="2">
        <f>500-C171</f>
        <v>312</v>
      </c>
      <c r="N171" s="2">
        <f>L171-18</f>
        <v>-11.5</v>
      </c>
      <c r="O171" s="2">
        <f>35-G171</f>
        <v>12</v>
      </c>
      <c r="P171" s="2">
        <f>O171*2</f>
        <v>24</v>
      </c>
      <c r="Q171" s="2">
        <f>K171*3</f>
        <v>87.300000000000011</v>
      </c>
      <c r="R171" s="2">
        <f>M171+(N171*2)+P171-Q171</f>
        <v>225.7</v>
      </c>
      <c r="S171" s="5">
        <f>((((R171*(19-B171))*2)/(B171+2)-(B171+1))/100)+8</f>
        <v>11.275500000000001</v>
      </c>
      <c r="U171" s="6">
        <f>A171</f>
        <v>11.275500000000001</v>
      </c>
    </row>
    <row r="172" spans="1:21" x14ac:dyDescent="0.3">
      <c r="A172" s="4">
        <f>S172+T172</f>
        <v>11.266499999999999</v>
      </c>
      <c r="B172">
        <v>10</v>
      </c>
      <c r="C172">
        <v>157</v>
      </c>
      <c r="D172" t="s">
        <v>189</v>
      </c>
      <c r="E172" t="s">
        <v>136</v>
      </c>
      <c r="F172" t="s">
        <v>29</v>
      </c>
      <c r="G172">
        <v>24</v>
      </c>
      <c r="H172">
        <v>110</v>
      </c>
      <c r="I172">
        <v>258</v>
      </c>
      <c r="J172">
        <v>166.5</v>
      </c>
      <c r="K172">
        <v>41.1</v>
      </c>
      <c r="L172">
        <v>9.6999999999999993</v>
      </c>
      <c r="M172" s="2">
        <f>500-C172</f>
        <v>343</v>
      </c>
      <c r="N172" s="2">
        <f>L172-18</f>
        <v>-8.3000000000000007</v>
      </c>
      <c r="O172" s="2">
        <f>35-G172</f>
        <v>11</v>
      </c>
      <c r="P172" s="2">
        <f>O172*2</f>
        <v>22</v>
      </c>
      <c r="Q172" s="2">
        <f>K172*3</f>
        <v>123.30000000000001</v>
      </c>
      <c r="R172" s="2">
        <f>M172+(N172*2)+P172-Q172</f>
        <v>225.09999999999997</v>
      </c>
      <c r="S172" s="5">
        <f>((((R172*(19-B172))*2)/(B172+2)-(B172+1))/100)+8</f>
        <v>11.266499999999999</v>
      </c>
      <c r="U172" s="6">
        <f>A172</f>
        <v>11.266499999999999</v>
      </c>
    </row>
    <row r="173" spans="1:21" x14ac:dyDescent="0.3">
      <c r="A173" s="4">
        <f>S173+T173</f>
        <v>11.178181818181818</v>
      </c>
      <c r="B173">
        <v>9</v>
      </c>
      <c r="C173">
        <v>142</v>
      </c>
      <c r="D173" t="s">
        <v>165</v>
      </c>
      <c r="E173" t="s">
        <v>78</v>
      </c>
      <c r="F173" t="s">
        <v>66</v>
      </c>
      <c r="G173">
        <v>23</v>
      </c>
      <c r="H173">
        <v>114</v>
      </c>
      <c r="I173">
        <v>267</v>
      </c>
      <c r="J173">
        <v>146</v>
      </c>
      <c r="K173">
        <v>39.9</v>
      </c>
      <c r="L173">
        <v>4.5</v>
      </c>
      <c r="M173" s="2">
        <f>500-C173</f>
        <v>358</v>
      </c>
      <c r="N173" s="2">
        <f>L173-18</f>
        <v>-13.5</v>
      </c>
      <c r="O173" s="2">
        <f>35-G173</f>
        <v>12</v>
      </c>
      <c r="P173" s="2">
        <f>O173*2</f>
        <v>24</v>
      </c>
      <c r="Q173" s="2">
        <f>K173*3</f>
        <v>119.69999999999999</v>
      </c>
      <c r="R173" s="2">
        <f>M173+(N173*2)+P173-Q173</f>
        <v>235.3</v>
      </c>
      <c r="S173" s="5">
        <f>((((R173*(19-B173))*2)/(B173+2)-(B173+1))/100)+7</f>
        <v>11.178181818181818</v>
      </c>
      <c r="T173" s="2"/>
      <c r="U173" s="6">
        <f>A173</f>
        <v>11.178181818181818</v>
      </c>
    </row>
    <row r="174" spans="1:21" x14ac:dyDescent="0.3">
      <c r="A174" s="4">
        <f>S174+T174</f>
        <v>11.129000000000001</v>
      </c>
      <c r="B174">
        <v>10</v>
      </c>
      <c r="C174">
        <v>155</v>
      </c>
      <c r="D174" t="s">
        <v>402</v>
      </c>
      <c r="E174" t="s">
        <v>57</v>
      </c>
      <c r="F174" t="s">
        <v>29</v>
      </c>
      <c r="G174">
        <v>23</v>
      </c>
      <c r="H174">
        <v>128</v>
      </c>
      <c r="I174">
        <v>215</v>
      </c>
      <c r="J174">
        <v>165.3</v>
      </c>
      <c r="K174">
        <v>24.8</v>
      </c>
      <c r="L174">
        <v>9</v>
      </c>
      <c r="M174" s="2">
        <f>500-C174</f>
        <v>345</v>
      </c>
      <c r="N174" s="2">
        <f>L174-12</f>
        <v>-3</v>
      </c>
      <c r="O174" s="2">
        <f>32-G174</f>
        <v>9</v>
      </c>
      <c r="P174" s="2">
        <f>O174*2</f>
        <v>18</v>
      </c>
      <c r="Q174" s="2">
        <f>K174*3</f>
        <v>74.400000000000006</v>
      </c>
      <c r="R174" s="2">
        <f>M174+(N174*2)+P174-Q174</f>
        <v>282.60000000000002</v>
      </c>
      <c r="S174" s="5">
        <f>((((R174*(19-B174))*2)/(B174+2)-(B174+1))/100)+7</f>
        <v>11.129000000000001</v>
      </c>
      <c r="U174" s="6">
        <f>A174</f>
        <v>11.129000000000001</v>
      </c>
    </row>
    <row r="175" spans="1:21" x14ac:dyDescent="0.3">
      <c r="A175" s="4">
        <f>S175+T175</f>
        <v>11.0463</v>
      </c>
      <c r="B175">
        <v>10</v>
      </c>
      <c r="C175">
        <v>167</v>
      </c>
      <c r="D175" t="s">
        <v>404</v>
      </c>
      <c r="E175" t="s">
        <v>37</v>
      </c>
      <c r="F175" t="s">
        <v>46</v>
      </c>
      <c r="G175">
        <v>22</v>
      </c>
      <c r="H175">
        <v>136</v>
      </c>
      <c r="I175">
        <v>299</v>
      </c>
      <c r="J175">
        <v>183</v>
      </c>
      <c r="K175">
        <v>42.5</v>
      </c>
      <c r="L175">
        <v>7.46</v>
      </c>
      <c r="M175" s="2">
        <f>500-C175</f>
        <v>333</v>
      </c>
      <c r="N175" s="2">
        <f>L175-18</f>
        <v>-10.54</v>
      </c>
      <c r="O175" s="2">
        <f>35-G175</f>
        <v>13</v>
      </c>
      <c r="P175" s="2">
        <f>O175*2</f>
        <v>26</v>
      </c>
      <c r="Q175" s="2">
        <f>K175*3</f>
        <v>127.5</v>
      </c>
      <c r="R175" s="2">
        <f>M175+(N175*2)+P175-Q175</f>
        <v>210.42000000000002</v>
      </c>
      <c r="S175" s="5">
        <f>((((R175*(19-B175))*2)/(B175+2)-(B175+1))/100)+8</f>
        <v>11.0463</v>
      </c>
      <c r="U175" s="6">
        <f>A175</f>
        <v>11.0463</v>
      </c>
    </row>
    <row r="176" spans="1:21" x14ac:dyDescent="0.3">
      <c r="A176" s="4">
        <f>S176+T176</f>
        <v>11.016500000000001</v>
      </c>
      <c r="B176">
        <v>10</v>
      </c>
      <c r="C176">
        <v>191</v>
      </c>
      <c r="D176" t="s">
        <v>226</v>
      </c>
      <c r="E176" t="s">
        <v>70</v>
      </c>
      <c r="F176" t="s">
        <v>29</v>
      </c>
      <c r="G176">
        <v>27</v>
      </c>
      <c r="H176">
        <v>186</v>
      </c>
      <c r="I176">
        <v>234</v>
      </c>
      <c r="J176">
        <v>208.7</v>
      </c>
      <c r="K176">
        <v>13.9</v>
      </c>
      <c r="L176">
        <v>7.9</v>
      </c>
      <c r="M176" s="2">
        <f>500-C176</f>
        <v>309</v>
      </c>
      <c r="N176" s="2">
        <f>L176-12</f>
        <v>-4.0999999999999996</v>
      </c>
      <c r="O176" s="2">
        <f>35-G176</f>
        <v>8</v>
      </c>
      <c r="P176" s="2">
        <f>O176*2</f>
        <v>16</v>
      </c>
      <c r="Q176" s="2">
        <f>K176*3</f>
        <v>41.7</v>
      </c>
      <c r="R176" s="2">
        <f>M176+(N176*2)+P176-Q176</f>
        <v>275.10000000000002</v>
      </c>
      <c r="S176" s="5">
        <f>((((R176*(19-B176))*2)/(B176+2)-(B176+1))/100)+7</f>
        <v>11.016500000000001</v>
      </c>
      <c r="T176" s="2"/>
      <c r="U176" s="6">
        <f>A176</f>
        <v>11.016500000000001</v>
      </c>
    </row>
    <row r="177" spans="1:21" x14ac:dyDescent="0.3">
      <c r="A177" s="4">
        <f>S177+T177</f>
        <v>10.9535</v>
      </c>
      <c r="B177">
        <v>10</v>
      </c>
      <c r="C177">
        <v>180</v>
      </c>
      <c r="D177" t="s">
        <v>369</v>
      </c>
      <c r="E177" t="s">
        <v>24</v>
      </c>
      <c r="F177" t="s">
        <v>29</v>
      </c>
      <c r="G177">
        <v>26</v>
      </c>
      <c r="H177">
        <v>169</v>
      </c>
      <c r="I177">
        <v>227</v>
      </c>
      <c r="J177">
        <v>199.2</v>
      </c>
      <c r="K177">
        <v>16.3</v>
      </c>
      <c r="L177">
        <v>8.9</v>
      </c>
      <c r="M177" s="2">
        <f>500-C177</f>
        <v>320</v>
      </c>
      <c r="N177" s="2">
        <f>L177-18</f>
        <v>-9.1</v>
      </c>
      <c r="O177" s="2">
        <f>35-G177</f>
        <v>9</v>
      </c>
      <c r="P177" s="2">
        <f>O177*2</f>
        <v>18</v>
      </c>
      <c r="Q177" s="2">
        <f>K177*3</f>
        <v>48.900000000000006</v>
      </c>
      <c r="R177" s="2">
        <f>M177+(N177*2)+P177-Q177</f>
        <v>270.89999999999998</v>
      </c>
      <c r="S177" s="5">
        <f>((((R177*(19-B177))*2)/(B177+2)-(B177+1))/100)+7</f>
        <v>10.9535</v>
      </c>
      <c r="T177" s="2"/>
      <c r="U177" s="6">
        <f>A177</f>
        <v>10.9535</v>
      </c>
    </row>
    <row r="178" spans="1:21" x14ac:dyDescent="0.3">
      <c r="A178" s="4">
        <f>S178+T178</f>
        <v>10.936500000000001</v>
      </c>
      <c r="B178">
        <v>10</v>
      </c>
      <c r="C178">
        <v>182</v>
      </c>
      <c r="D178" t="s">
        <v>184</v>
      </c>
      <c r="E178" t="s">
        <v>48</v>
      </c>
      <c r="F178" t="s">
        <v>46</v>
      </c>
      <c r="G178">
        <v>26</v>
      </c>
      <c r="H178">
        <v>139</v>
      </c>
      <c r="I178">
        <v>272</v>
      </c>
      <c r="J178">
        <v>200.6</v>
      </c>
      <c r="K178">
        <v>38.299999999999997</v>
      </c>
      <c r="L178">
        <v>9</v>
      </c>
      <c r="M178" s="2">
        <f>500-C178</f>
        <v>318</v>
      </c>
      <c r="N178" s="2">
        <f>L178-18</f>
        <v>-9</v>
      </c>
      <c r="O178" s="2">
        <f>35-G178</f>
        <v>9</v>
      </c>
      <c r="P178" s="2">
        <f>O178*2</f>
        <v>18</v>
      </c>
      <c r="Q178" s="2">
        <f>K178*3</f>
        <v>114.89999999999999</v>
      </c>
      <c r="R178" s="2">
        <f>M178+(N178*2)+P178-Q178</f>
        <v>203.10000000000002</v>
      </c>
      <c r="S178" s="5">
        <f>((((R178*(19-B178))*2)/(B178+2)-(B178+1))/100)+8</f>
        <v>10.936500000000001</v>
      </c>
      <c r="U178" s="6">
        <f>A178</f>
        <v>10.936500000000001</v>
      </c>
    </row>
    <row r="179" spans="1:21" x14ac:dyDescent="0.3">
      <c r="A179" s="4">
        <f>S179+T179</f>
        <v>10.8825</v>
      </c>
      <c r="B179">
        <v>10</v>
      </c>
      <c r="C179">
        <v>170</v>
      </c>
      <c r="D179" t="s">
        <v>339</v>
      </c>
      <c r="E179" t="s">
        <v>26</v>
      </c>
      <c r="F179" t="s">
        <v>46</v>
      </c>
      <c r="G179">
        <v>26</v>
      </c>
      <c r="H179">
        <v>135</v>
      </c>
      <c r="I179">
        <v>325</v>
      </c>
      <c r="J179">
        <v>185.7</v>
      </c>
      <c r="K179">
        <v>47.1</v>
      </c>
      <c r="L179">
        <v>8.4</v>
      </c>
      <c r="M179" s="2">
        <f>500-C179</f>
        <v>330</v>
      </c>
      <c r="N179" s="2">
        <f>L179-12</f>
        <v>-3.5999999999999996</v>
      </c>
      <c r="O179" s="2">
        <f>35-G179</f>
        <v>9</v>
      </c>
      <c r="P179" s="2">
        <f>O179*2</f>
        <v>18</v>
      </c>
      <c r="Q179" s="2">
        <f>K179*3</f>
        <v>141.30000000000001</v>
      </c>
      <c r="R179" s="2">
        <f>M179+(N179*2)+P179-Q179</f>
        <v>199.5</v>
      </c>
      <c r="S179" s="5">
        <f>((((R179*(19-B179))*2)/(B179+2)-(B179+1))/100)+8</f>
        <v>10.8825</v>
      </c>
      <c r="T179" s="2"/>
      <c r="U179" s="6">
        <f>A179</f>
        <v>10.8825</v>
      </c>
    </row>
    <row r="180" spans="1:21" x14ac:dyDescent="0.3">
      <c r="A180" s="4">
        <f>S180+T180</f>
        <v>10.865</v>
      </c>
      <c r="B180">
        <v>10</v>
      </c>
      <c r="C180">
        <v>159</v>
      </c>
      <c r="D180" t="s">
        <v>122</v>
      </c>
      <c r="E180" t="s">
        <v>50</v>
      </c>
      <c r="F180" t="s">
        <v>46</v>
      </c>
      <c r="G180">
        <v>25</v>
      </c>
      <c r="H180">
        <v>142</v>
      </c>
      <c r="I180">
        <v>244</v>
      </c>
      <c r="J180">
        <v>169.8</v>
      </c>
      <c r="K180">
        <v>24.8</v>
      </c>
      <c r="L180">
        <v>7.2</v>
      </c>
      <c r="M180" s="2">
        <f>500-C180</f>
        <v>341</v>
      </c>
      <c r="N180" s="2">
        <f>L180-18</f>
        <v>-10.8</v>
      </c>
      <c r="O180" s="2">
        <f>35-G180</f>
        <v>10</v>
      </c>
      <c r="P180" s="2">
        <f>O180*2</f>
        <v>20</v>
      </c>
      <c r="Q180" s="2">
        <f>K180*3</f>
        <v>74.400000000000006</v>
      </c>
      <c r="R180" s="2">
        <f>M180+(N180*2)+P180-Q180</f>
        <v>265</v>
      </c>
      <c r="S180" s="5">
        <f>((((R180*(19-B180))*2)/(B180+2)-(B180+1))/100)+7</f>
        <v>10.865</v>
      </c>
      <c r="T180" s="2"/>
      <c r="U180" s="6">
        <f>A180</f>
        <v>10.865</v>
      </c>
    </row>
    <row r="181" spans="1:21" x14ac:dyDescent="0.3">
      <c r="A181" s="4">
        <f>S181+T181</f>
        <v>10.832000000000001</v>
      </c>
      <c r="B181">
        <v>10</v>
      </c>
      <c r="C181">
        <v>171</v>
      </c>
      <c r="D181" t="s">
        <v>130</v>
      </c>
      <c r="E181" t="s">
        <v>44</v>
      </c>
      <c r="F181" t="s">
        <v>29</v>
      </c>
      <c r="G181">
        <v>28</v>
      </c>
      <c r="H181">
        <v>151</v>
      </c>
      <c r="I181">
        <v>239</v>
      </c>
      <c r="J181">
        <v>187.6</v>
      </c>
      <c r="K181">
        <v>23.6</v>
      </c>
      <c r="L181">
        <v>10.3</v>
      </c>
      <c r="M181" s="2">
        <f>500-C181</f>
        <v>329</v>
      </c>
      <c r="N181" s="2">
        <f>L181-12</f>
        <v>-1.6999999999999993</v>
      </c>
      <c r="O181" s="2">
        <f>32-G181</f>
        <v>4</v>
      </c>
      <c r="P181" s="2">
        <f>O181*2</f>
        <v>8</v>
      </c>
      <c r="Q181" s="2">
        <f>K181*3</f>
        <v>70.800000000000011</v>
      </c>
      <c r="R181" s="2">
        <f>M181+(N181*2)+P181-Q181</f>
        <v>262.8</v>
      </c>
      <c r="S181" s="5">
        <f>((((R181*(19-B181))*2)/(B181+2)-(B181+1))/100)+7</f>
        <v>10.832000000000001</v>
      </c>
      <c r="T181" s="2"/>
      <c r="U181" s="6">
        <f>A181</f>
        <v>10.832000000000001</v>
      </c>
    </row>
    <row r="182" spans="1:21" x14ac:dyDescent="0.3">
      <c r="A182" s="4">
        <f>S182+T182</f>
        <v>10.8005</v>
      </c>
      <c r="B182">
        <v>10</v>
      </c>
      <c r="C182">
        <v>181</v>
      </c>
      <c r="D182" t="s">
        <v>258</v>
      </c>
      <c r="E182" t="s">
        <v>54</v>
      </c>
      <c r="F182" t="s">
        <v>29</v>
      </c>
      <c r="G182">
        <v>23</v>
      </c>
      <c r="H182">
        <v>157</v>
      </c>
      <c r="I182">
        <v>258</v>
      </c>
      <c r="J182">
        <v>200.3</v>
      </c>
      <c r="K182">
        <v>24.5</v>
      </c>
      <c r="L182">
        <v>10.6</v>
      </c>
      <c r="M182" s="2">
        <f>500-C182</f>
        <v>319</v>
      </c>
      <c r="N182" s="2">
        <f>L182-12</f>
        <v>-1.4000000000000004</v>
      </c>
      <c r="O182" s="2">
        <f>32-G182</f>
        <v>9</v>
      </c>
      <c r="P182" s="2">
        <f>O182*2</f>
        <v>18</v>
      </c>
      <c r="Q182" s="2">
        <f>K182*3</f>
        <v>73.5</v>
      </c>
      <c r="R182" s="2">
        <f>M182+(N182*2)+P182-Q182</f>
        <v>260.7</v>
      </c>
      <c r="S182" s="5">
        <f>((((R182*(19-B182))*2)/(B182+2)-(B182+1))/100)+7</f>
        <v>10.8005</v>
      </c>
      <c r="T182" s="2"/>
      <c r="U182" s="6">
        <f>A182</f>
        <v>10.8005</v>
      </c>
    </row>
    <row r="183" spans="1:21" x14ac:dyDescent="0.3">
      <c r="A183" s="4">
        <f>S183+T183</f>
        <v>10.689846153846155</v>
      </c>
      <c r="B183">
        <v>11</v>
      </c>
      <c r="C183">
        <v>192</v>
      </c>
      <c r="D183" t="s">
        <v>241</v>
      </c>
      <c r="E183" t="s">
        <v>31</v>
      </c>
      <c r="F183" t="s">
        <v>22</v>
      </c>
      <c r="G183">
        <v>31</v>
      </c>
      <c r="H183">
        <v>159</v>
      </c>
      <c r="I183">
        <v>263</v>
      </c>
      <c r="J183">
        <v>210.9</v>
      </c>
      <c r="K183">
        <v>28.9</v>
      </c>
      <c r="L183">
        <v>11.5</v>
      </c>
      <c r="M183" s="2">
        <f>500-C183</f>
        <v>308</v>
      </c>
      <c r="N183" s="2">
        <f>L183-12</f>
        <v>-0.5</v>
      </c>
      <c r="O183" s="2">
        <f>35-G183</f>
        <v>4</v>
      </c>
      <c r="P183" s="2">
        <f>O183*2</f>
        <v>8</v>
      </c>
      <c r="Q183" s="2">
        <f>K183*3</f>
        <v>86.699999999999989</v>
      </c>
      <c r="R183" s="2">
        <f>M183+(N183*2)+P183-Q183</f>
        <v>228.3</v>
      </c>
      <c r="S183" s="5">
        <f>((((R183*(19-B183))*2)/(B183+2)-(B183+1))/100)+8</f>
        <v>10.689846153846155</v>
      </c>
      <c r="T183" s="2"/>
      <c r="U183" s="6">
        <f>A183</f>
        <v>10.689846153846155</v>
      </c>
    </row>
    <row r="184" spans="1:21" x14ac:dyDescent="0.3">
      <c r="A184" s="4">
        <f>S184+T184</f>
        <v>10.569500000000001</v>
      </c>
      <c r="B184">
        <v>10</v>
      </c>
      <c r="C184">
        <v>168</v>
      </c>
      <c r="D184" t="s">
        <v>307</v>
      </c>
      <c r="E184" t="s">
        <v>37</v>
      </c>
      <c r="F184" t="s">
        <v>29</v>
      </c>
      <c r="G184">
        <v>23</v>
      </c>
      <c r="H184">
        <v>140</v>
      </c>
      <c r="I184">
        <v>246</v>
      </c>
      <c r="J184">
        <v>183.9</v>
      </c>
      <c r="K184">
        <v>30.1</v>
      </c>
      <c r="L184">
        <v>7.8</v>
      </c>
      <c r="M184" s="2">
        <f>500-C184</f>
        <v>332</v>
      </c>
      <c r="N184" s="2">
        <f>L184-18</f>
        <v>-10.199999999999999</v>
      </c>
      <c r="O184" s="2">
        <f>35-G184</f>
        <v>12</v>
      </c>
      <c r="P184" s="2">
        <f>O184*2</f>
        <v>24</v>
      </c>
      <c r="Q184" s="2">
        <f>K184*3</f>
        <v>90.300000000000011</v>
      </c>
      <c r="R184" s="2">
        <f>M184+(N184*2)+P184-Q184</f>
        <v>245.3</v>
      </c>
      <c r="S184" s="5">
        <f>((((R184*(19-B184))*2)/(B184+2)-(B184+1))/100)+7</f>
        <v>10.569500000000001</v>
      </c>
      <c r="T184" s="2"/>
      <c r="U184" s="6">
        <f>A184</f>
        <v>10.569500000000001</v>
      </c>
    </row>
    <row r="185" spans="1:21" x14ac:dyDescent="0.3">
      <c r="A185" s="4">
        <f>S185+T185</f>
        <v>10.507999999999999</v>
      </c>
      <c r="B185">
        <v>10</v>
      </c>
      <c r="C185">
        <v>183</v>
      </c>
      <c r="D185" t="s">
        <v>216</v>
      </c>
      <c r="E185" t="s">
        <v>116</v>
      </c>
      <c r="F185" t="s">
        <v>22</v>
      </c>
      <c r="G185">
        <v>31</v>
      </c>
      <c r="H185">
        <v>163</v>
      </c>
      <c r="I185">
        <v>258</v>
      </c>
      <c r="J185">
        <v>200.7</v>
      </c>
      <c r="K185">
        <v>23.1</v>
      </c>
      <c r="L185">
        <v>10.5</v>
      </c>
      <c r="M185" s="2">
        <f>500-C185</f>
        <v>317</v>
      </c>
      <c r="N185" s="2">
        <f>L185-12</f>
        <v>-1.5</v>
      </c>
      <c r="O185" s="2">
        <f>30-G185</f>
        <v>-1</v>
      </c>
      <c r="P185" s="2">
        <f>O185*2</f>
        <v>-2</v>
      </c>
      <c r="Q185" s="2">
        <f>K185*3</f>
        <v>69.300000000000011</v>
      </c>
      <c r="R185" s="2">
        <f>M185+(N185*3)+P185-Q185</f>
        <v>241.2</v>
      </c>
      <c r="S185" s="5">
        <f>((((R185*(19-B185))*2)/(B185+2)-(B185+1))/100)+7</f>
        <v>10.507999999999999</v>
      </c>
      <c r="T185" s="2"/>
      <c r="U185" s="6">
        <f>A185</f>
        <v>10.507999999999999</v>
      </c>
    </row>
    <row r="186" spans="1:21" x14ac:dyDescent="0.3">
      <c r="A186" s="4">
        <f>S186+T186</f>
        <v>10.431000000000001</v>
      </c>
      <c r="B186">
        <v>10</v>
      </c>
      <c r="C186">
        <v>179</v>
      </c>
      <c r="D186" t="s">
        <v>137</v>
      </c>
      <c r="E186" t="s">
        <v>87</v>
      </c>
      <c r="F186" t="s">
        <v>29</v>
      </c>
      <c r="G186">
        <v>30</v>
      </c>
      <c r="H186">
        <v>141</v>
      </c>
      <c r="I186">
        <v>304</v>
      </c>
      <c r="J186">
        <v>197.6</v>
      </c>
      <c r="K186">
        <v>49</v>
      </c>
      <c r="L186">
        <v>10.7</v>
      </c>
      <c r="M186" s="2">
        <f>500-C186</f>
        <v>321</v>
      </c>
      <c r="N186" s="2">
        <f>L186-18</f>
        <v>-7.3000000000000007</v>
      </c>
      <c r="O186" s="2">
        <f>35-G186</f>
        <v>5</v>
      </c>
      <c r="P186" s="2">
        <f>O186*2</f>
        <v>10</v>
      </c>
      <c r="Q186" s="2">
        <f>K186*3</f>
        <v>147</v>
      </c>
      <c r="R186" s="2">
        <f>M186+(N186*2)+P186-Q186</f>
        <v>169.39999999999998</v>
      </c>
      <c r="S186" s="5">
        <f>((((R186*(19-B186))*2)/(B186+2)-(B186+1))/100)+8</f>
        <v>10.431000000000001</v>
      </c>
      <c r="U186" s="6">
        <f>A186</f>
        <v>10.431000000000001</v>
      </c>
    </row>
    <row r="187" spans="1:21" x14ac:dyDescent="0.3">
      <c r="A187" s="4">
        <f>S187+T187</f>
        <v>10.224499999999999</v>
      </c>
      <c r="B187">
        <v>10</v>
      </c>
      <c r="C187">
        <v>164</v>
      </c>
      <c r="D187" t="s">
        <v>383</v>
      </c>
      <c r="E187" t="s">
        <v>72</v>
      </c>
      <c r="F187" t="s">
        <v>22</v>
      </c>
      <c r="G187">
        <v>21</v>
      </c>
      <c r="H187">
        <v>131</v>
      </c>
      <c r="I187">
        <v>273</v>
      </c>
      <c r="J187">
        <v>179.2</v>
      </c>
      <c r="K187">
        <v>31.9</v>
      </c>
      <c r="L187">
        <v>0</v>
      </c>
      <c r="M187" s="2">
        <f>500-C187</f>
        <v>336</v>
      </c>
      <c r="N187" s="2">
        <f>L187-12</f>
        <v>-12</v>
      </c>
      <c r="O187" s="2">
        <f>30-G187</f>
        <v>9</v>
      </c>
      <c r="P187" s="2">
        <f>O187*2</f>
        <v>18</v>
      </c>
      <c r="Q187" s="2">
        <f>K187*3</f>
        <v>95.699999999999989</v>
      </c>
      <c r="R187" s="2">
        <f>M187+(N187*3)+P187-Q187</f>
        <v>222.3</v>
      </c>
      <c r="S187" s="5">
        <f>((((R187*(19-B187))*2)/(B187+2)-(B187+1))/100)+7</f>
        <v>10.224499999999999</v>
      </c>
      <c r="U187" s="6">
        <f>A187</f>
        <v>10.224499999999999</v>
      </c>
    </row>
    <row r="188" spans="1:21" x14ac:dyDescent="0.3">
      <c r="A188" s="4">
        <f>S188+T188</f>
        <v>10.203500000000002</v>
      </c>
      <c r="B188">
        <v>10</v>
      </c>
      <c r="C188">
        <v>190</v>
      </c>
      <c r="D188" t="s">
        <v>168</v>
      </c>
      <c r="E188" t="s">
        <v>24</v>
      </c>
      <c r="F188" t="s">
        <v>22</v>
      </c>
      <c r="G188">
        <v>23</v>
      </c>
      <c r="H188">
        <v>146</v>
      </c>
      <c r="I188">
        <v>252</v>
      </c>
      <c r="J188">
        <v>206.9</v>
      </c>
      <c r="K188">
        <v>29.9</v>
      </c>
      <c r="L188">
        <v>6.3</v>
      </c>
      <c r="M188" s="2">
        <f>500-C188</f>
        <v>310</v>
      </c>
      <c r="N188" s="2">
        <f>L188-18</f>
        <v>-11.7</v>
      </c>
      <c r="O188" s="2">
        <f>35-G188</f>
        <v>12</v>
      </c>
      <c r="P188" s="2">
        <f>O188*2</f>
        <v>24</v>
      </c>
      <c r="Q188" s="2">
        <f>K188*3</f>
        <v>89.699999999999989</v>
      </c>
      <c r="R188" s="2">
        <f>M188+(N188*2)+P188-Q188</f>
        <v>220.90000000000003</v>
      </c>
      <c r="S188" s="5">
        <f>((((R188*(19-B188))*2)/(B188+2)-(B188+1))/100)+7</f>
        <v>10.203500000000002</v>
      </c>
      <c r="U188" s="6">
        <f>A188</f>
        <v>10.203500000000002</v>
      </c>
    </row>
    <row r="189" spans="1:21" x14ac:dyDescent="0.3">
      <c r="A189" s="4">
        <f>S189+T189</f>
        <v>10.078999999999999</v>
      </c>
      <c r="B189">
        <v>10</v>
      </c>
      <c r="C189">
        <v>186</v>
      </c>
      <c r="D189" t="s">
        <v>153</v>
      </c>
      <c r="E189" t="s">
        <v>126</v>
      </c>
      <c r="F189" t="s">
        <v>46</v>
      </c>
      <c r="G189">
        <v>27</v>
      </c>
      <c r="H189">
        <v>163</v>
      </c>
      <c r="I189">
        <v>262</v>
      </c>
      <c r="J189">
        <v>202.2</v>
      </c>
      <c r="K189">
        <v>29.6</v>
      </c>
      <c r="L189">
        <v>5.8</v>
      </c>
      <c r="M189" s="2">
        <f>500-C189</f>
        <v>314</v>
      </c>
      <c r="N189" s="2">
        <f>L189-12</f>
        <v>-6.2</v>
      </c>
      <c r="O189" s="2">
        <f>30-G189</f>
        <v>3</v>
      </c>
      <c r="P189" s="2">
        <f>O189*2</f>
        <v>6</v>
      </c>
      <c r="Q189" s="2">
        <f>K189*3</f>
        <v>88.800000000000011</v>
      </c>
      <c r="R189" s="2">
        <f>M189+(N189*3)+P189-Q189</f>
        <v>212.59999999999997</v>
      </c>
      <c r="S189" s="5">
        <f>((((R189*(19-B189))*2)/(B189+2)-(B189+1))/100)+7</f>
        <v>10.078999999999999</v>
      </c>
      <c r="T189" s="2"/>
      <c r="U189" s="6">
        <f>A189</f>
        <v>10.078999999999999</v>
      </c>
    </row>
    <row r="190" spans="1:21" x14ac:dyDescent="0.3">
      <c r="A190" s="4">
        <f>S190+T190</f>
        <v>9.9634999999999998</v>
      </c>
      <c r="B190">
        <v>10</v>
      </c>
      <c r="C190">
        <v>176</v>
      </c>
      <c r="D190" t="s">
        <v>295</v>
      </c>
      <c r="E190" t="s">
        <v>21</v>
      </c>
      <c r="F190" t="s">
        <v>46</v>
      </c>
      <c r="G190">
        <v>24</v>
      </c>
      <c r="H190">
        <v>142</v>
      </c>
      <c r="I190">
        <v>291</v>
      </c>
      <c r="J190">
        <v>193.2</v>
      </c>
      <c r="K190">
        <v>37.9</v>
      </c>
      <c r="L190">
        <v>6.2</v>
      </c>
      <c r="M190" s="2">
        <f>500-C190</f>
        <v>324</v>
      </c>
      <c r="N190" s="2">
        <f>L190-12</f>
        <v>-5.8</v>
      </c>
      <c r="O190" s="2">
        <f>30-G190</f>
        <v>6</v>
      </c>
      <c r="P190" s="2">
        <f>O190*2</f>
        <v>12</v>
      </c>
      <c r="Q190" s="2">
        <f>K190*3</f>
        <v>113.69999999999999</v>
      </c>
      <c r="R190" s="2">
        <f>M190+(N190*3)+P190-Q190</f>
        <v>204.90000000000003</v>
      </c>
      <c r="S190" s="5">
        <f>((((R190*(19-B190))*2)/(B190+2)-(B190+1))/100)+7</f>
        <v>9.9634999999999998</v>
      </c>
      <c r="T190" s="2"/>
      <c r="U190" s="6">
        <f>A190</f>
        <v>9.9634999999999998</v>
      </c>
    </row>
    <row r="191" spans="1:21" x14ac:dyDescent="0.3">
      <c r="A191" s="4">
        <f>S191+T191</f>
        <v>9.8405000000000005</v>
      </c>
      <c r="B191">
        <v>10</v>
      </c>
      <c r="C191">
        <v>187</v>
      </c>
      <c r="D191" t="s">
        <v>285</v>
      </c>
      <c r="E191" t="s">
        <v>136</v>
      </c>
      <c r="F191" t="s">
        <v>29</v>
      </c>
      <c r="G191">
        <v>22</v>
      </c>
      <c r="H191">
        <v>129</v>
      </c>
      <c r="I191">
        <v>268</v>
      </c>
      <c r="J191">
        <v>203.7</v>
      </c>
      <c r="K191">
        <v>41</v>
      </c>
      <c r="L191">
        <v>8.9</v>
      </c>
      <c r="M191" s="2">
        <f>500-C191</f>
        <v>313</v>
      </c>
      <c r="N191" s="2">
        <f>L191-12</f>
        <v>-3.0999999999999996</v>
      </c>
      <c r="O191" s="2">
        <f>30-G191</f>
        <v>8</v>
      </c>
      <c r="P191" s="2">
        <f>O191*2</f>
        <v>16</v>
      </c>
      <c r="Q191" s="2">
        <f>K191*3</f>
        <v>123</v>
      </c>
      <c r="R191" s="2">
        <f>M191+(N191*3)+P191-Q191</f>
        <v>196.7</v>
      </c>
      <c r="S191" s="5">
        <f>((((R191*(19-B191))*2)/(B191+2)-(B191+1))/100)+7</f>
        <v>9.8405000000000005</v>
      </c>
      <c r="T191" s="2"/>
      <c r="U191" s="6">
        <f>A191</f>
        <v>9.8405000000000005</v>
      </c>
    </row>
    <row r="192" spans="1:21" x14ac:dyDescent="0.3">
      <c r="A192" s="4">
        <f>S192+T192</f>
        <v>9.8104615384615386</v>
      </c>
      <c r="B192">
        <v>11</v>
      </c>
      <c r="C192">
        <v>195</v>
      </c>
      <c r="D192" t="s">
        <v>277</v>
      </c>
      <c r="E192" t="s">
        <v>70</v>
      </c>
      <c r="F192" t="s">
        <v>22</v>
      </c>
      <c r="G192">
        <v>23</v>
      </c>
      <c r="H192">
        <v>181</v>
      </c>
      <c r="I192">
        <v>249</v>
      </c>
      <c r="J192">
        <v>213.6</v>
      </c>
      <c r="K192">
        <v>22.7</v>
      </c>
      <c r="L192">
        <v>0.6</v>
      </c>
      <c r="M192" s="2">
        <f>500-C192</f>
        <v>305</v>
      </c>
      <c r="N192" s="2">
        <f>L192-12</f>
        <v>-11.4</v>
      </c>
      <c r="O192" s="2">
        <f>35-G192</f>
        <v>12</v>
      </c>
      <c r="P192" s="2">
        <f>O192*2</f>
        <v>24</v>
      </c>
      <c r="Q192" s="2">
        <f>K192*3</f>
        <v>68.099999999999994</v>
      </c>
      <c r="R192" s="2">
        <f>M192+(N192*2)+P192-Q192</f>
        <v>238.1</v>
      </c>
      <c r="S192" s="5">
        <f>((((R192*(19-B192))*2)/(B192+2)-(B192+1))/100)+7</f>
        <v>9.8104615384615386</v>
      </c>
      <c r="T192" s="2"/>
      <c r="U192" s="6">
        <f>A192</f>
        <v>9.8104615384615386</v>
      </c>
    </row>
    <row r="193" spans="1:21" x14ac:dyDescent="0.3">
      <c r="A193" s="4">
        <f>S193+T193</f>
        <v>9.7083076923076916</v>
      </c>
      <c r="B193">
        <v>11</v>
      </c>
      <c r="C193">
        <v>201</v>
      </c>
      <c r="D193" t="s">
        <v>305</v>
      </c>
      <c r="E193" t="s">
        <v>126</v>
      </c>
      <c r="F193" t="s">
        <v>29</v>
      </c>
      <c r="G193">
        <v>22</v>
      </c>
      <c r="H193">
        <v>157</v>
      </c>
      <c r="I193">
        <v>247</v>
      </c>
      <c r="J193">
        <v>211.7</v>
      </c>
      <c r="K193">
        <v>23.4</v>
      </c>
      <c r="L193">
        <v>5.5</v>
      </c>
      <c r="M193" s="2">
        <f>500-C193</f>
        <v>299</v>
      </c>
      <c r="N193" s="2">
        <f>L193-18</f>
        <v>-12.5</v>
      </c>
      <c r="O193" s="2">
        <f>35-G193</f>
        <v>13</v>
      </c>
      <c r="P193" s="2">
        <f>O193*2</f>
        <v>26</v>
      </c>
      <c r="Q193" s="2">
        <f>K193*3</f>
        <v>70.199999999999989</v>
      </c>
      <c r="R193" s="2">
        <f>M193+(N193*2)+P193-Q193</f>
        <v>229.8</v>
      </c>
      <c r="S193" s="5">
        <f>((((R193*(19-B193))*2)/(B193+2)-(B193+1))/100)+7</f>
        <v>9.7083076923076916</v>
      </c>
      <c r="T193" s="2"/>
      <c r="U193" s="6">
        <f>A193</f>
        <v>9.7083076923076916</v>
      </c>
    </row>
    <row r="194" spans="1:21" x14ac:dyDescent="0.3">
      <c r="A194" s="4">
        <f>S194+T194</f>
        <v>9.693538461538461</v>
      </c>
      <c r="B194">
        <v>11</v>
      </c>
      <c r="C194">
        <v>202</v>
      </c>
      <c r="D194" t="s">
        <v>123</v>
      </c>
      <c r="E194" t="s">
        <v>24</v>
      </c>
      <c r="F194" t="s">
        <v>29</v>
      </c>
      <c r="G194">
        <v>32</v>
      </c>
      <c r="H194">
        <v>197</v>
      </c>
      <c r="I194">
        <v>262</v>
      </c>
      <c r="J194">
        <v>221.5</v>
      </c>
      <c r="K194">
        <v>22.2</v>
      </c>
      <c r="L194">
        <v>10.6</v>
      </c>
      <c r="M194" s="2">
        <f>500-C194</f>
        <v>298</v>
      </c>
      <c r="N194" s="2">
        <f>L194-12</f>
        <v>-1.4000000000000004</v>
      </c>
      <c r="O194" s="2">
        <f>32-G194</f>
        <v>0</v>
      </c>
      <c r="P194" s="2">
        <f>O194*2</f>
        <v>0</v>
      </c>
      <c r="Q194" s="2">
        <f>K194*3</f>
        <v>66.599999999999994</v>
      </c>
      <c r="R194" s="2">
        <f>M194+(N194*2)+P194-Q194</f>
        <v>228.6</v>
      </c>
      <c r="S194" s="5">
        <f>((((R194*(19-B194))*2)/(B194+2)-(B194+1))/100)+7</f>
        <v>9.693538461538461</v>
      </c>
      <c r="U194" s="6">
        <f>A194</f>
        <v>9.693538461538461</v>
      </c>
    </row>
    <row r="195" spans="1:21" x14ac:dyDescent="0.3">
      <c r="A195" s="4">
        <f>S195+T195</f>
        <v>9.6923076923076916</v>
      </c>
      <c r="B195">
        <v>11</v>
      </c>
      <c r="C195">
        <v>200</v>
      </c>
      <c r="D195" t="s">
        <v>302</v>
      </c>
      <c r="E195" t="s">
        <v>48</v>
      </c>
      <c r="F195" t="s">
        <v>29</v>
      </c>
      <c r="G195">
        <v>23</v>
      </c>
      <c r="H195">
        <v>188</v>
      </c>
      <c r="I195">
        <v>306</v>
      </c>
      <c r="J195">
        <v>220.9</v>
      </c>
      <c r="K195">
        <v>24.1</v>
      </c>
      <c r="L195">
        <v>3.4</v>
      </c>
      <c r="M195" s="2">
        <f>500-C195</f>
        <v>300</v>
      </c>
      <c r="N195" s="2">
        <f>L195-12</f>
        <v>-8.6</v>
      </c>
      <c r="O195" s="2">
        <f>32-G195</f>
        <v>9</v>
      </c>
      <c r="P195" s="2">
        <f>O195*2</f>
        <v>18</v>
      </c>
      <c r="Q195" s="2">
        <f>K195*3</f>
        <v>72.300000000000011</v>
      </c>
      <c r="R195" s="2">
        <f>M195+(N195*2)+P195-Q195</f>
        <v>228.5</v>
      </c>
      <c r="S195" s="5">
        <f>((((R195*(19-B195))*2)/(B195+2)-(B195+1))/100)+7</f>
        <v>9.6923076923076916</v>
      </c>
      <c r="T195" s="2"/>
      <c r="U195" s="6">
        <f>A195</f>
        <v>9.6923076923076916</v>
      </c>
    </row>
    <row r="196" spans="1:21" x14ac:dyDescent="0.3">
      <c r="A196" s="4">
        <f>S196+T196</f>
        <v>9.5040000000000013</v>
      </c>
      <c r="B196">
        <v>11</v>
      </c>
      <c r="C196">
        <v>204</v>
      </c>
      <c r="D196" t="s">
        <v>98</v>
      </c>
      <c r="E196" t="s">
        <v>126</v>
      </c>
      <c r="F196" t="s">
        <v>22</v>
      </c>
      <c r="G196">
        <v>24</v>
      </c>
      <c r="H196">
        <v>148</v>
      </c>
      <c r="I196">
        <v>267</v>
      </c>
      <c r="J196">
        <v>222.9</v>
      </c>
      <c r="K196">
        <v>27.7</v>
      </c>
      <c r="L196">
        <v>8.1</v>
      </c>
      <c r="M196" s="2">
        <f>500-C196</f>
        <v>296</v>
      </c>
      <c r="N196" s="2">
        <f>L196-12</f>
        <v>-3.9000000000000004</v>
      </c>
      <c r="O196" s="2">
        <f>30-G196</f>
        <v>6</v>
      </c>
      <c r="P196" s="2">
        <f>O196*2</f>
        <v>12</v>
      </c>
      <c r="Q196" s="2">
        <f>K196*3</f>
        <v>83.1</v>
      </c>
      <c r="R196" s="2">
        <f>M196+(N196*3)+P196-Q196</f>
        <v>213.20000000000002</v>
      </c>
      <c r="S196" s="5">
        <f>((((R196*(19-B196))*2)/(B196+2)-(B196+1))/100)+7</f>
        <v>9.5040000000000013</v>
      </c>
      <c r="U196" s="6">
        <f>A196</f>
        <v>9.5040000000000013</v>
      </c>
    </row>
    <row r="197" spans="1:21" x14ac:dyDescent="0.3">
      <c r="A197" s="4">
        <f>S197+T197</f>
        <v>9.460923076923077</v>
      </c>
      <c r="B197">
        <v>11</v>
      </c>
      <c r="C197">
        <v>194</v>
      </c>
      <c r="D197" t="s">
        <v>389</v>
      </c>
      <c r="E197" t="s">
        <v>40</v>
      </c>
      <c r="F197" t="s">
        <v>29</v>
      </c>
      <c r="G197">
        <v>24</v>
      </c>
      <c r="H197">
        <v>137</v>
      </c>
      <c r="I197">
        <v>271</v>
      </c>
      <c r="J197">
        <v>213</v>
      </c>
      <c r="K197">
        <v>35.200000000000003</v>
      </c>
      <c r="L197">
        <v>11.1</v>
      </c>
      <c r="M197" s="2">
        <f>500-C197</f>
        <v>306</v>
      </c>
      <c r="N197" s="2">
        <f>L197-12</f>
        <v>-0.90000000000000036</v>
      </c>
      <c r="O197" s="2">
        <f>30-G197</f>
        <v>6</v>
      </c>
      <c r="P197" s="2">
        <f>O197*2</f>
        <v>12</v>
      </c>
      <c r="Q197" s="2">
        <f>K197*3</f>
        <v>105.60000000000001</v>
      </c>
      <c r="R197" s="2">
        <f>M197+(N197*3)+P197-Q197</f>
        <v>209.7</v>
      </c>
      <c r="S197" s="5">
        <f>((((R197*(19-B197))*2)/(B197+2)-(B197+1))/100)+7</f>
        <v>9.460923076923077</v>
      </c>
      <c r="T197" s="2"/>
      <c r="U197" s="6">
        <f>A197</f>
        <v>9.460923076923077</v>
      </c>
    </row>
    <row r="198" spans="1:21" x14ac:dyDescent="0.3">
      <c r="A198" s="4">
        <f>S198+T198</f>
        <v>9.4086153846153842</v>
      </c>
      <c r="B198">
        <v>11</v>
      </c>
      <c r="C198">
        <v>220</v>
      </c>
      <c r="D198" t="s">
        <v>299</v>
      </c>
      <c r="E198" t="s">
        <v>57</v>
      </c>
      <c r="F198" t="s">
        <v>22</v>
      </c>
      <c r="G198">
        <v>23</v>
      </c>
      <c r="H198">
        <v>164</v>
      </c>
      <c r="I198">
        <v>356</v>
      </c>
      <c r="J198">
        <v>226.8</v>
      </c>
      <c r="K198">
        <v>48</v>
      </c>
      <c r="L198">
        <v>0.1</v>
      </c>
      <c r="M198" s="2">
        <f>500-C198</f>
        <v>280</v>
      </c>
      <c r="N198" s="2">
        <f>L198-18</f>
        <v>-17.899999999999999</v>
      </c>
      <c r="O198" s="2">
        <f>35-G198</f>
        <v>12</v>
      </c>
      <c r="P198" s="2">
        <f>O198*2</f>
        <v>24</v>
      </c>
      <c r="Q198" s="2">
        <f>K198*3</f>
        <v>144</v>
      </c>
      <c r="R198" s="2">
        <f>M198+(N198*2)+P198-Q198</f>
        <v>124.19999999999999</v>
      </c>
      <c r="S198" s="5">
        <f>((((R198*(19-B198))*2)/(B198+2)-(B198+1))/100)+8</f>
        <v>9.4086153846153842</v>
      </c>
      <c r="T198" s="2"/>
      <c r="U198" s="6">
        <f>A198</f>
        <v>9.4086153846153842</v>
      </c>
    </row>
    <row r="199" spans="1:21" x14ac:dyDescent="0.3">
      <c r="A199" s="4">
        <f>S199+T199</f>
        <v>9.394215384615384</v>
      </c>
      <c r="B199">
        <v>11</v>
      </c>
      <c r="C199">
        <v>196</v>
      </c>
      <c r="D199" t="s">
        <v>387</v>
      </c>
      <c r="E199" t="s">
        <v>35</v>
      </c>
      <c r="F199" t="s">
        <v>66</v>
      </c>
      <c r="G199">
        <v>23</v>
      </c>
      <c r="H199">
        <v>150</v>
      </c>
      <c r="I199">
        <v>320</v>
      </c>
      <c r="J199">
        <v>206.4</v>
      </c>
      <c r="K199">
        <v>40</v>
      </c>
      <c r="L199">
        <v>13.14</v>
      </c>
      <c r="M199" s="2">
        <f>500-C199</f>
        <v>304</v>
      </c>
      <c r="N199" s="2">
        <f>L199-12</f>
        <v>1.1400000000000006</v>
      </c>
      <c r="O199" s="2">
        <f>32-G199</f>
        <v>9</v>
      </c>
      <c r="P199" s="2">
        <f>O199*2</f>
        <v>18</v>
      </c>
      <c r="Q199" s="2">
        <f>K199*3</f>
        <v>120</v>
      </c>
      <c r="R199" s="2">
        <f>M199+(N199*2)+P199-Q199</f>
        <v>204.27999999999997</v>
      </c>
      <c r="S199" s="5">
        <f>((((R199*(19-B199))*2)/(B199+2)-(B199+1))/100)+7</f>
        <v>9.394215384615384</v>
      </c>
      <c r="T199" s="2"/>
      <c r="U199" s="6">
        <f>A199</f>
        <v>9.394215384615384</v>
      </c>
    </row>
    <row r="200" spans="1:21" x14ac:dyDescent="0.3">
      <c r="A200" s="4">
        <f>S200+T200</f>
        <v>9.3070769230769237</v>
      </c>
      <c r="B200">
        <v>11</v>
      </c>
      <c r="C200">
        <v>235</v>
      </c>
      <c r="D200" t="s">
        <v>156</v>
      </c>
      <c r="E200" t="s">
        <v>126</v>
      </c>
      <c r="F200" t="s">
        <v>46</v>
      </c>
      <c r="G200">
        <v>28</v>
      </c>
      <c r="H200">
        <v>214</v>
      </c>
      <c r="I200">
        <v>292</v>
      </c>
      <c r="J200">
        <v>254.9</v>
      </c>
      <c r="K200">
        <v>21.6</v>
      </c>
      <c r="L200">
        <v>6.5</v>
      </c>
      <c r="M200" s="2">
        <f>500-C200</f>
        <v>265</v>
      </c>
      <c r="N200" s="2">
        <f>L200-12</f>
        <v>-5.5</v>
      </c>
      <c r="O200" s="2">
        <f>32-G200</f>
        <v>4</v>
      </c>
      <c r="P200" s="2">
        <f>O200*2</f>
        <v>8</v>
      </c>
      <c r="Q200" s="2">
        <f>K200*3</f>
        <v>64.800000000000011</v>
      </c>
      <c r="R200" s="2">
        <f>M200+(N200*2)+P200-Q200</f>
        <v>197.2</v>
      </c>
      <c r="S200" s="5">
        <f>((((R200*(19-B200))*2)/(B200+2)-(B200+1))/100)+7</f>
        <v>9.3070769230769237</v>
      </c>
      <c r="T200" s="2"/>
      <c r="U200" s="6">
        <f>A200</f>
        <v>9.3070769230769237</v>
      </c>
    </row>
    <row r="201" spans="1:21" x14ac:dyDescent="0.3">
      <c r="A201" s="4">
        <f>S201+T201</f>
        <v>9.2787692307692318</v>
      </c>
      <c r="B201">
        <v>11</v>
      </c>
      <c r="C201">
        <v>205</v>
      </c>
      <c r="D201" t="s">
        <v>193</v>
      </c>
      <c r="E201" t="s">
        <v>24</v>
      </c>
      <c r="F201" t="s">
        <v>29</v>
      </c>
      <c r="G201">
        <v>22</v>
      </c>
      <c r="H201">
        <v>148</v>
      </c>
      <c r="I201">
        <v>322</v>
      </c>
      <c r="J201">
        <v>223.6</v>
      </c>
      <c r="K201">
        <v>36.299999999999997</v>
      </c>
      <c r="L201">
        <v>6.4</v>
      </c>
      <c r="M201" s="2">
        <f>500-C201</f>
        <v>295</v>
      </c>
      <c r="N201" s="2">
        <f>L201-12</f>
        <v>-5.6</v>
      </c>
      <c r="O201" s="2">
        <f>32-G201</f>
        <v>10</v>
      </c>
      <c r="P201" s="2">
        <f>O201*2</f>
        <v>20</v>
      </c>
      <c r="Q201" s="2">
        <f>K201*3</f>
        <v>108.89999999999999</v>
      </c>
      <c r="R201" s="2">
        <f>M201+(N201*2)+P201-Q201</f>
        <v>194.90000000000003</v>
      </c>
      <c r="S201" s="5">
        <f>((((R201*(19-B201))*2)/(B201+2)-(B201+1))/100)+7</f>
        <v>9.2787692307692318</v>
      </c>
      <c r="T201" s="2"/>
      <c r="U201" s="6">
        <f>A201</f>
        <v>9.2787692307692318</v>
      </c>
    </row>
    <row r="202" spans="1:21" x14ac:dyDescent="0.3">
      <c r="A202" s="4">
        <f>S202+T202</f>
        <v>9.2566153846153831</v>
      </c>
      <c r="B202">
        <v>11</v>
      </c>
      <c r="C202">
        <v>193</v>
      </c>
      <c r="D202" t="s">
        <v>204</v>
      </c>
      <c r="E202" t="s">
        <v>54</v>
      </c>
      <c r="F202" t="s">
        <v>46</v>
      </c>
      <c r="G202">
        <v>28</v>
      </c>
      <c r="H202">
        <v>150</v>
      </c>
      <c r="I202">
        <v>268</v>
      </c>
      <c r="J202">
        <v>211.7</v>
      </c>
      <c r="K202">
        <v>36.6</v>
      </c>
      <c r="L202">
        <v>9.3000000000000007</v>
      </c>
      <c r="M202" s="2">
        <f>500-C202</f>
        <v>307</v>
      </c>
      <c r="N202" s="2">
        <f>L202-12</f>
        <v>-2.6999999999999993</v>
      </c>
      <c r="O202" s="2">
        <f>30-G202</f>
        <v>2</v>
      </c>
      <c r="P202" s="2">
        <f>O202*2</f>
        <v>4</v>
      </c>
      <c r="Q202" s="2">
        <f>K202*3</f>
        <v>109.80000000000001</v>
      </c>
      <c r="R202" s="2">
        <f>M202+(N202*3)+P202-Q202</f>
        <v>193.09999999999997</v>
      </c>
      <c r="S202" s="5">
        <f>((((R202*(19-B202))*2)/(B202+2)-(B202+1))/100)+7</f>
        <v>9.2566153846153831</v>
      </c>
      <c r="U202" s="6">
        <f>A202</f>
        <v>9.2566153846153831</v>
      </c>
    </row>
    <row r="203" spans="1:21" x14ac:dyDescent="0.3">
      <c r="A203" s="4">
        <f>S203+T203</f>
        <v>9.2344615384615381</v>
      </c>
      <c r="B203">
        <v>11</v>
      </c>
      <c r="C203">
        <v>216</v>
      </c>
      <c r="D203" t="s">
        <v>296</v>
      </c>
      <c r="E203" t="s">
        <v>28</v>
      </c>
      <c r="F203" t="s">
        <v>29</v>
      </c>
      <c r="G203">
        <v>25</v>
      </c>
      <c r="H203">
        <v>163</v>
      </c>
      <c r="I203">
        <v>290</v>
      </c>
      <c r="J203">
        <v>232.1</v>
      </c>
      <c r="K203">
        <v>33.700000000000003</v>
      </c>
      <c r="L203">
        <v>9.1999999999999993</v>
      </c>
      <c r="M203" s="2">
        <f>500-C203</f>
        <v>284</v>
      </c>
      <c r="N203" s="2">
        <f>L203-12</f>
        <v>-2.8000000000000007</v>
      </c>
      <c r="O203" s="2">
        <f>32-G203</f>
        <v>7</v>
      </c>
      <c r="P203" s="2">
        <f>O203*2</f>
        <v>14</v>
      </c>
      <c r="Q203" s="2">
        <f>K203*3</f>
        <v>101.10000000000001</v>
      </c>
      <c r="R203" s="2">
        <f>M203+(N203*2)+P203-Q203</f>
        <v>191.29999999999995</v>
      </c>
      <c r="S203" s="5">
        <f>((((R203*(19-B203))*2)/(B203+2)-(B203+1))/100)+7</f>
        <v>9.2344615384615381</v>
      </c>
      <c r="T203" s="2"/>
      <c r="U203" s="6">
        <f>A203</f>
        <v>9.2344615384615381</v>
      </c>
    </row>
    <row r="204" spans="1:21" x14ac:dyDescent="0.3">
      <c r="A204" s="4">
        <f>S204+T204</f>
        <v>9.2270769230769236</v>
      </c>
      <c r="B204">
        <v>11</v>
      </c>
      <c r="C204">
        <v>203</v>
      </c>
      <c r="D204" t="s">
        <v>212</v>
      </c>
      <c r="E204" t="s">
        <v>62</v>
      </c>
      <c r="F204" t="s">
        <v>22</v>
      </c>
      <c r="G204">
        <v>32</v>
      </c>
      <c r="H204">
        <v>179</v>
      </c>
      <c r="I204">
        <v>284</v>
      </c>
      <c r="J204">
        <v>221.7</v>
      </c>
      <c r="K204">
        <v>34</v>
      </c>
      <c r="L204">
        <v>11.9</v>
      </c>
      <c r="M204" s="2">
        <f>500-C204</f>
        <v>297</v>
      </c>
      <c r="N204" s="2">
        <f>L204-12</f>
        <v>-9.9999999999999645E-2</v>
      </c>
      <c r="O204" s="2">
        <f>30-G204</f>
        <v>-2</v>
      </c>
      <c r="P204" s="2">
        <f>O204*2</f>
        <v>-4</v>
      </c>
      <c r="Q204" s="2">
        <f>K204*3</f>
        <v>102</v>
      </c>
      <c r="R204" s="2">
        <f>M204+(N204*3)+P204-Q204</f>
        <v>190.7</v>
      </c>
      <c r="S204" s="5">
        <f>((((R204*(19-B204))*2)/(B204+2)-(B204+1))/100)+7</f>
        <v>9.2270769230769236</v>
      </c>
      <c r="U204" s="6">
        <f>A204</f>
        <v>9.2270769230769236</v>
      </c>
    </row>
    <row r="205" spans="1:21" x14ac:dyDescent="0.3">
      <c r="A205" s="4">
        <f>S205+T205</f>
        <v>9.1950769230769236</v>
      </c>
      <c r="B205">
        <v>11</v>
      </c>
      <c r="C205">
        <v>215</v>
      </c>
      <c r="D205" t="s">
        <v>154</v>
      </c>
      <c r="E205" t="s">
        <v>72</v>
      </c>
      <c r="F205" t="s">
        <v>46</v>
      </c>
      <c r="G205">
        <v>30</v>
      </c>
      <c r="H205">
        <v>180</v>
      </c>
      <c r="I205">
        <v>285</v>
      </c>
      <c r="J205">
        <v>231.5</v>
      </c>
      <c r="K205">
        <v>29.8</v>
      </c>
      <c r="L205">
        <v>9.5</v>
      </c>
      <c r="M205" s="2">
        <f>500-C205</f>
        <v>285</v>
      </c>
      <c r="N205" s="2">
        <f>L205-12</f>
        <v>-2.5</v>
      </c>
      <c r="O205" s="2">
        <f>30-G205</f>
        <v>0</v>
      </c>
      <c r="P205" s="2">
        <f>O205*2</f>
        <v>0</v>
      </c>
      <c r="Q205" s="2">
        <f>K205*3</f>
        <v>89.4</v>
      </c>
      <c r="R205" s="2">
        <f>M205+(N205*3)+P205-Q205</f>
        <v>188.1</v>
      </c>
      <c r="S205" s="5">
        <f>((((R205*(19-B205))*2)/(B205+2)-(B205+1))/100)+7</f>
        <v>9.1950769230769236</v>
      </c>
      <c r="T205" s="2"/>
      <c r="U205" s="6">
        <f>A205</f>
        <v>9.1950769230769236</v>
      </c>
    </row>
    <row r="206" spans="1:21" x14ac:dyDescent="0.3">
      <c r="A206" s="4">
        <f>S206+T206</f>
        <v>9.1249230769230785</v>
      </c>
      <c r="B206">
        <v>11</v>
      </c>
      <c r="C206">
        <v>198</v>
      </c>
      <c r="D206" t="s">
        <v>384</v>
      </c>
      <c r="E206" t="s">
        <v>26</v>
      </c>
      <c r="F206" t="s">
        <v>29</v>
      </c>
      <c r="G206">
        <v>24</v>
      </c>
      <c r="H206">
        <v>157</v>
      </c>
      <c r="I206">
        <v>314</v>
      </c>
      <c r="J206">
        <v>219.4</v>
      </c>
      <c r="K206">
        <v>44.8</v>
      </c>
      <c r="L206">
        <v>8.4</v>
      </c>
      <c r="M206" s="2">
        <f>500-C206</f>
        <v>302</v>
      </c>
      <c r="N206" s="2">
        <f>L206-12</f>
        <v>-3.5999999999999996</v>
      </c>
      <c r="O206" s="2">
        <f>35-G206</f>
        <v>11</v>
      </c>
      <c r="P206" s="2">
        <f>O206*2</f>
        <v>22</v>
      </c>
      <c r="Q206" s="2">
        <f>K206*3</f>
        <v>134.39999999999998</v>
      </c>
      <c r="R206" s="2">
        <f>M206+(N206*2)+P206-Q206</f>
        <v>182.40000000000003</v>
      </c>
      <c r="S206" s="5">
        <f>((((R206*(19-B206))*2)/(B206+2)-(B206+1))/100)+7</f>
        <v>9.1249230769230785</v>
      </c>
      <c r="T206" s="2"/>
      <c r="U206" s="6">
        <f>A206</f>
        <v>9.1249230769230785</v>
      </c>
    </row>
    <row r="207" spans="1:21" x14ac:dyDescent="0.3">
      <c r="A207" s="4">
        <f>S207+T207</f>
        <v>9.0375384615384622</v>
      </c>
      <c r="B207">
        <v>11</v>
      </c>
      <c r="C207">
        <v>232</v>
      </c>
      <c r="D207" t="s">
        <v>403</v>
      </c>
      <c r="E207" t="s">
        <v>28</v>
      </c>
      <c r="F207" t="s">
        <v>22</v>
      </c>
      <c r="G207">
        <v>21</v>
      </c>
      <c r="H207">
        <v>174</v>
      </c>
      <c r="I207">
        <v>283</v>
      </c>
      <c r="J207">
        <v>226.5</v>
      </c>
      <c r="K207">
        <v>33.9</v>
      </c>
      <c r="L207">
        <v>5.5</v>
      </c>
      <c r="M207" s="2">
        <f>500-C207</f>
        <v>268</v>
      </c>
      <c r="N207" s="2">
        <f>L207-12</f>
        <v>-6.5</v>
      </c>
      <c r="O207" s="2">
        <f>32-G207</f>
        <v>11</v>
      </c>
      <c r="P207" s="2">
        <f>O207*2</f>
        <v>22</v>
      </c>
      <c r="Q207" s="2">
        <f>K207*3</f>
        <v>101.69999999999999</v>
      </c>
      <c r="R207" s="2">
        <f>M207+(N207*2)+P207-Q207</f>
        <v>175.3</v>
      </c>
      <c r="S207" s="5">
        <f>((((R207*(19-B207))*2)/(B207+2)-(B207+1))/100)+7</f>
        <v>9.0375384615384622</v>
      </c>
      <c r="T207" s="2"/>
      <c r="U207" s="6">
        <f>A207</f>
        <v>9.0375384615384622</v>
      </c>
    </row>
    <row r="208" spans="1:21" x14ac:dyDescent="0.3">
      <c r="A208" s="4">
        <f>S208+T208</f>
        <v>9.0272000000000006</v>
      </c>
      <c r="B208">
        <v>11</v>
      </c>
      <c r="C208">
        <v>207</v>
      </c>
      <c r="D208" t="s">
        <v>421</v>
      </c>
      <c r="E208" t="s">
        <v>68</v>
      </c>
      <c r="F208" t="s">
        <v>29</v>
      </c>
      <c r="G208">
        <v>23</v>
      </c>
      <c r="H208">
        <v>132</v>
      </c>
      <c r="I208">
        <v>298</v>
      </c>
      <c r="J208">
        <v>215.2</v>
      </c>
      <c r="K208">
        <v>39.799999999999997</v>
      </c>
      <c r="L208">
        <v>7.62</v>
      </c>
      <c r="M208" s="2">
        <f>500-C208</f>
        <v>293</v>
      </c>
      <c r="N208" s="2">
        <f>L208-12</f>
        <v>-4.38</v>
      </c>
      <c r="O208" s="2">
        <f>30-G208</f>
        <v>7</v>
      </c>
      <c r="P208" s="2">
        <f>O208*2</f>
        <v>14</v>
      </c>
      <c r="Q208" s="2">
        <f>K208*3</f>
        <v>119.39999999999999</v>
      </c>
      <c r="R208" s="2">
        <f>M208+(N208*3)+P208-Q208</f>
        <v>174.46000000000004</v>
      </c>
      <c r="S208" s="5">
        <f>((((R208*(19-B208))*2)/(B208+2)-(B208+1))/100)+7</f>
        <v>9.0272000000000006</v>
      </c>
      <c r="T208" s="2"/>
      <c r="U208" s="6">
        <f>A208</f>
        <v>9.0272000000000006</v>
      </c>
    </row>
    <row r="209" spans="1:21" x14ac:dyDescent="0.3">
      <c r="A209" s="4">
        <f>S209+T209</f>
        <v>9.0215384615384622</v>
      </c>
      <c r="B209">
        <v>11</v>
      </c>
      <c r="C209">
        <v>209</v>
      </c>
      <c r="D209" t="s">
        <v>379</v>
      </c>
      <c r="E209" t="s">
        <v>78</v>
      </c>
      <c r="F209" t="s">
        <v>66</v>
      </c>
      <c r="G209">
        <v>23</v>
      </c>
      <c r="H209">
        <v>154</v>
      </c>
      <c r="I209">
        <v>317</v>
      </c>
      <c r="J209">
        <v>225.3</v>
      </c>
      <c r="K209">
        <v>45.2</v>
      </c>
      <c r="L209">
        <v>12.3</v>
      </c>
      <c r="M209" s="2">
        <f>500-C209</f>
        <v>291</v>
      </c>
      <c r="N209" s="2">
        <f>L209-12</f>
        <v>0.30000000000000071</v>
      </c>
      <c r="O209" s="2">
        <f>32-G209</f>
        <v>9</v>
      </c>
      <c r="P209" s="2">
        <f>O209*2</f>
        <v>18</v>
      </c>
      <c r="Q209" s="2">
        <f>K209*3</f>
        <v>135.60000000000002</v>
      </c>
      <c r="R209" s="2">
        <f>M209+(N209*2)+P209-Q209</f>
        <v>174</v>
      </c>
      <c r="S209" s="5">
        <f>((((R209*(19-B209))*2)/(B209+2)-(B209+1))/100)+7</f>
        <v>9.0215384615384622</v>
      </c>
      <c r="T209" s="2"/>
      <c r="U209" s="6">
        <f>A209</f>
        <v>9.0215384615384622</v>
      </c>
    </row>
    <row r="210" spans="1:21" x14ac:dyDescent="0.3">
      <c r="A210" s="4">
        <f>S210+T210</f>
        <v>8.9809230769230766</v>
      </c>
      <c r="B210">
        <v>11</v>
      </c>
      <c r="C210">
        <v>231</v>
      </c>
      <c r="D210" t="s">
        <v>138</v>
      </c>
      <c r="E210" t="s">
        <v>128</v>
      </c>
      <c r="F210" t="s">
        <v>29</v>
      </c>
      <c r="G210">
        <v>28</v>
      </c>
      <c r="H210">
        <v>199</v>
      </c>
      <c r="I210">
        <v>320</v>
      </c>
      <c r="J210">
        <v>252.4</v>
      </c>
      <c r="K210">
        <v>29.6</v>
      </c>
      <c r="L210">
        <v>7.5</v>
      </c>
      <c r="M210" s="2">
        <f>500-C210</f>
        <v>269</v>
      </c>
      <c r="N210" s="2">
        <f>L210-12</f>
        <v>-4.5</v>
      </c>
      <c r="O210" s="2">
        <f>30-G210</f>
        <v>2</v>
      </c>
      <c r="P210" s="2">
        <f>O210*2</f>
        <v>4</v>
      </c>
      <c r="Q210" s="2">
        <f>K210*3</f>
        <v>88.800000000000011</v>
      </c>
      <c r="R210" s="2">
        <f>M210+(N210*3)+P210-Q210</f>
        <v>170.7</v>
      </c>
      <c r="S210" s="5">
        <f>((((R210*(19-B210))*2)/(B210+2)-(B210+1))/100)+7</f>
        <v>8.9809230769230766</v>
      </c>
      <c r="T210" s="2"/>
      <c r="U210" s="6">
        <f>A210</f>
        <v>8.9809230769230766</v>
      </c>
    </row>
    <row r="211" spans="1:21" x14ac:dyDescent="0.3">
      <c r="A211" s="4">
        <f>S211+T211</f>
        <v>8.9513846153846153</v>
      </c>
      <c r="B211">
        <v>11</v>
      </c>
      <c r="C211">
        <v>197</v>
      </c>
      <c r="D211" t="s">
        <v>177</v>
      </c>
      <c r="E211" t="s">
        <v>72</v>
      </c>
      <c r="F211" t="s">
        <v>66</v>
      </c>
      <c r="G211">
        <v>35</v>
      </c>
      <c r="H211">
        <v>159</v>
      </c>
      <c r="I211">
        <v>326</v>
      </c>
      <c r="J211">
        <v>216.7</v>
      </c>
      <c r="K211">
        <v>43.5</v>
      </c>
      <c r="L211">
        <v>12.9</v>
      </c>
      <c r="M211" s="2">
        <f>500-C211</f>
        <v>303</v>
      </c>
      <c r="N211" s="2">
        <f>L211-12</f>
        <v>0.90000000000000036</v>
      </c>
      <c r="O211" s="2">
        <f>32-G211</f>
        <v>-3</v>
      </c>
      <c r="P211" s="2">
        <f>O211*2</f>
        <v>-6</v>
      </c>
      <c r="Q211" s="2">
        <f>K211*3</f>
        <v>130.5</v>
      </c>
      <c r="R211" s="2">
        <f>M211+(N211*2)+P211-Q211</f>
        <v>168.3</v>
      </c>
      <c r="S211" s="5">
        <f>((((R211*(19-B211))*2)/(B211+2)-(B211+1))/100)+7</f>
        <v>8.9513846153846153</v>
      </c>
      <c r="T211" s="2"/>
      <c r="U211" s="6">
        <f>A211</f>
        <v>8.9513846153846153</v>
      </c>
    </row>
    <row r="212" spans="1:21" x14ac:dyDescent="0.3">
      <c r="A212" s="4">
        <f>S212+T212</f>
        <v>8.9464615384615378</v>
      </c>
      <c r="B212">
        <v>11</v>
      </c>
      <c r="C212">
        <v>208</v>
      </c>
      <c r="D212" t="s">
        <v>412</v>
      </c>
      <c r="E212" t="s">
        <v>21</v>
      </c>
      <c r="F212" t="s">
        <v>22</v>
      </c>
      <c r="G212">
        <v>22</v>
      </c>
      <c r="H212">
        <v>132</v>
      </c>
      <c r="I212">
        <v>283</v>
      </c>
      <c r="J212">
        <v>204.7</v>
      </c>
      <c r="K212">
        <v>40.200000000000003</v>
      </c>
      <c r="L212">
        <v>5.5</v>
      </c>
      <c r="M212" s="2">
        <f>500-C212</f>
        <v>292</v>
      </c>
      <c r="N212" s="2">
        <f>L212-12</f>
        <v>-6.5</v>
      </c>
      <c r="O212" s="2">
        <f>30-G212</f>
        <v>8</v>
      </c>
      <c r="P212" s="2">
        <f>O212*2</f>
        <v>16</v>
      </c>
      <c r="Q212" s="2">
        <f>K212*3</f>
        <v>120.60000000000001</v>
      </c>
      <c r="R212" s="2">
        <f>M212+(N212*3)+P212-Q212</f>
        <v>167.89999999999998</v>
      </c>
      <c r="S212" s="5">
        <f>((((R212*(19-B212))*2)/(B212+2)-(B212+1))/100)+7</f>
        <v>8.9464615384615378</v>
      </c>
      <c r="U212" s="6">
        <f>A212</f>
        <v>8.9464615384615378</v>
      </c>
    </row>
    <row r="213" spans="1:21" x14ac:dyDescent="0.3">
      <c r="A213" s="4">
        <f>S213+T213</f>
        <v>8.9169230769230765</v>
      </c>
      <c r="B213">
        <v>11</v>
      </c>
      <c r="C213">
        <v>226</v>
      </c>
      <c r="D213" t="s">
        <v>167</v>
      </c>
      <c r="E213" t="s">
        <v>44</v>
      </c>
      <c r="F213" t="s">
        <v>46</v>
      </c>
      <c r="G213">
        <v>24</v>
      </c>
      <c r="H213">
        <v>172</v>
      </c>
      <c r="I213">
        <v>346</v>
      </c>
      <c r="J213">
        <v>244.3</v>
      </c>
      <c r="K213">
        <v>38.1</v>
      </c>
      <c r="L213">
        <v>6.9</v>
      </c>
      <c r="M213" s="2">
        <f>500-C213</f>
        <v>274</v>
      </c>
      <c r="N213" s="2">
        <f>L213-12</f>
        <v>-5.0999999999999996</v>
      </c>
      <c r="O213" s="2">
        <f>32-G213</f>
        <v>8</v>
      </c>
      <c r="P213" s="2">
        <f>O213*2</f>
        <v>16</v>
      </c>
      <c r="Q213" s="2">
        <f>K213*3</f>
        <v>114.30000000000001</v>
      </c>
      <c r="R213" s="2">
        <f>M213+(N213*2)+P213-Q213</f>
        <v>165.5</v>
      </c>
      <c r="S213" s="5">
        <f>((((R213*(19-B213))*2)/(B213+2)-(B213+1))/100)+7</f>
        <v>8.9169230769230765</v>
      </c>
      <c r="U213" s="6">
        <f>A213</f>
        <v>8.9169230769230765</v>
      </c>
    </row>
    <row r="214" spans="1:21" x14ac:dyDescent="0.3">
      <c r="A214" s="4">
        <f>S214+T214</f>
        <v>8.9038769230769237</v>
      </c>
      <c r="B214">
        <v>11</v>
      </c>
      <c r="C214">
        <v>212</v>
      </c>
      <c r="D214" t="s">
        <v>396</v>
      </c>
      <c r="E214" t="s">
        <v>126</v>
      </c>
      <c r="F214" t="s">
        <v>29</v>
      </c>
      <c r="G214">
        <v>21</v>
      </c>
      <c r="H214">
        <v>156</v>
      </c>
      <c r="I214">
        <v>378</v>
      </c>
      <c r="J214">
        <v>228.4</v>
      </c>
      <c r="K214">
        <v>45.6</v>
      </c>
      <c r="L214">
        <v>7.62</v>
      </c>
      <c r="M214" s="2">
        <f>500-C214</f>
        <v>288</v>
      </c>
      <c r="N214" s="2">
        <f>L214-12</f>
        <v>-4.38</v>
      </c>
      <c r="O214" s="2">
        <f>32-G214</f>
        <v>11</v>
      </c>
      <c r="P214" s="2">
        <f>O214*2</f>
        <v>22</v>
      </c>
      <c r="Q214" s="2">
        <f>K214*3</f>
        <v>136.80000000000001</v>
      </c>
      <c r="R214" s="2">
        <f>M214+(N214*2)+P214-Q214</f>
        <v>164.44</v>
      </c>
      <c r="S214" s="5">
        <f>((((R214*(19-B214))*2)/(B214+2)-(B214+1))/100)+7</f>
        <v>8.9038769230769237</v>
      </c>
      <c r="U214" s="6">
        <f>A214</f>
        <v>8.9038769230769237</v>
      </c>
    </row>
    <row r="215" spans="1:21" x14ac:dyDescent="0.3">
      <c r="A215" s="4">
        <f>S215+T215</f>
        <v>8.8814769230769226</v>
      </c>
      <c r="B215">
        <v>11</v>
      </c>
      <c r="C215">
        <v>210</v>
      </c>
      <c r="D215" t="s">
        <v>400</v>
      </c>
      <c r="E215" t="s">
        <v>33</v>
      </c>
      <c r="F215" t="s">
        <v>46</v>
      </c>
      <c r="G215">
        <v>21</v>
      </c>
      <c r="H215">
        <v>163</v>
      </c>
      <c r="I215">
        <v>339</v>
      </c>
      <c r="J215">
        <v>227.9</v>
      </c>
      <c r="K215">
        <v>43.8</v>
      </c>
      <c r="L215">
        <v>7.34</v>
      </c>
      <c r="M215" s="2">
        <f>500-C215</f>
        <v>290</v>
      </c>
      <c r="N215" s="2">
        <f>L215-12</f>
        <v>-4.66</v>
      </c>
      <c r="O215" s="2">
        <f>30-G215</f>
        <v>9</v>
      </c>
      <c r="P215" s="2">
        <f>O215*2</f>
        <v>18</v>
      </c>
      <c r="Q215" s="2">
        <f>K215*3</f>
        <v>131.39999999999998</v>
      </c>
      <c r="R215" s="2">
        <f>M215+(N215*3)+P215-Q215</f>
        <v>162.62</v>
      </c>
      <c r="S215" s="5">
        <f>((((R215*(19-B215))*2)/(B215+2)-(B215+1))/100)+7</f>
        <v>8.8814769230769226</v>
      </c>
      <c r="T215" s="2"/>
      <c r="U215" s="6">
        <f>A215</f>
        <v>8.8814769230769226</v>
      </c>
    </row>
    <row r="216" spans="1:21" x14ac:dyDescent="0.3">
      <c r="A216" s="4">
        <f>S216+T216</f>
        <v>8.8443076923076926</v>
      </c>
      <c r="B216">
        <v>11</v>
      </c>
      <c r="C216">
        <v>224</v>
      </c>
      <c r="D216" t="s">
        <v>274</v>
      </c>
      <c r="E216" t="s">
        <v>54</v>
      </c>
      <c r="F216" t="s">
        <v>22</v>
      </c>
      <c r="G216">
        <v>21</v>
      </c>
      <c r="H216">
        <v>181</v>
      </c>
      <c r="I216">
        <v>326</v>
      </c>
      <c r="J216">
        <v>242.9</v>
      </c>
      <c r="K216">
        <v>34.5</v>
      </c>
      <c r="L216">
        <v>1.7</v>
      </c>
      <c r="M216" s="2">
        <f>500-C216</f>
        <v>276</v>
      </c>
      <c r="N216" s="2">
        <f>L216-12</f>
        <v>-10.3</v>
      </c>
      <c r="O216" s="2">
        <f>30-G216</f>
        <v>9</v>
      </c>
      <c r="P216" s="2">
        <f>O216*2</f>
        <v>18</v>
      </c>
      <c r="Q216" s="2">
        <f>K216*3</f>
        <v>103.5</v>
      </c>
      <c r="R216" s="2">
        <f>M216+(N216*3)+P216-Q216</f>
        <v>159.60000000000002</v>
      </c>
      <c r="S216" s="5">
        <f>((((R216*(19-B216))*2)/(B216+2)-(B216+1))/100)+7</f>
        <v>8.8443076923076926</v>
      </c>
      <c r="T216" s="2"/>
      <c r="U216" s="6">
        <f>A216</f>
        <v>8.8443076923076926</v>
      </c>
    </row>
    <row r="217" spans="1:21" x14ac:dyDescent="0.3">
      <c r="A217" s="4">
        <f>S217+T217</f>
        <v>8.8418461538461539</v>
      </c>
      <c r="B217">
        <v>11</v>
      </c>
      <c r="C217">
        <v>228</v>
      </c>
      <c r="D217" t="s">
        <v>215</v>
      </c>
      <c r="E217" t="s">
        <v>70</v>
      </c>
      <c r="F217" t="s">
        <v>66</v>
      </c>
      <c r="G217">
        <v>31</v>
      </c>
      <c r="H217">
        <v>178</v>
      </c>
      <c r="I217">
        <v>328</v>
      </c>
      <c r="J217">
        <v>247.3</v>
      </c>
      <c r="K217">
        <v>40.4</v>
      </c>
      <c r="L217">
        <v>15.3</v>
      </c>
      <c r="M217" s="2">
        <f>500-C217</f>
        <v>272</v>
      </c>
      <c r="N217" s="2">
        <f>L217-12</f>
        <v>3.3000000000000007</v>
      </c>
      <c r="O217" s="2">
        <f>32-G217</f>
        <v>1</v>
      </c>
      <c r="P217" s="2">
        <f>O217*2</f>
        <v>2</v>
      </c>
      <c r="Q217" s="2">
        <f>K217*3</f>
        <v>121.19999999999999</v>
      </c>
      <c r="R217" s="2">
        <f>M217+(N217*2)+P217-Q217</f>
        <v>159.40000000000003</v>
      </c>
      <c r="S217" s="5">
        <f>((((R217*(19-B217))*2)/(B217+2)-(B217+1))/100)+7</f>
        <v>8.8418461538461539</v>
      </c>
      <c r="T217" s="2"/>
      <c r="U217" s="6">
        <f>A217</f>
        <v>8.8418461538461539</v>
      </c>
    </row>
    <row r="218" spans="1:21" x14ac:dyDescent="0.3">
      <c r="A218" s="4">
        <f>S218+T218</f>
        <v>8.8184615384615377</v>
      </c>
      <c r="B218">
        <v>11</v>
      </c>
      <c r="C218">
        <v>237</v>
      </c>
      <c r="D218" t="s">
        <v>377</v>
      </c>
      <c r="E218" t="s">
        <v>128</v>
      </c>
      <c r="F218" t="s">
        <v>22</v>
      </c>
      <c r="G218">
        <v>22</v>
      </c>
      <c r="H218">
        <v>198</v>
      </c>
      <c r="I218">
        <v>331</v>
      </c>
      <c r="J218">
        <v>255.9</v>
      </c>
      <c r="K218">
        <v>36.9</v>
      </c>
      <c r="L218">
        <v>8.4</v>
      </c>
      <c r="M218" s="2">
        <f>500-C218</f>
        <v>263</v>
      </c>
      <c r="N218" s="2">
        <f>L218-12</f>
        <v>-3.5999999999999996</v>
      </c>
      <c r="O218" s="2">
        <f>30-G218</f>
        <v>8</v>
      </c>
      <c r="P218" s="2">
        <f>O218*2</f>
        <v>16</v>
      </c>
      <c r="Q218" s="2">
        <f>K218*3</f>
        <v>110.69999999999999</v>
      </c>
      <c r="R218" s="2">
        <f>M218+(N218*3)+P218-Q218</f>
        <v>157.5</v>
      </c>
      <c r="S218" s="5">
        <f>((((R218*(19-B218))*2)/(B218+2)-(B218+1))/100)+7</f>
        <v>8.8184615384615377</v>
      </c>
      <c r="T218" s="2"/>
      <c r="U218" s="6">
        <f>A218</f>
        <v>8.8184615384615377</v>
      </c>
    </row>
    <row r="219" spans="1:21" x14ac:dyDescent="0.3">
      <c r="A219" s="4">
        <f>S219+T219</f>
        <v>8.7630769230769232</v>
      </c>
      <c r="B219">
        <v>11</v>
      </c>
      <c r="C219">
        <v>229</v>
      </c>
      <c r="D219" t="s">
        <v>407</v>
      </c>
      <c r="E219" t="s">
        <v>40</v>
      </c>
      <c r="F219" t="s">
        <v>22</v>
      </c>
      <c r="G219">
        <v>23</v>
      </c>
      <c r="H219">
        <v>174</v>
      </c>
      <c r="I219">
        <v>306</v>
      </c>
      <c r="J219">
        <v>223.8</v>
      </c>
      <c r="K219">
        <v>37.5</v>
      </c>
      <c r="L219">
        <v>5.5</v>
      </c>
      <c r="M219" s="2">
        <f>500-C219</f>
        <v>271</v>
      </c>
      <c r="N219" s="2">
        <f>L219-12</f>
        <v>-6.5</v>
      </c>
      <c r="O219" s="2">
        <f>30-G219</f>
        <v>7</v>
      </c>
      <c r="P219" s="2">
        <f>O219*2</f>
        <v>14</v>
      </c>
      <c r="Q219" s="2">
        <f>K219*3</f>
        <v>112.5</v>
      </c>
      <c r="R219" s="2">
        <f>M219+(N219*3)+P219-Q219</f>
        <v>153</v>
      </c>
      <c r="S219" s="5">
        <f>((((R219*(19-B219))*2)/(B219+2)-(B219+1))/100)+7</f>
        <v>8.7630769230769232</v>
      </c>
      <c r="T219" s="2"/>
      <c r="U219" s="6">
        <f>A219</f>
        <v>8.7630769230769232</v>
      </c>
    </row>
    <row r="220" spans="1:21" x14ac:dyDescent="0.3">
      <c r="A220" s="4">
        <f>S220+T220</f>
        <v>8.7569230769230764</v>
      </c>
      <c r="B220">
        <v>11</v>
      </c>
      <c r="C220">
        <v>218</v>
      </c>
      <c r="D220" t="s">
        <v>211</v>
      </c>
      <c r="E220" t="s">
        <v>87</v>
      </c>
      <c r="F220" t="s">
        <v>22</v>
      </c>
      <c r="G220">
        <v>28</v>
      </c>
      <c r="H220">
        <v>149</v>
      </c>
      <c r="I220">
        <v>289</v>
      </c>
      <c r="J220">
        <v>233.2</v>
      </c>
      <c r="K220">
        <v>39.1</v>
      </c>
      <c r="L220">
        <v>6.6</v>
      </c>
      <c r="M220" s="2">
        <f>500-C220</f>
        <v>282</v>
      </c>
      <c r="N220" s="2">
        <f>L220-12</f>
        <v>-5.4</v>
      </c>
      <c r="O220" s="2">
        <f>30-G220</f>
        <v>2</v>
      </c>
      <c r="P220" s="2">
        <f>O220*2</f>
        <v>4</v>
      </c>
      <c r="Q220" s="2">
        <f>K220*3</f>
        <v>117.30000000000001</v>
      </c>
      <c r="R220" s="2">
        <f>M220+(N220*3)+P220-Q220</f>
        <v>152.5</v>
      </c>
      <c r="S220" s="5">
        <f>((((R220*(19-B220))*2)/(B220+2)-(B220+1))/100)+7</f>
        <v>8.7569230769230764</v>
      </c>
      <c r="T220" s="2"/>
      <c r="U220" s="6">
        <f>A220</f>
        <v>8.7569230769230764</v>
      </c>
    </row>
    <row r="221" spans="1:21" x14ac:dyDescent="0.3">
      <c r="A221" s="4">
        <f>S221+T221</f>
        <v>8.7396923076923088</v>
      </c>
      <c r="B221">
        <v>11</v>
      </c>
      <c r="C221">
        <v>213</v>
      </c>
      <c r="D221" t="s">
        <v>292</v>
      </c>
      <c r="E221" t="s">
        <v>126</v>
      </c>
      <c r="F221" t="s">
        <v>22</v>
      </c>
      <c r="G221">
        <v>24</v>
      </c>
      <c r="H221">
        <v>181</v>
      </c>
      <c r="I221">
        <v>305</v>
      </c>
      <c r="J221">
        <v>230.4</v>
      </c>
      <c r="K221">
        <v>40</v>
      </c>
      <c r="L221">
        <v>2.7</v>
      </c>
      <c r="M221" s="2">
        <f>500-C221</f>
        <v>287</v>
      </c>
      <c r="N221" s="2">
        <f>L221-12</f>
        <v>-9.3000000000000007</v>
      </c>
      <c r="O221" s="2">
        <f>30-G221</f>
        <v>6</v>
      </c>
      <c r="P221" s="2">
        <f>O221*2</f>
        <v>12</v>
      </c>
      <c r="Q221" s="2">
        <f>K221*3</f>
        <v>120</v>
      </c>
      <c r="R221" s="2">
        <f>M221+(N221*3)+P221-Q221</f>
        <v>151.10000000000002</v>
      </c>
      <c r="S221" s="5">
        <f>((((R221*(19-B221))*2)/(B221+2)-(B221+1))/100)+7</f>
        <v>8.7396923076923088</v>
      </c>
      <c r="T221" s="2"/>
      <c r="U221" s="6">
        <f>A221</f>
        <v>8.7396923076923088</v>
      </c>
    </row>
    <row r="222" spans="1:21" x14ac:dyDescent="0.3">
      <c r="A222" s="4">
        <f>S222+T222</f>
        <v>8.7070000000000007</v>
      </c>
      <c r="B222">
        <v>12</v>
      </c>
      <c r="C222">
        <v>242</v>
      </c>
      <c r="D222" t="s">
        <v>191</v>
      </c>
      <c r="E222" t="s">
        <v>68</v>
      </c>
      <c r="F222" t="s">
        <v>46</v>
      </c>
      <c r="G222">
        <v>32</v>
      </c>
      <c r="H222">
        <v>206</v>
      </c>
      <c r="I222">
        <v>298</v>
      </c>
      <c r="J222">
        <v>256.89999999999998</v>
      </c>
      <c r="K222">
        <v>22.5</v>
      </c>
      <c r="L222">
        <v>11.6</v>
      </c>
      <c r="M222" s="2">
        <f>500-C222</f>
        <v>258</v>
      </c>
      <c r="N222" s="2">
        <f>L222-18</f>
        <v>-6.4</v>
      </c>
      <c r="O222" s="2">
        <f>35-G222</f>
        <v>3</v>
      </c>
      <c r="P222" s="2">
        <f>O222*2</f>
        <v>6</v>
      </c>
      <c r="Q222" s="2">
        <f>K222*3</f>
        <v>67.5</v>
      </c>
      <c r="R222" s="2">
        <f>M222+(N222*2)+P222-Q222</f>
        <v>183.7</v>
      </c>
      <c r="S222" s="5">
        <f>((((R222*(19-B222))*2)/(B222+2)-(B222+1))/100)+7</f>
        <v>8.7070000000000007</v>
      </c>
      <c r="T222" s="2"/>
      <c r="U222" s="6">
        <f>A222</f>
        <v>8.7070000000000007</v>
      </c>
    </row>
    <row r="223" spans="1:21" x14ac:dyDescent="0.3">
      <c r="A223" s="4">
        <f>S223+T223</f>
        <v>8.6769230769230763</v>
      </c>
      <c r="B223">
        <v>11</v>
      </c>
      <c r="C223">
        <v>225</v>
      </c>
      <c r="D223" t="s">
        <v>333</v>
      </c>
      <c r="E223" t="s">
        <v>74</v>
      </c>
      <c r="F223" t="s">
        <v>46</v>
      </c>
      <c r="G223">
        <v>24</v>
      </c>
      <c r="H223">
        <v>167</v>
      </c>
      <c r="I223">
        <v>344</v>
      </c>
      <c r="J223">
        <v>243.2</v>
      </c>
      <c r="K223">
        <v>40.799999999999997</v>
      </c>
      <c r="L223">
        <v>5.8</v>
      </c>
      <c r="M223" s="2">
        <f>500-C223</f>
        <v>275</v>
      </c>
      <c r="N223" s="2">
        <f>L223-12</f>
        <v>-6.2</v>
      </c>
      <c r="O223" s="2">
        <f>30-G223</f>
        <v>6</v>
      </c>
      <c r="P223" s="2">
        <f>O223*2</f>
        <v>12</v>
      </c>
      <c r="Q223" s="2">
        <f>K223*3</f>
        <v>122.39999999999999</v>
      </c>
      <c r="R223" s="2">
        <f>M223+(N223*3)+P223-Q223</f>
        <v>146</v>
      </c>
      <c r="S223" s="5">
        <f>((((R223*(19-B223))*2)/(B223+2)-(B223+1))/100)+7</f>
        <v>8.6769230769230763</v>
      </c>
      <c r="T223" s="2"/>
      <c r="U223" s="6">
        <f>A223</f>
        <v>8.6769230769230763</v>
      </c>
    </row>
    <row r="224" spans="1:21" x14ac:dyDescent="0.3">
      <c r="A224" s="4">
        <f>S224+T224</f>
        <v>8.6471384615384608</v>
      </c>
      <c r="B224">
        <v>11</v>
      </c>
      <c r="C224">
        <v>199</v>
      </c>
      <c r="D224" t="s">
        <v>426</v>
      </c>
      <c r="E224" t="s">
        <v>42</v>
      </c>
      <c r="F224" t="s">
        <v>46</v>
      </c>
      <c r="G224">
        <v>24</v>
      </c>
      <c r="H224">
        <v>139</v>
      </c>
      <c r="I224">
        <v>317</v>
      </c>
      <c r="J224">
        <v>209.7</v>
      </c>
      <c r="K224">
        <v>54.7</v>
      </c>
      <c r="L224">
        <v>7.34</v>
      </c>
      <c r="M224" s="2">
        <f>500-C224</f>
        <v>301</v>
      </c>
      <c r="N224" s="2">
        <f>L224-12</f>
        <v>-4.66</v>
      </c>
      <c r="O224" s="2">
        <f>32-G224</f>
        <v>8</v>
      </c>
      <c r="P224" s="2">
        <f>O224*2</f>
        <v>16</v>
      </c>
      <c r="Q224" s="2">
        <f>K224*3</f>
        <v>164.10000000000002</v>
      </c>
      <c r="R224" s="2">
        <f>M224+(N224*2)+P224-Q224</f>
        <v>143.57999999999998</v>
      </c>
      <c r="S224" s="5">
        <f>((((R224*(19-B224))*2)/(B224+2)-(B224+1))/100)+7</f>
        <v>8.6471384615384608</v>
      </c>
      <c r="T224" s="2"/>
      <c r="U224" s="6">
        <f>A224</f>
        <v>8.6471384615384608</v>
      </c>
    </row>
    <row r="225" spans="1:21" x14ac:dyDescent="0.3">
      <c r="A225" s="4">
        <f>S225+T225</f>
        <v>8.6379999999999999</v>
      </c>
      <c r="B225">
        <v>12</v>
      </c>
      <c r="C225">
        <v>252</v>
      </c>
      <c r="D225" t="s">
        <v>227</v>
      </c>
      <c r="E225" t="s">
        <v>74</v>
      </c>
      <c r="F225" t="s">
        <v>29</v>
      </c>
      <c r="G225">
        <v>27</v>
      </c>
      <c r="H225">
        <v>224</v>
      </c>
      <c r="I225">
        <v>319</v>
      </c>
      <c r="J225">
        <v>264.60000000000002</v>
      </c>
      <c r="K225">
        <v>25.4</v>
      </c>
      <c r="L225">
        <v>9.5</v>
      </c>
      <c r="M225" s="2">
        <f>500-C225</f>
        <v>248</v>
      </c>
      <c r="N225" s="2">
        <f>L225-12</f>
        <v>-2.5</v>
      </c>
      <c r="O225" s="2">
        <f>32-G225</f>
        <v>5</v>
      </c>
      <c r="P225" s="2">
        <f>O225*2</f>
        <v>10</v>
      </c>
      <c r="Q225" s="2">
        <f>K225*3</f>
        <v>76.199999999999989</v>
      </c>
      <c r="R225" s="2">
        <f>M225+(N225*2)+P225-Q225</f>
        <v>176.8</v>
      </c>
      <c r="S225" s="5">
        <f>((((R225*(19-B225))*2)/(B225+2)-(B225+1))/100)+7</f>
        <v>8.6379999999999999</v>
      </c>
      <c r="T225" s="2"/>
      <c r="U225" s="6">
        <f>A225</f>
        <v>8.6379999999999999</v>
      </c>
    </row>
    <row r="226" spans="1:21" x14ac:dyDescent="0.3">
      <c r="A226" s="4">
        <f>S226+T226</f>
        <v>8.578215384615385</v>
      </c>
      <c r="B226">
        <v>11</v>
      </c>
      <c r="C226">
        <v>211</v>
      </c>
      <c r="D226" t="s">
        <v>416</v>
      </c>
      <c r="E226" t="s">
        <v>37</v>
      </c>
      <c r="F226" t="s">
        <v>46</v>
      </c>
      <c r="G226">
        <v>22</v>
      </c>
      <c r="H226">
        <v>136</v>
      </c>
      <c r="I226">
        <v>354</v>
      </c>
      <c r="J226">
        <v>228.3</v>
      </c>
      <c r="K226">
        <v>53.9</v>
      </c>
      <c r="L226">
        <v>7.34</v>
      </c>
      <c r="M226" s="2">
        <f>500-C226</f>
        <v>289</v>
      </c>
      <c r="N226" s="2">
        <f>L226-12</f>
        <v>-4.66</v>
      </c>
      <c r="O226" s="2">
        <f>32-G226</f>
        <v>10</v>
      </c>
      <c r="P226" s="2">
        <f>O226*2</f>
        <v>20</v>
      </c>
      <c r="Q226" s="2">
        <f>K226*3</f>
        <v>161.69999999999999</v>
      </c>
      <c r="R226" s="2">
        <f>M226+(N226*2)+P226-Q226</f>
        <v>137.98000000000002</v>
      </c>
      <c r="S226" s="5">
        <f>((((R226*(19-B226))*2)/(B226+2)-(B226+1))/100)+7</f>
        <v>8.578215384615385</v>
      </c>
      <c r="U226" s="6">
        <f>A226</f>
        <v>8.578215384615385</v>
      </c>
    </row>
    <row r="227" spans="1:21" x14ac:dyDescent="0.3">
      <c r="A227" s="4">
        <f>S227+T227</f>
        <v>8.4670000000000005</v>
      </c>
      <c r="B227">
        <v>12</v>
      </c>
      <c r="C227">
        <v>249</v>
      </c>
      <c r="D227" t="s">
        <v>432</v>
      </c>
      <c r="E227" t="s">
        <v>128</v>
      </c>
      <c r="F227" t="s">
        <v>29</v>
      </c>
      <c r="G227">
        <v>25</v>
      </c>
      <c r="H227">
        <v>205</v>
      </c>
      <c r="I227">
        <v>348</v>
      </c>
      <c r="J227">
        <v>260.89999999999998</v>
      </c>
      <c r="K227">
        <v>34.9</v>
      </c>
      <c r="L227">
        <v>11.7</v>
      </c>
      <c r="M227" s="2">
        <f>500-C227</f>
        <v>251</v>
      </c>
      <c r="N227" s="2">
        <f>L227-12</f>
        <v>-0.30000000000000071</v>
      </c>
      <c r="O227" s="2">
        <f>32-G227</f>
        <v>7</v>
      </c>
      <c r="P227" s="2">
        <f>O227*2</f>
        <v>14</v>
      </c>
      <c r="Q227" s="2">
        <f>K227*3</f>
        <v>104.69999999999999</v>
      </c>
      <c r="R227" s="2">
        <f>M227+(N227*2)+P227-Q227</f>
        <v>159.69999999999999</v>
      </c>
      <c r="S227" s="5">
        <f>((((R227*(19-B227))*2)/(B227+2)-(B227+1))/100)+7</f>
        <v>8.4670000000000005</v>
      </c>
      <c r="T227" s="2"/>
      <c r="U227" s="6">
        <f>A227</f>
        <v>8.4670000000000005</v>
      </c>
    </row>
    <row r="228" spans="1:21" x14ac:dyDescent="0.3">
      <c r="A228" s="4">
        <f>S228+T228</f>
        <v>8.4659999999999993</v>
      </c>
      <c r="B228">
        <v>10</v>
      </c>
      <c r="C228">
        <v>177</v>
      </c>
      <c r="D228" t="s">
        <v>159</v>
      </c>
      <c r="E228" t="s">
        <v>126</v>
      </c>
      <c r="F228" t="s">
        <v>66</v>
      </c>
      <c r="G228">
        <v>24</v>
      </c>
      <c r="H228">
        <v>148</v>
      </c>
      <c r="I228">
        <v>271</v>
      </c>
      <c r="J228">
        <v>195.6</v>
      </c>
      <c r="K228">
        <v>33.1</v>
      </c>
      <c r="L228">
        <v>12.9</v>
      </c>
      <c r="M228" s="2">
        <f>500-C228</f>
        <v>323</v>
      </c>
      <c r="N228" s="2">
        <f>L228-12</f>
        <v>0.90000000000000036</v>
      </c>
      <c r="O228" s="2">
        <f>30-G228</f>
        <v>6</v>
      </c>
      <c r="P228" s="2">
        <f>O228*2</f>
        <v>12</v>
      </c>
      <c r="Q228" s="2">
        <f>K228*3</f>
        <v>99.300000000000011</v>
      </c>
      <c r="R228" s="2">
        <f>M228+(N228*3)+P228-Q228</f>
        <v>238.39999999999998</v>
      </c>
      <c r="S228" s="5">
        <f>((((R228*(19-B228))*2)/(B228+2)-(B228+1))/100)+7</f>
        <v>10.465999999999999</v>
      </c>
      <c r="T228" s="2">
        <v>-2</v>
      </c>
      <c r="U228" s="6">
        <f>A228</f>
        <v>8.4659999999999993</v>
      </c>
    </row>
    <row r="229" spans="1:21" x14ac:dyDescent="0.3">
      <c r="A229" s="4">
        <f>S229+T229</f>
        <v>8.4572307692307689</v>
      </c>
      <c r="B229">
        <v>11</v>
      </c>
      <c r="C229">
        <v>227</v>
      </c>
      <c r="D229" t="s">
        <v>408</v>
      </c>
      <c r="E229" t="s">
        <v>42</v>
      </c>
      <c r="F229" t="s">
        <v>22</v>
      </c>
      <c r="G229">
        <v>21</v>
      </c>
      <c r="H229">
        <v>176</v>
      </c>
      <c r="I229">
        <v>268</v>
      </c>
      <c r="J229">
        <v>217.9</v>
      </c>
      <c r="K229">
        <v>26.2</v>
      </c>
      <c r="L229">
        <v>5.5</v>
      </c>
      <c r="M229" s="2">
        <f>500-C229</f>
        <v>273</v>
      </c>
      <c r="N229" s="2">
        <f>L229-12</f>
        <v>-6.5</v>
      </c>
      <c r="O229" s="2">
        <f>35-G229</f>
        <v>14</v>
      </c>
      <c r="P229" s="2">
        <f>O229*2</f>
        <v>28</v>
      </c>
      <c r="Q229" s="2">
        <f>K229*3</f>
        <v>78.599999999999994</v>
      </c>
      <c r="R229" s="2">
        <f>M229+(N229*2)+P229-Q229</f>
        <v>209.4</v>
      </c>
      <c r="S229" s="5">
        <f>((((R229*(19-B229))*2)/(B229+2)-(B229+1))/100)+6</f>
        <v>8.4572307692307689</v>
      </c>
      <c r="U229" s="6">
        <f>A229</f>
        <v>8.4572307692307689</v>
      </c>
    </row>
    <row r="230" spans="1:21" x14ac:dyDescent="0.3">
      <c r="A230" s="4">
        <f>S230+T230</f>
        <v>8.0719999999999992</v>
      </c>
      <c r="B230">
        <v>11</v>
      </c>
      <c r="C230">
        <v>233</v>
      </c>
      <c r="D230" t="s">
        <v>102</v>
      </c>
      <c r="E230" t="s">
        <v>33</v>
      </c>
      <c r="F230" t="s">
        <v>29</v>
      </c>
      <c r="G230">
        <v>29</v>
      </c>
      <c r="H230">
        <v>202</v>
      </c>
      <c r="I230">
        <v>315</v>
      </c>
      <c r="J230">
        <v>254.1</v>
      </c>
      <c r="K230">
        <v>29.3</v>
      </c>
      <c r="L230">
        <v>8.5</v>
      </c>
      <c r="M230" s="2">
        <f>500-C230</f>
        <v>267</v>
      </c>
      <c r="N230" s="2">
        <f>L230-12</f>
        <v>-3.5</v>
      </c>
      <c r="O230" s="2">
        <f>32-G230</f>
        <v>3</v>
      </c>
      <c r="P230" s="2">
        <f>O230*2</f>
        <v>6</v>
      </c>
      <c r="Q230" s="2">
        <f>K230*3</f>
        <v>87.9</v>
      </c>
      <c r="R230" s="2">
        <f>M230+(N230*2)+P230-Q230</f>
        <v>178.1</v>
      </c>
      <c r="S230" s="5">
        <f>((((R230*(19-B230))*2)/(B230+2)-(B230+1))/100)+6</f>
        <v>8.0719999999999992</v>
      </c>
      <c r="T230" s="2"/>
      <c r="U230" s="6">
        <f>A230</f>
        <v>8.0719999999999992</v>
      </c>
    </row>
    <row r="231" spans="1:21" x14ac:dyDescent="0.3">
      <c r="A231" s="4">
        <f>S231+T231</f>
        <v>8.0543999999999993</v>
      </c>
      <c r="B231">
        <v>8</v>
      </c>
      <c r="C231">
        <v>96</v>
      </c>
      <c r="D231" t="s">
        <v>201</v>
      </c>
      <c r="E231" t="s">
        <v>91</v>
      </c>
      <c r="F231" t="s">
        <v>22</v>
      </c>
      <c r="G231">
        <v>25</v>
      </c>
      <c r="H231">
        <v>76</v>
      </c>
      <c r="I231">
        <v>142</v>
      </c>
      <c r="J231">
        <v>99.7</v>
      </c>
      <c r="K231">
        <v>16</v>
      </c>
      <c r="L231">
        <v>9.1</v>
      </c>
      <c r="M231" s="2">
        <f>500-C231</f>
        <v>404</v>
      </c>
      <c r="N231" s="2">
        <f>L231-12</f>
        <v>-2.9000000000000004</v>
      </c>
      <c r="O231" s="2">
        <f>35-G231</f>
        <v>10</v>
      </c>
      <c r="P231" s="2">
        <f>O231*2</f>
        <v>20</v>
      </c>
      <c r="Q231" s="2">
        <f>K231*3</f>
        <v>48</v>
      </c>
      <c r="R231" s="2">
        <f>M231+(N231*2)+P231-Q231</f>
        <v>370.2</v>
      </c>
      <c r="S231" s="5">
        <f>((((R231*(19-B231))*2)/(B231+2)-(B231+1))/100)</f>
        <v>8.0543999999999993</v>
      </c>
      <c r="U231" s="6">
        <f>A231</f>
        <v>8.0543999999999993</v>
      </c>
    </row>
    <row r="232" spans="1:21" x14ac:dyDescent="0.3">
      <c r="A232" s="4">
        <f>S232+T232</f>
        <v>7.8467692307692314</v>
      </c>
      <c r="B232">
        <v>11</v>
      </c>
      <c r="C232">
        <v>236</v>
      </c>
      <c r="D232" t="s">
        <v>200</v>
      </c>
      <c r="E232" t="s">
        <v>24</v>
      </c>
      <c r="F232" t="s">
        <v>46</v>
      </c>
      <c r="G232">
        <v>29</v>
      </c>
      <c r="H232">
        <v>165</v>
      </c>
      <c r="I232">
        <v>320</v>
      </c>
      <c r="J232">
        <v>255.4</v>
      </c>
      <c r="K232">
        <v>36</v>
      </c>
      <c r="L232">
        <v>7.9</v>
      </c>
      <c r="M232" s="2">
        <f>500-C232</f>
        <v>264</v>
      </c>
      <c r="N232" s="2">
        <f>L232-12</f>
        <v>-4.0999999999999996</v>
      </c>
      <c r="O232" s="2">
        <f>35-G232</f>
        <v>6</v>
      </c>
      <c r="P232" s="2">
        <f>O232*2</f>
        <v>12</v>
      </c>
      <c r="Q232" s="2">
        <f>K232*3</f>
        <v>108</v>
      </c>
      <c r="R232" s="2">
        <f>M232+(N232*2)+P232-Q232</f>
        <v>159.80000000000001</v>
      </c>
      <c r="S232" s="5">
        <f>((((R232*(19-B232))*2)/(B232+2)-(B232+1))/100)+6</f>
        <v>7.8467692307692314</v>
      </c>
      <c r="U232" s="6">
        <f>A232</f>
        <v>7.8467692307692314</v>
      </c>
    </row>
    <row r="233" spans="1:21" x14ac:dyDescent="0.3">
      <c r="A233" s="4">
        <f>S233+T233</f>
        <v>7.4203999999999999</v>
      </c>
      <c r="B233">
        <v>12</v>
      </c>
      <c r="C233">
        <v>248</v>
      </c>
      <c r="D233" t="s">
        <v>406</v>
      </c>
      <c r="E233" t="s">
        <v>136</v>
      </c>
      <c r="F233" t="s">
        <v>29</v>
      </c>
      <c r="G233">
        <v>22</v>
      </c>
      <c r="H233">
        <v>179</v>
      </c>
      <c r="I233">
        <v>298</v>
      </c>
      <c r="J233">
        <v>241.6</v>
      </c>
      <c r="K233">
        <v>34.4</v>
      </c>
      <c r="L233">
        <v>8.1199999999999992</v>
      </c>
      <c r="M233" s="2">
        <f>500-C233</f>
        <v>252</v>
      </c>
      <c r="N233" s="2">
        <f>L233-18</f>
        <v>-9.8800000000000008</v>
      </c>
      <c r="O233" s="2">
        <f>35-G233</f>
        <v>13</v>
      </c>
      <c r="P233" s="2">
        <f>O233*2</f>
        <v>26</v>
      </c>
      <c r="Q233" s="2">
        <f>K233*3</f>
        <v>103.19999999999999</v>
      </c>
      <c r="R233" s="2">
        <f>M233+(N233*2)+P233-Q233</f>
        <v>155.04000000000002</v>
      </c>
      <c r="S233" s="5">
        <f>((((R233*(19-B233))*2)/(B233+2)-(B233+1))/100)+6</f>
        <v>7.4203999999999999</v>
      </c>
      <c r="U233" s="6">
        <f>A233</f>
        <v>7.4203999999999999</v>
      </c>
    </row>
    <row r="234" spans="1:21" x14ac:dyDescent="0.3">
      <c r="A234" s="4">
        <f>S234+T234</f>
        <v>7.415</v>
      </c>
      <c r="B234">
        <v>12</v>
      </c>
      <c r="C234">
        <v>243</v>
      </c>
      <c r="D234" t="s">
        <v>199</v>
      </c>
      <c r="E234" t="s">
        <v>40</v>
      </c>
      <c r="F234" t="s">
        <v>29</v>
      </c>
      <c r="G234">
        <v>25</v>
      </c>
      <c r="H234">
        <v>198</v>
      </c>
      <c r="I234">
        <v>368</v>
      </c>
      <c r="J234">
        <v>257.10000000000002</v>
      </c>
      <c r="K234">
        <v>38.700000000000003</v>
      </c>
      <c r="L234">
        <v>8.8000000000000007</v>
      </c>
      <c r="M234" s="2">
        <f>500-C234</f>
        <v>257</v>
      </c>
      <c r="N234" s="2">
        <f>L234-12</f>
        <v>-3.1999999999999993</v>
      </c>
      <c r="O234" s="2">
        <f>35-G234</f>
        <v>10</v>
      </c>
      <c r="P234" s="2">
        <f>O234*2</f>
        <v>20</v>
      </c>
      <c r="Q234" s="2">
        <f>K234*3</f>
        <v>116.10000000000001</v>
      </c>
      <c r="R234" s="2">
        <f>M234+(N234*2)+P234-Q234</f>
        <v>154.5</v>
      </c>
      <c r="S234" s="5">
        <f>((((R234*(19-B234))*2)/(B234+2)-(B234+1))/100)+6</f>
        <v>7.415</v>
      </c>
      <c r="T234" s="2"/>
      <c r="U234" s="6">
        <f>A234</f>
        <v>7.415</v>
      </c>
    </row>
    <row r="235" spans="1:21" x14ac:dyDescent="0.3">
      <c r="A235" s="4">
        <f>S235+T235</f>
        <v>7.3620000000000001</v>
      </c>
      <c r="B235">
        <v>12</v>
      </c>
      <c r="C235">
        <v>250</v>
      </c>
      <c r="D235" t="s">
        <v>355</v>
      </c>
      <c r="E235" t="s">
        <v>40</v>
      </c>
      <c r="F235" t="s">
        <v>29</v>
      </c>
      <c r="G235">
        <v>26</v>
      </c>
      <c r="H235">
        <v>216</v>
      </c>
      <c r="I235">
        <v>362</v>
      </c>
      <c r="J235">
        <v>262.89999999999998</v>
      </c>
      <c r="K235">
        <v>34.200000000000003</v>
      </c>
      <c r="L235">
        <v>9.9</v>
      </c>
      <c r="M235" s="2">
        <f>500-C235</f>
        <v>250</v>
      </c>
      <c r="N235" s="2">
        <f>L235-18</f>
        <v>-8.1</v>
      </c>
      <c r="O235" s="2">
        <f>35-G235</f>
        <v>9</v>
      </c>
      <c r="P235" s="2">
        <f>O235*2</f>
        <v>18</v>
      </c>
      <c r="Q235" s="2">
        <f>K235*3</f>
        <v>102.60000000000001</v>
      </c>
      <c r="R235" s="2">
        <f>M235+(N235*2)+P235-Q235</f>
        <v>149.19999999999999</v>
      </c>
      <c r="S235" s="5">
        <f>((((R235*(19-B235))*2)/(B235+2)-(B235+1))/100)+6</f>
        <v>7.3620000000000001</v>
      </c>
      <c r="T235" s="2"/>
      <c r="U235" s="6">
        <f>A235</f>
        <v>7.3620000000000001</v>
      </c>
    </row>
    <row r="236" spans="1:21" x14ac:dyDescent="0.3">
      <c r="A236" s="4">
        <f>S236+T236</f>
        <v>7.26</v>
      </c>
      <c r="B236">
        <v>12</v>
      </c>
      <c r="C236">
        <v>244</v>
      </c>
      <c r="D236" t="s">
        <v>329</v>
      </c>
      <c r="E236" t="s">
        <v>40</v>
      </c>
      <c r="F236" t="s">
        <v>46</v>
      </c>
      <c r="G236">
        <v>22</v>
      </c>
      <c r="H236">
        <v>191</v>
      </c>
      <c r="I236">
        <v>345</v>
      </c>
      <c r="J236">
        <v>264.7</v>
      </c>
      <c r="K236">
        <v>40.200000000000003</v>
      </c>
      <c r="L236">
        <v>6.8</v>
      </c>
      <c r="M236" s="2">
        <f>500-C236</f>
        <v>256</v>
      </c>
      <c r="N236" s="2">
        <f>L236-18</f>
        <v>-11.2</v>
      </c>
      <c r="O236" s="2">
        <f>35-G236</f>
        <v>13</v>
      </c>
      <c r="P236" s="2">
        <f>O236*2</f>
        <v>26</v>
      </c>
      <c r="Q236" s="2">
        <f>K236*3</f>
        <v>120.60000000000001</v>
      </c>
      <c r="R236" s="2">
        <f>M236+(N236*2)+P236-Q236</f>
        <v>139</v>
      </c>
      <c r="S236" s="5">
        <f>((((R236*(19-B236))*2)/(B236+2)-(B236+1))/100)+6</f>
        <v>7.26</v>
      </c>
      <c r="U236" s="6">
        <f>A236</f>
        <v>7.26</v>
      </c>
    </row>
    <row r="237" spans="1:21" x14ac:dyDescent="0.3">
      <c r="A237" s="4">
        <f>S237+T237</f>
        <v>6.96</v>
      </c>
      <c r="B237">
        <v>12</v>
      </c>
      <c r="C237">
        <v>245</v>
      </c>
      <c r="D237" t="s">
        <v>360</v>
      </c>
      <c r="E237" t="s">
        <v>60</v>
      </c>
      <c r="F237" t="s">
        <v>66</v>
      </c>
      <c r="G237">
        <v>22</v>
      </c>
      <c r="H237">
        <v>164</v>
      </c>
      <c r="I237">
        <v>391</v>
      </c>
      <c r="J237">
        <v>258.3</v>
      </c>
      <c r="K237">
        <v>58.2</v>
      </c>
      <c r="L237">
        <v>19.3</v>
      </c>
      <c r="M237" s="2">
        <f>500-C237</f>
        <v>255</v>
      </c>
      <c r="N237" s="2">
        <f>L237-18</f>
        <v>1.3000000000000007</v>
      </c>
      <c r="O237" s="2">
        <f>35-G237</f>
        <v>13</v>
      </c>
      <c r="P237" s="2">
        <f>O237*2</f>
        <v>26</v>
      </c>
      <c r="Q237" s="2">
        <f>K237*3</f>
        <v>174.60000000000002</v>
      </c>
      <c r="R237" s="2">
        <f>M237+(N237*2)+P237-Q237</f>
        <v>109</v>
      </c>
      <c r="S237" s="5">
        <f>((((R237*(19-B237))*2)/(B237+2)-(B237+1))/100)+6</f>
        <v>6.96</v>
      </c>
      <c r="U237" s="6">
        <f>A237</f>
        <v>6.96</v>
      </c>
    </row>
    <row r="238" spans="1:21" x14ac:dyDescent="0.3">
      <c r="A238" s="4">
        <f>S238+T238</f>
        <v>6.71</v>
      </c>
      <c r="B238">
        <v>12</v>
      </c>
      <c r="C238">
        <v>238</v>
      </c>
      <c r="D238" t="s">
        <v>293</v>
      </c>
      <c r="E238" t="s">
        <v>62</v>
      </c>
      <c r="F238" t="s">
        <v>66</v>
      </c>
      <c r="G238">
        <v>23</v>
      </c>
      <c r="H238">
        <v>169</v>
      </c>
      <c r="I238">
        <v>381</v>
      </c>
      <c r="J238">
        <v>249.9</v>
      </c>
      <c r="K238">
        <v>61.8</v>
      </c>
      <c r="L238">
        <v>9.6999999999999993</v>
      </c>
      <c r="M238" s="2">
        <f>500-C238</f>
        <v>262</v>
      </c>
      <c r="N238" s="2">
        <f>L238-18</f>
        <v>-8.3000000000000007</v>
      </c>
      <c r="O238" s="2">
        <f>35-G238</f>
        <v>12</v>
      </c>
      <c r="P238" s="2">
        <f>O238*2</f>
        <v>24</v>
      </c>
      <c r="Q238" s="2">
        <f>K238*3</f>
        <v>185.39999999999998</v>
      </c>
      <c r="R238" s="2">
        <f>M238+(N238*2)+P238-Q238</f>
        <v>84</v>
      </c>
      <c r="S238" s="5">
        <f>((((R238*(19-B238))*2)/(B238+2)-(B238+1))/100)+6</f>
        <v>6.71</v>
      </c>
      <c r="U238" s="6">
        <f>A238</f>
        <v>6.71</v>
      </c>
    </row>
    <row r="239" spans="1:21" x14ac:dyDescent="0.3">
      <c r="A239" s="4">
        <f>S239+T239</f>
        <v>4.7528000000000006</v>
      </c>
      <c r="B239">
        <v>12</v>
      </c>
      <c r="C239">
        <v>264</v>
      </c>
      <c r="D239" t="s">
        <v>409</v>
      </c>
      <c r="E239" t="s">
        <v>52</v>
      </c>
      <c r="F239" t="s">
        <v>66</v>
      </c>
      <c r="G239">
        <v>25</v>
      </c>
      <c r="H239">
        <v>178</v>
      </c>
      <c r="I239">
        <v>374</v>
      </c>
      <c r="J239">
        <v>278.89999999999998</v>
      </c>
      <c r="K239">
        <v>56.8</v>
      </c>
      <c r="L239">
        <v>13.34</v>
      </c>
      <c r="M239" s="2">
        <f>500-C239</f>
        <v>236</v>
      </c>
      <c r="N239" s="2">
        <f>L239-12</f>
        <v>1.3399999999999999</v>
      </c>
      <c r="O239" s="2">
        <f>35-G239</f>
        <v>10</v>
      </c>
      <c r="P239" s="2">
        <f>O239*2</f>
        <v>20</v>
      </c>
      <c r="Q239" s="2">
        <f>K239*3</f>
        <v>170.39999999999998</v>
      </c>
      <c r="R239" s="2">
        <f>M239+(N239*2)+P239-Q239</f>
        <v>88.28000000000003</v>
      </c>
      <c r="S239" s="5">
        <f>((((R239*(19-B239))*2)/(B239+2)-(B239+1))/100)</f>
        <v>0.75280000000000047</v>
      </c>
      <c r="T239">
        <v>4</v>
      </c>
      <c r="U239" s="6">
        <f>A239</f>
        <v>4.7528000000000006</v>
      </c>
    </row>
    <row r="240" spans="1:21" x14ac:dyDescent="0.3">
      <c r="A240" s="4">
        <f>S240+T240</f>
        <v>3.5863529411764703</v>
      </c>
      <c r="B240">
        <v>15</v>
      </c>
      <c r="C240">
        <v>406</v>
      </c>
      <c r="D240" t="s">
        <v>219</v>
      </c>
      <c r="E240" t="s">
        <v>74</v>
      </c>
      <c r="F240" t="s">
        <v>22</v>
      </c>
      <c r="G240">
        <v>26</v>
      </c>
      <c r="H240">
        <v>331</v>
      </c>
      <c r="I240">
        <v>385</v>
      </c>
      <c r="J240">
        <v>357.8</v>
      </c>
      <c r="K240">
        <v>16.3</v>
      </c>
      <c r="L240">
        <v>1.1000000000000001</v>
      </c>
      <c r="M240" s="2">
        <v>15</v>
      </c>
      <c r="N240" s="2">
        <v>406</v>
      </c>
      <c r="O240" s="2">
        <f>35-G240</f>
        <v>9</v>
      </c>
      <c r="P240" s="2">
        <f>O240*2</f>
        <v>18</v>
      </c>
      <c r="Q240" s="2">
        <f>K240*3</f>
        <v>48.900000000000006</v>
      </c>
      <c r="R240" s="2">
        <f>M240+(N240*2)+P240-Q240</f>
        <v>796.1</v>
      </c>
      <c r="S240" s="5">
        <f>((((R240*(19-B240))*2)/(B240+2)-(B240+1))/100)</f>
        <v>3.5863529411764703</v>
      </c>
      <c r="U240" s="6">
        <f>A240</f>
        <v>3.5863529411764703</v>
      </c>
    </row>
    <row r="241" spans="1:21" x14ac:dyDescent="0.3">
      <c r="A241" s="4">
        <f>S241+T241</f>
        <v>3.4079999999999999</v>
      </c>
      <c r="B241">
        <v>13</v>
      </c>
      <c r="C241">
        <v>324</v>
      </c>
      <c r="D241" t="s">
        <v>124</v>
      </c>
      <c r="E241" t="s">
        <v>24</v>
      </c>
      <c r="F241" t="s">
        <v>29</v>
      </c>
      <c r="G241">
        <v>24</v>
      </c>
      <c r="H241">
        <v>261</v>
      </c>
      <c r="I241">
        <v>393</v>
      </c>
      <c r="J241">
        <v>318.10000000000002</v>
      </c>
      <c r="K241">
        <v>38.9</v>
      </c>
      <c r="L241">
        <v>5.6</v>
      </c>
      <c r="M241" s="2">
        <f>500-C241</f>
        <v>176</v>
      </c>
      <c r="N241" s="2">
        <f>L241-12</f>
        <v>-6.4</v>
      </c>
      <c r="O241" s="2">
        <f>35-G241</f>
        <v>11</v>
      </c>
      <c r="P241" s="2">
        <f>O241*2</f>
        <v>22</v>
      </c>
      <c r="Q241" s="2">
        <f>K241*3</f>
        <v>116.69999999999999</v>
      </c>
      <c r="R241" s="2">
        <f>M241+(N241*2)+P241-Q241</f>
        <v>68.5</v>
      </c>
      <c r="S241" s="5">
        <f>((((R241*(19-B241))*2)/(B241+2)-(B241+1))/100)</f>
        <v>0.40799999999999997</v>
      </c>
      <c r="T241">
        <v>3</v>
      </c>
      <c r="U241" s="6">
        <f>A241</f>
        <v>3.4079999999999999</v>
      </c>
    </row>
    <row r="242" spans="1:21" x14ac:dyDescent="0.3">
      <c r="A242" s="4">
        <f>S242+T242</f>
        <v>3.1943999999999999</v>
      </c>
      <c r="B242">
        <v>13</v>
      </c>
      <c r="C242">
        <v>334</v>
      </c>
      <c r="D242" t="s">
        <v>244</v>
      </c>
      <c r="E242" t="s">
        <v>87</v>
      </c>
      <c r="F242" t="s">
        <v>29</v>
      </c>
      <c r="G242">
        <v>25</v>
      </c>
      <c r="H242">
        <v>248</v>
      </c>
      <c r="I242">
        <v>405</v>
      </c>
      <c r="J242">
        <v>319.89999999999998</v>
      </c>
      <c r="K242">
        <v>45.6</v>
      </c>
      <c r="L242">
        <v>8.3000000000000007</v>
      </c>
      <c r="M242" s="2">
        <f>500-C242</f>
        <v>166</v>
      </c>
      <c r="N242" s="2">
        <f>L242-12</f>
        <v>-3.6999999999999993</v>
      </c>
      <c r="O242" s="2">
        <f>35-G242</f>
        <v>10</v>
      </c>
      <c r="P242" s="2">
        <f>O242*2</f>
        <v>20</v>
      </c>
      <c r="Q242" s="2">
        <f>K242*3</f>
        <v>136.80000000000001</v>
      </c>
      <c r="R242" s="2">
        <f>M242+(N242*2)+P242-Q242</f>
        <v>41.799999999999983</v>
      </c>
      <c r="S242" s="5">
        <f>((((R242*(19-B242))*2)/(B242+2)-(B242+1))/100)</f>
        <v>0.19439999999999982</v>
      </c>
      <c r="T242">
        <v>3</v>
      </c>
      <c r="U242" s="6">
        <f>A242</f>
        <v>3.1943999999999999</v>
      </c>
    </row>
    <row r="243" spans="1:21" x14ac:dyDescent="0.3">
      <c r="A243" s="4">
        <f>S243+T243</f>
        <v>2.2989538461538466</v>
      </c>
      <c r="B243">
        <v>11</v>
      </c>
      <c r="C243">
        <v>230</v>
      </c>
      <c r="D243" t="s">
        <v>425</v>
      </c>
      <c r="E243" t="s">
        <v>91</v>
      </c>
      <c r="F243" t="s">
        <v>29</v>
      </c>
      <c r="G243">
        <v>21</v>
      </c>
      <c r="H243">
        <v>187</v>
      </c>
      <c r="I243">
        <v>300</v>
      </c>
      <c r="J243">
        <v>234.8</v>
      </c>
      <c r="K243">
        <v>30.9</v>
      </c>
      <c r="L243">
        <v>7.62</v>
      </c>
      <c r="M243" s="2">
        <f>500-C243</f>
        <v>270</v>
      </c>
      <c r="N243" s="2">
        <f>L243-12</f>
        <v>-4.38</v>
      </c>
      <c r="O243" s="2">
        <f>35-G243</f>
        <v>14</v>
      </c>
      <c r="P243" s="2">
        <f>O243*2</f>
        <v>28</v>
      </c>
      <c r="Q243" s="2">
        <f>K243*3</f>
        <v>92.699999999999989</v>
      </c>
      <c r="R243" s="2">
        <f>M243+(N243*2)+P243-Q243</f>
        <v>196.54000000000002</v>
      </c>
      <c r="S243" s="5">
        <f>((((R243*(19-B243))*2)/(B243+2)-(B243+1))/100)</f>
        <v>2.2989538461538466</v>
      </c>
      <c r="U243" s="6">
        <f>A243</f>
        <v>2.2989538461538466</v>
      </c>
    </row>
    <row r="244" spans="1:21" x14ac:dyDescent="0.3">
      <c r="A244" s="4">
        <f>S244+T244</f>
        <v>1.909</v>
      </c>
      <c r="B244">
        <v>14</v>
      </c>
      <c r="C244">
        <v>393</v>
      </c>
      <c r="D244" t="s">
        <v>415</v>
      </c>
      <c r="E244" t="s">
        <v>74</v>
      </c>
      <c r="F244" t="s">
        <v>29</v>
      </c>
      <c r="G244">
        <v>22</v>
      </c>
      <c r="H244">
        <v>283</v>
      </c>
      <c r="I244">
        <v>389</v>
      </c>
      <c r="J244">
        <v>335</v>
      </c>
      <c r="K244">
        <v>36.4</v>
      </c>
      <c r="L244">
        <v>4.82</v>
      </c>
      <c r="M244" s="2">
        <f>500-C244</f>
        <v>107</v>
      </c>
      <c r="N244" s="2">
        <f>L244-12</f>
        <v>-7.18</v>
      </c>
      <c r="O244" s="2">
        <f>35-G244</f>
        <v>13</v>
      </c>
      <c r="P244" s="2">
        <f>O244*2</f>
        <v>26</v>
      </c>
      <c r="Q244" s="2">
        <f>K244*3</f>
        <v>109.19999999999999</v>
      </c>
      <c r="R244" s="2">
        <f>M244+(N244*2)+P244-Q244</f>
        <v>9.4400000000000119</v>
      </c>
      <c r="S244" s="5">
        <f>((((R244*(19-B244))*2)/(B244+2)-(B244+1))/100)</f>
        <v>-9.0999999999999928E-2</v>
      </c>
      <c r="T244">
        <v>2</v>
      </c>
      <c r="U244" s="6">
        <f>A244</f>
        <v>1.909</v>
      </c>
    </row>
    <row r="245" spans="1:21" x14ac:dyDescent="0.3">
      <c r="A245" s="4">
        <f>S245+T245</f>
        <v>1.9052499999999999</v>
      </c>
      <c r="B245">
        <v>14</v>
      </c>
      <c r="C245">
        <v>388</v>
      </c>
      <c r="D245" t="s">
        <v>423</v>
      </c>
      <c r="E245" t="s">
        <v>40</v>
      </c>
      <c r="F245" t="s">
        <v>29</v>
      </c>
      <c r="G245">
        <v>23</v>
      </c>
      <c r="H245">
        <v>245</v>
      </c>
      <c r="I245">
        <v>343</v>
      </c>
      <c r="J245">
        <v>287.39999999999998</v>
      </c>
      <c r="K245">
        <v>37.6</v>
      </c>
      <c r="L245">
        <v>4.82</v>
      </c>
      <c r="M245" s="2">
        <f>500-C245</f>
        <v>112</v>
      </c>
      <c r="N245" s="2">
        <f>L245-12</f>
        <v>-7.18</v>
      </c>
      <c r="O245" s="2">
        <f>35-G245</f>
        <v>12</v>
      </c>
      <c r="P245" s="2">
        <f>O245*2</f>
        <v>24</v>
      </c>
      <c r="Q245" s="2">
        <f>K245*3</f>
        <v>112.80000000000001</v>
      </c>
      <c r="R245" s="2">
        <f>M245+(N245*2)+P245-Q245</f>
        <v>8.8399999999999892</v>
      </c>
      <c r="S245" s="5">
        <f>((((R245*(19-B245))*2)/(B245+2)-(B245+1))/100)</f>
        <v>-9.475000000000007E-2</v>
      </c>
      <c r="T245">
        <v>2</v>
      </c>
      <c r="U245" s="6">
        <f>A245</f>
        <v>1.9052499999999999</v>
      </c>
    </row>
    <row r="246" spans="1:21" x14ac:dyDescent="0.3">
      <c r="A246" s="4">
        <f>S246+T246</f>
        <v>1.5840000000000001</v>
      </c>
      <c r="B246">
        <v>12</v>
      </c>
      <c r="C246">
        <v>256</v>
      </c>
      <c r="D246" t="s">
        <v>298</v>
      </c>
      <c r="E246" t="s">
        <v>72</v>
      </c>
      <c r="F246" t="s">
        <v>22</v>
      </c>
      <c r="G246">
        <v>22</v>
      </c>
      <c r="H246">
        <v>236</v>
      </c>
      <c r="I246">
        <v>332</v>
      </c>
      <c r="J246">
        <v>274.5</v>
      </c>
      <c r="K246">
        <v>27.4</v>
      </c>
      <c r="L246">
        <v>3.8</v>
      </c>
      <c r="M246" s="2">
        <f>500-C246</f>
        <v>244</v>
      </c>
      <c r="N246" s="2">
        <f>L246-12</f>
        <v>-8.1999999999999993</v>
      </c>
      <c r="O246" s="2">
        <f>35-G246</f>
        <v>13</v>
      </c>
      <c r="P246" s="2">
        <f>O246*2</f>
        <v>26</v>
      </c>
      <c r="Q246" s="2">
        <f>K246*3</f>
        <v>82.199999999999989</v>
      </c>
      <c r="R246" s="2">
        <f>M246+(N246*2)+P246-Q246</f>
        <v>171.4</v>
      </c>
      <c r="S246" s="5">
        <f>((((R246*(19-B246))*2)/(B246+2)-(B246+1))/100)</f>
        <v>1.5840000000000001</v>
      </c>
      <c r="U246" s="6">
        <f>A246</f>
        <v>1.5840000000000001</v>
      </c>
    </row>
    <row r="247" spans="1:21" x14ac:dyDescent="0.3">
      <c r="A247" s="4">
        <f>S247+T247</f>
        <v>1.4641599999999999</v>
      </c>
      <c r="B247">
        <v>13</v>
      </c>
      <c r="C247">
        <v>297</v>
      </c>
      <c r="D247" t="s">
        <v>424</v>
      </c>
      <c r="E247" t="s">
        <v>60</v>
      </c>
      <c r="F247" t="s">
        <v>22</v>
      </c>
      <c r="G247">
        <v>22</v>
      </c>
      <c r="H247">
        <v>209</v>
      </c>
      <c r="I247">
        <v>353</v>
      </c>
      <c r="J247">
        <v>274.5</v>
      </c>
      <c r="K247">
        <v>45.7</v>
      </c>
      <c r="L247">
        <v>3.81</v>
      </c>
      <c r="M247" s="2">
        <f>500-C247</f>
        <v>203</v>
      </c>
      <c r="N247" s="2">
        <f>L247-12</f>
        <v>-8.19</v>
      </c>
      <c r="O247" s="2">
        <f>35-G247</f>
        <v>13</v>
      </c>
      <c r="P247" s="2">
        <f>O247*2</f>
        <v>26</v>
      </c>
      <c r="Q247" s="2">
        <f>K247*3</f>
        <v>137.10000000000002</v>
      </c>
      <c r="R247" s="2">
        <f>M247+(N247*2)+P247-Q247</f>
        <v>75.519999999999982</v>
      </c>
      <c r="S247" s="5">
        <f>((((R247*(19-B247))*2)/(B247+2)-(B247+1))/100)</f>
        <v>0.46415999999999985</v>
      </c>
      <c r="T247">
        <v>1</v>
      </c>
      <c r="U247" s="6">
        <f>A247</f>
        <v>1.4641599999999999</v>
      </c>
    </row>
    <row r="248" spans="1:21" x14ac:dyDescent="0.3">
      <c r="A248" s="4">
        <f>S248+T248</f>
        <v>1.4192</v>
      </c>
      <c r="B248">
        <v>13</v>
      </c>
      <c r="C248">
        <v>326</v>
      </c>
      <c r="D248" t="s">
        <v>194</v>
      </c>
      <c r="E248" t="s">
        <v>42</v>
      </c>
      <c r="F248" t="s">
        <v>22</v>
      </c>
      <c r="G248">
        <v>25</v>
      </c>
      <c r="H248">
        <v>240</v>
      </c>
      <c r="I248">
        <v>369</v>
      </c>
      <c r="J248">
        <v>309</v>
      </c>
      <c r="K248">
        <v>35.5</v>
      </c>
      <c r="L248">
        <v>3.2</v>
      </c>
      <c r="M248" s="2">
        <f>500-C248</f>
        <v>174</v>
      </c>
      <c r="N248" s="2">
        <f>L248-12</f>
        <v>-8.8000000000000007</v>
      </c>
      <c r="O248" s="2">
        <f>35-G248</f>
        <v>10</v>
      </c>
      <c r="P248" s="2">
        <f>O248*2</f>
        <v>20</v>
      </c>
      <c r="Q248" s="2">
        <f>K248*3</f>
        <v>106.5</v>
      </c>
      <c r="R248" s="2">
        <f>M248+(N248*2)+P248-Q248</f>
        <v>69.900000000000006</v>
      </c>
      <c r="S248" s="5">
        <f>((((R248*(19-B248))*2)/(B248+2)-(B248+1))/100)</f>
        <v>0.41920000000000002</v>
      </c>
      <c r="T248">
        <v>1</v>
      </c>
      <c r="U248" s="6">
        <f>A248</f>
        <v>1.4192</v>
      </c>
    </row>
    <row r="249" spans="1:21" x14ac:dyDescent="0.3">
      <c r="A249" s="4">
        <f>S249+T249</f>
        <v>1.37216</v>
      </c>
      <c r="B249">
        <v>13</v>
      </c>
      <c r="C249">
        <v>307</v>
      </c>
      <c r="D249" t="s">
        <v>419</v>
      </c>
      <c r="E249" t="s">
        <v>74</v>
      </c>
      <c r="F249" t="s">
        <v>29</v>
      </c>
      <c r="G249">
        <v>22</v>
      </c>
      <c r="H249">
        <v>189</v>
      </c>
      <c r="I249">
        <v>383</v>
      </c>
      <c r="J249">
        <v>278.10000000000002</v>
      </c>
      <c r="K249">
        <v>47.5</v>
      </c>
      <c r="L249">
        <v>5.76</v>
      </c>
      <c r="M249" s="2">
        <f>500-C249</f>
        <v>193</v>
      </c>
      <c r="N249" s="2">
        <f>L249-12</f>
        <v>-6.24</v>
      </c>
      <c r="O249" s="2">
        <f>35-G249</f>
        <v>13</v>
      </c>
      <c r="P249" s="2">
        <f>O249*2</f>
        <v>26</v>
      </c>
      <c r="Q249" s="2">
        <f>K249*3</f>
        <v>142.5</v>
      </c>
      <c r="R249" s="2">
        <f>M249+(N249*2)+P249-Q249</f>
        <v>64.02000000000001</v>
      </c>
      <c r="S249" s="5">
        <f>((((R249*(19-B249))*2)/(B249+2)-(B249+1))/100)</f>
        <v>0.3721600000000001</v>
      </c>
      <c r="T249">
        <v>1</v>
      </c>
      <c r="U249" s="6">
        <f>A249</f>
        <v>1.37216</v>
      </c>
    </row>
    <row r="250" spans="1:21" x14ac:dyDescent="0.3">
      <c r="A250" s="4">
        <f>S250+T250</f>
        <v>1.3608</v>
      </c>
      <c r="B250">
        <v>13</v>
      </c>
      <c r="C250">
        <v>314</v>
      </c>
      <c r="D250" t="s">
        <v>166</v>
      </c>
      <c r="E250" t="s">
        <v>74</v>
      </c>
      <c r="F250" t="s">
        <v>66</v>
      </c>
      <c r="G250">
        <v>28</v>
      </c>
      <c r="H250">
        <v>216</v>
      </c>
      <c r="I250">
        <v>376</v>
      </c>
      <c r="J250">
        <v>314.89999999999998</v>
      </c>
      <c r="K250">
        <v>45</v>
      </c>
      <c r="L250">
        <v>10.8</v>
      </c>
      <c r="M250" s="2">
        <f>500-C250</f>
        <v>186</v>
      </c>
      <c r="N250" s="2">
        <f>L250-12</f>
        <v>-1.1999999999999993</v>
      </c>
      <c r="O250" s="2">
        <f>35-G250</f>
        <v>7</v>
      </c>
      <c r="P250" s="2">
        <f>O250*2</f>
        <v>14</v>
      </c>
      <c r="Q250" s="2">
        <f>K250*3</f>
        <v>135</v>
      </c>
      <c r="R250" s="2">
        <f>M250+(N250*2)+P250-Q250</f>
        <v>62.599999999999994</v>
      </c>
      <c r="S250" s="5">
        <f>((((R250*(19-B250))*2)/(B250+2)-(B250+1))/100)</f>
        <v>0.36080000000000001</v>
      </c>
      <c r="T250">
        <v>1</v>
      </c>
      <c r="U250" s="6">
        <f>A250</f>
        <v>1.3608</v>
      </c>
    </row>
    <row r="251" spans="1:21" x14ac:dyDescent="0.3">
      <c r="A251" s="4">
        <f>S251+T251</f>
        <v>1.34</v>
      </c>
      <c r="B251">
        <v>12</v>
      </c>
      <c r="C251">
        <v>262</v>
      </c>
      <c r="D251" t="s">
        <v>356</v>
      </c>
      <c r="E251" t="s">
        <v>68</v>
      </c>
      <c r="F251" t="s">
        <v>22</v>
      </c>
      <c r="G251">
        <v>23</v>
      </c>
      <c r="H251">
        <v>202</v>
      </c>
      <c r="I251">
        <v>328</v>
      </c>
      <c r="J251">
        <v>271.60000000000002</v>
      </c>
      <c r="K251">
        <v>31.4</v>
      </c>
      <c r="L251">
        <v>1.6</v>
      </c>
      <c r="M251" s="2">
        <f>500-C251</f>
        <v>238</v>
      </c>
      <c r="N251" s="2">
        <f>L251-12</f>
        <v>-10.4</v>
      </c>
      <c r="O251" s="2">
        <f>35-G251</f>
        <v>12</v>
      </c>
      <c r="P251" s="2">
        <f>O251*2</f>
        <v>24</v>
      </c>
      <c r="Q251" s="2">
        <f>K251*3</f>
        <v>94.199999999999989</v>
      </c>
      <c r="R251" s="2">
        <f>M251+(N251*2)+P251-Q251</f>
        <v>147</v>
      </c>
      <c r="S251" s="5">
        <f>((((R251*(19-B251))*2)/(B251+2)-(B251+1))/100)</f>
        <v>1.34</v>
      </c>
      <c r="U251" s="6">
        <f>A251</f>
        <v>1.34</v>
      </c>
    </row>
    <row r="252" spans="1:21" x14ac:dyDescent="0.3">
      <c r="A252" s="4">
        <f>S252+T252</f>
        <v>1.3284000000000002</v>
      </c>
      <c r="B252">
        <v>12</v>
      </c>
      <c r="C252">
        <v>257</v>
      </c>
      <c r="D252" t="s">
        <v>225</v>
      </c>
      <c r="E252" t="s">
        <v>80</v>
      </c>
      <c r="F252" t="s">
        <v>29</v>
      </c>
      <c r="G252">
        <v>29</v>
      </c>
      <c r="H252">
        <v>208</v>
      </c>
      <c r="I252">
        <v>334</v>
      </c>
      <c r="J252">
        <v>268.7</v>
      </c>
      <c r="K252">
        <v>33.799999999999997</v>
      </c>
      <c r="L252">
        <v>8.1199999999999992</v>
      </c>
      <c r="M252" s="2">
        <f>500-C252</f>
        <v>243</v>
      </c>
      <c r="N252" s="2">
        <f>L252-12</f>
        <v>-3.8800000000000008</v>
      </c>
      <c r="O252" s="2">
        <f>35-G252</f>
        <v>6</v>
      </c>
      <c r="P252" s="2">
        <f>O252*2</f>
        <v>12</v>
      </c>
      <c r="Q252" s="2">
        <f>K252*3</f>
        <v>101.39999999999999</v>
      </c>
      <c r="R252" s="2">
        <f>M252+(N252*2)+P252-Q252</f>
        <v>145.84000000000003</v>
      </c>
      <c r="S252" s="5">
        <f>((((R252*(19-B252))*2)/(B252+2)-(B252+1))/100)</f>
        <v>1.3284000000000002</v>
      </c>
      <c r="U252" s="6">
        <f>A252</f>
        <v>1.3284000000000002</v>
      </c>
    </row>
    <row r="253" spans="1:21" x14ac:dyDescent="0.3">
      <c r="A253" s="4">
        <f>S253+T253</f>
        <v>1.3229999999999997</v>
      </c>
      <c r="B253">
        <v>12</v>
      </c>
      <c r="C253">
        <v>253</v>
      </c>
      <c r="D253" t="s">
        <v>107</v>
      </c>
      <c r="E253" t="s">
        <v>136</v>
      </c>
      <c r="F253" t="s">
        <v>29</v>
      </c>
      <c r="G253">
        <v>31</v>
      </c>
      <c r="H253">
        <v>212</v>
      </c>
      <c r="I253">
        <v>345</v>
      </c>
      <c r="J253">
        <v>271.89999999999998</v>
      </c>
      <c r="K253">
        <v>33.1</v>
      </c>
      <c r="L253">
        <v>6.8</v>
      </c>
      <c r="M253" s="2">
        <f>500-C253</f>
        <v>247</v>
      </c>
      <c r="N253" s="2">
        <f>L253-12</f>
        <v>-5.2</v>
      </c>
      <c r="O253" s="2">
        <f>35-G253</f>
        <v>4</v>
      </c>
      <c r="P253" s="2">
        <f>O253*2</f>
        <v>8</v>
      </c>
      <c r="Q253" s="2">
        <f>K253*3</f>
        <v>99.300000000000011</v>
      </c>
      <c r="R253" s="2">
        <f>M253+(N253*2)+P253-Q253</f>
        <v>145.29999999999998</v>
      </c>
      <c r="S253" s="5">
        <f>((((R253*(19-B253))*2)/(B253+2)-(B253+1))/100)</f>
        <v>1.3229999999999997</v>
      </c>
      <c r="U253" s="6">
        <f>A253</f>
        <v>1.3229999999999997</v>
      </c>
    </row>
    <row r="254" spans="1:21" x14ac:dyDescent="0.3">
      <c r="A254" s="4">
        <f>S254+T254</f>
        <v>1.3159999999999998</v>
      </c>
      <c r="B254">
        <v>12</v>
      </c>
      <c r="C254">
        <v>275</v>
      </c>
      <c r="D254" t="s">
        <v>294</v>
      </c>
      <c r="E254" t="s">
        <v>78</v>
      </c>
      <c r="F254" t="s">
        <v>22</v>
      </c>
      <c r="G254">
        <v>22</v>
      </c>
      <c r="H254">
        <v>237</v>
      </c>
      <c r="I254">
        <v>327</v>
      </c>
      <c r="J254">
        <v>283.3</v>
      </c>
      <c r="K254">
        <v>28.8</v>
      </c>
      <c r="L254">
        <v>2</v>
      </c>
      <c r="M254" s="2">
        <f>500-C254</f>
        <v>225</v>
      </c>
      <c r="N254" s="2">
        <f>L254-12</f>
        <v>-10</v>
      </c>
      <c r="O254" s="2">
        <f>35-G254</f>
        <v>13</v>
      </c>
      <c r="P254" s="2">
        <f>O254*2</f>
        <v>26</v>
      </c>
      <c r="Q254" s="2">
        <f>K254*3</f>
        <v>86.4</v>
      </c>
      <c r="R254" s="2">
        <f>M254+(N254*2)+P254-Q254</f>
        <v>144.6</v>
      </c>
      <c r="S254" s="5">
        <f>((((R254*(19-B254))*2)/(B254+2)-(B254+1))/100)</f>
        <v>1.3159999999999998</v>
      </c>
      <c r="U254" s="6">
        <f>A254</f>
        <v>1.3159999999999998</v>
      </c>
    </row>
    <row r="255" spans="1:21" x14ac:dyDescent="0.3">
      <c r="A255" s="4">
        <f>S255+T255</f>
        <v>1.258</v>
      </c>
      <c r="B255">
        <v>12</v>
      </c>
      <c r="C255">
        <v>278</v>
      </c>
      <c r="D255" t="s">
        <v>297</v>
      </c>
      <c r="E255" t="s">
        <v>35</v>
      </c>
      <c r="F255" t="s">
        <v>22</v>
      </c>
      <c r="G255">
        <v>23</v>
      </c>
      <c r="H255">
        <v>235</v>
      </c>
      <c r="I255">
        <v>328</v>
      </c>
      <c r="J255">
        <v>279.2</v>
      </c>
      <c r="K255">
        <v>29</v>
      </c>
      <c r="L255">
        <v>1.9</v>
      </c>
      <c r="M255" s="2">
        <f>500-C255</f>
        <v>222</v>
      </c>
      <c r="N255" s="2">
        <f>L255-12</f>
        <v>-10.1</v>
      </c>
      <c r="O255" s="2">
        <f>35-G255</f>
        <v>12</v>
      </c>
      <c r="P255" s="2">
        <f>O255*2</f>
        <v>24</v>
      </c>
      <c r="Q255" s="2">
        <f>K255*3</f>
        <v>87</v>
      </c>
      <c r="R255" s="2">
        <f>M255+(N255*2)+P255-Q255</f>
        <v>138.80000000000001</v>
      </c>
      <c r="S255" s="5">
        <f>((((R255*(19-B255))*2)/(B255+2)-(B255+1))/100)</f>
        <v>1.258</v>
      </c>
      <c r="U255" s="6">
        <f>A255</f>
        <v>1.258</v>
      </c>
    </row>
    <row r="256" spans="1:21" x14ac:dyDescent="0.3">
      <c r="A256" s="4">
        <f>S256+T256</f>
        <v>1.25</v>
      </c>
      <c r="B256">
        <v>12</v>
      </c>
      <c r="C256">
        <v>258</v>
      </c>
      <c r="D256" t="s">
        <v>132</v>
      </c>
      <c r="E256" t="s">
        <v>74</v>
      </c>
      <c r="F256" t="s">
        <v>22</v>
      </c>
      <c r="G256">
        <v>27</v>
      </c>
      <c r="H256">
        <v>177</v>
      </c>
      <c r="I256">
        <v>314</v>
      </c>
      <c r="J256">
        <v>269.39999999999998</v>
      </c>
      <c r="K256">
        <v>35.799999999999997</v>
      </c>
      <c r="L256">
        <v>5.7</v>
      </c>
      <c r="M256" s="2">
        <f>500-C256</f>
        <v>242</v>
      </c>
      <c r="N256" s="2">
        <f>L256-12</f>
        <v>-6.3</v>
      </c>
      <c r="O256" s="2">
        <f>35-G256</f>
        <v>8</v>
      </c>
      <c r="P256" s="2">
        <f>O256*2</f>
        <v>16</v>
      </c>
      <c r="Q256" s="2">
        <f>K256*3</f>
        <v>107.39999999999999</v>
      </c>
      <c r="R256" s="2">
        <f>M256+(N256*2)+P256-Q256</f>
        <v>138</v>
      </c>
      <c r="S256" s="5">
        <f>((((R256*(19-B256))*2)/(B256+2)-(B256+1))/100)</f>
        <v>1.25</v>
      </c>
      <c r="U256" s="6">
        <f>A256</f>
        <v>1.25</v>
      </c>
    </row>
    <row r="257" spans="1:21" x14ac:dyDescent="0.3">
      <c r="A257" s="4">
        <f>S257+T257</f>
        <v>1.2450000000000001</v>
      </c>
      <c r="B257">
        <v>12</v>
      </c>
      <c r="C257">
        <v>285</v>
      </c>
      <c r="D257" t="s">
        <v>328</v>
      </c>
      <c r="E257" t="s">
        <v>128</v>
      </c>
      <c r="F257" t="s">
        <v>46</v>
      </c>
      <c r="G257">
        <v>27</v>
      </c>
      <c r="H257">
        <v>249</v>
      </c>
      <c r="I257">
        <v>354</v>
      </c>
      <c r="J257">
        <v>291.89999999999998</v>
      </c>
      <c r="K257">
        <v>28.3</v>
      </c>
      <c r="L257">
        <v>7.7</v>
      </c>
      <c r="M257" s="2">
        <f>500-C257</f>
        <v>215</v>
      </c>
      <c r="N257" s="2">
        <f>L257-12</f>
        <v>-4.3</v>
      </c>
      <c r="O257" s="2">
        <f>35-G257</f>
        <v>8</v>
      </c>
      <c r="P257" s="2">
        <f>O257*2</f>
        <v>16</v>
      </c>
      <c r="Q257" s="2">
        <f>K257*3</f>
        <v>84.9</v>
      </c>
      <c r="R257" s="2">
        <f>M257+(N257*2)+P257-Q257</f>
        <v>137.5</v>
      </c>
      <c r="S257" s="5">
        <f>((((R257*(19-B257))*2)/(B257+2)-(B257+1))/100)</f>
        <v>1.2450000000000001</v>
      </c>
      <c r="U257" s="6">
        <f>A257</f>
        <v>1.2450000000000001</v>
      </c>
    </row>
    <row r="258" spans="1:21" x14ac:dyDescent="0.3">
      <c r="A258" s="4">
        <f>S258+T258</f>
        <v>1.24</v>
      </c>
      <c r="B258">
        <v>12</v>
      </c>
      <c r="C258">
        <v>284</v>
      </c>
      <c r="D258" t="s">
        <v>392</v>
      </c>
      <c r="E258" t="s">
        <v>54</v>
      </c>
      <c r="F258" t="s">
        <v>22</v>
      </c>
      <c r="G258">
        <v>25</v>
      </c>
      <c r="H258">
        <v>214</v>
      </c>
      <c r="I258">
        <v>310</v>
      </c>
      <c r="J258">
        <v>267.89999999999998</v>
      </c>
      <c r="K258">
        <v>28.6</v>
      </c>
      <c r="L258">
        <v>5.4</v>
      </c>
      <c r="M258" s="2">
        <f>500-C258</f>
        <v>216</v>
      </c>
      <c r="N258" s="2">
        <f>L258-12</f>
        <v>-6.6</v>
      </c>
      <c r="O258" s="2">
        <f>35-G258</f>
        <v>10</v>
      </c>
      <c r="P258" s="2">
        <f>O258*2</f>
        <v>20</v>
      </c>
      <c r="Q258" s="2">
        <f>K258*3</f>
        <v>85.800000000000011</v>
      </c>
      <c r="R258" s="2">
        <f>M258+(N258*2)+P258-Q258</f>
        <v>137</v>
      </c>
      <c r="S258" s="5">
        <f>((((R258*(19-B258))*2)/(B258+2)-(B258+1))/100)</f>
        <v>1.24</v>
      </c>
      <c r="U258" s="6">
        <f>A258</f>
        <v>1.24</v>
      </c>
    </row>
    <row r="259" spans="1:21" x14ac:dyDescent="0.3">
      <c r="A259" s="4">
        <f>S259+T259</f>
        <v>1.2360000000000002</v>
      </c>
      <c r="B259">
        <v>12</v>
      </c>
      <c r="C259">
        <v>246</v>
      </c>
      <c r="D259" t="s">
        <v>251</v>
      </c>
      <c r="E259" t="s">
        <v>72</v>
      </c>
      <c r="F259" t="s">
        <v>29</v>
      </c>
      <c r="G259">
        <v>26</v>
      </c>
      <c r="H259">
        <v>213</v>
      </c>
      <c r="I259">
        <v>382</v>
      </c>
      <c r="J259">
        <v>266</v>
      </c>
      <c r="K259">
        <v>42.4</v>
      </c>
      <c r="L259">
        <v>7.9</v>
      </c>
      <c r="M259" s="2">
        <f>500-C259</f>
        <v>254</v>
      </c>
      <c r="N259" s="2">
        <f>L259-12</f>
        <v>-4.0999999999999996</v>
      </c>
      <c r="O259" s="2">
        <f>35-G259</f>
        <v>9</v>
      </c>
      <c r="P259" s="2">
        <f>O259*2</f>
        <v>18</v>
      </c>
      <c r="Q259" s="2">
        <f>K259*3</f>
        <v>127.19999999999999</v>
      </c>
      <c r="R259" s="2">
        <f>M259+(N259*2)+P259-Q259</f>
        <v>136.60000000000002</v>
      </c>
      <c r="S259" s="5">
        <f>((((R259*(19-B259))*2)/(B259+2)-(B259+1))/100)</f>
        <v>1.2360000000000002</v>
      </c>
      <c r="U259" s="6">
        <f>A259</f>
        <v>1.2360000000000002</v>
      </c>
    </row>
    <row r="260" spans="1:21" x14ac:dyDescent="0.3">
      <c r="A260" s="4">
        <f>S260+T260</f>
        <v>1.2343999999999999</v>
      </c>
      <c r="B260">
        <v>13</v>
      </c>
      <c r="C260">
        <v>340</v>
      </c>
      <c r="D260" t="s">
        <v>418</v>
      </c>
      <c r="E260" t="s">
        <v>68</v>
      </c>
      <c r="F260" t="s">
        <v>29</v>
      </c>
      <c r="G260">
        <v>24</v>
      </c>
      <c r="H260">
        <v>241</v>
      </c>
      <c r="I260">
        <v>362</v>
      </c>
      <c r="J260">
        <v>297.89999999999998</v>
      </c>
      <c r="K260">
        <v>41.8</v>
      </c>
      <c r="L260">
        <v>7.1</v>
      </c>
      <c r="M260" s="2">
        <f>500-C260</f>
        <v>160</v>
      </c>
      <c r="N260" s="2">
        <f>L260-12</f>
        <v>-4.9000000000000004</v>
      </c>
      <c r="O260" s="2">
        <f>35-G260</f>
        <v>11</v>
      </c>
      <c r="P260" s="2">
        <f>O260*2</f>
        <v>22</v>
      </c>
      <c r="Q260" s="2">
        <f>K260*3</f>
        <v>125.39999999999999</v>
      </c>
      <c r="R260" s="2">
        <f>M260+(N260*2)+P260-Q260</f>
        <v>46.8</v>
      </c>
      <c r="S260" s="5">
        <f>((((R260*(19-B260))*2)/(B260+2)-(B260+1))/100)</f>
        <v>0.23439999999999991</v>
      </c>
      <c r="T260">
        <v>1</v>
      </c>
      <c r="U260" s="6">
        <f>A260</f>
        <v>1.2343999999999999</v>
      </c>
    </row>
    <row r="261" spans="1:21" x14ac:dyDescent="0.3">
      <c r="A261" s="4">
        <f>S261+T261</f>
        <v>1.2281249999999999</v>
      </c>
      <c r="B261">
        <v>14</v>
      </c>
      <c r="C261">
        <v>398</v>
      </c>
      <c r="D261" t="s">
        <v>306</v>
      </c>
      <c r="E261" t="s">
        <v>80</v>
      </c>
      <c r="F261" t="s">
        <v>22</v>
      </c>
      <c r="G261">
        <v>23</v>
      </c>
      <c r="H261">
        <v>318</v>
      </c>
      <c r="I261">
        <v>388</v>
      </c>
      <c r="J261">
        <v>358.7</v>
      </c>
      <c r="K261">
        <v>20.100000000000001</v>
      </c>
      <c r="L261">
        <v>9.4</v>
      </c>
      <c r="M261" s="2">
        <f>500-C261</f>
        <v>102</v>
      </c>
      <c r="N261" s="2">
        <f>L261-12</f>
        <v>-2.5999999999999996</v>
      </c>
      <c r="O261" s="2">
        <f>35-G261</f>
        <v>12</v>
      </c>
      <c r="P261" s="2">
        <f>O261*2</f>
        <v>24</v>
      </c>
      <c r="Q261" s="2">
        <f>K261*3</f>
        <v>60.300000000000004</v>
      </c>
      <c r="R261" s="2">
        <f>M261+(N261*2)+P261-Q261</f>
        <v>60.499999999999993</v>
      </c>
      <c r="S261" s="5">
        <f>((((R261*(19-B261))*2)/(B261+2)-(B261+1))/100)</f>
        <v>0.22812499999999994</v>
      </c>
      <c r="T261">
        <v>1</v>
      </c>
      <c r="U261" s="6">
        <f>A261</f>
        <v>1.2281249999999999</v>
      </c>
    </row>
    <row r="262" spans="1:21" x14ac:dyDescent="0.3">
      <c r="A262" s="4">
        <f>S262+T262</f>
        <v>1.2187999999999999</v>
      </c>
      <c r="B262">
        <v>12</v>
      </c>
      <c r="C262">
        <v>272</v>
      </c>
      <c r="D262" t="s">
        <v>261</v>
      </c>
      <c r="E262" t="s">
        <v>99</v>
      </c>
      <c r="F262" t="s">
        <v>22</v>
      </c>
      <c r="G262">
        <v>27</v>
      </c>
      <c r="H262">
        <v>241</v>
      </c>
      <c r="I262">
        <v>338</v>
      </c>
      <c r="J262">
        <v>287.2</v>
      </c>
      <c r="K262">
        <v>31.1</v>
      </c>
      <c r="L262">
        <v>4.09</v>
      </c>
      <c r="M262" s="2">
        <f>500-C262</f>
        <v>228</v>
      </c>
      <c r="N262" s="2">
        <f>L262-12</f>
        <v>-7.91</v>
      </c>
      <c r="O262" s="2">
        <f>35-G262</f>
        <v>8</v>
      </c>
      <c r="P262" s="2">
        <f>O262*2</f>
        <v>16</v>
      </c>
      <c r="Q262" s="2">
        <f>K262*3</f>
        <v>93.300000000000011</v>
      </c>
      <c r="R262" s="2">
        <f>M262+(N262*2)+P262-Q262</f>
        <v>134.88</v>
      </c>
      <c r="S262" s="5">
        <f>((((R262*(19-B262))*2)/(B262+2)-(B262+1))/100)</f>
        <v>1.2187999999999999</v>
      </c>
      <c r="U262" s="6">
        <f>A262</f>
        <v>1.2187999999999999</v>
      </c>
    </row>
    <row r="263" spans="1:21" x14ac:dyDescent="0.3">
      <c r="A263" s="4">
        <f>S263+T263</f>
        <v>1.2008000000000001</v>
      </c>
      <c r="B263">
        <v>13</v>
      </c>
      <c r="C263">
        <v>332</v>
      </c>
      <c r="D263" t="s">
        <v>427</v>
      </c>
      <c r="E263" t="s">
        <v>44</v>
      </c>
      <c r="F263" t="s">
        <v>29</v>
      </c>
      <c r="G263">
        <v>24</v>
      </c>
      <c r="H263">
        <v>213</v>
      </c>
      <c r="I263">
        <v>367</v>
      </c>
      <c r="J263">
        <v>248.7</v>
      </c>
      <c r="K263">
        <v>44.8</v>
      </c>
      <c r="L263">
        <v>5.5</v>
      </c>
      <c r="M263" s="2">
        <f>500-C263</f>
        <v>168</v>
      </c>
      <c r="N263" s="2">
        <f>L263-12</f>
        <v>-6.5</v>
      </c>
      <c r="O263" s="2">
        <f>35-G263</f>
        <v>11</v>
      </c>
      <c r="P263" s="2">
        <f>O263*2</f>
        <v>22</v>
      </c>
      <c r="Q263" s="2">
        <f>K263*3</f>
        <v>134.39999999999998</v>
      </c>
      <c r="R263" s="2">
        <f>M263+(N263*2)+P263-Q263</f>
        <v>42.600000000000023</v>
      </c>
      <c r="S263" s="5">
        <f>((((R263*(19-B263))*2)/(B263+2)-(B263+1))/100)</f>
        <v>0.2008000000000002</v>
      </c>
      <c r="T263">
        <v>1</v>
      </c>
      <c r="U263" s="6">
        <f>A263</f>
        <v>1.2008000000000001</v>
      </c>
    </row>
    <row r="264" spans="1:21" x14ac:dyDescent="0.3">
      <c r="A264" s="4">
        <f>S264+T264</f>
        <v>1.1893749999999998</v>
      </c>
      <c r="B264">
        <v>14</v>
      </c>
      <c r="C264">
        <v>357</v>
      </c>
      <c r="D264" t="s">
        <v>109</v>
      </c>
      <c r="E264" t="s">
        <v>311</v>
      </c>
      <c r="F264" t="s">
        <v>22</v>
      </c>
      <c r="G264">
        <v>25</v>
      </c>
      <c r="H264">
        <v>280</v>
      </c>
      <c r="I264">
        <v>388</v>
      </c>
      <c r="J264">
        <v>331.5</v>
      </c>
      <c r="K264">
        <v>33.1</v>
      </c>
      <c r="L264">
        <v>7.3</v>
      </c>
      <c r="M264" s="2">
        <f>500-C264</f>
        <v>143</v>
      </c>
      <c r="N264" s="2">
        <f>L264-12</f>
        <v>-4.7</v>
      </c>
      <c r="O264" s="2">
        <f>35-G264</f>
        <v>10</v>
      </c>
      <c r="P264" s="2">
        <f>O264*2</f>
        <v>20</v>
      </c>
      <c r="Q264" s="2">
        <f>K264*3</f>
        <v>99.300000000000011</v>
      </c>
      <c r="R264" s="2">
        <f>M264+(N264*2)+P264-Q264</f>
        <v>54.299999999999983</v>
      </c>
      <c r="S264" s="5">
        <f>((((R264*(19-B264))*2)/(B264+2)-(B264+1))/100)</f>
        <v>0.18937499999999985</v>
      </c>
      <c r="T264">
        <v>1</v>
      </c>
      <c r="U264" s="6">
        <f>A264</f>
        <v>1.1893749999999998</v>
      </c>
    </row>
    <row r="265" spans="1:21" x14ac:dyDescent="0.3">
      <c r="A265" s="4">
        <f>S265+T265</f>
        <v>1.1789999999999998</v>
      </c>
      <c r="B265">
        <v>12</v>
      </c>
      <c r="C265">
        <v>274</v>
      </c>
      <c r="D265" t="s">
        <v>183</v>
      </c>
      <c r="E265" t="s">
        <v>48</v>
      </c>
      <c r="F265" t="s">
        <v>22</v>
      </c>
      <c r="G265">
        <v>26</v>
      </c>
      <c r="H265">
        <v>245</v>
      </c>
      <c r="I265">
        <v>348</v>
      </c>
      <c r="J265">
        <v>288.8</v>
      </c>
      <c r="K265">
        <v>33.1</v>
      </c>
      <c r="L265">
        <v>5.0999999999999996</v>
      </c>
      <c r="M265" s="2">
        <f>500-C265</f>
        <v>226</v>
      </c>
      <c r="N265" s="2">
        <f>L265-12</f>
        <v>-6.9</v>
      </c>
      <c r="O265" s="2">
        <f>35-G265</f>
        <v>9</v>
      </c>
      <c r="P265" s="2">
        <f>O265*2</f>
        <v>18</v>
      </c>
      <c r="Q265" s="2">
        <f>K265*3</f>
        <v>99.300000000000011</v>
      </c>
      <c r="R265" s="2">
        <f>M265+(N265*2)+P265-Q265</f>
        <v>130.89999999999998</v>
      </c>
      <c r="S265" s="5">
        <f>((((R265*(19-B265))*2)/(B265+2)-(B265+1))/100)</f>
        <v>1.1789999999999998</v>
      </c>
      <c r="U265" s="6">
        <f>A265</f>
        <v>1.1789999999999998</v>
      </c>
    </row>
    <row r="266" spans="1:21" x14ac:dyDescent="0.3">
      <c r="A266" s="4">
        <f>S266+T266</f>
        <v>1.1762000000000001</v>
      </c>
      <c r="B266">
        <v>12</v>
      </c>
      <c r="C266">
        <v>273</v>
      </c>
      <c r="D266" t="s">
        <v>411</v>
      </c>
      <c r="E266" t="s">
        <v>99</v>
      </c>
      <c r="F266" t="s">
        <v>29</v>
      </c>
      <c r="G266">
        <v>21</v>
      </c>
      <c r="H266">
        <v>194</v>
      </c>
      <c r="I266">
        <v>312</v>
      </c>
      <c r="J266">
        <v>258.39999999999998</v>
      </c>
      <c r="K266">
        <v>37.299999999999997</v>
      </c>
      <c r="L266">
        <v>5.76</v>
      </c>
      <c r="M266" s="2">
        <f>500-C266</f>
        <v>227</v>
      </c>
      <c r="N266" s="2">
        <f>L266-12</f>
        <v>-6.24</v>
      </c>
      <c r="O266" s="2">
        <f>35-G266</f>
        <v>14</v>
      </c>
      <c r="P266" s="2">
        <f>O266*2</f>
        <v>28</v>
      </c>
      <c r="Q266" s="2">
        <f>K266*3</f>
        <v>111.89999999999999</v>
      </c>
      <c r="R266" s="2">
        <f>M266+(N266*2)+P266-Q266</f>
        <v>130.62</v>
      </c>
      <c r="S266" s="5">
        <f>((((R266*(19-B266))*2)/(B266+2)-(B266+1))/100)</f>
        <v>1.1762000000000001</v>
      </c>
      <c r="U266" s="6">
        <f>A266</f>
        <v>1.1762000000000001</v>
      </c>
    </row>
    <row r="267" spans="1:21" x14ac:dyDescent="0.3">
      <c r="A267" s="4">
        <f>S267+T267</f>
        <v>1.1743749999999999</v>
      </c>
      <c r="B267">
        <v>14</v>
      </c>
      <c r="C267">
        <v>365</v>
      </c>
      <c r="D267" t="s">
        <v>253</v>
      </c>
      <c r="E267" t="s">
        <v>60</v>
      </c>
      <c r="F267" t="s">
        <v>29</v>
      </c>
      <c r="G267">
        <v>23</v>
      </c>
      <c r="H267">
        <v>264</v>
      </c>
      <c r="I267">
        <v>376</v>
      </c>
      <c r="J267">
        <v>319.60000000000002</v>
      </c>
      <c r="K267">
        <v>30.1</v>
      </c>
      <c r="L267">
        <v>3.6</v>
      </c>
      <c r="M267" s="2">
        <f>500-C267</f>
        <v>135</v>
      </c>
      <c r="N267" s="2">
        <f>L267-12</f>
        <v>-8.4</v>
      </c>
      <c r="O267" s="2">
        <f>35-G267</f>
        <v>12</v>
      </c>
      <c r="P267" s="2">
        <f>O267*2</f>
        <v>24</v>
      </c>
      <c r="Q267" s="2">
        <f>K267*3</f>
        <v>90.300000000000011</v>
      </c>
      <c r="R267" s="2">
        <f>M267+(N267*2)+P267-Q267</f>
        <v>51.899999999999977</v>
      </c>
      <c r="S267" s="5">
        <f>((((R267*(19-B267))*2)/(B267+2)-(B267+1))/100)</f>
        <v>0.17437499999999986</v>
      </c>
      <c r="T267">
        <v>1</v>
      </c>
      <c r="U267" s="6">
        <f>A267</f>
        <v>1.1743749999999999</v>
      </c>
    </row>
    <row r="268" spans="1:21" x14ac:dyDescent="0.3">
      <c r="A268" s="4">
        <f>S268+T268</f>
        <v>1.163125</v>
      </c>
      <c r="B268">
        <v>14</v>
      </c>
      <c r="C268">
        <v>349</v>
      </c>
      <c r="D268" t="s">
        <v>434</v>
      </c>
      <c r="E268" t="s">
        <v>31</v>
      </c>
      <c r="F268" t="s">
        <v>29</v>
      </c>
      <c r="G268">
        <v>27</v>
      </c>
      <c r="H268">
        <v>263</v>
      </c>
      <c r="I268">
        <v>375</v>
      </c>
      <c r="J268">
        <v>322.89999999999998</v>
      </c>
      <c r="K268">
        <v>36.5</v>
      </c>
      <c r="L268">
        <v>8.3000000000000007</v>
      </c>
      <c r="M268" s="2">
        <f>500-C268</f>
        <v>151</v>
      </c>
      <c r="N268" s="2">
        <f>L268-12</f>
        <v>-3.6999999999999993</v>
      </c>
      <c r="O268" s="2">
        <f>35-G268</f>
        <v>8</v>
      </c>
      <c r="P268" s="2">
        <f>O268*2</f>
        <v>16</v>
      </c>
      <c r="Q268" s="2">
        <f>K268*3</f>
        <v>109.5</v>
      </c>
      <c r="R268" s="2">
        <f>M268+(N268*2)+P268-Q268</f>
        <v>50.099999999999994</v>
      </c>
      <c r="S268" s="5">
        <f>((((R268*(19-B268))*2)/(B268+2)-(B268+1))/100)</f>
        <v>0.16312499999999996</v>
      </c>
      <c r="T268">
        <v>1</v>
      </c>
      <c r="U268" s="6">
        <f>A268</f>
        <v>1.163125</v>
      </c>
    </row>
    <row r="269" spans="1:21" x14ac:dyDescent="0.3">
      <c r="A269" s="4">
        <f>S269+T269</f>
        <v>1.1619999999999999</v>
      </c>
      <c r="B269">
        <v>12</v>
      </c>
      <c r="C269">
        <v>263</v>
      </c>
      <c r="D269" t="s">
        <v>282</v>
      </c>
      <c r="E269" t="s">
        <v>57</v>
      </c>
      <c r="F269" t="s">
        <v>29</v>
      </c>
      <c r="G269">
        <v>22</v>
      </c>
      <c r="H269">
        <v>222</v>
      </c>
      <c r="I269">
        <v>390</v>
      </c>
      <c r="J269">
        <v>271.89999999999998</v>
      </c>
      <c r="K269">
        <v>38.6</v>
      </c>
      <c r="L269">
        <v>3</v>
      </c>
      <c r="M269" s="2">
        <f>500-C269</f>
        <v>237</v>
      </c>
      <c r="N269" s="2">
        <f>L269-12</f>
        <v>-9</v>
      </c>
      <c r="O269" s="2">
        <f>35-G269</f>
        <v>13</v>
      </c>
      <c r="P269" s="2">
        <f>O269*2</f>
        <v>26</v>
      </c>
      <c r="Q269" s="2">
        <f>K269*3</f>
        <v>115.80000000000001</v>
      </c>
      <c r="R269" s="2">
        <f>M269+(N269*2)+P269-Q269</f>
        <v>129.19999999999999</v>
      </c>
      <c r="S269" s="5">
        <f>((((R269*(19-B269))*2)/(B269+2)-(B269+1))/100)</f>
        <v>1.1619999999999999</v>
      </c>
      <c r="U269" s="6">
        <f>A269</f>
        <v>1.1619999999999999</v>
      </c>
    </row>
    <row r="270" spans="1:21" x14ac:dyDescent="0.3">
      <c r="A270" s="4">
        <f>S270+T270</f>
        <v>1.1479999999999999</v>
      </c>
      <c r="B270">
        <v>12</v>
      </c>
      <c r="C270">
        <v>271</v>
      </c>
      <c r="D270" t="s">
        <v>255</v>
      </c>
      <c r="E270" t="s">
        <v>31</v>
      </c>
      <c r="F270" t="s">
        <v>29</v>
      </c>
      <c r="G270">
        <v>28</v>
      </c>
      <c r="H270">
        <v>214</v>
      </c>
      <c r="I270">
        <v>341</v>
      </c>
      <c r="J270">
        <v>272.89999999999998</v>
      </c>
      <c r="K270">
        <v>35.200000000000003</v>
      </c>
      <c r="L270">
        <v>7.2</v>
      </c>
      <c r="M270" s="2">
        <f>500-C270</f>
        <v>229</v>
      </c>
      <c r="N270" s="2">
        <f>L270-12</f>
        <v>-4.8</v>
      </c>
      <c r="O270" s="2">
        <f>35-G270</f>
        <v>7</v>
      </c>
      <c r="P270" s="2">
        <f>O270*2</f>
        <v>14</v>
      </c>
      <c r="Q270" s="2">
        <f>K270*3</f>
        <v>105.60000000000001</v>
      </c>
      <c r="R270" s="2">
        <f>M270+(N270*2)+P270-Q270</f>
        <v>127.8</v>
      </c>
      <c r="S270" s="5">
        <f>((((R270*(19-B270))*2)/(B270+2)-(B270+1))/100)</f>
        <v>1.1479999999999999</v>
      </c>
      <c r="U270" s="6">
        <f>A270</f>
        <v>1.1479999999999999</v>
      </c>
    </row>
    <row r="271" spans="1:21" x14ac:dyDescent="0.3">
      <c r="A271" s="4">
        <f>S271+T271</f>
        <v>1.1351125</v>
      </c>
      <c r="B271">
        <v>14</v>
      </c>
      <c r="C271">
        <v>373</v>
      </c>
      <c r="D271" t="s">
        <v>428</v>
      </c>
      <c r="E271" t="s">
        <v>78</v>
      </c>
      <c r="F271" t="s">
        <v>46</v>
      </c>
      <c r="G271">
        <v>23</v>
      </c>
      <c r="H271">
        <v>278</v>
      </c>
      <c r="I271">
        <v>367</v>
      </c>
      <c r="J271">
        <v>333.7</v>
      </c>
      <c r="K271">
        <v>29.9</v>
      </c>
      <c r="L271">
        <v>4.1589999999999998</v>
      </c>
      <c r="M271" s="2">
        <f>500-C271</f>
        <v>127</v>
      </c>
      <c r="N271" s="2">
        <f>L271-12</f>
        <v>-7.8410000000000002</v>
      </c>
      <c r="O271" s="2">
        <f>35-G271</f>
        <v>12</v>
      </c>
      <c r="P271" s="2">
        <f>O271*2</f>
        <v>24</v>
      </c>
      <c r="Q271" s="2">
        <f>K271*3</f>
        <v>89.699999999999989</v>
      </c>
      <c r="R271" s="2">
        <f>M271+(N271*2)+P271-Q271</f>
        <v>45.617999999999995</v>
      </c>
      <c r="S271" s="5">
        <f>((((R271*(19-B271))*2)/(B271+2)-(B271+1))/100)</f>
        <v>0.13511249999999997</v>
      </c>
      <c r="T271">
        <v>1</v>
      </c>
      <c r="U271" s="6">
        <f>A271</f>
        <v>1.1351125</v>
      </c>
    </row>
    <row r="272" spans="1:21" x14ac:dyDescent="0.3">
      <c r="A272" s="4">
        <f>S272+T272</f>
        <v>1.0862000000000003</v>
      </c>
      <c r="B272">
        <v>12</v>
      </c>
      <c r="C272">
        <v>276</v>
      </c>
      <c r="D272" t="s">
        <v>413</v>
      </c>
      <c r="E272" t="s">
        <v>72</v>
      </c>
      <c r="F272" t="s">
        <v>29</v>
      </c>
      <c r="G272">
        <v>21</v>
      </c>
      <c r="H272">
        <v>195</v>
      </c>
      <c r="I272">
        <v>328</v>
      </c>
      <c r="J272">
        <v>250.9</v>
      </c>
      <c r="K272">
        <v>39.299999999999997</v>
      </c>
      <c r="L272">
        <v>5.76</v>
      </c>
      <c r="M272" s="2">
        <f>500-C272</f>
        <v>224</v>
      </c>
      <c r="N272" s="2">
        <f>L272-12</f>
        <v>-6.24</v>
      </c>
      <c r="O272" s="2">
        <f>35-G272</f>
        <v>14</v>
      </c>
      <c r="P272" s="2">
        <f>O272*2</f>
        <v>28</v>
      </c>
      <c r="Q272" s="2">
        <f>K272*3</f>
        <v>117.89999999999999</v>
      </c>
      <c r="R272" s="2">
        <f>M272+(N272*2)+P272-Q272</f>
        <v>121.62000000000002</v>
      </c>
      <c r="S272" s="5">
        <f>((((R272*(19-B272))*2)/(B272+2)-(B272+1))/100)</f>
        <v>1.0862000000000003</v>
      </c>
      <c r="U272" s="6">
        <f>A272</f>
        <v>1.0862000000000003</v>
      </c>
    </row>
    <row r="273" spans="1:21" x14ac:dyDescent="0.3">
      <c r="A273" s="4">
        <f>S273+T273</f>
        <v>1.05125</v>
      </c>
      <c r="B273">
        <v>14</v>
      </c>
      <c r="C273">
        <v>364</v>
      </c>
      <c r="D273" t="s">
        <v>150</v>
      </c>
      <c r="E273" t="s">
        <v>311</v>
      </c>
      <c r="F273" t="s">
        <v>29</v>
      </c>
      <c r="G273">
        <v>30</v>
      </c>
      <c r="H273">
        <v>254</v>
      </c>
      <c r="I273">
        <v>377</v>
      </c>
      <c r="J273">
        <v>318.3</v>
      </c>
      <c r="K273">
        <v>34.4</v>
      </c>
      <c r="L273">
        <v>6.7</v>
      </c>
      <c r="M273" s="2">
        <f>500-C273</f>
        <v>136</v>
      </c>
      <c r="N273" s="2">
        <f>L273-12</f>
        <v>-5.3</v>
      </c>
      <c r="O273" s="2">
        <f>35-G273</f>
        <v>5</v>
      </c>
      <c r="P273" s="2">
        <f>O273*2</f>
        <v>10</v>
      </c>
      <c r="Q273" s="2">
        <f>K273*3</f>
        <v>103.19999999999999</v>
      </c>
      <c r="R273" s="2">
        <f>M273+(N273*2)+P273-Q273</f>
        <v>32.200000000000017</v>
      </c>
      <c r="S273" s="5">
        <f>((((R273*(19-B273))*2)/(B273+2)-(B273+1))/100)</f>
        <v>5.1250000000000108E-2</v>
      </c>
      <c r="T273">
        <v>1</v>
      </c>
      <c r="U273" s="6">
        <f>A273</f>
        <v>1.05125</v>
      </c>
    </row>
    <row r="274" spans="1:21" x14ac:dyDescent="0.3">
      <c r="A274" s="4">
        <f>S274+T274</f>
        <v>1.0343529411764705</v>
      </c>
      <c r="B274">
        <v>15</v>
      </c>
      <c r="C274">
        <v>411</v>
      </c>
      <c r="D274" t="s">
        <v>438</v>
      </c>
      <c r="E274" t="s">
        <v>62</v>
      </c>
      <c r="F274" t="s">
        <v>66</v>
      </c>
      <c r="G274">
        <v>30</v>
      </c>
      <c r="H274">
        <v>240</v>
      </c>
      <c r="I274">
        <v>289</v>
      </c>
      <c r="J274">
        <v>267</v>
      </c>
      <c r="K274">
        <v>20.3</v>
      </c>
      <c r="L274">
        <v>13.6</v>
      </c>
      <c r="M274" s="2">
        <f>500-C274</f>
        <v>89</v>
      </c>
      <c r="N274" s="2">
        <f>L274-12</f>
        <v>1.5999999999999996</v>
      </c>
      <c r="O274" s="2">
        <f>35-G274</f>
        <v>5</v>
      </c>
      <c r="P274" s="2">
        <f>O274*2</f>
        <v>10</v>
      </c>
      <c r="Q274" s="2">
        <f>K274*3</f>
        <v>60.900000000000006</v>
      </c>
      <c r="R274" s="2">
        <f>M274+(N274*2)+P274-Q274</f>
        <v>41.3</v>
      </c>
      <c r="S274" s="5">
        <f>((((R274*(19-B274))*2)/(B274+2)-(B274+1))/100)</f>
        <v>3.4352941176470572E-2</v>
      </c>
      <c r="T274">
        <v>1</v>
      </c>
      <c r="U274" s="6">
        <f>A274</f>
        <v>1.0343529411764705</v>
      </c>
    </row>
    <row r="275" spans="1:21" x14ac:dyDescent="0.3">
      <c r="A275" s="4">
        <f>S275+T275</f>
        <v>1.0309999999999997</v>
      </c>
      <c r="B275">
        <v>12</v>
      </c>
      <c r="C275">
        <v>280</v>
      </c>
      <c r="D275" t="s">
        <v>361</v>
      </c>
      <c r="E275" t="s">
        <v>26</v>
      </c>
      <c r="F275" t="s">
        <v>46</v>
      </c>
      <c r="G275">
        <v>32</v>
      </c>
      <c r="H275">
        <v>210</v>
      </c>
      <c r="I275">
        <v>369</v>
      </c>
      <c r="J275">
        <v>294.10000000000002</v>
      </c>
      <c r="K275">
        <v>34.700000000000003</v>
      </c>
      <c r="L275">
        <v>9.1</v>
      </c>
      <c r="M275" s="2">
        <f>500-C275</f>
        <v>220</v>
      </c>
      <c r="N275" s="2">
        <f>L275-12</f>
        <v>-2.9000000000000004</v>
      </c>
      <c r="O275" s="2">
        <f>35-G275</f>
        <v>3</v>
      </c>
      <c r="P275" s="2">
        <f>O275*2</f>
        <v>6</v>
      </c>
      <c r="Q275" s="2">
        <f>K275*3</f>
        <v>104.10000000000001</v>
      </c>
      <c r="R275" s="2">
        <f>M275+(N275*2)+P275-Q275</f>
        <v>116.09999999999998</v>
      </c>
      <c r="S275" s="5">
        <f>((((R275*(19-B275))*2)/(B275+2)-(B275+1))/100)</f>
        <v>1.0309999999999997</v>
      </c>
      <c r="U275" s="6">
        <f>A275</f>
        <v>1.0309999999999997</v>
      </c>
    </row>
    <row r="276" spans="1:21" x14ac:dyDescent="0.3">
      <c r="A276" s="4">
        <f>S276+T276</f>
        <v>1.0240000000000002</v>
      </c>
      <c r="B276">
        <v>12</v>
      </c>
      <c r="C276">
        <v>265</v>
      </c>
      <c r="D276" t="s">
        <v>198</v>
      </c>
      <c r="E276" t="s">
        <v>35</v>
      </c>
      <c r="F276" t="s">
        <v>66</v>
      </c>
      <c r="G276">
        <v>34</v>
      </c>
      <c r="H276">
        <v>183</v>
      </c>
      <c r="I276">
        <v>335</v>
      </c>
      <c r="J276">
        <v>279.10000000000002</v>
      </c>
      <c r="K276">
        <v>41.8</v>
      </c>
      <c r="L276">
        <v>13.9</v>
      </c>
      <c r="M276" s="2">
        <f>500-C276</f>
        <v>235</v>
      </c>
      <c r="N276" s="2">
        <f>L276-12</f>
        <v>1.9000000000000004</v>
      </c>
      <c r="O276" s="2">
        <f>35-G276</f>
        <v>1</v>
      </c>
      <c r="P276" s="2">
        <f>O276*2</f>
        <v>2</v>
      </c>
      <c r="Q276" s="2">
        <f>K276*3</f>
        <v>125.39999999999999</v>
      </c>
      <c r="R276" s="2">
        <f>M276+(N276*2)+P276-Q276</f>
        <v>115.40000000000002</v>
      </c>
      <c r="S276" s="5">
        <f>((((R276*(19-B276))*2)/(B276+2)-(B276+1))/100)</f>
        <v>1.0240000000000002</v>
      </c>
      <c r="U276" s="6">
        <f>A276</f>
        <v>1.0240000000000002</v>
      </c>
    </row>
    <row r="277" spans="1:21" x14ac:dyDescent="0.3">
      <c r="A277" s="4">
        <f>S277+T277</f>
        <v>1.0173749999999999</v>
      </c>
      <c r="B277">
        <v>14</v>
      </c>
      <c r="C277">
        <v>343</v>
      </c>
      <c r="D277" t="s">
        <v>422</v>
      </c>
      <c r="E277" t="s">
        <v>128</v>
      </c>
      <c r="F277" t="s">
        <v>46</v>
      </c>
      <c r="G277">
        <v>23</v>
      </c>
      <c r="H277">
        <v>232</v>
      </c>
      <c r="I277">
        <v>395</v>
      </c>
      <c r="J277">
        <v>319.5</v>
      </c>
      <c r="K277">
        <v>46.6</v>
      </c>
      <c r="L277">
        <v>4.79</v>
      </c>
      <c r="M277" s="2">
        <f>500-C277</f>
        <v>157</v>
      </c>
      <c r="N277" s="2">
        <f>L277-12</f>
        <v>-7.21</v>
      </c>
      <c r="O277" s="2">
        <f>35-G277</f>
        <v>12</v>
      </c>
      <c r="P277" s="2">
        <f>O277*2</f>
        <v>24</v>
      </c>
      <c r="Q277" s="2">
        <f>K277*3</f>
        <v>139.80000000000001</v>
      </c>
      <c r="R277" s="2">
        <f>M277+(N277*2)+P277-Q277</f>
        <v>26.78</v>
      </c>
      <c r="S277" s="5">
        <f>((((R277*(19-B277))*2)/(B277+2)-(B277+1))/100)</f>
        <v>1.7375000000000008E-2</v>
      </c>
      <c r="T277">
        <v>1</v>
      </c>
      <c r="U277" s="6">
        <f>A277</f>
        <v>1.0173749999999999</v>
      </c>
    </row>
    <row r="278" spans="1:21" x14ac:dyDescent="0.3">
      <c r="A278" s="4">
        <f>S278+T278</f>
        <v>1.0031249999999998</v>
      </c>
      <c r="B278">
        <v>14</v>
      </c>
      <c r="C278">
        <v>395</v>
      </c>
      <c r="D278" t="s">
        <v>303</v>
      </c>
      <c r="E278" t="s">
        <v>128</v>
      </c>
      <c r="F278" t="s">
        <v>46</v>
      </c>
      <c r="G278">
        <v>22</v>
      </c>
      <c r="H278">
        <v>295</v>
      </c>
      <c r="I278">
        <v>394</v>
      </c>
      <c r="J278">
        <v>355.9</v>
      </c>
      <c r="K278">
        <v>28.1</v>
      </c>
      <c r="L278">
        <v>0.9</v>
      </c>
      <c r="M278" s="2">
        <f>500-C278</f>
        <v>105</v>
      </c>
      <c r="N278" s="2">
        <f>L278-12</f>
        <v>-11.1</v>
      </c>
      <c r="O278" s="2">
        <f>35-G278</f>
        <v>13</v>
      </c>
      <c r="P278" s="2">
        <f>O278*2</f>
        <v>26</v>
      </c>
      <c r="Q278" s="2">
        <f>K278*3</f>
        <v>84.300000000000011</v>
      </c>
      <c r="R278" s="2">
        <f>M278+(N278*2)+P278-Q278</f>
        <v>24.499999999999986</v>
      </c>
      <c r="S278" s="5">
        <f>((((R278*(19-B278))*2)/(B278+2)-(B278+1))/100)</f>
        <v>3.1249999999999113E-3</v>
      </c>
      <c r="T278">
        <v>1</v>
      </c>
      <c r="U278" s="6">
        <f>A278</f>
        <v>1.0031249999999998</v>
      </c>
    </row>
    <row r="279" spans="1:21" x14ac:dyDescent="0.3">
      <c r="A279" s="4">
        <f>S279+T279</f>
        <v>1.0021249999999999</v>
      </c>
      <c r="B279">
        <v>14</v>
      </c>
      <c r="C279">
        <v>394</v>
      </c>
      <c r="D279" t="s">
        <v>437</v>
      </c>
      <c r="E279" t="s">
        <v>126</v>
      </c>
      <c r="F279" t="s">
        <v>29</v>
      </c>
      <c r="G279">
        <v>22</v>
      </c>
      <c r="H279">
        <v>264</v>
      </c>
      <c r="I279">
        <v>338</v>
      </c>
      <c r="J279">
        <v>306</v>
      </c>
      <c r="K279">
        <v>31.1</v>
      </c>
      <c r="L279">
        <v>4.82</v>
      </c>
      <c r="M279" s="2">
        <f>500-C279</f>
        <v>106</v>
      </c>
      <c r="N279" s="2">
        <f>L279-12</f>
        <v>-7.18</v>
      </c>
      <c r="O279" s="2">
        <f>35-G279</f>
        <v>13</v>
      </c>
      <c r="P279" s="2">
        <f>O279*2</f>
        <v>26</v>
      </c>
      <c r="Q279" s="2">
        <f>K279*3</f>
        <v>93.300000000000011</v>
      </c>
      <c r="R279" s="2">
        <f>M279+(N279*2)+P279-Q279</f>
        <v>24.339999999999989</v>
      </c>
      <c r="S279" s="5">
        <f>((((R279*(19-B279))*2)/(B279+2)-(B279+1))/100)</f>
        <v>2.1249999999999325E-3</v>
      </c>
      <c r="T279">
        <v>1</v>
      </c>
      <c r="U279" s="6">
        <f>A279</f>
        <v>1.0021249999999999</v>
      </c>
    </row>
    <row r="280" spans="1:21" x14ac:dyDescent="0.3">
      <c r="A280" s="4">
        <f>S280+T280</f>
        <v>0.9769411764705882</v>
      </c>
      <c r="B280">
        <v>15</v>
      </c>
      <c r="C280">
        <v>401</v>
      </c>
      <c r="D280" t="s">
        <v>332</v>
      </c>
      <c r="E280" t="s">
        <v>24</v>
      </c>
      <c r="F280" t="s">
        <v>46</v>
      </c>
      <c r="G280">
        <v>22</v>
      </c>
      <c r="H280">
        <v>309</v>
      </c>
      <c r="I280">
        <v>393</v>
      </c>
      <c r="J280">
        <v>366.2</v>
      </c>
      <c r="K280">
        <v>26.3</v>
      </c>
      <c r="L280">
        <v>3.5</v>
      </c>
      <c r="M280" s="2">
        <f>500-C280</f>
        <v>99</v>
      </c>
      <c r="N280" s="2">
        <f>L280-12</f>
        <v>-8.5</v>
      </c>
      <c r="O280" s="2">
        <f>35-G280</f>
        <v>13</v>
      </c>
      <c r="P280" s="2">
        <f>O280*2</f>
        <v>26</v>
      </c>
      <c r="Q280" s="2">
        <f>K280*3</f>
        <v>78.900000000000006</v>
      </c>
      <c r="R280" s="2">
        <f>M280+(N280*2)+P280-Q280</f>
        <v>29.099999999999994</v>
      </c>
      <c r="S280" s="5">
        <f>((((R280*(19-B280))*2)/(B280+2)-(B280+1))/100)</f>
        <v>-2.3058823529411788E-2</v>
      </c>
      <c r="T280">
        <v>1</v>
      </c>
      <c r="U280" s="6">
        <f>A280</f>
        <v>0.9769411764705882</v>
      </c>
    </row>
    <row r="281" spans="1:21" x14ac:dyDescent="0.3">
      <c r="A281" s="4">
        <f>S281+T281</f>
        <v>0.97100000000000009</v>
      </c>
      <c r="B281">
        <v>12</v>
      </c>
      <c r="C281">
        <v>290</v>
      </c>
      <c r="D281" t="s">
        <v>325</v>
      </c>
      <c r="E281" t="s">
        <v>35</v>
      </c>
      <c r="F281" t="s">
        <v>29</v>
      </c>
      <c r="G281">
        <v>23</v>
      </c>
      <c r="H281">
        <v>219</v>
      </c>
      <c r="I281">
        <v>336</v>
      </c>
      <c r="J281">
        <v>290.8</v>
      </c>
      <c r="K281">
        <v>35.299999999999997</v>
      </c>
      <c r="L281">
        <v>3</v>
      </c>
      <c r="M281" s="2">
        <f>500-C281</f>
        <v>210</v>
      </c>
      <c r="N281" s="2">
        <f>L281-12</f>
        <v>-9</v>
      </c>
      <c r="O281" s="2">
        <f>35-G281</f>
        <v>12</v>
      </c>
      <c r="P281" s="2">
        <f>O281*2</f>
        <v>24</v>
      </c>
      <c r="Q281" s="2">
        <f>K281*3</f>
        <v>105.89999999999999</v>
      </c>
      <c r="R281" s="2">
        <f>M281+(N281*2)+P281-Q281</f>
        <v>110.10000000000001</v>
      </c>
      <c r="S281" s="5">
        <f>((((R281*(19-B281))*2)/(B281+2)-(B281+1))/100)</f>
        <v>0.97100000000000009</v>
      </c>
      <c r="U281" s="6">
        <f>A281</f>
        <v>0.97100000000000009</v>
      </c>
    </row>
    <row r="282" spans="1:21" x14ac:dyDescent="0.3">
      <c r="A282" s="4">
        <f>S282+T282</f>
        <v>0.94720000000000015</v>
      </c>
      <c r="B282">
        <v>13</v>
      </c>
      <c r="C282">
        <v>299</v>
      </c>
      <c r="D282" t="s">
        <v>148</v>
      </c>
      <c r="E282" t="s">
        <v>21</v>
      </c>
      <c r="F282" t="s">
        <v>22</v>
      </c>
      <c r="G282">
        <v>25</v>
      </c>
      <c r="H282">
        <v>259</v>
      </c>
      <c r="I282">
        <v>342</v>
      </c>
      <c r="J282">
        <v>300.5</v>
      </c>
      <c r="K282">
        <v>23.7</v>
      </c>
      <c r="L282">
        <v>5</v>
      </c>
      <c r="M282" s="2">
        <f>500-C282</f>
        <v>201</v>
      </c>
      <c r="N282" s="2">
        <f>L282-12</f>
        <v>-7</v>
      </c>
      <c r="O282" s="2">
        <f>35-G282</f>
        <v>10</v>
      </c>
      <c r="P282" s="2">
        <f>O282*2</f>
        <v>20</v>
      </c>
      <c r="Q282" s="2">
        <f>K282*3</f>
        <v>71.099999999999994</v>
      </c>
      <c r="R282" s="2">
        <f>M282+(N282*2)+P282-Q282</f>
        <v>135.9</v>
      </c>
      <c r="S282" s="5">
        <f>((((R282*(19-B282))*2)/(B282+2)-(B282+1))/100)</f>
        <v>0.94720000000000015</v>
      </c>
      <c r="U282" s="6">
        <f>A282</f>
        <v>0.94720000000000015</v>
      </c>
    </row>
    <row r="283" spans="1:21" x14ac:dyDescent="0.3">
      <c r="A283" s="4">
        <f>S283+T283</f>
        <v>0.94520000000000015</v>
      </c>
      <c r="B283">
        <v>12</v>
      </c>
      <c r="C283">
        <v>281</v>
      </c>
      <c r="D283" t="s">
        <v>417</v>
      </c>
      <c r="E283" t="s">
        <v>26</v>
      </c>
      <c r="F283" t="s">
        <v>29</v>
      </c>
      <c r="G283">
        <v>23</v>
      </c>
      <c r="H283">
        <v>210</v>
      </c>
      <c r="I283">
        <v>379</v>
      </c>
      <c r="J283">
        <v>256.3</v>
      </c>
      <c r="K283">
        <v>41</v>
      </c>
      <c r="L283">
        <v>5.76</v>
      </c>
      <c r="M283" s="2">
        <f>500-C283</f>
        <v>219</v>
      </c>
      <c r="N283" s="2">
        <f>L283-12</f>
        <v>-6.24</v>
      </c>
      <c r="O283" s="2">
        <f>35-G283</f>
        <v>12</v>
      </c>
      <c r="P283" s="2">
        <f>O283*2</f>
        <v>24</v>
      </c>
      <c r="Q283" s="2">
        <f>K283*3</f>
        <v>123</v>
      </c>
      <c r="R283" s="2">
        <f>M283+(N283*2)+P283-Q283</f>
        <v>107.52000000000001</v>
      </c>
      <c r="S283" s="5">
        <f>((((R283*(19-B283))*2)/(B283+2)-(B283+1))/100)</f>
        <v>0.94520000000000015</v>
      </c>
      <c r="U283" s="6">
        <f>A283</f>
        <v>0.94520000000000015</v>
      </c>
    </row>
    <row r="284" spans="1:21" x14ac:dyDescent="0.3">
      <c r="A284" s="4">
        <f>S284+T284</f>
        <v>0.94164705882352939</v>
      </c>
      <c r="B284">
        <v>15</v>
      </c>
      <c r="C284">
        <v>409</v>
      </c>
      <c r="D284" t="s">
        <v>242</v>
      </c>
      <c r="E284" t="s">
        <v>54</v>
      </c>
      <c r="F284" t="s">
        <v>46</v>
      </c>
      <c r="G284">
        <v>25</v>
      </c>
      <c r="H284">
        <v>311</v>
      </c>
      <c r="I284">
        <v>391</v>
      </c>
      <c r="J284">
        <v>364.8</v>
      </c>
      <c r="K284">
        <v>25</v>
      </c>
      <c r="L284">
        <v>4.8</v>
      </c>
      <c r="M284" s="2">
        <f>500-C284</f>
        <v>91</v>
      </c>
      <c r="N284" s="2">
        <f>L284-12</f>
        <v>-7.2</v>
      </c>
      <c r="O284" s="2">
        <f>35-G284</f>
        <v>10</v>
      </c>
      <c r="P284" s="2">
        <f>O284*2</f>
        <v>20</v>
      </c>
      <c r="Q284" s="2">
        <f>K284*3</f>
        <v>75</v>
      </c>
      <c r="R284" s="2">
        <f>M284+(N284*2)+P284-Q284</f>
        <v>21.599999999999994</v>
      </c>
      <c r="S284" s="5">
        <f>((((R284*(19-B284))*2)/(B284+2)-(B284+1))/100)</f>
        <v>-5.8352941176470614E-2</v>
      </c>
      <c r="T284">
        <v>1</v>
      </c>
      <c r="U284" s="6">
        <f>A284</f>
        <v>0.94164705882352939</v>
      </c>
    </row>
    <row r="285" spans="1:21" x14ac:dyDescent="0.3">
      <c r="A285" s="4">
        <f>S285+T285</f>
        <v>0.88959999999999995</v>
      </c>
      <c r="B285">
        <v>13</v>
      </c>
      <c r="C285">
        <v>296</v>
      </c>
      <c r="D285" t="s">
        <v>366</v>
      </c>
      <c r="E285" t="s">
        <v>21</v>
      </c>
      <c r="F285" t="s">
        <v>22</v>
      </c>
      <c r="G285">
        <v>24</v>
      </c>
      <c r="H285">
        <v>251</v>
      </c>
      <c r="I285">
        <v>337</v>
      </c>
      <c r="J285">
        <v>296.89999999999998</v>
      </c>
      <c r="K285">
        <v>29.1</v>
      </c>
      <c r="L285">
        <v>7</v>
      </c>
      <c r="M285" s="2">
        <f>500-C285</f>
        <v>204</v>
      </c>
      <c r="N285" s="2">
        <f>L285-12</f>
        <v>-5</v>
      </c>
      <c r="O285" s="2">
        <f>35-G285</f>
        <v>11</v>
      </c>
      <c r="P285" s="2">
        <f>O285*2</f>
        <v>22</v>
      </c>
      <c r="Q285" s="2">
        <f>K285*3</f>
        <v>87.300000000000011</v>
      </c>
      <c r="R285" s="2">
        <f>M285+(N285*2)+P285-Q285</f>
        <v>128.69999999999999</v>
      </c>
      <c r="S285" s="5">
        <f>((((R285*(19-B285))*2)/(B285+2)-(B285+1))/100)</f>
        <v>0.88959999999999995</v>
      </c>
      <c r="U285" s="6">
        <f>A285</f>
        <v>0.88959999999999995</v>
      </c>
    </row>
    <row r="286" spans="1:21" x14ac:dyDescent="0.3">
      <c r="A286" s="4">
        <f>S286+T286</f>
        <v>0.87717647058823534</v>
      </c>
      <c r="B286">
        <v>15</v>
      </c>
      <c r="C286">
        <v>420</v>
      </c>
      <c r="D286" t="s">
        <v>410</v>
      </c>
      <c r="E286" t="s">
        <v>95</v>
      </c>
      <c r="F286" t="s">
        <v>29</v>
      </c>
      <c r="G286">
        <v>24</v>
      </c>
      <c r="H286">
        <v>317</v>
      </c>
      <c r="I286">
        <v>403</v>
      </c>
      <c r="J286">
        <v>359.4</v>
      </c>
      <c r="K286">
        <v>26.7</v>
      </c>
      <c r="L286">
        <v>5</v>
      </c>
      <c r="M286" s="2">
        <f>500-C286</f>
        <v>80</v>
      </c>
      <c r="N286" s="2">
        <f>L286-12</f>
        <v>-7</v>
      </c>
      <c r="O286" s="2">
        <f>35-G286</f>
        <v>11</v>
      </c>
      <c r="P286" s="2">
        <f>O286*2</f>
        <v>22</v>
      </c>
      <c r="Q286" s="2">
        <f>K286*3</f>
        <v>80.099999999999994</v>
      </c>
      <c r="R286" s="2">
        <f>M286+(N286*2)+P286-Q286</f>
        <v>7.9000000000000057</v>
      </c>
      <c r="S286" s="5">
        <f>((((R286*(19-B286))*2)/(B286+2)-(B286+1))/100)</f>
        <v>-0.12282352941176468</v>
      </c>
      <c r="T286">
        <v>1</v>
      </c>
      <c r="U286" s="6">
        <f>A286</f>
        <v>0.87717647058823534</v>
      </c>
    </row>
    <row r="287" spans="1:21" x14ac:dyDescent="0.3">
      <c r="A287" s="4">
        <f>S287+T287</f>
        <v>0.85800000000000021</v>
      </c>
      <c r="B287">
        <v>12</v>
      </c>
      <c r="C287">
        <v>261</v>
      </c>
      <c r="D287" t="s">
        <v>399</v>
      </c>
      <c r="E287" t="s">
        <v>42</v>
      </c>
      <c r="F287" t="s">
        <v>46</v>
      </c>
      <c r="G287">
        <v>24</v>
      </c>
      <c r="H287">
        <v>151</v>
      </c>
      <c r="I287">
        <v>344</v>
      </c>
      <c r="J287">
        <v>262.39999999999998</v>
      </c>
      <c r="K287">
        <v>49</v>
      </c>
      <c r="L287">
        <v>4.4000000000000004</v>
      </c>
      <c r="M287" s="2">
        <f>500-C287</f>
        <v>239</v>
      </c>
      <c r="N287" s="2">
        <f>L287-12</f>
        <v>-7.6</v>
      </c>
      <c r="O287" s="2">
        <f>35-G287</f>
        <v>11</v>
      </c>
      <c r="P287" s="2">
        <f>O287*2</f>
        <v>22</v>
      </c>
      <c r="Q287" s="2">
        <f>K287*3</f>
        <v>147</v>
      </c>
      <c r="R287" s="2">
        <f>M287+(N287*2)+P287-Q287</f>
        <v>98.800000000000011</v>
      </c>
      <c r="S287" s="5">
        <f>((((R287*(19-B287))*2)/(B287+2)-(B287+1))/100)</f>
        <v>0.85800000000000021</v>
      </c>
      <c r="U287" s="6">
        <f>A287</f>
        <v>0.85800000000000021</v>
      </c>
    </row>
    <row r="288" spans="1:21" x14ac:dyDescent="0.3">
      <c r="A288" s="4">
        <f>S288+T288</f>
        <v>0.84774999999999989</v>
      </c>
      <c r="B288">
        <v>14</v>
      </c>
      <c r="C288">
        <v>378</v>
      </c>
      <c r="D288" t="s">
        <v>435</v>
      </c>
      <c r="E288" t="s">
        <v>48</v>
      </c>
      <c r="F288" t="s">
        <v>29</v>
      </c>
      <c r="G288">
        <v>23</v>
      </c>
      <c r="H288">
        <v>260</v>
      </c>
      <c r="I288">
        <v>383</v>
      </c>
      <c r="J288">
        <v>309.10000000000002</v>
      </c>
      <c r="K288">
        <v>44</v>
      </c>
      <c r="L288">
        <v>4.82</v>
      </c>
      <c r="M288" s="2">
        <f>500-C288</f>
        <v>122</v>
      </c>
      <c r="N288" s="2">
        <f>L288-12</f>
        <v>-7.18</v>
      </c>
      <c r="O288" s="2">
        <f>35-G288</f>
        <v>12</v>
      </c>
      <c r="P288" s="2">
        <f>O288*2</f>
        <v>24</v>
      </c>
      <c r="Q288" s="2">
        <f>K288*3</f>
        <v>132</v>
      </c>
      <c r="R288" s="2">
        <f>M288+(N288*2)+P288-Q288</f>
        <v>-0.36000000000001364</v>
      </c>
      <c r="S288" s="5">
        <f>((((R288*(19-B288))*2)/(B288+2)-(B288+1))/100)</f>
        <v>-0.15225000000000008</v>
      </c>
      <c r="T288">
        <v>1</v>
      </c>
      <c r="U288" s="6">
        <f>A288</f>
        <v>0.84774999999999989</v>
      </c>
    </row>
    <row r="289" spans="1:21" x14ac:dyDescent="0.3">
      <c r="A289" s="4">
        <f>S289+T289</f>
        <v>0.83874999999999988</v>
      </c>
      <c r="B289">
        <v>14</v>
      </c>
      <c r="C289">
        <v>352</v>
      </c>
      <c r="D289" t="s">
        <v>314</v>
      </c>
      <c r="E289" t="s">
        <v>31</v>
      </c>
      <c r="F289" t="s">
        <v>29</v>
      </c>
      <c r="G289">
        <v>23</v>
      </c>
      <c r="H289">
        <v>215</v>
      </c>
      <c r="I289">
        <v>371</v>
      </c>
      <c r="J289">
        <v>309.39999999999998</v>
      </c>
      <c r="K289">
        <v>53.6</v>
      </c>
      <c r="L289">
        <v>5.5</v>
      </c>
      <c r="M289" s="2">
        <f>500-C289</f>
        <v>148</v>
      </c>
      <c r="N289" s="2">
        <f>L289-12</f>
        <v>-6.5</v>
      </c>
      <c r="O289" s="2">
        <f>35-G289</f>
        <v>12</v>
      </c>
      <c r="P289" s="2">
        <f>O289*2</f>
        <v>24</v>
      </c>
      <c r="Q289" s="2">
        <f>K289*3</f>
        <v>160.80000000000001</v>
      </c>
      <c r="R289" s="2">
        <f>M289+(N289*2)+P289-Q289</f>
        <v>-1.8000000000000114</v>
      </c>
      <c r="S289" s="5">
        <f>((((R289*(19-B289))*2)/(B289+2)-(B289+1))/100)</f>
        <v>-0.16125000000000006</v>
      </c>
      <c r="T289">
        <v>1</v>
      </c>
      <c r="U289" s="6">
        <f>A289</f>
        <v>0.83874999999999988</v>
      </c>
    </row>
    <row r="290" spans="1:21" x14ac:dyDescent="0.3">
      <c r="A290" s="4">
        <f>S290+T290</f>
        <v>0.83837499999999987</v>
      </c>
      <c r="B290">
        <v>14</v>
      </c>
      <c r="C290">
        <v>380</v>
      </c>
      <c r="D290" t="s">
        <v>436</v>
      </c>
      <c r="E290" t="s">
        <v>116</v>
      </c>
      <c r="F290" t="s">
        <v>29</v>
      </c>
      <c r="G290">
        <v>22</v>
      </c>
      <c r="H290">
        <v>251</v>
      </c>
      <c r="I290">
        <v>372</v>
      </c>
      <c r="J290">
        <v>310.3</v>
      </c>
      <c r="K290">
        <v>44.5</v>
      </c>
      <c r="L290">
        <v>4.82</v>
      </c>
      <c r="M290" s="2">
        <f>500-C290</f>
        <v>120</v>
      </c>
      <c r="N290" s="2">
        <f>L290-12</f>
        <v>-7.18</v>
      </c>
      <c r="O290" s="2">
        <f>35-G290</f>
        <v>13</v>
      </c>
      <c r="P290" s="2">
        <f>O290*2</f>
        <v>26</v>
      </c>
      <c r="Q290" s="2">
        <f>K290*3</f>
        <v>133.5</v>
      </c>
      <c r="R290" s="2">
        <f>M290+(N290*2)+P290-Q290</f>
        <v>-1.8600000000000136</v>
      </c>
      <c r="S290" s="5">
        <f>((((R290*(19-B290))*2)/(B290+2)-(B290+1))/100)</f>
        <v>-0.16162500000000007</v>
      </c>
      <c r="T290">
        <v>1</v>
      </c>
      <c r="U290" s="6">
        <f>A290</f>
        <v>0.83837499999999987</v>
      </c>
    </row>
    <row r="291" spans="1:21" x14ac:dyDescent="0.3">
      <c r="A291" s="4">
        <f>S291+T291</f>
        <v>0.82352941176470584</v>
      </c>
      <c r="B291">
        <v>15</v>
      </c>
      <c r="C291">
        <v>453</v>
      </c>
      <c r="D291" t="s">
        <v>439</v>
      </c>
      <c r="E291" t="s">
        <v>60</v>
      </c>
      <c r="F291" t="s">
        <v>22</v>
      </c>
      <c r="G291">
        <v>22</v>
      </c>
      <c r="H291">
        <v>284</v>
      </c>
      <c r="I291">
        <v>323</v>
      </c>
      <c r="J291">
        <v>303.5</v>
      </c>
      <c r="K291">
        <v>19.5</v>
      </c>
      <c r="L291">
        <v>3</v>
      </c>
      <c r="M291" s="2">
        <f>500-C291</f>
        <v>47</v>
      </c>
      <c r="N291" s="2">
        <f>L291-12</f>
        <v>-9</v>
      </c>
      <c r="O291" s="2">
        <f>35-G291</f>
        <v>13</v>
      </c>
      <c r="P291" s="2">
        <f>O291*2</f>
        <v>26</v>
      </c>
      <c r="Q291" s="2">
        <f>K291*3</f>
        <v>58.5</v>
      </c>
      <c r="R291" s="2">
        <f>M291+(N291*2)+P291-Q291</f>
        <v>-3.5</v>
      </c>
      <c r="S291" s="5">
        <f>((((R291*(19-B291))*2)/(B291+2)-(B291+1))/100)</f>
        <v>-0.17647058823529413</v>
      </c>
      <c r="T291">
        <v>1</v>
      </c>
      <c r="U291" s="6">
        <f>A291</f>
        <v>0.82352941176470584</v>
      </c>
    </row>
    <row r="292" spans="1:21" x14ac:dyDescent="0.3">
      <c r="A292" s="4">
        <f>S292+T292</f>
        <v>0.75080000000000002</v>
      </c>
      <c r="B292">
        <v>12</v>
      </c>
      <c r="C292">
        <v>255</v>
      </c>
      <c r="D292" t="s">
        <v>382</v>
      </c>
      <c r="E292" t="s">
        <v>74</v>
      </c>
      <c r="F292" t="s">
        <v>22</v>
      </c>
      <c r="G292">
        <v>21</v>
      </c>
      <c r="H292">
        <v>172</v>
      </c>
      <c r="I292">
        <v>354</v>
      </c>
      <c r="J292">
        <v>249.3</v>
      </c>
      <c r="K292">
        <v>56.9</v>
      </c>
      <c r="L292">
        <v>4.8899999999999997</v>
      </c>
      <c r="M292" s="2">
        <f>500-C292</f>
        <v>245</v>
      </c>
      <c r="N292" s="2">
        <f>L292-12</f>
        <v>-7.11</v>
      </c>
      <c r="O292" s="2">
        <f>35-G292</f>
        <v>14</v>
      </c>
      <c r="P292" s="2">
        <f>O292*2</f>
        <v>28</v>
      </c>
      <c r="Q292" s="2">
        <f>K292*3</f>
        <v>170.7</v>
      </c>
      <c r="R292" s="2">
        <f>M292+(N292*2)+P292-Q292</f>
        <v>88.079999999999984</v>
      </c>
      <c r="S292" s="5">
        <f>((((R292*(19-B292))*2)/(B292+2)-(B292+1))/100)</f>
        <v>0.75080000000000002</v>
      </c>
      <c r="U292" s="6">
        <f>A292</f>
        <v>0.75080000000000002</v>
      </c>
    </row>
    <row r="293" spans="1:21" x14ac:dyDescent="0.3">
      <c r="A293" s="4">
        <f>S293+T293</f>
        <v>0.74</v>
      </c>
      <c r="B293">
        <v>16</v>
      </c>
      <c r="C293">
        <v>487</v>
      </c>
      <c r="D293" t="s">
        <v>440</v>
      </c>
      <c r="E293" t="s">
        <v>72</v>
      </c>
      <c r="F293" t="s">
        <v>22</v>
      </c>
      <c r="G293">
        <v>22</v>
      </c>
      <c r="H293">
        <v>332</v>
      </c>
      <c r="I293">
        <v>364</v>
      </c>
      <c r="J293">
        <v>348</v>
      </c>
      <c r="K293">
        <v>16</v>
      </c>
      <c r="L293">
        <v>3</v>
      </c>
      <c r="M293" s="2">
        <f>500-C293</f>
        <v>13</v>
      </c>
      <c r="N293" s="2">
        <f>L293-12</f>
        <v>-9</v>
      </c>
      <c r="O293" s="2">
        <f>35-G293</f>
        <v>13</v>
      </c>
      <c r="P293" s="2">
        <f>O293*2</f>
        <v>26</v>
      </c>
      <c r="Q293" s="2">
        <f>K293*3</f>
        <v>48</v>
      </c>
      <c r="R293" s="2">
        <f>M293+(N293*2)+P293-Q293</f>
        <v>-27</v>
      </c>
      <c r="S293" s="5">
        <f>((((R293*(19-B293))*2)/(B293+2)-(B293+1))/100)</f>
        <v>-0.26</v>
      </c>
      <c r="T293">
        <v>1</v>
      </c>
      <c r="U293" s="6">
        <f>A293</f>
        <v>0.74</v>
      </c>
    </row>
    <row r="294" spans="1:21" x14ac:dyDescent="0.3">
      <c r="A294" s="4">
        <f>S294+T294</f>
        <v>0.7135999999999999</v>
      </c>
      <c r="B294">
        <v>13</v>
      </c>
      <c r="C294">
        <v>329</v>
      </c>
      <c r="D294" t="s">
        <v>289</v>
      </c>
      <c r="E294" t="s">
        <v>42</v>
      </c>
      <c r="F294" t="s">
        <v>29</v>
      </c>
      <c r="G294">
        <v>24</v>
      </c>
      <c r="H294">
        <v>287</v>
      </c>
      <c r="I294">
        <v>370</v>
      </c>
      <c r="J294">
        <v>313</v>
      </c>
      <c r="K294">
        <v>21.5</v>
      </c>
      <c r="L294">
        <v>1.1000000000000001</v>
      </c>
      <c r="M294" s="2">
        <f>500-C294</f>
        <v>171</v>
      </c>
      <c r="N294" s="2">
        <f>L294-12</f>
        <v>-10.9</v>
      </c>
      <c r="O294" s="2">
        <f>35-G294</f>
        <v>11</v>
      </c>
      <c r="P294" s="2">
        <f>O294*2</f>
        <v>22</v>
      </c>
      <c r="Q294" s="2">
        <f>K294*3</f>
        <v>64.5</v>
      </c>
      <c r="R294" s="2">
        <f>M294+(N294*2)+P294-Q294</f>
        <v>106.69999999999999</v>
      </c>
      <c r="S294" s="5">
        <f>((((R294*(19-B294))*2)/(B294+2)-(B294+1))/100)</f>
        <v>0.7135999999999999</v>
      </c>
      <c r="U294" s="6">
        <f>A294</f>
        <v>0.7135999999999999</v>
      </c>
    </row>
    <row r="295" spans="1:21" x14ac:dyDescent="0.3">
      <c r="A295" s="4">
        <f>S295+T295</f>
        <v>0.68736000000000019</v>
      </c>
      <c r="B295">
        <v>13</v>
      </c>
      <c r="C295">
        <v>298</v>
      </c>
      <c r="D295" t="s">
        <v>405</v>
      </c>
      <c r="E295" t="s">
        <v>50</v>
      </c>
      <c r="F295" t="s">
        <v>22</v>
      </c>
      <c r="G295">
        <v>23</v>
      </c>
      <c r="H295">
        <v>234</v>
      </c>
      <c r="I295">
        <v>351</v>
      </c>
      <c r="J295">
        <v>283.8</v>
      </c>
      <c r="K295">
        <v>35.4</v>
      </c>
      <c r="L295">
        <v>3.81</v>
      </c>
      <c r="M295" s="2">
        <f>500-C295</f>
        <v>202</v>
      </c>
      <c r="N295" s="2">
        <f>L295-12</f>
        <v>-8.19</v>
      </c>
      <c r="O295" s="2">
        <f>35-G295</f>
        <v>12</v>
      </c>
      <c r="P295" s="2">
        <f>O295*2</f>
        <v>24</v>
      </c>
      <c r="Q295" s="2">
        <f>K295*3</f>
        <v>106.19999999999999</v>
      </c>
      <c r="R295" s="2">
        <f>M295+(N295*2)+P295-Q295</f>
        <v>103.42000000000002</v>
      </c>
      <c r="S295" s="5">
        <f>((((R295*(19-B295))*2)/(B295+2)-(B295+1))/100)</f>
        <v>0.68736000000000019</v>
      </c>
      <c r="U295" s="6">
        <f>A295</f>
        <v>0.68736000000000019</v>
      </c>
    </row>
    <row r="296" spans="1:21" x14ac:dyDescent="0.3">
      <c r="A296" s="4">
        <f>S296+T296</f>
        <v>0.67424000000000006</v>
      </c>
      <c r="B296">
        <v>13</v>
      </c>
      <c r="C296">
        <v>317</v>
      </c>
      <c r="D296" t="s">
        <v>433</v>
      </c>
      <c r="E296" t="s">
        <v>99</v>
      </c>
      <c r="F296" t="s">
        <v>46</v>
      </c>
      <c r="G296">
        <v>22</v>
      </c>
      <c r="H296">
        <v>236</v>
      </c>
      <c r="I296">
        <v>353</v>
      </c>
      <c r="J296">
        <v>305.60000000000002</v>
      </c>
      <c r="K296">
        <v>31.6</v>
      </c>
      <c r="L296">
        <v>5.79</v>
      </c>
      <c r="M296" s="2">
        <f>500-C296</f>
        <v>183</v>
      </c>
      <c r="N296" s="2">
        <f>L296-12</f>
        <v>-6.21</v>
      </c>
      <c r="O296" s="2">
        <f>35-G296</f>
        <v>13</v>
      </c>
      <c r="P296" s="2">
        <f>O296*2</f>
        <v>26</v>
      </c>
      <c r="Q296" s="2">
        <f>K296*3</f>
        <v>94.800000000000011</v>
      </c>
      <c r="R296" s="2">
        <f>M296+(N296*2)+P296-Q296</f>
        <v>101.78</v>
      </c>
      <c r="S296" s="5">
        <f>((((R296*(19-B296))*2)/(B296+2)-(B296+1))/100)</f>
        <v>0.67424000000000006</v>
      </c>
      <c r="U296" s="6">
        <f>A296</f>
        <v>0.67424000000000006</v>
      </c>
    </row>
    <row r="297" spans="1:21" x14ac:dyDescent="0.3">
      <c r="A297" s="4">
        <f>S297+T297</f>
        <v>0.65760000000000007</v>
      </c>
      <c r="B297">
        <v>13</v>
      </c>
      <c r="C297">
        <v>315</v>
      </c>
      <c r="D297" t="s">
        <v>386</v>
      </c>
      <c r="E297" t="s">
        <v>80</v>
      </c>
      <c r="F297" t="s">
        <v>29</v>
      </c>
      <c r="G297">
        <v>23</v>
      </c>
      <c r="H297">
        <v>261</v>
      </c>
      <c r="I297">
        <v>386</v>
      </c>
      <c r="J297">
        <v>304.10000000000002</v>
      </c>
      <c r="K297">
        <v>30.9</v>
      </c>
      <c r="L297">
        <v>3.7</v>
      </c>
      <c r="M297" s="2">
        <f>500-C297</f>
        <v>185</v>
      </c>
      <c r="N297" s="2">
        <f>L297-12</f>
        <v>-8.3000000000000007</v>
      </c>
      <c r="O297" s="2">
        <f>35-G297</f>
        <v>12</v>
      </c>
      <c r="P297" s="2">
        <f>O297*2</f>
        <v>24</v>
      </c>
      <c r="Q297" s="2">
        <f>K297*3</f>
        <v>92.699999999999989</v>
      </c>
      <c r="R297" s="2">
        <f>M297+(N297*2)+P297-Q297</f>
        <v>99.700000000000017</v>
      </c>
      <c r="S297" s="5">
        <f>((((R297*(19-B297))*2)/(B297+2)-(B297+1))/100)</f>
        <v>0.65760000000000007</v>
      </c>
      <c r="U297" s="6">
        <f>A297</f>
        <v>0.65760000000000007</v>
      </c>
    </row>
    <row r="298" spans="1:21" x14ac:dyDescent="0.3">
      <c r="A298" s="4">
        <f>S298+T298</f>
        <v>0.64400000000000002</v>
      </c>
      <c r="B298">
        <v>13</v>
      </c>
      <c r="C298">
        <v>316</v>
      </c>
      <c r="D298" t="s">
        <v>224</v>
      </c>
      <c r="E298" t="s">
        <v>80</v>
      </c>
      <c r="F298" t="s">
        <v>46</v>
      </c>
      <c r="G298">
        <v>25</v>
      </c>
      <c r="H298">
        <v>267</v>
      </c>
      <c r="I298">
        <v>364</v>
      </c>
      <c r="J298">
        <v>317.10000000000002</v>
      </c>
      <c r="K298">
        <v>30.2</v>
      </c>
      <c r="L298">
        <v>4.3</v>
      </c>
      <c r="M298" s="2">
        <f>500-C298</f>
        <v>184</v>
      </c>
      <c r="N298" s="2">
        <f>L298-12</f>
        <v>-7.7</v>
      </c>
      <c r="O298" s="2">
        <f>35-G298</f>
        <v>10</v>
      </c>
      <c r="P298" s="2">
        <f>O298*2</f>
        <v>20</v>
      </c>
      <c r="Q298" s="2">
        <f>K298*3</f>
        <v>90.6</v>
      </c>
      <c r="R298" s="2">
        <f>M298+(N298*2)+P298-Q298</f>
        <v>98</v>
      </c>
      <c r="S298" s="5">
        <f>((((R298*(19-B298))*2)/(B298+2)-(B298+1))/100)</f>
        <v>0.64400000000000002</v>
      </c>
      <c r="U298" s="6">
        <f>A298</f>
        <v>0.64400000000000002</v>
      </c>
    </row>
    <row r="299" spans="1:21" x14ac:dyDescent="0.3">
      <c r="A299" s="4">
        <f>S299+T299</f>
        <v>0.54320000000000013</v>
      </c>
      <c r="B299">
        <v>13</v>
      </c>
      <c r="C299">
        <v>300</v>
      </c>
      <c r="D299" t="s">
        <v>174</v>
      </c>
      <c r="E299" t="s">
        <v>126</v>
      </c>
      <c r="F299" t="s">
        <v>29</v>
      </c>
      <c r="G299">
        <v>30</v>
      </c>
      <c r="H299">
        <v>226</v>
      </c>
      <c r="I299">
        <v>390</v>
      </c>
      <c r="J299">
        <v>289.39999999999998</v>
      </c>
      <c r="K299">
        <v>38.799999999999997</v>
      </c>
      <c r="L299">
        <v>7.9</v>
      </c>
      <c r="M299" s="2">
        <f>500-C299</f>
        <v>200</v>
      </c>
      <c r="N299" s="2">
        <f>L299-12</f>
        <v>-4.0999999999999996</v>
      </c>
      <c r="O299" s="2">
        <f>35-G299</f>
        <v>5</v>
      </c>
      <c r="P299" s="2">
        <f>O299*2</f>
        <v>10</v>
      </c>
      <c r="Q299" s="2">
        <f>K299*3</f>
        <v>116.39999999999999</v>
      </c>
      <c r="R299" s="2">
        <f>M299+(N299*2)+P299-Q299</f>
        <v>85.40000000000002</v>
      </c>
      <c r="S299" s="5">
        <f>((((R299*(19-B299))*2)/(B299+2)-(B299+1))/100)</f>
        <v>0.54320000000000013</v>
      </c>
      <c r="U299" s="6">
        <f>A299</f>
        <v>0.54320000000000013</v>
      </c>
    </row>
    <row r="300" spans="1:21" x14ac:dyDescent="0.3">
      <c r="A300" s="4">
        <f>S300+T300</f>
        <v>0.54</v>
      </c>
      <c r="B300">
        <v>13</v>
      </c>
      <c r="C300">
        <v>322</v>
      </c>
      <c r="D300" t="s">
        <v>202</v>
      </c>
      <c r="E300" t="s">
        <v>91</v>
      </c>
      <c r="F300" t="s">
        <v>46</v>
      </c>
      <c r="G300">
        <v>29</v>
      </c>
      <c r="H300">
        <v>265</v>
      </c>
      <c r="I300">
        <v>372</v>
      </c>
      <c r="J300">
        <v>322.8</v>
      </c>
      <c r="K300">
        <v>31.4</v>
      </c>
      <c r="L300">
        <v>6.6</v>
      </c>
      <c r="M300" s="2">
        <f>500-C300</f>
        <v>178</v>
      </c>
      <c r="N300" s="2">
        <f>L300-12</f>
        <v>-5.4</v>
      </c>
      <c r="O300" s="2">
        <f>35-G300</f>
        <v>6</v>
      </c>
      <c r="P300" s="2">
        <f>O300*2</f>
        <v>12</v>
      </c>
      <c r="Q300" s="2">
        <f>K300*3</f>
        <v>94.199999999999989</v>
      </c>
      <c r="R300" s="2">
        <f>M300+(N300*2)+P300-Q300</f>
        <v>85</v>
      </c>
      <c r="S300" s="5">
        <f>((((R300*(19-B300))*2)/(B300+2)-(B300+1))/100)</f>
        <v>0.54</v>
      </c>
      <c r="U300" s="6">
        <f>A300</f>
        <v>0.54</v>
      </c>
    </row>
    <row r="301" spans="1:21" x14ac:dyDescent="0.3">
      <c r="A301" s="4">
        <f>S301+T301</f>
        <v>0.51919999999999999</v>
      </c>
      <c r="B301">
        <v>13</v>
      </c>
      <c r="C301">
        <v>339</v>
      </c>
      <c r="D301" t="s">
        <v>256</v>
      </c>
      <c r="E301" t="s">
        <v>57</v>
      </c>
      <c r="F301" t="s">
        <v>46</v>
      </c>
      <c r="G301">
        <v>25</v>
      </c>
      <c r="H301">
        <v>277</v>
      </c>
      <c r="I301">
        <v>394</v>
      </c>
      <c r="J301">
        <v>334.2</v>
      </c>
      <c r="K301">
        <v>27.8</v>
      </c>
      <c r="L301">
        <v>4.4000000000000004</v>
      </c>
      <c r="M301" s="2">
        <f>500-C301</f>
        <v>161</v>
      </c>
      <c r="N301" s="2">
        <f>L301-12</f>
        <v>-7.6</v>
      </c>
      <c r="O301" s="2">
        <f>35-G301</f>
        <v>10</v>
      </c>
      <c r="P301" s="2">
        <f>O301*2</f>
        <v>20</v>
      </c>
      <c r="Q301" s="2">
        <f>K301*3</f>
        <v>83.4</v>
      </c>
      <c r="R301" s="2">
        <f>M301+(N301*2)+P301-Q301</f>
        <v>82.4</v>
      </c>
      <c r="S301" s="5">
        <f>((((R301*(19-B301))*2)/(B301+2)-(B301+1))/100)</f>
        <v>0.51919999999999999</v>
      </c>
      <c r="U301" s="6">
        <f>A301</f>
        <v>0.51919999999999999</v>
      </c>
    </row>
    <row r="302" spans="1:21" x14ac:dyDescent="0.3">
      <c r="A302" s="4">
        <f>S302+T302</f>
        <v>0.51840000000000008</v>
      </c>
      <c r="B302">
        <v>13</v>
      </c>
      <c r="C302">
        <v>312</v>
      </c>
      <c r="D302" t="s">
        <v>327</v>
      </c>
      <c r="E302" t="s">
        <v>21</v>
      </c>
      <c r="F302" t="s">
        <v>29</v>
      </c>
      <c r="G302">
        <v>28</v>
      </c>
      <c r="H302">
        <v>262</v>
      </c>
      <c r="I302">
        <v>392</v>
      </c>
      <c r="J302">
        <v>307.10000000000002</v>
      </c>
      <c r="K302">
        <v>36.9</v>
      </c>
      <c r="L302">
        <v>7.5</v>
      </c>
      <c r="M302" s="2">
        <f>500-C302</f>
        <v>188</v>
      </c>
      <c r="N302" s="2">
        <f>L302-12</f>
        <v>-4.5</v>
      </c>
      <c r="O302" s="2">
        <f>35-G302</f>
        <v>7</v>
      </c>
      <c r="P302" s="2">
        <f>O302*2</f>
        <v>14</v>
      </c>
      <c r="Q302" s="2">
        <f>K302*3</f>
        <v>110.69999999999999</v>
      </c>
      <c r="R302" s="2">
        <f>M302+(N302*2)+P302-Q302</f>
        <v>82.300000000000011</v>
      </c>
      <c r="S302" s="5">
        <f>((((R302*(19-B302))*2)/(B302+2)-(B302+1))/100)</f>
        <v>0.51840000000000008</v>
      </c>
      <c r="U302" s="6">
        <f>A302</f>
        <v>0.51840000000000008</v>
      </c>
    </row>
    <row r="303" spans="1:2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x14ac:dyDescent="0.3">
      <c r="A312" s="4"/>
      <c r="M312" s="2"/>
      <c r="N312" s="2"/>
      <c r="O312" s="2"/>
      <c r="P312" s="2"/>
      <c r="Q312" s="2"/>
      <c r="R312" s="2"/>
      <c r="S312" s="5"/>
      <c r="U312" s="6"/>
    </row>
    <row r="313" spans="1:2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x14ac:dyDescent="0.3">
      <c r="A316" s="4"/>
      <c r="M316" s="2"/>
      <c r="N316" s="2"/>
      <c r="O316" s="2"/>
      <c r="P316" s="2"/>
      <c r="Q316" s="2"/>
      <c r="R316" s="2"/>
      <c r="S316" s="5"/>
      <c r="U316" s="6"/>
    </row>
    <row r="317" spans="1:2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x14ac:dyDescent="0.3">
      <c r="A318" s="4"/>
      <c r="M318" s="2"/>
      <c r="N318" s="2"/>
      <c r="O318" s="2"/>
      <c r="P318" s="2"/>
      <c r="Q318" s="2"/>
      <c r="R318" s="2"/>
      <c r="S318" s="5"/>
      <c r="U318" s="6"/>
    </row>
    <row r="319" spans="1:2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  <row r="415" spans="1:21" x14ac:dyDescent="0.3">
      <c r="A415" s="4"/>
      <c r="M415" s="2"/>
      <c r="N415" s="2"/>
      <c r="O415" s="2"/>
      <c r="P415" s="2"/>
      <c r="Q415" s="2"/>
      <c r="R415" s="2"/>
      <c r="S415" s="5"/>
      <c r="U415" s="6"/>
    </row>
    <row r="416" spans="1:21" x14ac:dyDescent="0.3">
      <c r="A416" s="4"/>
      <c r="M416" s="2"/>
      <c r="N416" s="2"/>
      <c r="O416" s="2"/>
      <c r="P416" s="2"/>
      <c r="Q416" s="2"/>
      <c r="R416" s="2"/>
      <c r="S416" s="5"/>
      <c r="U416" s="6"/>
    </row>
    <row r="417" spans="1:21" x14ac:dyDescent="0.3">
      <c r="A417" s="4"/>
      <c r="M417" s="2"/>
      <c r="N417" s="2"/>
      <c r="O417" s="2"/>
      <c r="P417" s="2"/>
      <c r="Q417" s="2"/>
      <c r="R417" s="2"/>
      <c r="S417" s="5"/>
      <c r="U417" s="6"/>
    </row>
    <row r="418" spans="1:21" x14ac:dyDescent="0.3">
      <c r="A418" s="4"/>
      <c r="M418" s="2"/>
      <c r="N418" s="2"/>
      <c r="O418" s="2"/>
      <c r="P418" s="2"/>
      <c r="Q418" s="2"/>
      <c r="R418" s="2"/>
      <c r="S418" s="5"/>
      <c r="U418" s="6"/>
    </row>
    <row r="419" spans="1:21" x14ac:dyDescent="0.3">
      <c r="A419" s="4"/>
      <c r="M419" s="2"/>
      <c r="N419" s="2"/>
      <c r="O419" s="2"/>
      <c r="P419" s="2"/>
      <c r="Q419" s="2"/>
      <c r="R419" s="2"/>
      <c r="S419" s="5"/>
      <c r="U419" s="6"/>
    </row>
    <row r="420" spans="1:21" x14ac:dyDescent="0.3">
      <c r="A420" s="4"/>
      <c r="M420" s="2"/>
      <c r="N420" s="2"/>
      <c r="O420" s="2"/>
      <c r="P420" s="2"/>
      <c r="Q420" s="2"/>
      <c r="R420" s="2"/>
      <c r="S420" s="5"/>
      <c r="U420" s="6"/>
    </row>
    <row r="421" spans="1:21" x14ac:dyDescent="0.3">
      <c r="A421" s="4"/>
      <c r="M421" s="2"/>
      <c r="N421" s="2"/>
      <c r="O421" s="2"/>
      <c r="P421" s="2"/>
      <c r="Q421" s="2"/>
      <c r="R421" s="2"/>
      <c r="S421" s="5"/>
      <c r="U421" s="6"/>
    </row>
    <row r="422" spans="1:21" x14ac:dyDescent="0.3">
      <c r="A422" s="4"/>
      <c r="M422" s="2"/>
      <c r="N422" s="2"/>
      <c r="O422" s="2"/>
      <c r="P422" s="2"/>
      <c r="Q422" s="2"/>
      <c r="R422" s="2"/>
      <c r="S422" s="5"/>
      <c r="U422" s="6"/>
    </row>
    <row r="423" spans="1:21" x14ac:dyDescent="0.3">
      <c r="A423" s="4"/>
      <c r="M423" s="2"/>
      <c r="N423" s="2"/>
      <c r="O423" s="2"/>
      <c r="P423" s="2"/>
      <c r="Q423" s="2"/>
      <c r="R423" s="2"/>
      <c r="S423" s="5"/>
      <c r="U423" s="6"/>
    </row>
    <row r="424" spans="1:21" x14ac:dyDescent="0.3">
      <c r="A424" s="4"/>
      <c r="M424" s="2"/>
      <c r="N424" s="2"/>
      <c r="O424" s="2"/>
      <c r="P424" s="2"/>
      <c r="Q424" s="2"/>
      <c r="R424" s="2"/>
      <c r="S424" s="5"/>
      <c r="U424" s="6"/>
    </row>
    <row r="425" spans="1:21" x14ac:dyDescent="0.3">
      <c r="A425" s="4"/>
      <c r="M425" s="2"/>
      <c r="N425" s="2"/>
      <c r="O425" s="2"/>
      <c r="P425" s="2"/>
      <c r="Q425" s="2"/>
      <c r="R425" s="2"/>
      <c r="S425" s="5"/>
      <c r="U425" s="6"/>
    </row>
    <row r="426" spans="1:21" x14ac:dyDescent="0.3">
      <c r="A426" s="4"/>
      <c r="M426" s="2"/>
      <c r="N426" s="2"/>
      <c r="O426" s="2"/>
      <c r="P426" s="2"/>
      <c r="Q426" s="2"/>
      <c r="R426" s="2"/>
      <c r="S426" s="5"/>
      <c r="U426" s="6"/>
    </row>
    <row r="427" spans="1:21" x14ac:dyDescent="0.3">
      <c r="A427" s="4"/>
      <c r="M427" s="2"/>
      <c r="N427" s="2"/>
      <c r="O427" s="2"/>
      <c r="P427" s="2"/>
      <c r="Q427" s="2"/>
      <c r="R427" s="2"/>
      <c r="S427" s="5"/>
      <c r="U427" s="6"/>
    </row>
    <row r="428" spans="1:21" x14ac:dyDescent="0.3">
      <c r="A428" s="4"/>
      <c r="M428" s="2"/>
      <c r="N428" s="2"/>
      <c r="O428" s="2"/>
      <c r="P428" s="2"/>
      <c r="Q428" s="2"/>
      <c r="R428" s="2"/>
      <c r="S428" s="5"/>
      <c r="U428" s="6"/>
    </row>
    <row r="429" spans="1:21" x14ac:dyDescent="0.3">
      <c r="A429" s="4"/>
      <c r="M429" s="2"/>
      <c r="N429" s="2"/>
      <c r="O429" s="2"/>
      <c r="P429" s="2"/>
      <c r="Q429" s="2"/>
      <c r="R429" s="2"/>
      <c r="S429" s="5"/>
      <c r="U429" s="6"/>
    </row>
    <row r="430" spans="1:21" x14ac:dyDescent="0.3">
      <c r="A430" s="4"/>
      <c r="M430" s="2"/>
      <c r="N430" s="2"/>
      <c r="O430" s="2"/>
      <c r="P430" s="2"/>
      <c r="Q430" s="2"/>
      <c r="R430" s="2"/>
      <c r="S430" s="5"/>
      <c r="U430" s="6"/>
    </row>
    <row r="431" spans="1:21" x14ac:dyDescent="0.3">
      <c r="A431" s="4"/>
      <c r="M431" s="2"/>
      <c r="N431" s="2"/>
      <c r="O431" s="2"/>
      <c r="P431" s="2"/>
      <c r="Q431" s="2"/>
      <c r="R431" s="2"/>
      <c r="S431" s="5"/>
      <c r="U431" s="6"/>
    </row>
    <row r="432" spans="1:21" x14ac:dyDescent="0.3">
      <c r="A432" s="4"/>
      <c r="M432" s="2"/>
      <c r="N432" s="2"/>
      <c r="O432" s="2"/>
      <c r="P432" s="2"/>
      <c r="Q432" s="2"/>
      <c r="R432" s="2"/>
      <c r="S432" s="5"/>
      <c r="U432" s="6"/>
    </row>
    <row r="433" spans="1:21" x14ac:dyDescent="0.3">
      <c r="A433" s="4"/>
      <c r="M433" s="2"/>
      <c r="N433" s="2"/>
      <c r="O433" s="2"/>
      <c r="P433" s="2"/>
      <c r="Q433" s="2"/>
      <c r="R433" s="2"/>
      <c r="S433" s="5"/>
      <c r="U433" s="6"/>
    </row>
    <row r="434" spans="1:21" x14ac:dyDescent="0.3">
      <c r="A434" s="4"/>
      <c r="M434" s="2"/>
      <c r="N434" s="2"/>
      <c r="O434" s="2"/>
      <c r="P434" s="2"/>
      <c r="Q434" s="2"/>
      <c r="R434" s="2"/>
      <c r="S434" s="5"/>
      <c r="U434" s="6"/>
    </row>
    <row r="435" spans="1:21" x14ac:dyDescent="0.3">
      <c r="A435" s="4"/>
      <c r="M435" s="2"/>
      <c r="N435" s="2"/>
      <c r="O435" s="2"/>
      <c r="P435" s="2"/>
      <c r="Q435" s="2"/>
      <c r="R435" s="2"/>
      <c r="S435" s="5"/>
      <c r="U435" s="6"/>
    </row>
    <row r="436" spans="1:21" x14ac:dyDescent="0.3">
      <c r="A436" s="4"/>
      <c r="M436" s="2"/>
      <c r="N436" s="2"/>
      <c r="O436" s="2"/>
      <c r="P436" s="2"/>
      <c r="Q436" s="2"/>
      <c r="R436" s="2"/>
      <c r="S436" s="5"/>
      <c r="U436" s="6"/>
    </row>
    <row r="437" spans="1:21" x14ac:dyDescent="0.3">
      <c r="A437" s="4"/>
      <c r="M437" s="2"/>
      <c r="N437" s="2"/>
      <c r="O437" s="2"/>
      <c r="P437" s="2"/>
      <c r="Q437" s="2"/>
      <c r="R437" s="2"/>
      <c r="S437" s="5"/>
      <c r="U437" s="6"/>
    </row>
    <row r="438" spans="1:21" x14ac:dyDescent="0.3">
      <c r="A438" s="4"/>
      <c r="M438" s="2"/>
      <c r="N438" s="2"/>
      <c r="O438" s="2"/>
      <c r="P438" s="2"/>
      <c r="Q438" s="2"/>
      <c r="R438" s="2"/>
      <c r="S438" s="5"/>
      <c r="U438" s="6"/>
    </row>
    <row r="439" spans="1:21" x14ac:dyDescent="0.3">
      <c r="A439" s="4"/>
      <c r="M439" s="2"/>
      <c r="N439" s="2"/>
      <c r="O439" s="2"/>
      <c r="P439" s="2"/>
      <c r="Q439" s="2"/>
      <c r="R439" s="2"/>
      <c r="S439" s="5"/>
      <c r="U439" s="6"/>
    </row>
    <row r="440" spans="1:21" x14ac:dyDescent="0.3">
      <c r="A440" s="4"/>
      <c r="M440" s="2"/>
      <c r="N440" s="2"/>
      <c r="O440" s="2"/>
      <c r="P440" s="2"/>
      <c r="Q440" s="2"/>
      <c r="R440" s="2"/>
      <c r="S440" s="5"/>
      <c r="U440" s="6"/>
    </row>
    <row r="441" spans="1:21" x14ac:dyDescent="0.3">
      <c r="A441" s="4"/>
      <c r="M441" s="2"/>
      <c r="N441" s="2"/>
      <c r="O441" s="2"/>
      <c r="P441" s="2"/>
      <c r="Q441" s="2"/>
      <c r="R441" s="2"/>
      <c r="S441" s="5"/>
      <c r="U441" s="6"/>
    </row>
    <row r="442" spans="1:21" x14ac:dyDescent="0.3">
      <c r="A442" s="4"/>
      <c r="M442" s="2"/>
      <c r="N442" s="2"/>
      <c r="O442" s="2"/>
      <c r="P442" s="2"/>
      <c r="Q442" s="2"/>
      <c r="R442" s="2"/>
      <c r="S442" s="5"/>
      <c r="U442" s="6"/>
    </row>
    <row r="443" spans="1:21" x14ac:dyDescent="0.3">
      <c r="A443" s="4"/>
      <c r="M443" s="2"/>
      <c r="N443" s="2"/>
      <c r="O443" s="2"/>
      <c r="P443" s="2"/>
      <c r="Q443" s="2"/>
      <c r="R443" s="2"/>
      <c r="S443" s="5"/>
      <c r="U443" s="6"/>
    </row>
    <row r="444" spans="1:21" x14ac:dyDescent="0.3">
      <c r="A444" s="4"/>
      <c r="M444" s="2"/>
      <c r="N444" s="2"/>
      <c r="O444" s="2"/>
      <c r="P444" s="2"/>
      <c r="Q444" s="2"/>
      <c r="R444" s="2"/>
      <c r="S444" s="5"/>
      <c r="U444" s="6"/>
    </row>
    <row r="445" spans="1:21" x14ac:dyDescent="0.3">
      <c r="A445" s="4"/>
      <c r="M445" s="2"/>
      <c r="N445" s="2"/>
      <c r="O445" s="2"/>
      <c r="P445" s="2"/>
      <c r="Q445" s="2"/>
      <c r="R445" s="2"/>
      <c r="S445" s="5"/>
      <c r="U445" s="6"/>
    </row>
    <row r="446" spans="1:21" x14ac:dyDescent="0.3">
      <c r="A446" s="4"/>
      <c r="M446" s="2"/>
      <c r="N446" s="2"/>
      <c r="O446" s="2"/>
      <c r="P446" s="2"/>
      <c r="Q446" s="2"/>
      <c r="R446" s="2"/>
      <c r="S446" s="5"/>
      <c r="U446" s="6"/>
    </row>
    <row r="447" spans="1:21" x14ac:dyDescent="0.3">
      <c r="A447" s="4"/>
      <c r="M447" s="2"/>
      <c r="N447" s="2"/>
      <c r="O447" s="2"/>
      <c r="P447" s="2"/>
      <c r="Q447" s="2"/>
      <c r="R447" s="2"/>
      <c r="S447" s="5"/>
      <c r="U447" s="6"/>
    </row>
    <row r="448" spans="1:21" x14ac:dyDescent="0.3">
      <c r="A448" s="4"/>
      <c r="M448" s="2"/>
      <c r="N448" s="2"/>
      <c r="O448" s="2"/>
      <c r="P448" s="2"/>
      <c r="Q448" s="2"/>
      <c r="R448" s="2"/>
      <c r="S448" s="5"/>
      <c r="U448" s="6"/>
    </row>
    <row r="449" spans="1:21" x14ac:dyDescent="0.3">
      <c r="A449" s="4"/>
      <c r="M449" s="2"/>
      <c r="N449" s="2"/>
      <c r="O449" s="2"/>
      <c r="P449" s="2"/>
      <c r="Q449" s="2"/>
      <c r="R449" s="2"/>
      <c r="S449" s="5"/>
      <c r="U449" s="6"/>
    </row>
    <row r="450" spans="1:21" x14ac:dyDescent="0.3">
      <c r="A450" s="4"/>
      <c r="M450" s="2"/>
      <c r="N450" s="2"/>
      <c r="O450" s="2"/>
      <c r="P450" s="2"/>
      <c r="Q450" s="2"/>
      <c r="R450" s="2"/>
      <c r="S450" s="5"/>
      <c r="U450" s="6"/>
    </row>
    <row r="451" spans="1:21" x14ac:dyDescent="0.3">
      <c r="A451" s="4"/>
      <c r="M451" s="2"/>
      <c r="N451" s="2"/>
      <c r="O451" s="2"/>
      <c r="P451" s="2"/>
      <c r="Q451" s="2"/>
      <c r="R451" s="2"/>
      <c r="S451" s="5"/>
      <c r="U451" s="6"/>
    </row>
    <row r="452" spans="1:21" x14ac:dyDescent="0.3">
      <c r="A452" s="4"/>
      <c r="M452" s="2"/>
      <c r="N452" s="2"/>
      <c r="O452" s="2"/>
      <c r="P452" s="2"/>
      <c r="Q452" s="2"/>
      <c r="R452" s="2"/>
      <c r="S452" s="5"/>
      <c r="U452" s="6"/>
    </row>
    <row r="453" spans="1:21" x14ac:dyDescent="0.3">
      <c r="A453" s="4"/>
      <c r="M453" s="2"/>
      <c r="N453" s="2"/>
      <c r="O453" s="2"/>
      <c r="P453" s="2"/>
      <c r="Q453" s="2"/>
      <c r="R453" s="2"/>
      <c r="S453" s="5"/>
      <c r="U453" s="6"/>
    </row>
    <row r="454" spans="1:21" x14ac:dyDescent="0.3">
      <c r="A454" s="4"/>
      <c r="M454" s="2"/>
      <c r="N454" s="2"/>
      <c r="O454" s="2"/>
      <c r="P454" s="2"/>
      <c r="Q454" s="2"/>
      <c r="R454" s="2"/>
      <c r="S454" s="5"/>
      <c r="U454" s="6"/>
    </row>
    <row r="455" spans="1:21" x14ac:dyDescent="0.3">
      <c r="A455" s="4"/>
      <c r="M455" s="2"/>
      <c r="N455" s="2"/>
      <c r="O455" s="2"/>
      <c r="P455" s="2"/>
      <c r="Q455" s="2"/>
      <c r="R455" s="2"/>
      <c r="S455" s="5"/>
      <c r="U455" s="6"/>
    </row>
  </sheetData>
  <autoFilter ref="A1:U455" xr:uid="{AA475501-0556-4005-903B-FBB8ED7D80D9}">
    <sortState xmlns:xlrd2="http://schemas.microsoft.com/office/spreadsheetml/2017/richdata2" ref="A2:U455">
      <sortCondition descending="1" ref="A1:A455"/>
    </sortState>
  </autoFilter>
  <conditionalFormatting sqref="D1:D1048576">
    <cfRule type="duplicateValues" dxfId="2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W43"/>
  <sheetViews>
    <sheetView topLeftCell="M28" workbookViewId="0">
      <selection activeCell="U38" sqref="U38:U43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8.109375" bestFit="1" customWidth="1"/>
    <col min="22" max="22" width="4" bestFit="1" customWidth="1"/>
  </cols>
  <sheetData>
    <row r="1" spans="1:23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362</v>
      </c>
      <c r="U1" s="1" t="s">
        <v>340</v>
      </c>
    </row>
    <row r="2" spans="1:23" x14ac:dyDescent="0.3">
      <c r="A2" s="4">
        <v>31.58</v>
      </c>
      <c r="B2">
        <v>4</v>
      </c>
      <c r="C2">
        <v>31</v>
      </c>
      <c r="D2" t="s">
        <v>65</v>
      </c>
      <c r="E2" t="s">
        <v>31</v>
      </c>
      <c r="F2" t="s">
        <v>66</v>
      </c>
      <c r="G2">
        <v>27</v>
      </c>
      <c r="H2">
        <v>14</v>
      </c>
      <c r="I2">
        <v>47</v>
      </c>
      <c r="J2">
        <v>29.6</v>
      </c>
      <c r="K2">
        <v>9</v>
      </c>
      <c r="L2">
        <v>25.3</v>
      </c>
      <c r="M2" s="2">
        <v>469</v>
      </c>
      <c r="N2" s="2">
        <v>7.3000000000000007</v>
      </c>
      <c r="O2" s="2">
        <v>8</v>
      </c>
      <c r="P2" s="2">
        <v>16</v>
      </c>
      <c r="Q2" s="2">
        <v>27</v>
      </c>
      <c r="R2" s="2">
        <v>472.6</v>
      </c>
      <c r="S2" s="5">
        <v>31.58</v>
      </c>
      <c r="U2" s="4">
        <f>A2*2.45</f>
        <v>77.370999999999995</v>
      </c>
      <c r="W2" s="4"/>
    </row>
    <row r="3" spans="1:23" x14ac:dyDescent="0.3">
      <c r="A3" s="4">
        <v>30.84</v>
      </c>
      <c r="B3">
        <v>4</v>
      </c>
      <c r="C3">
        <v>35</v>
      </c>
      <c r="D3" t="s">
        <v>85</v>
      </c>
      <c r="E3" t="s">
        <v>48</v>
      </c>
      <c r="F3" t="s">
        <v>66</v>
      </c>
      <c r="G3">
        <v>26</v>
      </c>
      <c r="H3">
        <v>19</v>
      </c>
      <c r="I3">
        <v>53</v>
      </c>
      <c r="J3">
        <v>35.4</v>
      </c>
      <c r="K3">
        <v>10.6</v>
      </c>
      <c r="L3">
        <v>24.2</v>
      </c>
      <c r="M3" s="2">
        <v>465</v>
      </c>
      <c r="N3" s="2">
        <v>12.2</v>
      </c>
      <c r="O3" s="2">
        <v>4</v>
      </c>
      <c r="P3" s="2">
        <v>8</v>
      </c>
      <c r="Q3" s="2">
        <v>31.799999999999997</v>
      </c>
      <c r="R3" s="2">
        <v>477.8</v>
      </c>
      <c r="S3" s="5">
        <v>30.84</v>
      </c>
      <c r="U3" s="4">
        <f t="shared" ref="U3:U43" si="0">A3*2.45</f>
        <v>75.558000000000007</v>
      </c>
      <c r="W3" s="4"/>
    </row>
    <row r="4" spans="1:23" x14ac:dyDescent="0.3">
      <c r="A4" s="4">
        <v>26.544</v>
      </c>
      <c r="B4">
        <v>5</v>
      </c>
      <c r="C4">
        <v>40</v>
      </c>
      <c r="D4" t="s">
        <v>149</v>
      </c>
      <c r="E4" t="s">
        <v>95</v>
      </c>
      <c r="F4" t="s">
        <v>66</v>
      </c>
      <c r="G4">
        <v>24</v>
      </c>
      <c r="H4">
        <v>20</v>
      </c>
      <c r="I4">
        <v>56</v>
      </c>
      <c r="J4">
        <v>41.3</v>
      </c>
      <c r="K4">
        <v>10.7</v>
      </c>
      <c r="L4">
        <v>25.6</v>
      </c>
      <c r="M4" s="2">
        <v>460</v>
      </c>
      <c r="N4" s="2">
        <v>7.6000000000000014</v>
      </c>
      <c r="O4" s="2">
        <v>11</v>
      </c>
      <c r="P4" s="2">
        <v>22</v>
      </c>
      <c r="Q4" s="2">
        <v>32.099999999999994</v>
      </c>
      <c r="R4" s="2">
        <v>465.1</v>
      </c>
      <c r="S4" s="5">
        <v>26.544</v>
      </c>
      <c r="T4" s="2"/>
      <c r="U4" s="4">
        <f t="shared" si="0"/>
        <v>65.032800000000009</v>
      </c>
      <c r="W4" s="4"/>
    </row>
    <row r="5" spans="1:23" x14ac:dyDescent="0.3">
      <c r="A5" s="4">
        <v>25.851999999999997</v>
      </c>
      <c r="B5">
        <v>5</v>
      </c>
      <c r="C5">
        <v>44</v>
      </c>
      <c r="D5" t="s">
        <v>104</v>
      </c>
      <c r="E5" t="s">
        <v>44</v>
      </c>
      <c r="F5" t="s">
        <v>66</v>
      </c>
      <c r="G5">
        <v>26</v>
      </c>
      <c r="H5">
        <v>23</v>
      </c>
      <c r="I5">
        <v>60</v>
      </c>
      <c r="J5">
        <v>45.7</v>
      </c>
      <c r="K5">
        <v>11.2</v>
      </c>
      <c r="L5">
        <v>21.7</v>
      </c>
      <c r="M5" s="2">
        <v>456</v>
      </c>
      <c r="N5" s="2">
        <v>3.6999999999999993</v>
      </c>
      <c r="O5" s="2">
        <v>9</v>
      </c>
      <c r="P5" s="2">
        <v>18</v>
      </c>
      <c r="Q5" s="2">
        <v>33.599999999999994</v>
      </c>
      <c r="R5" s="2">
        <v>447.79999999999995</v>
      </c>
      <c r="S5" s="5">
        <v>25.851999999999997</v>
      </c>
      <c r="U5" s="4">
        <f t="shared" si="0"/>
        <v>63.337399999999995</v>
      </c>
      <c r="W5" s="4"/>
    </row>
    <row r="6" spans="1:23" x14ac:dyDescent="0.3">
      <c r="A6" s="4">
        <v>21.648250000000001</v>
      </c>
      <c r="B6">
        <v>6</v>
      </c>
      <c r="C6">
        <v>65</v>
      </c>
      <c r="D6" t="s">
        <v>169</v>
      </c>
      <c r="E6" t="s">
        <v>91</v>
      </c>
      <c r="F6" t="s">
        <v>66</v>
      </c>
      <c r="G6">
        <v>24</v>
      </c>
      <c r="H6">
        <v>33</v>
      </c>
      <c r="I6">
        <v>91</v>
      </c>
      <c r="J6">
        <v>64.400000000000006</v>
      </c>
      <c r="K6">
        <v>17.3</v>
      </c>
      <c r="L6">
        <v>20.5</v>
      </c>
      <c r="M6" s="2">
        <v>435</v>
      </c>
      <c r="N6" s="2">
        <v>8.5</v>
      </c>
      <c r="O6" s="2">
        <v>11</v>
      </c>
      <c r="P6" s="2">
        <v>22</v>
      </c>
      <c r="Q6" s="2">
        <v>51.900000000000006</v>
      </c>
      <c r="R6" s="2">
        <v>422.1</v>
      </c>
      <c r="S6" s="5">
        <v>21.648250000000001</v>
      </c>
      <c r="T6" s="2"/>
      <c r="U6" s="4">
        <f t="shared" si="0"/>
        <v>53.038212500000007</v>
      </c>
      <c r="W6" s="4"/>
    </row>
    <row r="7" spans="1:23" x14ac:dyDescent="0.3">
      <c r="A7" s="4">
        <v>21.210500000000003</v>
      </c>
      <c r="B7">
        <v>6</v>
      </c>
      <c r="C7">
        <v>55</v>
      </c>
      <c r="D7" t="s">
        <v>86</v>
      </c>
      <c r="E7" t="s">
        <v>87</v>
      </c>
      <c r="F7" t="s">
        <v>66</v>
      </c>
      <c r="G7">
        <v>26</v>
      </c>
      <c r="H7">
        <v>25</v>
      </c>
      <c r="I7">
        <v>70</v>
      </c>
      <c r="J7">
        <v>55.3</v>
      </c>
      <c r="K7">
        <v>11.4</v>
      </c>
      <c r="L7">
        <v>20.3</v>
      </c>
      <c r="M7" s="2">
        <v>445</v>
      </c>
      <c r="N7" s="2">
        <v>8.3000000000000007</v>
      </c>
      <c r="O7" s="2">
        <v>6</v>
      </c>
      <c r="P7" s="2">
        <v>12</v>
      </c>
      <c r="Q7" s="2">
        <v>34.200000000000003</v>
      </c>
      <c r="R7" s="2">
        <v>439.40000000000003</v>
      </c>
      <c r="S7" s="5">
        <v>21.210500000000003</v>
      </c>
      <c r="U7" s="4">
        <f t="shared" si="0"/>
        <v>51.965725000000013</v>
      </c>
      <c r="W7" s="4"/>
    </row>
    <row r="8" spans="1:23" x14ac:dyDescent="0.3">
      <c r="A8" s="4">
        <v>21.009</v>
      </c>
      <c r="B8">
        <v>6</v>
      </c>
      <c r="C8">
        <v>57</v>
      </c>
      <c r="D8" t="s">
        <v>121</v>
      </c>
      <c r="E8" t="s">
        <v>99</v>
      </c>
      <c r="F8" t="s">
        <v>66</v>
      </c>
      <c r="G8">
        <v>23</v>
      </c>
      <c r="H8">
        <v>32</v>
      </c>
      <c r="I8">
        <v>83</v>
      </c>
      <c r="J8">
        <v>59.1</v>
      </c>
      <c r="K8">
        <v>13.2</v>
      </c>
      <c r="L8">
        <v>17.899999999999999</v>
      </c>
      <c r="M8" s="2">
        <v>443</v>
      </c>
      <c r="N8" s="2">
        <v>5.8999999999999986</v>
      </c>
      <c r="O8" s="2">
        <v>9</v>
      </c>
      <c r="P8" s="2">
        <v>18</v>
      </c>
      <c r="Q8" s="2">
        <v>39.599999999999994</v>
      </c>
      <c r="R8" s="2">
        <v>433.20000000000005</v>
      </c>
      <c r="S8" s="5">
        <v>21.009</v>
      </c>
      <c r="T8" s="2"/>
      <c r="U8" s="4">
        <f t="shared" si="0"/>
        <v>51.472050000000003</v>
      </c>
      <c r="W8" s="4"/>
    </row>
    <row r="9" spans="1:23" x14ac:dyDescent="0.3">
      <c r="A9" s="4">
        <v>20.836750000000002</v>
      </c>
      <c r="B9">
        <v>6</v>
      </c>
      <c r="C9">
        <v>56</v>
      </c>
      <c r="D9" t="s">
        <v>103</v>
      </c>
      <c r="E9" t="s">
        <v>54</v>
      </c>
      <c r="F9" t="s">
        <v>66</v>
      </c>
      <c r="G9">
        <v>25</v>
      </c>
      <c r="H9">
        <v>27</v>
      </c>
      <c r="I9">
        <v>77</v>
      </c>
      <c r="J9">
        <v>56</v>
      </c>
      <c r="K9">
        <v>13.8</v>
      </c>
      <c r="L9">
        <v>17.100000000000001</v>
      </c>
      <c r="M9" s="2">
        <v>444</v>
      </c>
      <c r="N9" s="2">
        <v>5.1000000000000014</v>
      </c>
      <c r="O9" s="2">
        <v>5</v>
      </c>
      <c r="P9" s="2">
        <v>10</v>
      </c>
      <c r="Q9" s="2">
        <v>41.400000000000006</v>
      </c>
      <c r="R9" s="2">
        <v>427.9</v>
      </c>
      <c r="S9" s="5">
        <v>20.836750000000002</v>
      </c>
      <c r="T9" s="2"/>
      <c r="U9" s="4">
        <f t="shared" si="0"/>
        <v>51.050037500000009</v>
      </c>
      <c r="W9" s="4"/>
    </row>
    <row r="10" spans="1:23" x14ac:dyDescent="0.3">
      <c r="A10" s="4">
        <v>17.946666666666665</v>
      </c>
      <c r="B10">
        <v>7</v>
      </c>
      <c r="C10">
        <v>82</v>
      </c>
      <c r="D10" t="s">
        <v>217</v>
      </c>
      <c r="E10" t="s">
        <v>57</v>
      </c>
      <c r="F10" t="s">
        <v>66</v>
      </c>
      <c r="G10">
        <v>27</v>
      </c>
      <c r="H10">
        <v>42</v>
      </c>
      <c r="I10">
        <v>117</v>
      </c>
      <c r="J10">
        <v>84.8</v>
      </c>
      <c r="K10">
        <v>17.399999999999999</v>
      </c>
      <c r="L10">
        <v>15.1</v>
      </c>
      <c r="M10" s="2">
        <v>418</v>
      </c>
      <c r="N10" s="2">
        <v>-2.9000000000000004</v>
      </c>
      <c r="O10" s="2">
        <v>8</v>
      </c>
      <c r="P10" s="2">
        <v>16</v>
      </c>
      <c r="Q10" s="2">
        <v>52.199999999999996</v>
      </c>
      <c r="R10" s="2">
        <v>376</v>
      </c>
      <c r="S10" s="5">
        <v>17.946666666666665</v>
      </c>
      <c r="T10" s="2"/>
      <c r="U10" s="4">
        <f t="shared" si="0"/>
        <v>43.969333333333331</v>
      </c>
      <c r="W10" s="4"/>
    </row>
    <row r="11" spans="1:23" x14ac:dyDescent="0.3">
      <c r="A11" s="4">
        <v>17.533333333333331</v>
      </c>
      <c r="B11">
        <v>7</v>
      </c>
      <c r="C11">
        <v>88</v>
      </c>
      <c r="D11" t="s">
        <v>82</v>
      </c>
      <c r="E11" t="s">
        <v>68</v>
      </c>
      <c r="F11" t="s">
        <v>66</v>
      </c>
      <c r="G11">
        <v>25</v>
      </c>
      <c r="H11">
        <v>44</v>
      </c>
      <c r="I11">
        <v>114</v>
      </c>
      <c r="J11">
        <v>91.9</v>
      </c>
      <c r="K11">
        <v>14.9</v>
      </c>
      <c r="L11">
        <v>18.899999999999999</v>
      </c>
      <c r="M11" s="2">
        <v>412</v>
      </c>
      <c r="N11" s="2">
        <v>6.8999999999999986</v>
      </c>
      <c r="O11" s="2">
        <v>5</v>
      </c>
      <c r="P11" s="2">
        <v>10</v>
      </c>
      <c r="Q11" s="2">
        <v>44.7</v>
      </c>
      <c r="R11" s="2">
        <v>398</v>
      </c>
      <c r="S11" s="5">
        <v>17.533333333333331</v>
      </c>
      <c r="T11" s="2"/>
      <c r="U11" s="4">
        <f t="shared" si="0"/>
        <v>42.956666666666663</v>
      </c>
      <c r="W11" s="4"/>
    </row>
    <row r="12" spans="1:23" x14ac:dyDescent="0.3">
      <c r="A12" s="4">
        <v>16.811199999999999</v>
      </c>
      <c r="B12">
        <v>8</v>
      </c>
      <c r="C12">
        <v>103</v>
      </c>
      <c r="D12" t="s">
        <v>373</v>
      </c>
      <c r="E12" t="s">
        <v>136</v>
      </c>
      <c r="F12" t="s">
        <v>66</v>
      </c>
      <c r="G12">
        <v>21</v>
      </c>
      <c r="H12">
        <v>84</v>
      </c>
      <c r="I12">
        <v>120</v>
      </c>
      <c r="J12">
        <v>106.8</v>
      </c>
      <c r="K12">
        <v>10</v>
      </c>
      <c r="L12">
        <v>16.8</v>
      </c>
      <c r="M12" s="2">
        <v>397</v>
      </c>
      <c r="N12" s="2">
        <v>4.8000000000000007</v>
      </c>
      <c r="O12" s="2">
        <v>14</v>
      </c>
      <c r="P12" s="2">
        <v>28</v>
      </c>
      <c r="Q12" s="2">
        <v>30</v>
      </c>
      <c r="R12" s="2">
        <v>404.6</v>
      </c>
      <c r="S12" s="5">
        <v>16.811199999999999</v>
      </c>
      <c r="T12" s="2"/>
      <c r="U12" s="4">
        <f t="shared" si="0"/>
        <v>41.187440000000002</v>
      </c>
      <c r="W12" s="4"/>
    </row>
    <row r="13" spans="1:23" x14ac:dyDescent="0.3">
      <c r="A13" s="4">
        <v>16.390999999999998</v>
      </c>
      <c r="B13">
        <v>8</v>
      </c>
      <c r="C13">
        <v>102</v>
      </c>
      <c r="D13" t="s">
        <v>372</v>
      </c>
      <c r="E13" t="s">
        <v>24</v>
      </c>
      <c r="F13" t="s">
        <v>66</v>
      </c>
      <c r="G13">
        <v>21</v>
      </c>
      <c r="H13">
        <v>81</v>
      </c>
      <c r="I13">
        <v>131</v>
      </c>
      <c r="J13">
        <v>106</v>
      </c>
      <c r="K13">
        <v>12.7</v>
      </c>
      <c r="L13">
        <v>16.8</v>
      </c>
      <c r="M13" s="2">
        <v>398</v>
      </c>
      <c r="N13" s="2">
        <v>-1.1999999999999993</v>
      </c>
      <c r="O13" s="2">
        <v>14</v>
      </c>
      <c r="P13" s="2">
        <v>28</v>
      </c>
      <c r="Q13" s="2">
        <v>38.099999999999994</v>
      </c>
      <c r="R13" s="2">
        <v>385.5</v>
      </c>
      <c r="S13" s="5">
        <v>16.390999999999998</v>
      </c>
      <c r="U13" s="4">
        <f t="shared" si="0"/>
        <v>40.15795</v>
      </c>
      <c r="W13" s="4"/>
    </row>
    <row r="14" spans="1:23" x14ac:dyDescent="0.3">
      <c r="A14" s="4">
        <v>16.166600000000003</v>
      </c>
      <c r="B14">
        <v>8</v>
      </c>
      <c r="C14">
        <v>111</v>
      </c>
      <c r="D14" t="s">
        <v>196</v>
      </c>
      <c r="E14" t="s">
        <v>40</v>
      </c>
      <c r="F14" t="s">
        <v>66</v>
      </c>
      <c r="G14">
        <v>25</v>
      </c>
      <c r="H14">
        <v>98</v>
      </c>
      <c r="I14">
        <v>158</v>
      </c>
      <c r="J14">
        <v>116.8</v>
      </c>
      <c r="K14">
        <v>11.5</v>
      </c>
      <c r="L14">
        <v>18.399999999999999</v>
      </c>
      <c r="M14" s="2">
        <v>389</v>
      </c>
      <c r="N14" s="2">
        <v>0.39999999999999858</v>
      </c>
      <c r="O14" s="2">
        <v>10</v>
      </c>
      <c r="P14" s="2">
        <v>20</v>
      </c>
      <c r="Q14" s="2">
        <v>34.5</v>
      </c>
      <c r="R14" s="2">
        <v>375.3</v>
      </c>
      <c r="S14" s="5">
        <v>16.166600000000003</v>
      </c>
      <c r="U14" s="4">
        <f t="shared" si="0"/>
        <v>39.608170000000008</v>
      </c>
      <c r="W14" s="4"/>
    </row>
    <row r="15" spans="1:23" x14ac:dyDescent="0.3">
      <c r="A15" s="4">
        <v>15.754</v>
      </c>
      <c r="B15">
        <v>8</v>
      </c>
      <c r="C15">
        <v>97</v>
      </c>
      <c r="D15" t="s">
        <v>378</v>
      </c>
      <c r="E15" t="s">
        <v>21</v>
      </c>
      <c r="F15" t="s">
        <v>66</v>
      </c>
      <c r="G15">
        <v>20</v>
      </c>
      <c r="H15">
        <v>77</v>
      </c>
      <c r="I15">
        <v>118</v>
      </c>
      <c r="J15">
        <v>100</v>
      </c>
      <c r="K15">
        <v>11.8</v>
      </c>
      <c r="L15">
        <v>16.8</v>
      </c>
      <c r="M15" s="2">
        <v>403</v>
      </c>
      <c r="N15" s="2">
        <v>4.8000000000000007</v>
      </c>
      <c r="O15" s="2">
        <v>10</v>
      </c>
      <c r="P15" s="2">
        <v>20</v>
      </c>
      <c r="Q15" s="2">
        <v>35.400000000000006</v>
      </c>
      <c r="R15" s="2">
        <v>402</v>
      </c>
      <c r="S15" s="5">
        <v>15.754</v>
      </c>
      <c r="U15" s="4">
        <f t="shared" si="0"/>
        <v>38.597300000000004</v>
      </c>
      <c r="W15" s="4"/>
    </row>
    <row r="16" spans="1:23" x14ac:dyDescent="0.3">
      <c r="A16" s="4">
        <v>15.509800000000002</v>
      </c>
      <c r="B16">
        <v>8</v>
      </c>
      <c r="C16">
        <v>94</v>
      </c>
      <c r="D16" t="s">
        <v>117</v>
      </c>
      <c r="E16" t="s">
        <v>42</v>
      </c>
      <c r="F16" t="s">
        <v>66</v>
      </c>
      <c r="G16">
        <v>29</v>
      </c>
      <c r="H16">
        <v>71</v>
      </c>
      <c r="I16">
        <v>124</v>
      </c>
      <c r="J16">
        <v>98</v>
      </c>
      <c r="K16">
        <v>10.9</v>
      </c>
      <c r="L16">
        <v>17.8</v>
      </c>
      <c r="M16" s="2">
        <v>406</v>
      </c>
      <c r="N16" s="2">
        <v>5.8000000000000007</v>
      </c>
      <c r="O16" s="2">
        <v>3</v>
      </c>
      <c r="P16" s="2">
        <v>6</v>
      </c>
      <c r="Q16" s="2">
        <v>32.700000000000003</v>
      </c>
      <c r="R16" s="2">
        <v>390.90000000000003</v>
      </c>
      <c r="S16" s="5">
        <v>15.509800000000002</v>
      </c>
      <c r="T16" s="2"/>
      <c r="U16" s="4">
        <f t="shared" si="0"/>
        <v>37.999010000000006</v>
      </c>
      <c r="W16" s="4"/>
    </row>
    <row r="17" spans="1:23" x14ac:dyDescent="0.3">
      <c r="A17" s="4">
        <v>13.987272727272728</v>
      </c>
      <c r="B17">
        <v>9</v>
      </c>
      <c r="C17">
        <v>124</v>
      </c>
      <c r="D17" t="s">
        <v>179</v>
      </c>
      <c r="E17" t="s">
        <v>28</v>
      </c>
      <c r="F17" t="s">
        <v>66</v>
      </c>
      <c r="G17">
        <v>34</v>
      </c>
      <c r="H17">
        <v>114</v>
      </c>
      <c r="I17">
        <v>168</v>
      </c>
      <c r="J17">
        <v>129.9</v>
      </c>
      <c r="K17">
        <v>14.4</v>
      </c>
      <c r="L17">
        <v>18</v>
      </c>
      <c r="M17" s="2">
        <v>376</v>
      </c>
      <c r="N17" s="2">
        <v>0</v>
      </c>
      <c r="O17" s="2">
        <v>1</v>
      </c>
      <c r="P17" s="2">
        <v>2</v>
      </c>
      <c r="Q17" s="2">
        <v>43.2</v>
      </c>
      <c r="R17" s="2">
        <v>334.8</v>
      </c>
      <c r="S17" s="5">
        <v>13.987272727272728</v>
      </c>
      <c r="U17" s="4">
        <f t="shared" si="0"/>
        <v>34.268818181818183</v>
      </c>
      <c r="W17" s="4"/>
    </row>
    <row r="18" spans="1:23" x14ac:dyDescent="0.3">
      <c r="A18" s="4">
        <v>13.792727272727273</v>
      </c>
      <c r="B18">
        <v>9</v>
      </c>
      <c r="C18">
        <v>140</v>
      </c>
      <c r="D18" t="s">
        <v>358</v>
      </c>
      <c r="E18" t="s">
        <v>50</v>
      </c>
      <c r="F18" t="s">
        <v>66</v>
      </c>
      <c r="G18">
        <v>32</v>
      </c>
      <c r="H18">
        <v>117</v>
      </c>
      <c r="I18">
        <v>172</v>
      </c>
      <c r="J18">
        <v>143.6</v>
      </c>
      <c r="K18">
        <v>16.3</v>
      </c>
      <c r="L18">
        <v>18.5</v>
      </c>
      <c r="M18" s="2">
        <v>360</v>
      </c>
      <c r="N18" s="2">
        <v>6.5</v>
      </c>
      <c r="O18" s="2">
        <v>0</v>
      </c>
      <c r="P18" s="2">
        <v>0</v>
      </c>
      <c r="Q18" s="2">
        <v>48.900000000000006</v>
      </c>
      <c r="R18" s="2">
        <v>324.10000000000002</v>
      </c>
      <c r="S18" s="5">
        <v>13.792727272727273</v>
      </c>
      <c r="T18" s="2"/>
      <c r="U18" s="4">
        <f t="shared" si="0"/>
        <v>33.792181818181824</v>
      </c>
      <c r="W18" s="4"/>
    </row>
    <row r="19" spans="1:23" x14ac:dyDescent="0.3">
      <c r="A19" s="4">
        <v>13.372399999999999</v>
      </c>
      <c r="B19">
        <v>8</v>
      </c>
      <c r="C19">
        <v>104</v>
      </c>
      <c r="D19" t="s">
        <v>182</v>
      </c>
      <c r="E19" t="s">
        <v>116</v>
      </c>
      <c r="F19" t="s">
        <v>66</v>
      </c>
      <c r="G19">
        <v>25</v>
      </c>
      <c r="H19">
        <v>77</v>
      </c>
      <c r="I19">
        <v>150</v>
      </c>
      <c r="J19">
        <v>107.6</v>
      </c>
      <c r="K19">
        <v>17.600000000000001</v>
      </c>
      <c r="L19">
        <v>18.399999999999999</v>
      </c>
      <c r="M19" s="2">
        <v>396</v>
      </c>
      <c r="N19" s="2">
        <v>-12</v>
      </c>
      <c r="O19" s="2">
        <v>10</v>
      </c>
      <c r="P19" s="2">
        <v>20</v>
      </c>
      <c r="Q19" s="2">
        <v>52.800000000000004</v>
      </c>
      <c r="R19" s="2">
        <v>339.2</v>
      </c>
      <c r="S19" s="5">
        <v>13.372399999999999</v>
      </c>
      <c r="U19" s="4">
        <f t="shared" si="0"/>
        <v>32.76238</v>
      </c>
      <c r="W19" s="4"/>
    </row>
    <row r="20" spans="1:23" x14ac:dyDescent="0.3">
      <c r="A20" s="4">
        <v>13.02</v>
      </c>
      <c r="B20">
        <v>9</v>
      </c>
      <c r="C20">
        <v>147</v>
      </c>
      <c r="D20" t="s">
        <v>143</v>
      </c>
      <c r="E20" t="s">
        <v>80</v>
      </c>
      <c r="F20" t="s">
        <v>66</v>
      </c>
      <c r="G20">
        <v>34</v>
      </c>
      <c r="H20">
        <v>117</v>
      </c>
      <c r="I20">
        <v>202</v>
      </c>
      <c r="J20">
        <v>154.4</v>
      </c>
      <c r="K20">
        <v>23</v>
      </c>
      <c r="L20">
        <v>15.8</v>
      </c>
      <c r="M20" s="2">
        <v>353</v>
      </c>
      <c r="N20" s="2">
        <v>-2.1999999999999993</v>
      </c>
      <c r="O20" s="2">
        <v>1</v>
      </c>
      <c r="P20" s="2">
        <v>2</v>
      </c>
      <c r="Q20" s="2">
        <v>69</v>
      </c>
      <c r="R20" s="2">
        <v>281.60000000000002</v>
      </c>
      <c r="S20" s="5">
        <v>13.02</v>
      </c>
      <c r="U20" s="4">
        <f t="shared" si="0"/>
        <v>31.899000000000001</v>
      </c>
      <c r="W20" s="4"/>
    </row>
    <row r="21" spans="1:23" x14ac:dyDescent="0.3">
      <c r="A21" s="4">
        <v>12.541818181818181</v>
      </c>
      <c r="B21">
        <v>9</v>
      </c>
      <c r="C21">
        <v>144</v>
      </c>
      <c r="D21" t="s">
        <v>209</v>
      </c>
      <c r="E21" t="s">
        <v>52</v>
      </c>
      <c r="F21" t="s">
        <v>66</v>
      </c>
      <c r="G21">
        <v>28</v>
      </c>
      <c r="H21">
        <v>114</v>
      </c>
      <c r="I21">
        <v>198</v>
      </c>
      <c r="J21">
        <v>149.4</v>
      </c>
      <c r="K21">
        <v>21.3</v>
      </c>
      <c r="L21">
        <v>17.100000000000001</v>
      </c>
      <c r="M21" s="2">
        <v>356</v>
      </c>
      <c r="N21" s="2">
        <v>5.1000000000000014</v>
      </c>
      <c r="O21" s="2">
        <v>4</v>
      </c>
      <c r="P21" s="2">
        <v>8</v>
      </c>
      <c r="Q21" s="2">
        <v>63.900000000000006</v>
      </c>
      <c r="R21" s="2">
        <v>310.29999999999995</v>
      </c>
      <c r="S21" s="5">
        <v>12.541818181818181</v>
      </c>
      <c r="U21" s="4">
        <f t="shared" si="0"/>
        <v>30.727454545454545</v>
      </c>
      <c r="W21" s="4"/>
    </row>
    <row r="22" spans="1:23" x14ac:dyDescent="0.3">
      <c r="A22" s="4">
        <v>12.447272727272727</v>
      </c>
      <c r="B22">
        <v>9</v>
      </c>
      <c r="C22">
        <v>146</v>
      </c>
      <c r="D22" t="s">
        <v>284</v>
      </c>
      <c r="E22" t="s">
        <v>33</v>
      </c>
      <c r="F22" t="s">
        <v>66</v>
      </c>
      <c r="G22">
        <v>24</v>
      </c>
      <c r="H22">
        <v>110</v>
      </c>
      <c r="I22">
        <v>196</v>
      </c>
      <c r="J22">
        <v>152.9</v>
      </c>
      <c r="K22">
        <v>20.5</v>
      </c>
      <c r="L22">
        <v>12.2</v>
      </c>
      <c r="M22" s="2">
        <v>354</v>
      </c>
      <c r="N22" s="2">
        <v>0.19999999999999929</v>
      </c>
      <c r="O22" s="2">
        <v>6</v>
      </c>
      <c r="P22" s="2">
        <v>12</v>
      </c>
      <c r="Q22" s="2">
        <v>61.5</v>
      </c>
      <c r="R22" s="2">
        <v>305.10000000000002</v>
      </c>
      <c r="S22" s="5">
        <v>12.447272727272727</v>
      </c>
      <c r="U22" s="4">
        <f t="shared" si="0"/>
        <v>30.495818181818183</v>
      </c>
      <c r="W22" s="4"/>
    </row>
    <row r="23" spans="1:23" x14ac:dyDescent="0.3">
      <c r="A23" s="4">
        <v>11.9175</v>
      </c>
      <c r="B23">
        <v>10</v>
      </c>
      <c r="C23">
        <v>156</v>
      </c>
      <c r="D23" t="s">
        <v>243</v>
      </c>
      <c r="E23" t="s">
        <v>26</v>
      </c>
      <c r="F23" t="s">
        <v>66</v>
      </c>
      <c r="G23">
        <v>32</v>
      </c>
      <c r="H23">
        <v>135</v>
      </c>
      <c r="I23">
        <v>283</v>
      </c>
      <c r="J23">
        <v>165.7</v>
      </c>
      <c r="K23">
        <v>29.5</v>
      </c>
      <c r="L23">
        <v>15.5</v>
      </c>
      <c r="M23" s="2">
        <v>344</v>
      </c>
      <c r="N23" s="2">
        <v>3.5</v>
      </c>
      <c r="O23" s="2">
        <v>3</v>
      </c>
      <c r="P23" s="2">
        <v>6</v>
      </c>
      <c r="Q23" s="2">
        <v>88.5</v>
      </c>
      <c r="R23" s="2">
        <v>268.5</v>
      </c>
      <c r="S23" s="5">
        <v>11.9175</v>
      </c>
      <c r="T23" s="2"/>
      <c r="U23" s="4">
        <f t="shared" si="0"/>
        <v>29.197875000000003</v>
      </c>
      <c r="W23" s="4"/>
    </row>
    <row r="24" spans="1:23" x14ac:dyDescent="0.3">
      <c r="A24" s="4">
        <v>11.774545454545454</v>
      </c>
      <c r="B24">
        <v>9</v>
      </c>
      <c r="C24">
        <v>150</v>
      </c>
      <c r="D24" t="s">
        <v>145</v>
      </c>
      <c r="E24" t="s">
        <v>128</v>
      </c>
      <c r="F24" t="s">
        <v>66</v>
      </c>
      <c r="G24">
        <v>39</v>
      </c>
      <c r="H24">
        <v>131</v>
      </c>
      <c r="I24">
        <v>253</v>
      </c>
      <c r="J24">
        <v>158.80000000000001</v>
      </c>
      <c r="K24">
        <v>24.1</v>
      </c>
      <c r="L24">
        <v>14.8</v>
      </c>
      <c r="M24" s="2">
        <v>350</v>
      </c>
      <c r="N24" s="2">
        <v>2.8000000000000007</v>
      </c>
      <c r="O24" s="2">
        <v>-9</v>
      </c>
      <c r="P24" s="2">
        <v>-18</v>
      </c>
      <c r="Q24" s="2">
        <v>72.300000000000011</v>
      </c>
      <c r="R24" s="2">
        <v>268.09999999999997</v>
      </c>
      <c r="S24" s="5">
        <v>11.774545454545454</v>
      </c>
      <c r="U24" s="4">
        <f t="shared" si="0"/>
        <v>28.847636363636362</v>
      </c>
      <c r="W24" s="4"/>
    </row>
    <row r="25" spans="1:23" x14ac:dyDescent="0.3">
      <c r="A25" s="4">
        <v>11.4975</v>
      </c>
      <c r="B25">
        <v>10</v>
      </c>
      <c r="C25">
        <v>158</v>
      </c>
      <c r="D25" t="s">
        <v>220</v>
      </c>
      <c r="E25" t="s">
        <v>37</v>
      </c>
      <c r="F25" t="s">
        <v>66</v>
      </c>
      <c r="G25">
        <v>24</v>
      </c>
      <c r="H25">
        <v>107</v>
      </c>
      <c r="I25">
        <v>255</v>
      </c>
      <c r="J25">
        <v>169.4</v>
      </c>
      <c r="K25">
        <v>31.1</v>
      </c>
      <c r="L25">
        <v>2.9</v>
      </c>
      <c r="M25" s="2">
        <v>342</v>
      </c>
      <c r="N25" s="2">
        <v>-15.1</v>
      </c>
      <c r="O25" s="2">
        <v>11</v>
      </c>
      <c r="P25" s="2">
        <v>22</v>
      </c>
      <c r="Q25" s="2">
        <v>93.300000000000011</v>
      </c>
      <c r="R25" s="2">
        <v>240.5</v>
      </c>
      <c r="S25" s="5">
        <v>11.4975</v>
      </c>
      <c r="U25" s="4">
        <f t="shared" si="0"/>
        <v>28.168875000000003</v>
      </c>
      <c r="W25" s="4"/>
    </row>
    <row r="26" spans="1:23" x14ac:dyDescent="0.3">
      <c r="A26" s="4">
        <v>11.178181818181818</v>
      </c>
      <c r="B26">
        <v>9</v>
      </c>
      <c r="C26">
        <v>142</v>
      </c>
      <c r="D26" t="s">
        <v>165</v>
      </c>
      <c r="E26" t="s">
        <v>78</v>
      </c>
      <c r="F26" t="s">
        <v>66</v>
      </c>
      <c r="G26">
        <v>23</v>
      </c>
      <c r="H26">
        <v>114</v>
      </c>
      <c r="I26">
        <v>267</v>
      </c>
      <c r="J26">
        <v>146</v>
      </c>
      <c r="K26">
        <v>39.9</v>
      </c>
      <c r="L26">
        <v>4.5</v>
      </c>
      <c r="M26" s="2">
        <v>358</v>
      </c>
      <c r="N26" s="2">
        <v>-13.5</v>
      </c>
      <c r="O26" s="2">
        <v>12</v>
      </c>
      <c r="P26" s="2">
        <v>24</v>
      </c>
      <c r="Q26" s="2">
        <v>119.69999999999999</v>
      </c>
      <c r="R26" s="2">
        <v>235.3</v>
      </c>
      <c r="S26" s="5">
        <v>11.178181818181818</v>
      </c>
      <c r="T26" s="2"/>
      <c r="U26" s="4">
        <f t="shared" si="0"/>
        <v>27.386545454545455</v>
      </c>
      <c r="W26" s="4"/>
    </row>
    <row r="27" spans="1:23" x14ac:dyDescent="0.3">
      <c r="A27" s="4">
        <v>9.394215384615384</v>
      </c>
      <c r="B27">
        <v>11</v>
      </c>
      <c r="C27">
        <v>196</v>
      </c>
      <c r="D27" t="s">
        <v>387</v>
      </c>
      <c r="E27" t="s">
        <v>35</v>
      </c>
      <c r="F27" t="s">
        <v>66</v>
      </c>
      <c r="G27">
        <v>23</v>
      </c>
      <c r="H27">
        <v>150</v>
      </c>
      <c r="I27">
        <v>320</v>
      </c>
      <c r="J27">
        <v>206.4</v>
      </c>
      <c r="K27">
        <v>40</v>
      </c>
      <c r="L27">
        <v>13.14</v>
      </c>
      <c r="M27" s="2">
        <v>304</v>
      </c>
      <c r="N27" s="2">
        <v>1.1400000000000006</v>
      </c>
      <c r="O27" s="2">
        <v>9</v>
      </c>
      <c r="P27" s="2">
        <v>18</v>
      </c>
      <c r="Q27" s="2">
        <v>120</v>
      </c>
      <c r="R27" s="2">
        <v>204.27999999999997</v>
      </c>
      <c r="S27" s="5">
        <v>9.394215384615384</v>
      </c>
      <c r="T27" s="2"/>
      <c r="U27" s="4">
        <f t="shared" si="0"/>
        <v>23.015827692307692</v>
      </c>
      <c r="W27" s="4"/>
    </row>
    <row r="28" spans="1:23" x14ac:dyDescent="0.3">
      <c r="A28" s="4">
        <v>9.0215384615384622</v>
      </c>
      <c r="B28">
        <v>11</v>
      </c>
      <c r="C28">
        <v>209</v>
      </c>
      <c r="D28" t="s">
        <v>379</v>
      </c>
      <c r="E28" t="s">
        <v>78</v>
      </c>
      <c r="F28" t="s">
        <v>66</v>
      </c>
      <c r="G28">
        <v>23</v>
      </c>
      <c r="H28">
        <v>154</v>
      </c>
      <c r="I28">
        <v>317</v>
      </c>
      <c r="J28">
        <v>225.3</v>
      </c>
      <c r="K28">
        <v>45.2</v>
      </c>
      <c r="L28">
        <v>12.3</v>
      </c>
      <c r="M28" s="2">
        <v>291</v>
      </c>
      <c r="N28" s="2">
        <v>0.30000000000000071</v>
      </c>
      <c r="O28" s="2">
        <v>9</v>
      </c>
      <c r="P28" s="2">
        <v>18</v>
      </c>
      <c r="Q28" s="2">
        <v>135.60000000000002</v>
      </c>
      <c r="R28" s="2">
        <v>174</v>
      </c>
      <c r="S28" s="5">
        <v>9.0215384615384622</v>
      </c>
      <c r="T28" s="2"/>
      <c r="U28" s="4">
        <f t="shared" si="0"/>
        <v>22.102769230769233</v>
      </c>
      <c r="W28" s="4"/>
    </row>
    <row r="29" spans="1:23" x14ac:dyDescent="0.3">
      <c r="A29" s="4">
        <v>8.9513846153846153</v>
      </c>
      <c r="B29">
        <v>11</v>
      </c>
      <c r="C29">
        <v>197</v>
      </c>
      <c r="D29" t="s">
        <v>177</v>
      </c>
      <c r="E29" t="s">
        <v>72</v>
      </c>
      <c r="F29" t="s">
        <v>66</v>
      </c>
      <c r="G29">
        <v>35</v>
      </c>
      <c r="H29">
        <v>159</v>
      </c>
      <c r="I29">
        <v>326</v>
      </c>
      <c r="J29">
        <v>216.7</v>
      </c>
      <c r="K29">
        <v>43.5</v>
      </c>
      <c r="L29">
        <v>12.9</v>
      </c>
      <c r="M29" s="2">
        <v>303</v>
      </c>
      <c r="N29" s="2">
        <v>0.90000000000000036</v>
      </c>
      <c r="O29" s="2">
        <v>-3</v>
      </c>
      <c r="P29" s="2">
        <v>-6</v>
      </c>
      <c r="Q29" s="2">
        <v>130.5</v>
      </c>
      <c r="R29" s="2">
        <v>168.3</v>
      </c>
      <c r="S29" s="5">
        <v>8.9513846153846153</v>
      </c>
      <c r="T29" s="2"/>
      <c r="U29" s="4">
        <f t="shared" si="0"/>
        <v>21.930892307692307</v>
      </c>
      <c r="W29" s="4"/>
    </row>
    <row r="30" spans="1:23" x14ac:dyDescent="0.3">
      <c r="A30" s="4">
        <v>8.8418461538461539</v>
      </c>
      <c r="B30">
        <v>11</v>
      </c>
      <c r="C30">
        <v>228</v>
      </c>
      <c r="D30" t="s">
        <v>215</v>
      </c>
      <c r="E30" t="s">
        <v>70</v>
      </c>
      <c r="F30" t="s">
        <v>66</v>
      </c>
      <c r="G30">
        <v>31</v>
      </c>
      <c r="H30">
        <v>178</v>
      </c>
      <c r="I30">
        <v>328</v>
      </c>
      <c r="J30">
        <v>247.3</v>
      </c>
      <c r="K30">
        <v>40.4</v>
      </c>
      <c r="L30">
        <v>15.3</v>
      </c>
      <c r="M30" s="2">
        <v>272</v>
      </c>
      <c r="N30" s="2">
        <v>3.3000000000000007</v>
      </c>
      <c r="O30" s="2">
        <v>1</v>
      </c>
      <c r="P30" s="2">
        <v>2</v>
      </c>
      <c r="Q30" s="2">
        <v>121.19999999999999</v>
      </c>
      <c r="R30" s="2">
        <v>159.40000000000003</v>
      </c>
      <c r="S30" s="5">
        <v>8.8418461538461539</v>
      </c>
      <c r="T30" s="2"/>
      <c r="U30" s="4">
        <f t="shared" si="0"/>
        <v>21.66252307692308</v>
      </c>
      <c r="W30" s="4"/>
    </row>
    <row r="31" spans="1:23" x14ac:dyDescent="0.3">
      <c r="A31" s="4">
        <v>8.4659999999999993</v>
      </c>
      <c r="B31">
        <v>10</v>
      </c>
      <c r="C31">
        <v>177</v>
      </c>
      <c r="D31" t="s">
        <v>159</v>
      </c>
      <c r="E31" t="s">
        <v>126</v>
      </c>
      <c r="F31" t="s">
        <v>66</v>
      </c>
      <c r="G31">
        <v>24</v>
      </c>
      <c r="H31">
        <v>148</v>
      </c>
      <c r="I31">
        <v>271</v>
      </c>
      <c r="J31">
        <v>195.6</v>
      </c>
      <c r="K31">
        <v>33.1</v>
      </c>
      <c r="L31">
        <v>12.9</v>
      </c>
      <c r="M31" s="2">
        <v>323</v>
      </c>
      <c r="N31" s="2">
        <v>0.90000000000000036</v>
      </c>
      <c r="O31" s="2">
        <v>6</v>
      </c>
      <c r="P31" s="2">
        <v>12</v>
      </c>
      <c r="Q31" s="2">
        <v>99.300000000000011</v>
      </c>
      <c r="R31" s="2">
        <v>238.39999999999998</v>
      </c>
      <c r="S31" s="5">
        <v>10.465999999999999</v>
      </c>
      <c r="T31" s="2">
        <v>-2</v>
      </c>
      <c r="U31" s="4">
        <f t="shared" si="0"/>
        <v>20.741699999999998</v>
      </c>
      <c r="W31" s="4"/>
    </row>
    <row r="32" spans="1:23" x14ac:dyDescent="0.3">
      <c r="A32" s="4">
        <v>6.96</v>
      </c>
      <c r="B32">
        <v>12</v>
      </c>
      <c r="C32">
        <v>245</v>
      </c>
      <c r="D32" t="s">
        <v>360</v>
      </c>
      <c r="E32" t="s">
        <v>60</v>
      </c>
      <c r="F32" t="s">
        <v>66</v>
      </c>
      <c r="G32">
        <v>22</v>
      </c>
      <c r="H32">
        <v>164</v>
      </c>
      <c r="I32">
        <v>391</v>
      </c>
      <c r="J32">
        <v>258.3</v>
      </c>
      <c r="K32">
        <v>58.2</v>
      </c>
      <c r="L32">
        <v>19.3</v>
      </c>
      <c r="M32" s="2">
        <v>255</v>
      </c>
      <c r="N32" s="2">
        <v>1.3000000000000007</v>
      </c>
      <c r="O32" s="2">
        <v>13</v>
      </c>
      <c r="P32" s="2">
        <v>26</v>
      </c>
      <c r="Q32" s="2">
        <v>174.60000000000002</v>
      </c>
      <c r="R32" s="2">
        <v>109</v>
      </c>
      <c r="S32" s="5">
        <v>6.96</v>
      </c>
      <c r="U32" s="4">
        <f t="shared" si="0"/>
        <v>17.052</v>
      </c>
      <c r="W32" s="4"/>
    </row>
    <row r="33" spans="1:23" x14ac:dyDescent="0.3">
      <c r="A33" s="4">
        <v>6.71</v>
      </c>
      <c r="B33">
        <v>12</v>
      </c>
      <c r="C33">
        <v>238</v>
      </c>
      <c r="D33" t="s">
        <v>293</v>
      </c>
      <c r="E33" t="s">
        <v>62</v>
      </c>
      <c r="F33" t="s">
        <v>66</v>
      </c>
      <c r="G33">
        <v>23</v>
      </c>
      <c r="H33">
        <v>169</v>
      </c>
      <c r="I33">
        <v>381</v>
      </c>
      <c r="J33">
        <v>249.9</v>
      </c>
      <c r="K33">
        <v>61.8</v>
      </c>
      <c r="L33">
        <v>9.6999999999999993</v>
      </c>
      <c r="M33" s="2">
        <v>262</v>
      </c>
      <c r="N33" s="2">
        <v>-8.3000000000000007</v>
      </c>
      <c r="O33" s="2">
        <v>12</v>
      </c>
      <c r="P33" s="2">
        <v>24</v>
      </c>
      <c r="Q33" s="2">
        <v>185.39999999999998</v>
      </c>
      <c r="R33" s="2">
        <v>84</v>
      </c>
      <c r="S33" s="5">
        <v>6.71</v>
      </c>
      <c r="U33" s="4">
        <f t="shared" si="0"/>
        <v>16.439500000000002</v>
      </c>
      <c r="W33" s="4"/>
    </row>
    <row r="34" spans="1:23" x14ac:dyDescent="0.3">
      <c r="A34" s="4">
        <v>4.7528000000000006</v>
      </c>
      <c r="B34">
        <v>12</v>
      </c>
      <c r="C34">
        <v>264</v>
      </c>
      <c r="D34" t="s">
        <v>409</v>
      </c>
      <c r="E34" t="s">
        <v>52</v>
      </c>
      <c r="F34" t="s">
        <v>66</v>
      </c>
      <c r="G34">
        <v>25</v>
      </c>
      <c r="H34">
        <v>178</v>
      </c>
      <c r="I34">
        <v>374</v>
      </c>
      <c r="J34">
        <v>278.89999999999998</v>
      </c>
      <c r="K34">
        <v>56.8</v>
      </c>
      <c r="L34">
        <v>13.34</v>
      </c>
      <c r="M34" s="2">
        <v>236</v>
      </c>
      <c r="N34" s="2">
        <v>1.3399999999999999</v>
      </c>
      <c r="O34" s="2">
        <v>10</v>
      </c>
      <c r="P34" s="2">
        <v>20</v>
      </c>
      <c r="Q34" s="2">
        <v>170.39999999999998</v>
      </c>
      <c r="R34" s="2">
        <v>88.28000000000003</v>
      </c>
      <c r="S34" s="5">
        <v>0.75280000000000047</v>
      </c>
      <c r="T34">
        <v>4</v>
      </c>
      <c r="U34" s="4">
        <f t="shared" si="0"/>
        <v>11.644360000000002</v>
      </c>
      <c r="W34" s="4"/>
    </row>
    <row r="35" spans="1:23" x14ac:dyDescent="0.3">
      <c r="A35" s="4">
        <v>1.3608</v>
      </c>
      <c r="B35">
        <v>13</v>
      </c>
      <c r="C35">
        <v>314</v>
      </c>
      <c r="D35" t="s">
        <v>166</v>
      </c>
      <c r="E35" t="s">
        <v>74</v>
      </c>
      <c r="F35" t="s">
        <v>66</v>
      </c>
      <c r="G35">
        <v>28</v>
      </c>
      <c r="H35">
        <v>216</v>
      </c>
      <c r="I35">
        <v>376</v>
      </c>
      <c r="J35">
        <v>314.89999999999998</v>
      </c>
      <c r="K35">
        <v>45</v>
      </c>
      <c r="L35">
        <v>10.8</v>
      </c>
      <c r="M35" s="2">
        <v>186</v>
      </c>
      <c r="N35" s="2">
        <v>-1.1999999999999993</v>
      </c>
      <c r="O35" s="2">
        <v>7</v>
      </c>
      <c r="P35" s="2">
        <v>14</v>
      </c>
      <c r="Q35" s="2">
        <v>135</v>
      </c>
      <c r="R35" s="2">
        <v>62.599999999999994</v>
      </c>
      <c r="S35" s="5">
        <v>0.36080000000000001</v>
      </c>
      <c r="T35">
        <v>1</v>
      </c>
      <c r="U35" s="4">
        <f t="shared" si="0"/>
        <v>3.3339600000000003</v>
      </c>
      <c r="W35" s="4"/>
    </row>
    <row r="36" spans="1:23" x14ac:dyDescent="0.3">
      <c r="A36" s="4">
        <v>1.0343529411764705</v>
      </c>
      <c r="B36">
        <v>15</v>
      </c>
      <c r="C36">
        <v>411</v>
      </c>
      <c r="D36" t="s">
        <v>438</v>
      </c>
      <c r="E36" t="s">
        <v>62</v>
      </c>
      <c r="F36" t="s">
        <v>66</v>
      </c>
      <c r="G36">
        <v>30</v>
      </c>
      <c r="H36">
        <v>240</v>
      </c>
      <c r="I36">
        <v>289</v>
      </c>
      <c r="J36">
        <v>267</v>
      </c>
      <c r="K36">
        <v>20.3</v>
      </c>
      <c r="L36">
        <v>13.6</v>
      </c>
      <c r="M36" s="2">
        <v>89</v>
      </c>
      <c r="N36" s="2">
        <v>1.5999999999999996</v>
      </c>
      <c r="O36" s="2">
        <v>5</v>
      </c>
      <c r="P36" s="2">
        <v>10</v>
      </c>
      <c r="Q36" s="2">
        <v>60.900000000000006</v>
      </c>
      <c r="R36" s="2">
        <v>41.3</v>
      </c>
      <c r="S36" s="5">
        <v>3.4352941176470572E-2</v>
      </c>
      <c r="T36">
        <v>1</v>
      </c>
      <c r="U36" s="4">
        <f t="shared" si="0"/>
        <v>2.5341647058823527</v>
      </c>
      <c r="W36" s="4"/>
    </row>
    <row r="37" spans="1:23" x14ac:dyDescent="0.3">
      <c r="A37" s="4">
        <v>1.0240000000000002</v>
      </c>
      <c r="B37">
        <v>12</v>
      </c>
      <c r="C37">
        <v>265</v>
      </c>
      <c r="D37" t="s">
        <v>198</v>
      </c>
      <c r="E37" t="s">
        <v>35</v>
      </c>
      <c r="F37" t="s">
        <v>66</v>
      </c>
      <c r="G37">
        <v>34</v>
      </c>
      <c r="H37">
        <v>183</v>
      </c>
      <c r="I37">
        <v>335</v>
      </c>
      <c r="J37">
        <v>279.10000000000002</v>
      </c>
      <c r="K37">
        <v>41.8</v>
      </c>
      <c r="L37">
        <v>13.9</v>
      </c>
      <c r="M37" s="2">
        <v>235</v>
      </c>
      <c r="N37" s="2">
        <v>1.9000000000000004</v>
      </c>
      <c r="O37" s="2">
        <v>1</v>
      </c>
      <c r="P37" s="2">
        <v>2</v>
      </c>
      <c r="Q37" s="2">
        <v>125.39999999999999</v>
      </c>
      <c r="R37" s="2">
        <v>115.40000000000002</v>
      </c>
      <c r="S37" s="5">
        <v>1.0240000000000002</v>
      </c>
      <c r="U37" s="4">
        <f t="shared" si="0"/>
        <v>2.5088000000000008</v>
      </c>
      <c r="W37" s="4"/>
    </row>
    <row r="38" spans="1:23" x14ac:dyDescent="0.3">
      <c r="A38" s="4"/>
      <c r="M38" s="2"/>
      <c r="N38" s="2"/>
      <c r="O38" s="2"/>
      <c r="P38" s="2"/>
      <c r="Q38" s="2"/>
      <c r="R38" s="2"/>
      <c r="S38" s="5"/>
      <c r="U38" s="4"/>
      <c r="W38" s="4"/>
    </row>
    <row r="39" spans="1:23" x14ac:dyDescent="0.3">
      <c r="A39" s="4"/>
      <c r="M39" s="2"/>
      <c r="N39" s="2"/>
      <c r="O39" s="2"/>
      <c r="P39" s="2"/>
      <c r="Q39" s="2"/>
      <c r="R39" s="2"/>
      <c r="S39" s="5"/>
      <c r="U39" s="4"/>
    </row>
    <row r="40" spans="1:23" x14ac:dyDescent="0.3">
      <c r="A40" s="4"/>
      <c r="M40" s="2"/>
      <c r="N40" s="2"/>
      <c r="O40" s="2"/>
      <c r="P40" s="2"/>
      <c r="Q40" s="2"/>
      <c r="R40" s="2"/>
      <c r="S40" s="5"/>
      <c r="U40" s="4"/>
    </row>
    <row r="41" spans="1:23" x14ac:dyDescent="0.3">
      <c r="A41" s="4"/>
      <c r="M41" s="2"/>
      <c r="N41" s="2"/>
      <c r="O41" s="2"/>
      <c r="P41" s="2"/>
      <c r="Q41" s="2"/>
      <c r="R41" s="2"/>
      <c r="S41" s="5"/>
      <c r="U41" s="4"/>
    </row>
    <row r="42" spans="1:23" x14ac:dyDescent="0.3">
      <c r="A42" s="4"/>
      <c r="M42" s="2"/>
      <c r="N42" s="2"/>
      <c r="O42" s="2"/>
      <c r="P42" s="2"/>
      <c r="Q42" s="2"/>
      <c r="R42" s="2"/>
      <c r="S42" s="5"/>
      <c r="U42" s="4"/>
    </row>
    <row r="43" spans="1:23" x14ac:dyDescent="0.3">
      <c r="A43" s="4"/>
      <c r="G43" s="6"/>
      <c r="M43" s="2"/>
      <c r="N43" s="2"/>
      <c r="O43" s="2"/>
      <c r="P43" s="2"/>
      <c r="Q43" s="2"/>
      <c r="R43" s="2"/>
      <c r="S43" s="5"/>
      <c r="U43" s="4"/>
    </row>
  </sheetData>
  <autoFilter ref="A1:U1" xr:uid="{381B3A34-23FC-4185-A073-30B698E9EDD9}">
    <sortState xmlns:xlrd2="http://schemas.microsoft.com/office/spreadsheetml/2017/richdata2" ref="A2:U43">
      <sortCondition descending="1" ref="A1"/>
    </sortState>
  </autoFilter>
  <conditionalFormatting sqref="D1 D38:D43">
    <cfRule type="duplicateValues" dxfId="22" priority="2"/>
  </conditionalFormatting>
  <conditionalFormatting sqref="D2:D37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U126"/>
  <sheetViews>
    <sheetView topLeftCell="A70" workbookViewId="0">
      <selection activeCell="A2" sqref="A2:A95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3"/>
    </row>
    <row r="2" spans="1:21" x14ac:dyDescent="0.3">
      <c r="A2" s="4">
        <v>63.75200000000001</v>
      </c>
      <c r="B2">
        <v>1</v>
      </c>
      <c r="C2">
        <v>3</v>
      </c>
      <c r="D2" t="s">
        <v>367</v>
      </c>
      <c r="E2" t="s">
        <v>62</v>
      </c>
      <c r="F2" t="s">
        <v>22</v>
      </c>
      <c r="G2">
        <v>21</v>
      </c>
      <c r="H2">
        <v>3</v>
      </c>
      <c r="I2">
        <v>10</v>
      </c>
      <c r="J2">
        <v>3.9</v>
      </c>
      <c r="K2">
        <v>1.6</v>
      </c>
      <c r="L2">
        <v>16.45</v>
      </c>
      <c r="M2" s="2">
        <v>497</v>
      </c>
      <c r="N2" s="2">
        <v>4.4499999999999993</v>
      </c>
      <c r="O2" s="2">
        <v>11</v>
      </c>
      <c r="P2" s="2">
        <v>22</v>
      </c>
      <c r="Q2" s="2">
        <v>4.8000000000000007</v>
      </c>
      <c r="R2" s="2">
        <v>523.1</v>
      </c>
      <c r="S2" s="5">
        <v>70.75200000000001</v>
      </c>
      <c r="T2" s="2">
        <v>-7</v>
      </c>
      <c r="U2" s="6"/>
    </row>
    <row r="3" spans="1:21" x14ac:dyDescent="0.3">
      <c r="A3" s="4">
        <v>51.804500000000004</v>
      </c>
      <c r="B3">
        <v>2</v>
      </c>
      <c r="C3">
        <v>8</v>
      </c>
      <c r="D3" t="s">
        <v>23</v>
      </c>
      <c r="E3" t="s">
        <v>78</v>
      </c>
      <c r="F3" t="s">
        <v>22</v>
      </c>
      <c r="G3">
        <v>26</v>
      </c>
      <c r="H3">
        <v>3</v>
      </c>
      <c r="I3">
        <v>18</v>
      </c>
      <c r="J3">
        <v>9.3000000000000007</v>
      </c>
      <c r="K3">
        <v>4.0999999999999996</v>
      </c>
      <c r="L3">
        <v>21</v>
      </c>
      <c r="M3" s="2">
        <v>492</v>
      </c>
      <c r="N3" s="2">
        <v>9</v>
      </c>
      <c r="O3" s="2">
        <v>9</v>
      </c>
      <c r="P3" s="2">
        <v>18</v>
      </c>
      <c r="Q3" s="2">
        <v>12.299999999999999</v>
      </c>
      <c r="R3" s="2">
        <v>515.70000000000005</v>
      </c>
      <c r="S3" s="5">
        <v>51.804500000000004</v>
      </c>
      <c r="U3" s="6"/>
    </row>
    <row r="4" spans="1:21" x14ac:dyDescent="0.3">
      <c r="A4" s="4">
        <v>50.625999999999998</v>
      </c>
      <c r="B4">
        <v>2</v>
      </c>
      <c r="C4">
        <v>7</v>
      </c>
      <c r="D4" t="s">
        <v>264</v>
      </c>
      <c r="E4" t="s">
        <v>128</v>
      </c>
      <c r="F4" t="s">
        <v>22</v>
      </c>
      <c r="G4">
        <v>21</v>
      </c>
      <c r="H4">
        <v>2</v>
      </c>
      <c r="I4">
        <v>15</v>
      </c>
      <c r="J4">
        <v>6.8</v>
      </c>
      <c r="K4">
        <v>3.4</v>
      </c>
      <c r="L4">
        <v>16.399999999999999</v>
      </c>
      <c r="M4" s="2">
        <v>493</v>
      </c>
      <c r="N4" s="2">
        <v>4.3999999999999986</v>
      </c>
      <c r="O4" s="2">
        <v>11</v>
      </c>
      <c r="P4" s="2">
        <v>22</v>
      </c>
      <c r="Q4" s="2">
        <v>10.199999999999999</v>
      </c>
      <c r="R4" s="2">
        <v>513.59999999999991</v>
      </c>
      <c r="S4" s="5">
        <v>51.625999999999998</v>
      </c>
      <c r="T4" s="2">
        <v>-1</v>
      </c>
      <c r="U4" s="6"/>
    </row>
    <row r="5" spans="1:21" x14ac:dyDescent="0.3">
      <c r="A5" s="4">
        <v>49.390500000000003</v>
      </c>
      <c r="B5">
        <v>2</v>
      </c>
      <c r="C5">
        <v>12</v>
      </c>
      <c r="D5" t="s">
        <v>39</v>
      </c>
      <c r="E5" t="s">
        <v>40</v>
      </c>
      <c r="F5" t="s">
        <v>22</v>
      </c>
      <c r="G5">
        <v>26</v>
      </c>
      <c r="H5">
        <v>6</v>
      </c>
      <c r="I5">
        <v>26</v>
      </c>
      <c r="J5">
        <v>14.3</v>
      </c>
      <c r="K5">
        <v>6.1</v>
      </c>
      <c r="L5">
        <v>17.8</v>
      </c>
      <c r="M5" s="2">
        <v>488</v>
      </c>
      <c r="N5" s="2">
        <v>-0.19999999999999929</v>
      </c>
      <c r="O5" s="2">
        <v>9</v>
      </c>
      <c r="P5" s="2">
        <v>18</v>
      </c>
      <c r="Q5" s="2">
        <v>18.299999999999997</v>
      </c>
      <c r="R5" s="2">
        <v>487.3</v>
      </c>
      <c r="S5" s="5">
        <v>49.390500000000003</v>
      </c>
      <c r="T5" s="2"/>
      <c r="U5" s="6"/>
    </row>
    <row r="6" spans="1:21" x14ac:dyDescent="0.3">
      <c r="A6" s="4">
        <v>42.928999999999995</v>
      </c>
      <c r="B6">
        <v>2</v>
      </c>
      <c r="C6">
        <v>5</v>
      </c>
      <c r="D6" t="s">
        <v>20</v>
      </c>
      <c r="E6" t="s">
        <v>21</v>
      </c>
      <c r="F6" t="s">
        <v>22</v>
      </c>
      <c r="G6">
        <v>24</v>
      </c>
      <c r="H6">
        <v>1</v>
      </c>
      <c r="I6">
        <v>15</v>
      </c>
      <c r="J6">
        <v>6.3</v>
      </c>
      <c r="K6">
        <v>4</v>
      </c>
      <c r="L6">
        <v>12.2</v>
      </c>
      <c r="M6" s="2">
        <v>495</v>
      </c>
      <c r="N6" s="2">
        <v>0.19999999999999929</v>
      </c>
      <c r="O6" s="2">
        <v>11</v>
      </c>
      <c r="P6" s="2">
        <v>22</v>
      </c>
      <c r="Q6" s="2">
        <v>12</v>
      </c>
      <c r="R6" s="2">
        <v>505.4</v>
      </c>
      <c r="S6" s="5">
        <v>42.928999999999995</v>
      </c>
      <c r="T6" s="2"/>
      <c r="U6" s="6"/>
    </row>
    <row r="7" spans="1:21" x14ac:dyDescent="0.3">
      <c r="A7" s="4">
        <v>39.147199999999998</v>
      </c>
      <c r="B7">
        <v>3</v>
      </c>
      <c r="C7">
        <v>16</v>
      </c>
      <c r="D7" t="s">
        <v>119</v>
      </c>
      <c r="E7" t="s">
        <v>99</v>
      </c>
      <c r="F7" t="s">
        <v>22</v>
      </c>
      <c r="G7">
        <v>24</v>
      </c>
      <c r="H7">
        <v>10</v>
      </c>
      <c r="I7">
        <v>30</v>
      </c>
      <c r="J7">
        <v>19.899999999999999</v>
      </c>
      <c r="K7">
        <v>6.3</v>
      </c>
      <c r="L7">
        <v>12.1</v>
      </c>
      <c r="M7" s="2">
        <v>484</v>
      </c>
      <c r="N7" s="2">
        <v>9.9999999999999645E-2</v>
      </c>
      <c r="O7" s="2">
        <v>11</v>
      </c>
      <c r="P7" s="2">
        <v>22</v>
      </c>
      <c r="Q7" s="2">
        <v>18.899999999999999</v>
      </c>
      <c r="R7" s="2">
        <v>487.3</v>
      </c>
      <c r="S7" s="5">
        <v>39.147199999999998</v>
      </c>
      <c r="T7" s="2"/>
      <c r="U7" s="6"/>
    </row>
    <row r="8" spans="1:21" x14ac:dyDescent="0.3">
      <c r="A8" s="4">
        <v>38.596800000000002</v>
      </c>
      <c r="B8">
        <v>3</v>
      </c>
      <c r="C8">
        <v>18</v>
      </c>
      <c r="D8" t="s">
        <v>368</v>
      </c>
      <c r="E8" t="s">
        <v>52</v>
      </c>
      <c r="F8" t="s">
        <v>22</v>
      </c>
      <c r="G8">
        <v>21</v>
      </c>
      <c r="H8">
        <v>7</v>
      </c>
      <c r="I8">
        <v>42</v>
      </c>
      <c r="J8">
        <v>20.7</v>
      </c>
      <c r="K8">
        <v>9.4</v>
      </c>
      <c r="L8">
        <v>16.45</v>
      </c>
      <c r="M8" s="2">
        <v>482</v>
      </c>
      <c r="N8" s="2">
        <v>-1.5500000000000007</v>
      </c>
      <c r="O8" s="2">
        <v>14</v>
      </c>
      <c r="P8" s="2">
        <v>28</v>
      </c>
      <c r="Q8" s="2">
        <v>28.200000000000003</v>
      </c>
      <c r="R8" s="2">
        <v>478.7</v>
      </c>
      <c r="S8" s="5">
        <v>38.596800000000002</v>
      </c>
      <c r="T8" s="2"/>
      <c r="U8" s="6"/>
    </row>
    <row r="9" spans="1:21" x14ac:dyDescent="0.3">
      <c r="A9" s="4">
        <v>36.340800000000002</v>
      </c>
      <c r="B9">
        <v>3</v>
      </c>
      <c r="C9">
        <v>21</v>
      </c>
      <c r="D9" t="s">
        <v>359</v>
      </c>
      <c r="E9" t="s">
        <v>50</v>
      </c>
      <c r="F9" t="s">
        <v>22</v>
      </c>
      <c r="G9">
        <v>22</v>
      </c>
      <c r="H9">
        <v>8</v>
      </c>
      <c r="I9">
        <v>43</v>
      </c>
      <c r="J9">
        <v>23.4</v>
      </c>
      <c r="K9">
        <v>9.1</v>
      </c>
      <c r="L9">
        <v>13.5</v>
      </c>
      <c r="M9" s="2">
        <v>479</v>
      </c>
      <c r="N9" s="2">
        <v>1.5</v>
      </c>
      <c r="O9" s="2">
        <v>10</v>
      </c>
      <c r="P9" s="2">
        <v>20</v>
      </c>
      <c r="Q9" s="2">
        <v>27.299999999999997</v>
      </c>
      <c r="R9" s="2">
        <v>474.7</v>
      </c>
      <c r="S9" s="5">
        <v>36.340800000000002</v>
      </c>
      <c r="T9" s="2"/>
      <c r="U9" s="6"/>
    </row>
    <row r="10" spans="1:21" x14ac:dyDescent="0.3">
      <c r="A10" s="4">
        <v>30.94</v>
      </c>
      <c r="B10">
        <v>4</v>
      </c>
      <c r="C10">
        <v>27</v>
      </c>
      <c r="D10" t="s">
        <v>139</v>
      </c>
      <c r="E10" t="s">
        <v>42</v>
      </c>
      <c r="F10" t="s">
        <v>22</v>
      </c>
      <c r="G10">
        <v>26</v>
      </c>
      <c r="H10">
        <v>18</v>
      </c>
      <c r="I10">
        <v>49</v>
      </c>
      <c r="J10">
        <v>28.4</v>
      </c>
      <c r="K10">
        <v>8.8000000000000007</v>
      </c>
      <c r="L10">
        <v>15.6</v>
      </c>
      <c r="M10" s="2">
        <v>473</v>
      </c>
      <c r="N10" s="2">
        <v>-2.4000000000000004</v>
      </c>
      <c r="O10" s="2">
        <v>9</v>
      </c>
      <c r="P10" s="2">
        <v>18</v>
      </c>
      <c r="Q10" s="2">
        <v>26.400000000000002</v>
      </c>
      <c r="R10" s="2">
        <v>459.8</v>
      </c>
      <c r="S10" s="5">
        <v>30.94</v>
      </c>
      <c r="T10" s="2"/>
      <c r="U10" s="6"/>
    </row>
    <row r="11" spans="1:21" x14ac:dyDescent="0.3">
      <c r="A11" s="4">
        <v>30.8</v>
      </c>
      <c r="B11">
        <v>4</v>
      </c>
      <c r="C11">
        <v>26</v>
      </c>
      <c r="D11" t="s">
        <v>53</v>
      </c>
      <c r="E11" t="s">
        <v>54</v>
      </c>
      <c r="F11" t="s">
        <v>22</v>
      </c>
      <c r="G11">
        <v>27</v>
      </c>
      <c r="H11">
        <v>10</v>
      </c>
      <c r="I11">
        <v>54</v>
      </c>
      <c r="J11">
        <v>27.7</v>
      </c>
      <c r="K11">
        <v>13.6</v>
      </c>
      <c r="L11">
        <v>21.9</v>
      </c>
      <c r="M11" s="2">
        <v>474</v>
      </c>
      <c r="N11" s="2">
        <v>3.8999999999999986</v>
      </c>
      <c r="O11" s="2">
        <v>8</v>
      </c>
      <c r="P11" s="2">
        <v>16</v>
      </c>
      <c r="Q11" s="2">
        <v>40.799999999999997</v>
      </c>
      <c r="R11" s="2">
        <v>457</v>
      </c>
      <c r="S11" s="5">
        <v>30.8</v>
      </c>
      <c r="U11" s="6"/>
    </row>
    <row r="12" spans="1:21" x14ac:dyDescent="0.3">
      <c r="A12" s="4">
        <v>30.429999999999996</v>
      </c>
      <c r="B12">
        <v>4</v>
      </c>
      <c r="C12">
        <v>32</v>
      </c>
      <c r="D12" t="s">
        <v>187</v>
      </c>
      <c r="E12" t="s">
        <v>126</v>
      </c>
      <c r="F12" t="s">
        <v>22</v>
      </c>
      <c r="G12">
        <v>25</v>
      </c>
      <c r="H12">
        <v>14</v>
      </c>
      <c r="I12">
        <v>48</v>
      </c>
      <c r="J12">
        <v>31.8</v>
      </c>
      <c r="K12">
        <v>10.6</v>
      </c>
      <c r="L12">
        <v>14.7</v>
      </c>
      <c r="M12" s="2">
        <v>468</v>
      </c>
      <c r="N12" s="2">
        <v>-3.3000000000000007</v>
      </c>
      <c r="O12" s="2">
        <v>10</v>
      </c>
      <c r="P12" s="2">
        <v>20</v>
      </c>
      <c r="Q12" s="2">
        <v>31.799999999999997</v>
      </c>
      <c r="R12" s="2">
        <v>449.59999999999997</v>
      </c>
      <c r="S12" s="5">
        <v>30.429999999999996</v>
      </c>
      <c r="T12" s="2"/>
      <c r="U12" s="6"/>
    </row>
    <row r="13" spans="1:21" x14ac:dyDescent="0.3">
      <c r="A13" s="4">
        <v>28.92</v>
      </c>
      <c r="B13">
        <v>4</v>
      </c>
      <c r="C13">
        <v>33</v>
      </c>
      <c r="D13" t="s">
        <v>32</v>
      </c>
      <c r="E13" t="s">
        <v>33</v>
      </c>
      <c r="F13" t="s">
        <v>22</v>
      </c>
      <c r="G13">
        <v>25</v>
      </c>
      <c r="H13">
        <v>11</v>
      </c>
      <c r="I13">
        <v>52</v>
      </c>
      <c r="J13">
        <v>33.6</v>
      </c>
      <c r="K13">
        <v>12.6</v>
      </c>
      <c r="L13">
        <v>13.1</v>
      </c>
      <c r="M13" s="2">
        <v>467</v>
      </c>
      <c r="N13" s="2">
        <v>-4.9000000000000004</v>
      </c>
      <c r="O13" s="2">
        <v>10</v>
      </c>
      <c r="P13" s="2">
        <v>20</v>
      </c>
      <c r="Q13" s="2">
        <v>37.799999999999997</v>
      </c>
      <c r="R13" s="2">
        <v>439.4</v>
      </c>
      <c r="S13" s="5">
        <v>28.92</v>
      </c>
      <c r="U13" s="6"/>
    </row>
    <row r="14" spans="1:21" x14ac:dyDescent="0.3">
      <c r="A14" s="4">
        <v>25.371999999999996</v>
      </c>
      <c r="B14">
        <v>5</v>
      </c>
      <c r="C14">
        <v>49</v>
      </c>
      <c r="D14" t="s">
        <v>100</v>
      </c>
      <c r="E14" t="s">
        <v>87</v>
      </c>
      <c r="F14" t="s">
        <v>22</v>
      </c>
      <c r="G14">
        <v>24</v>
      </c>
      <c r="H14">
        <v>33</v>
      </c>
      <c r="I14">
        <v>68</v>
      </c>
      <c r="J14">
        <v>51.2</v>
      </c>
      <c r="K14">
        <v>9.1999999999999993</v>
      </c>
      <c r="L14">
        <v>10.199999999999999</v>
      </c>
      <c r="M14" s="2">
        <v>451</v>
      </c>
      <c r="N14" s="2">
        <v>-1.8000000000000007</v>
      </c>
      <c r="O14" s="2">
        <v>8</v>
      </c>
      <c r="P14" s="2">
        <v>16</v>
      </c>
      <c r="Q14" s="2">
        <v>27.599999999999998</v>
      </c>
      <c r="R14" s="2">
        <v>435.79999999999995</v>
      </c>
      <c r="S14" s="5">
        <v>25.371999999999996</v>
      </c>
      <c r="T14" s="2"/>
      <c r="U14" s="6"/>
    </row>
    <row r="15" spans="1:21" x14ac:dyDescent="0.3">
      <c r="A15" s="4">
        <v>24.911999999999995</v>
      </c>
      <c r="B15">
        <v>5</v>
      </c>
      <c r="C15">
        <v>36</v>
      </c>
      <c r="D15" t="s">
        <v>56</v>
      </c>
      <c r="E15" t="s">
        <v>57</v>
      </c>
      <c r="F15" t="s">
        <v>22</v>
      </c>
      <c r="G15">
        <v>27</v>
      </c>
      <c r="H15">
        <v>20</v>
      </c>
      <c r="I15">
        <v>59</v>
      </c>
      <c r="J15">
        <v>37.200000000000003</v>
      </c>
      <c r="K15">
        <v>11.3</v>
      </c>
      <c r="L15">
        <v>16.600000000000001</v>
      </c>
      <c r="M15" s="2">
        <v>464</v>
      </c>
      <c r="N15" s="2">
        <v>4.6000000000000014</v>
      </c>
      <c r="O15" s="2">
        <v>5</v>
      </c>
      <c r="P15" s="2">
        <v>10</v>
      </c>
      <c r="Q15" s="2">
        <v>33.900000000000006</v>
      </c>
      <c r="R15" s="2">
        <v>449.29999999999995</v>
      </c>
      <c r="S15" s="5">
        <v>24.911999999999995</v>
      </c>
      <c r="U15" s="6"/>
    </row>
    <row r="16" spans="1:21" x14ac:dyDescent="0.3">
      <c r="A16" s="4">
        <v>23.68</v>
      </c>
      <c r="B16">
        <v>4</v>
      </c>
      <c r="C16">
        <v>30</v>
      </c>
      <c r="D16" t="s">
        <v>105</v>
      </c>
      <c r="E16" t="s">
        <v>70</v>
      </c>
      <c r="F16" t="s">
        <v>22</v>
      </c>
      <c r="G16">
        <v>25</v>
      </c>
      <c r="H16">
        <v>13</v>
      </c>
      <c r="I16">
        <v>43</v>
      </c>
      <c r="J16">
        <v>28.9</v>
      </c>
      <c r="K16">
        <v>10</v>
      </c>
      <c r="L16">
        <v>19.3</v>
      </c>
      <c r="M16" s="2">
        <v>470</v>
      </c>
      <c r="N16" s="2">
        <v>7.3000000000000007</v>
      </c>
      <c r="O16" s="2">
        <v>10</v>
      </c>
      <c r="P16" s="2">
        <v>20</v>
      </c>
      <c r="Q16" s="2">
        <v>30</v>
      </c>
      <c r="R16" s="2">
        <v>474.6</v>
      </c>
      <c r="S16" s="5">
        <v>23.68</v>
      </c>
      <c r="U16" s="6"/>
    </row>
    <row r="17" spans="1:21" x14ac:dyDescent="0.3">
      <c r="A17" s="4">
        <v>22.064250000000001</v>
      </c>
      <c r="B17">
        <v>6</v>
      </c>
      <c r="C17">
        <v>52</v>
      </c>
      <c r="D17" t="s">
        <v>280</v>
      </c>
      <c r="E17" t="s">
        <v>136</v>
      </c>
      <c r="F17" t="s">
        <v>22</v>
      </c>
      <c r="G17">
        <v>23</v>
      </c>
      <c r="H17">
        <v>38</v>
      </c>
      <c r="I17">
        <v>78</v>
      </c>
      <c r="J17">
        <v>53.3</v>
      </c>
      <c r="K17">
        <v>12.9</v>
      </c>
      <c r="L17">
        <v>12.8</v>
      </c>
      <c r="M17" s="2">
        <v>448</v>
      </c>
      <c r="N17" s="2">
        <v>0.80000000000000071</v>
      </c>
      <c r="O17" s="2">
        <v>12</v>
      </c>
      <c r="P17" s="2">
        <v>24</v>
      </c>
      <c r="Q17" s="2">
        <v>38.700000000000003</v>
      </c>
      <c r="R17" s="2">
        <v>434.90000000000003</v>
      </c>
      <c r="S17" s="5">
        <v>22.064250000000001</v>
      </c>
      <c r="T17" s="2"/>
      <c r="U17" s="6"/>
    </row>
    <row r="18" spans="1:21" x14ac:dyDescent="0.3">
      <c r="A18" s="4">
        <v>21.853000000000002</v>
      </c>
      <c r="B18">
        <v>6</v>
      </c>
      <c r="C18">
        <v>53</v>
      </c>
      <c r="D18" t="s">
        <v>34</v>
      </c>
      <c r="E18" t="s">
        <v>35</v>
      </c>
      <c r="F18" t="s">
        <v>22</v>
      </c>
      <c r="G18">
        <v>29</v>
      </c>
      <c r="H18">
        <v>38</v>
      </c>
      <c r="I18">
        <v>81</v>
      </c>
      <c r="J18">
        <v>53.8</v>
      </c>
      <c r="K18">
        <v>10.8</v>
      </c>
      <c r="L18">
        <v>18.899999999999999</v>
      </c>
      <c r="M18" s="2">
        <v>447</v>
      </c>
      <c r="N18" s="2">
        <v>0.89999999999999858</v>
      </c>
      <c r="O18" s="2">
        <v>6</v>
      </c>
      <c r="P18" s="2">
        <v>12</v>
      </c>
      <c r="Q18" s="2">
        <v>32.400000000000006</v>
      </c>
      <c r="R18" s="2">
        <v>428.4</v>
      </c>
      <c r="S18" s="5">
        <v>21.853000000000002</v>
      </c>
      <c r="T18" s="2"/>
      <c r="U18" s="6"/>
    </row>
    <row r="19" spans="1:21" x14ac:dyDescent="0.3">
      <c r="A19" s="4">
        <v>20.962499999999999</v>
      </c>
      <c r="B19">
        <v>6</v>
      </c>
      <c r="C19">
        <v>68</v>
      </c>
      <c r="D19" t="s">
        <v>64</v>
      </c>
      <c r="E19" t="s">
        <v>44</v>
      </c>
      <c r="F19" t="s">
        <v>22</v>
      </c>
      <c r="G19">
        <v>26</v>
      </c>
      <c r="H19">
        <v>39</v>
      </c>
      <c r="I19">
        <v>96</v>
      </c>
      <c r="J19">
        <v>66.900000000000006</v>
      </c>
      <c r="K19">
        <v>15</v>
      </c>
      <c r="L19">
        <v>16</v>
      </c>
      <c r="M19" s="2">
        <v>432</v>
      </c>
      <c r="N19" s="2">
        <v>-2</v>
      </c>
      <c r="O19" s="2">
        <v>9</v>
      </c>
      <c r="P19" s="2">
        <v>18</v>
      </c>
      <c r="Q19" s="2">
        <v>45</v>
      </c>
      <c r="R19" s="2">
        <v>401</v>
      </c>
      <c r="S19" s="5">
        <v>20.962499999999999</v>
      </c>
      <c r="T19" s="2"/>
      <c r="U19" s="6"/>
    </row>
    <row r="20" spans="1:21" x14ac:dyDescent="0.3">
      <c r="A20" s="4">
        <v>20.959249999999997</v>
      </c>
      <c r="B20">
        <v>6</v>
      </c>
      <c r="C20">
        <v>66</v>
      </c>
      <c r="D20" t="s">
        <v>114</v>
      </c>
      <c r="E20" t="s">
        <v>24</v>
      </c>
      <c r="F20" t="s">
        <v>22</v>
      </c>
      <c r="G20">
        <v>26</v>
      </c>
      <c r="H20">
        <v>43</v>
      </c>
      <c r="I20">
        <v>93</v>
      </c>
      <c r="J20">
        <v>65.900000000000006</v>
      </c>
      <c r="K20">
        <v>13.5</v>
      </c>
      <c r="L20">
        <v>12.7</v>
      </c>
      <c r="M20" s="2">
        <v>434</v>
      </c>
      <c r="N20" s="2">
        <v>-5.3000000000000007</v>
      </c>
      <c r="O20" s="2">
        <v>9</v>
      </c>
      <c r="P20" s="2">
        <v>18</v>
      </c>
      <c r="Q20" s="2">
        <v>40.5</v>
      </c>
      <c r="R20" s="2">
        <v>400.9</v>
      </c>
      <c r="S20" s="5">
        <v>20.959249999999997</v>
      </c>
      <c r="U20" s="6"/>
    </row>
    <row r="21" spans="1:21" x14ac:dyDescent="0.3">
      <c r="A21" s="4">
        <v>20.696000000000002</v>
      </c>
      <c r="B21">
        <v>6</v>
      </c>
      <c r="C21">
        <v>69</v>
      </c>
      <c r="D21" t="s">
        <v>120</v>
      </c>
      <c r="E21" t="s">
        <v>72</v>
      </c>
      <c r="F21" t="s">
        <v>22</v>
      </c>
      <c r="G21">
        <v>23</v>
      </c>
      <c r="H21">
        <v>47</v>
      </c>
      <c r="I21">
        <v>94</v>
      </c>
      <c r="J21">
        <v>68</v>
      </c>
      <c r="K21">
        <v>15</v>
      </c>
      <c r="L21">
        <v>9.4</v>
      </c>
      <c r="M21" s="2">
        <v>431</v>
      </c>
      <c r="N21" s="2">
        <v>-8.6</v>
      </c>
      <c r="O21" s="2">
        <v>12</v>
      </c>
      <c r="P21" s="2">
        <v>24</v>
      </c>
      <c r="Q21" s="2">
        <v>45</v>
      </c>
      <c r="R21" s="2">
        <v>392.8</v>
      </c>
      <c r="S21" s="5">
        <v>20.696000000000002</v>
      </c>
      <c r="T21" s="2"/>
      <c r="U21" s="6"/>
    </row>
    <row r="22" spans="1:21" x14ac:dyDescent="0.3">
      <c r="A22" s="4">
        <v>20.35575</v>
      </c>
      <c r="B22">
        <v>6</v>
      </c>
      <c r="C22">
        <v>71</v>
      </c>
      <c r="D22" t="s">
        <v>55</v>
      </c>
      <c r="E22" t="s">
        <v>37</v>
      </c>
      <c r="F22" t="s">
        <v>22</v>
      </c>
      <c r="G22">
        <v>28</v>
      </c>
      <c r="H22">
        <v>51</v>
      </c>
      <c r="I22">
        <v>89</v>
      </c>
      <c r="J22">
        <v>68.8</v>
      </c>
      <c r="K22">
        <v>9.6999999999999993</v>
      </c>
      <c r="L22">
        <v>14.6</v>
      </c>
      <c r="M22" s="2">
        <v>429</v>
      </c>
      <c r="N22" s="2">
        <v>2.5999999999999996</v>
      </c>
      <c r="O22" s="2">
        <v>4</v>
      </c>
      <c r="P22" s="2">
        <v>8</v>
      </c>
      <c r="Q22" s="2">
        <v>29.099999999999998</v>
      </c>
      <c r="R22" s="2">
        <v>413.09999999999997</v>
      </c>
      <c r="S22" s="5">
        <v>20.35575</v>
      </c>
      <c r="T22" s="2"/>
      <c r="U22" s="6"/>
    </row>
    <row r="23" spans="1:21" x14ac:dyDescent="0.3">
      <c r="A23" s="4">
        <v>20.131499999999999</v>
      </c>
      <c r="B23">
        <v>6</v>
      </c>
      <c r="C23">
        <v>70</v>
      </c>
      <c r="D23" t="s">
        <v>38</v>
      </c>
      <c r="E23" t="s">
        <v>28</v>
      </c>
      <c r="F23" t="s">
        <v>22</v>
      </c>
      <c r="G23">
        <v>27</v>
      </c>
      <c r="H23">
        <v>50</v>
      </c>
      <c r="I23">
        <v>90</v>
      </c>
      <c r="J23">
        <v>68.7</v>
      </c>
      <c r="K23">
        <v>12.6</v>
      </c>
      <c r="L23">
        <v>14</v>
      </c>
      <c r="M23" s="2">
        <v>430</v>
      </c>
      <c r="N23" s="2">
        <v>2</v>
      </c>
      <c r="O23" s="2">
        <v>5</v>
      </c>
      <c r="P23" s="2">
        <v>10</v>
      </c>
      <c r="Q23" s="2">
        <v>37.799999999999997</v>
      </c>
      <c r="R23" s="2">
        <v>406.2</v>
      </c>
      <c r="S23" s="5">
        <v>20.131499999999999</v>
      </c>
      <c r="U23" s="6"/>
    </row>
    <row r="24" spans="1:21" x14ac:dyDescent="0.3">
      <c r="A24" s="4">
        <v>19.206250000000001</v>
      </c>
      <c r="B24">
        <v>6</v>
      </c>
      <c r="C24">
        <v>60</v>
      </c>
      <c r="D24" t="s">
        <v>273</v>
      </c>
      <c r="E24" t="s">
        <v>74</v>
      </c>
      <c r="F24" t="s">
        <v>22</v>
      </c>
      <c r="G24">
        <v>24</v>
      </c>
      <c r="H24">
        <v>31</v>
      </c>
      <c r="I24">
        <v>86</v>
      </c>
      <c r="J24">
        <v>60.5</v>
      </c>
      <c r="K24">
        <v>15.3</v>
      </c>
      <c r="L24">
        <v>8.1999999999999993</v>
      </c>
      <c r="M24" s="2">
        <v>440</v>
      </c>
      <c r="N24" s="2">
        <v>-3.8000000000000007</v>
      </c>
      <c r="O24" s="2">
        <v>11</v>
      </c>
      <c r="P24" s="2">
        <v>22</v>
      </c>
      <c r="Q24" s="2">
        <v>45.900000000000006</v>
      </c>
      <c r="R24" s="2">
        <v>408.5</v>
      </c>
      <c r="S24" s="5">
        <v>19.206250000000001</v>
      </c>
      <c r="T24" s="2"/>
      <c r="U24" s="6"/>
    </row>
    <row r="25" spans="1:21" x14ac:dyDescent="0.3">
      <c r="A25" s="4">
        <v>18.693333333333335</v>
      </c>
      <c r="B25">
        <v>7</v>
      </c>
      <c r="C25">
        <v>78</v>
      </c>
      <c r="D25" t="s">
        <v>370</v>
      </c>
      <c r="E25" t="s">
        <v>50</v>
      </c>
      <c r="F25" t="s">
        <v>22</v>
      </c>
      <c r="G25">
        <v>22</v>
      </c>
      <c r="H25">
        <v>64</v>
      </c>
      <c r="I25">
        <v>112</v>
      </c>
      <c r="J25">
        <v>80.5</v>
      </c>
      <c r="K25">
        <v>14.4</v>
      </c>
      <c r="L25">
        <v>11.6</v>
      </c>
      <c r="M25" s="2">
        <v>422</v>
      </c>
      <c r="N25" s="2">
        <v>-0.40000000000000036</v>
      </c>
      <c r="O25" s="2">
        <v>13</v>
      </c>
      <c r="P25" s="2">
        <v>26</v>
      </c>
      <c r="Q25" s="2">
        <v>43.2</v>
      </c>
      <c r="R25" s="2">
        <v>404</v>
      </c>
      <c r="S25" s="5">
        <v>18.693333333333335</v>
      </c>
      <c r="U25" s="6"/>
    </row>
    <row r="26" spans="1:21" x14ac:dyDescent="0.3">
      <c r="A26" s="4">
        <v>18.448</v>
      </c>
      <c r="B26">
        <v>7</v>
      </c>
      <c r="C26">
        <v>79</v>
      </c>
      <c r="D26" t="s">
        <v>322</v>
      </c>
      <c r="E26" t="s">
        <v>31</v>
      </c>
      <c r="F26" t="s">
        <v>22</v>
      </c>
      <c r="G26">
        <v>23</v>
      </c>
      <c r="H26">
        <v>52</v>
      </c>
      <c r="I26">
        <v>107</v>
      </c>
      <c r="J26">
        <v>83.4</v>
      </c>
      <c r="K26">
        <v>14</v>
      </c>
      <c r="L26">
        <v>7.9</v>
      </c>
      <c r="M26" s="2">
        <v>421</v>
      </c>
      <c r="N26" s="2">
        <v>-4.0999999999999996</v>
      </c>
      <c r="O26" s="2">
        <v>12</v>
      </c>
      <c r="P26" s="2">
        <v>24</v>
      </c>
      <c r="Q26" s="2">
        <v>42</v>
      </c>
      <c r="R26" s="2">
        <v>394.8</v>
      </c>
      <c r="S26" s="5">
        <v>18.448</v>
      </c>
      <c r="T26" s="2"/>
      <c r="U26" s="6"/>
    </row>
    <row r="27" spans="1:21" x14ac:dyDescent="0.3">
      <c r="A27" s="4">
        <v>18.083733333333335</v>
      </c>
      <c r="B27">
        <v>7</v>
      </c>
      <c r="C27">
        <v>93</v>
      </c>
      <c r="D27" t="s">
        <v>380</v>
      </c>
      <c r="E27" t="s">
        <v>26</v>
      </c>
      <c r="F27" t="s">
        <v>22</v>
      </c>
      <c r="G27">
        <v>20</v>
      </c>
      <c r="H27">
        <v>71</v>
      </c>
      <c r="I27">
        <v>127</v>
      </c>
      <c r="J27">
        <v>96.8</v>
      </c>
      <c r="K27">
        <v>13.5</v>
      </c>
      <c r="L27">
        <v>10.32</v>
      </c>
      <c r="M27" s="2">
        <v>407</v>
      </c>
      <c r="N27" s="2">
        <v>-7.68</v>
      </c>
      <c r="O27" s="2">
        <v>15</v>
      </c>
      <c r="P27" s="2">
        <v>30</v>
      </c>
      <c r="Q27" s="2">
        <v>40.5</v>
      </c>
      <c r="R27" s="2">
        <v>381.14</v>
      </c>
      <c r="S27" s="5">
        <v>18.083733333333335</v>
      </c>
      <c r="T27" s="2"/>
      <c r="U27" s="6"/>
    </row>
    <row r="28" spans="1:21" x14ac:dyDescent="0.3">
      <c r="A28" s="4">
        <v>18.016000000000002</v>
      </c>
      <c r="B28">
        <v>7</v>
      </c>
      <c r="C28">
        <v>85</v>
      </c>
      <c r="D28" t="s">
        <v>142</v>
      </c>
      <c r="E28" t="s">
        <v>37</v>
      </c>
      <c r="F28" t="s">
        <v>22</v>
      </c>
      <c r="G28">
        <v>25</v>
      </c>
      <c r="H28">
        <v>59</v>
      </c>
      <c r="I28">
        <v>112</v>
      </c>
      <c r="J28">
        <v>89.3</v>
      </c>
      <c r="K28">
        <v>13.4</v>
      </c>
      <c r="L28">
        <v>9.9</v>
      </c>
      <c r="M28" s="2">
        <v>415</v>
      </c>
      <c r="N28" s="2">
        <v>-8.1</v>
      </c>
      <c r="O28" s="2">
        <v>10</v>
      </c>
      <c r="P28" s="2">
        <v>20</v>
      </c>
      <c r="Q28" s="2">
        <v>40.200000000000003</v>
      </c>
      <c r="R28" s="2">
        <v>378.6</v>
      </c>
      <c r="S28" s="5">
        <v>18.016000000000002</v>
      </c>
      <c r="T28" s="2"/>
      <c r="U28" s="6"/>
    </row>
    <row r="29" spans="1:21" x14ac:dyDescent="0.3">
      <c r="A29" s="4">
        <v>17.835999999999999</v>
      </c>
      <c r="B29">
        <v>5</v>
      </c>
      <c r="C29">
        <v>37</v>
      </c>
      <c r="D29" t="s">
        <v>79</v>
      </c>
      <c r="E29" t="s">
        <v>80</v>
      </c>
      <c r="F29" t="s">
        <v>22</v>
      </c>
      <c r="G29">
        <v>23</v>
      </c>
      <c r="H29">
        <v>21</v>
      </c>
      <c r="I29">
        <v>60</v>
      </c>
      <c r="J29">
        <v>39</v>
      </c>
      <c r="K29">
        <v>12.2</v>
      </c>
      <c r="L29">
        <v>10.5</v>
      </c>
      <c r="M29" s="2">
        <v>463</v>
      </c>
      <c r="N29" s="2">
        <v>-1.5</v>
      </c>
      <c r="O29" s="2">
        <v>12</v>
      </c>
      <c r="P29" s="2">
        <v>24</v>
      </c>
      <c r="Q29" s="2">
        <v>36.599999999999994</v>
      </c>
      <c r="R29" s="2">
        <v>447.4</v>
      </c>
      <c r="S29" s="5">
        <v>17.835999999999999</v>
      </c>
      <c r="U29" s="6"/>
    </row>
    <row r="30" spans="1:21" x14ac:dyDescent="0.3">
      <c r="A30" s="4">
        <v>17.549333333333337</v>
      </c>
      <c r="B30">
        <v>7</v>
      </c>
      <c r="C30">
        <v>90</v>
      </c>
      <c r="D30" t="s">
        <v>271</v>
      </c>
      <c r="E30" t="s">
        <v>48</v>
      </c>
      <c r="F30" t="s">
        <v>22</v>
      </c>
      <c r="G30">
        <v>23</v>
      </c>
      <c r="H30">
        <v>59</v>
      </c>
      <c r="I30">
        <v>128</v>
      </c>
      <c r="J30">
        <v>92.2</v>
      </c>
      <c r="K30">
        <v>20.5</v>
      </c>
      <c r="L30">
        <v>6.3</v>
      </c>
      <c r="M30" s="2">
        <v>410</v>
      </c>
      <c r="N30" s="2">
        <v>-5.7</v>
      </c>
      <c r="O30" s="2">
        <v>12</v>
      </c>
      <c r="P30" s="2">
        <v>24</v>
      </c>
      <c r="Q30" s="2">
        <v>61.5</v>
      </c>
      <c r="R30" s="2">
        <v>361.1</v>
      </c>
      <c r="S30" s="5">
        <v>17.549333333333337</v>
      </c>
      <c r="T30" s="2"/>
      <c r="U30" s="6"/>
    </row>
    <row r="31" spans="1:21" x14ac:dyDescent="0.3">
      <c r="A31" s="4">
        <v>17.210666666666668</v>
      </c>
      <c r="B31">
        <v>7</v>
      </c>
      <c r="C31">
        <v>81</v>
      </c>
      <c r="D31" t="s">
        <v>90</v>
      </c>
      <c r="E31" t="s">
        <v>52</v>
      </c>
      <c r="F31" t="s">
        <v>22</v>
      </c>
      <c r="G31">
        <v>25</v>
      </c>
      <c r="H31">
        <v>61</v>
      </c>
      <c r="I31">
        <v>115</v>
      </c>
      <c r="J31">
        <v>84.7</v>
      </c>
      <c r="K31">
        <v>15.1</v>
      </c>
      <c r="L31">
        <v>11.1</v>
      </c>
      <c r="M31" s="2">
        <v>419</v>
      </c>
      <c r="N31" s="2">
        <v>-0.90000000000000036</v>
      </c>
      <c r="O31" s="2">
        <v>7</v>
      </c>
      <c r="P31" s="2">
        <v>14</v>
      </c>
      <c r="Q31" s="2">
        <v>45.3</v>
      </c>
      <c r="R31" s="2">
        <v>385.9</v>
      </c>
      <c r="S31" s="5">
        <v>17.210666666666668</v>
      </c>
      <c r="U31" s="6"/>
    </row>
    <row r="32" spans="1:21" x14ac:dyDescent="0.3">
      <c r="A32" s="4">
        <v>17.074666666666666</v>
      </c>
      <c r="B32">
        <v>7</v>
      </c>
      <c r="C32">
        <v>86</v>
      </c>
      <c r="D32" t="s">
        <v>25</v>
      </c>
      <c r="E32" t="s">
        <v>26</v>
      </c>
      <c r="F32" t="s">
        <v>22</v>
      </c>
      <c r="G32">
        <v>27</v>
      </c>
      <c r="H32">
        <v>57</v>
      </c>
      <c r="I32">
        <v>127</v>
      </c>
      <c r="J32">
        <v>90.6</v>
      </c>
      <c r="K32">
        <v>15.8</v>
      </c>
      <c r="L32">
        <v>14.1</v>
      </c>
      <c r="M32" s="2">
        <v>414</v>
      </c>
      <c r="N32" s="2">
        <v>2.0999999999999996</v>
      </c>
      <c r="O32" s="2">
        <v>5</v>
      </c>
      <c r="P32" s="2">
        <v>10</v>
      </c>
      <c r="Q32" s="2">
        <v>47.400000000000006</v>
      </c>
      <c r="R32" s="2">
        <v>380.79999999999995</v>
      </c>
      <c r="S32" s="5">
        <v>17.074666666666666</v>
      </c>
      <c r="U32" s="6"/>
    </row>
    <row r="33" spans="1:21" x14ac:dyDescent="0.3">
      <c r="A33" s="4">
        <v>15.955400000000001</v>
      </c>
      <c r="B33">
        <v>8</v>
      </c>
      <c r="C33">
        <v>95</v>
      </c>
      <c r="D33" t="s">
        <v>278</v>
      </c>
      <c r="E33" t="s">
        <v>60</v>
      </c>
      <c r="F33" t="s">
        <v>22</v>
      </c>
      <c r="G33">
        <v>24</v>
      </c>
      <c r="H33">
        <v>71</v>
      </c>
      <c r="I33">
        <v>123</v>
      </c>
      <c r="J33">
        <v>98.3</v>
      </c>
      <c r="K33">
        <v>14.7</v>
      </c>
      <c r="L33">
        <v>9.4</v>
      </c>
      <c r="M33" s="2">
        <v>405</v>
      </c>
      <c r="N33" s="2">
        <v>-8.6</v>
      </c>
      <c r="O33" s="2">
        <v>11</v>
      </c>
      <c r="P33" s="2">
        <v>22</v>
      </c>
      <c r="Q33" s="2">
        <v>44.099999999999994</v>
      </c>
      <c r="R33" s="2">
        <v>365.70000000000005</v>
      </c>
      <c r="S33" s="5">
        <v>15.955400000000001</v>
      </c>
      <c r="U33" s="6"/>
    </row>
    <row r="34" spans="1:21" x14ac:dyDescent="0.3">
      <c r="A34" s="4">
        <v>15.866666666666667</v>
      </c>
      <c r="B34">
        <v>7</v>
      </c>
      <c r="C34">
        <v>84</v>
      </c>
      <c r="D34" t="s">
        <v>376</v>
      </c>
      <c r="E34" t="s">
        <v>116</v>
      </c>
      <c r="F34" t="s">
        <v>22</v>
      </c>
      <c r="G34">
        <v>21</v>
      </c>
      <c r="H34">
        <v>57</v>
      </c>
      <c r="I34">
        <v>136</v>
      </c>
      <c r="J34">
        <v>87.9</v>
      </c>
      <c r="K34">
        <v>21.4</v>
      </c>
      <c r="L34">
        <v>11.6</v>
      </c>
      <c r="M34" s="2">
        <v>416</v>
      </c>
      <c r="N34" s="2">
        <v>-0.40000000000000036</v>
      </c>
      <c r="O34" s="2">
        <v>11</v>
      </c>
      <c r="P34" s="2">
        <v>22</v>
      </c>
      <c r="Q34" s="2">
        <v>64.199999999999989</v>
      </c>
      <c r="R34" s="2">
        <v>373</v>
      </c>
      <c r="S34" s="5">
        <v>15.866666666666667</v>
      </c>
      <c r="U34" s="6"/>
    </row>
    <row r="35" spans="1:21" x14ac:dyDescent="0.3">
      <c r="A35" s="4">
        <v>15.841000000000001</v>
      </c>
      <c r="B35">
        <v>8</v>
      </c>
      <c r="C35">
        <v>106</v>
      </c>
      <c r="D35" t="s">
        <v>173</v>
      </c>
      <c r="E35" t="s">
        <v>68</v>
      </c>
      <c r="F35" t="s">
        <v>22</v>
      </c>
      <c r="G35">
        <v>28</v>
      </c>
      <c r="H35">
        <v>84</v>
      </c>
      <c r="I35">
        <v>130</v>
      </c>
      <c r="J35">
        <v>109.5</v>
      </c>
      <c r="K35">
        <v>14.1</v>
      </c>
      <c r="L35">
        <v>15.4</v>
      </c>
      <c r="M35" s="2">
        <v>394</v>
      </c>
      <c r="N35" s="2">
        <v>-2.5999999999999996</v>
      </c>
      <c r="O35" s="2">
        <v>7</v>
      </c>
      <c r="P35" s="2">
        <v>14</v>
      </c>
      <c r="Q35" s="2">
        <v>42.3</v>
      </c>
      <c r="R35" s="2">
        <v>360.5</v>
      </c>
      <c r="S35" s="5">
        <v>15.841000000000001</v>
      </c>
      <c r="T35" s="2"/>
      <c r="U35" s="6"/>
    </row>
    <row r="36" spans="1:21" x14ac:dyDescent="0.3">
      <c r="A36" s="4">
        <v>15.528599999999999</v>
      </c>
      <c r="B36">
        <v>8</v>
      </c>
      <c r="C36">
        <v>113</v>
      </c>
      <c r="D36" t="s">
        <v>59</v>
      </c>
      <c r="E36" t="s">
        <v>60</v>
      </c>
      <c r="F36" t="s">
        <v>22</v>
      </c>
      <c r="G36">
        <v>24</v>
      </c>
      <c r="H36">
        <v>84</v>
      </c>
      <c r="I36">
        <v>147</v>
      </c>
      <c r="J36">
        <v>119.2</v>
      </c>
      <c r="K36">
        <v>18.3</v>
      </c>
      <c r="L36">
        <v>11.1</v>
      </c>
      <c r="M36" s="2">
        <v>387</v>
      </c>
      <c r="N36" s="2">
        <v>-0.90000000000000036</v>
      </c>
      <c r="O36" s="2">
        <v>8</v>
      </c>
      <c r="P36" s="2">
        <v>16</v>
      </c>
      <c r="Q36" s="2">
        <v>54.900000000000006</v>
      </c>
      <c r="R36" s="2">
        <v>346.29999999999995</v>
      </c>
      <c r="S36" s="5">
        <v>15.528599999999999</v>
      </c>
      <c r="U36" s="6"/>
    </row>
    <row r="37" spans="1:21" x14ac:dyDescent="0.3">
      <c r="A37" s="4">
        <v>14.19332</v>
      </c>
      <c r="B37">
        <v>8</v>
      </c>
      <c r="C37">
        <v>110</v>
      </c>
      <c r="D37" t="s">
        <v>394</v>
      </c>
      <c r="E37" t="s">
        <v>91</v>
      </c>
      <c r="F37" t="s">
        <v>22</v>
      </c>
      <c r="G37">
        <v>22</v>
      </c>
      <c r="H37">
        <v>88</v>
      </c>
      <c r="I37">
        <v>177</v>
      </c>
      <c r="J37">
        <v>114.8</v>
      </c>
      <c r="K37">
        <v>23.3</v>
      </c>
      <c r="L37">
        <v>10.32</v>
      </c>
      <c r="M37" s="2">
        <v>390</v>
      </c>
      <c r="N37" s="2">
        <v>-1.6799999999999997</v>
      </c>
      <c r="O37" s="2">
        <v>8</v>
      </c>
      <c r="P37" s="2">
        <v>16</v>
      </c>
      <c r="Q37" s="2">
        <v>69.900000000000006</v>
      </c>
      <c r="R37" s="2">
        <v>331.05999999999995</v>
      </c>
      <c r="S37" s="5">
        <v>14.19332</v>
      </c>
      <c r="U37" s="6"/>
    </row>
    <row r="38" spans="1:21" x14ac:dyDescent="0.3">
      <c r="A38" s="4">
        <v>13.968363636363637</v>
      </c>
      <c r="B38">
        <v>9</v>
      </c>
      <c r="C38">
        <v>127</v>
      </c>
      <c r="D38" t="s">
        <v>391</v>
      </c>
      <c r="E38" t="s">
        <v>35</v>
      </c>
      <c r="F38" t="s">
        <v>22</v>
      </c>
      <c r="G38">
        <v>21</v>
      </c>
      <c r="H38">
        <v>104</v>
      </c>
      <c r="I38">
        <v>169</v>
      </c>
      <c r="J38">
        <v>130.69999999999999</v>
      </c>
      <c r="K38">
        <v>17.2</v>
      </c>
      <c r="L38">
        <v>10.18</v>
      </c>
      <c r="M38" s="2">
        <v>373</v>
      </c>
      <c r="N38" s="2">
        <v>-7.82</v>
      </c>
      <c r="O38" s="2">
        <v>14</v>
      </c>
      <c r="P38" s="2">
        <v>28</v>
      </c>
      <c r="Q38" s="2">
        <v>51.599999999999994</v>
      </c>
      <c r="R38" s="2">
        <v>333.76</v>
      </c>
      <c r="S38" s="5">
        <v>13.968363636363637</v>
      </c>
      <c r="U38" s="6"/>
    </row>
    <row r="39" spans="1:21" x14ac:dyDescent="0.3">
      <c r="A39" s="4">
        <v>13.870909090909091</v>
      </c>
      <c r="B39">
        <v>9</v>
      </c>
      <c r="C39">
        <v>125</v>
      </c>
      <c r="D39" t="s">
        <v>287</v>
      </c>
      <c r="E39" t="s">
        <v>62</v>
      </c>
      <c r="F39" t="s">
        <v>22</v>
      </c>
      <c r="G39">
        <v>23</v>
      </c>
      <c r="H39">
        <v>109</v>
      </c>
      <c r="I39">
        <v>181</v>
      </c>
      <c r="J39">
        <v>129.9</v>
      </c>
      <c r="K39">
        <v>18.2</v>
      </c>
      <c r="L39">
        <v>10</v>
      </c>
      <c r="M39" s="2">
        <v>375</v>
      </c>
      <c r="N39" s="2">
        <v>-8</v>
      </c>
      <c r="O39" s="2">
        <v>12</v>
      </c>
      <c r="P39" s="2">
        <v>24</v>
      </c>
      <c r="Q39" s="2">
        <v>54.599999999999994</v>
      </c>
      <c r="R39" s="2">
        <v>328.4</v>
      </c>
      <c r="S39" s="5">
        <v>13.870909090909091</v>
      </c>
      <c r="U39" s="6"/>
    </row>
    <row r="40" spans="1:21" x14ac:dyDescent="0.3">
      <c r="A40" s="4">
        <v>13.850909090909092</v>
      </c>
      <c r="B40">
        <v>9</v>
      </c>
      <c r="C40">
        <v>123</v>
      </c>
      <c r="D40" t="s">
        <v>125</v>
      </c>
      <c r="E40" t="s">
        <v>48</v>
      </c>
      <c r="F40" t="s">
        <v>22</v>
      </c>
      <c r="G40">
        <v>26</v>
      </c>
      <c r="H40">
        <v>98</v>
      </c>
      <c r="I40">
        <v>168</v>
      </c>
      <c r="J40">
        <v>128.4</v>
      </c>
      <c r="K40">
        <v>16.100000000000001</v>
      </c>
      <c r="L40">
        <v>8.3000000000000007</v>
      </c>
      <c r="M40" s="2">
        <v>377</v>
      </c>
      <c r="N40" s="2">
        <v>-9.6999999999999993</v>
      </c>
      <c r="O40" s="2">
        <v>9</v>
      </c>
      <c r="P40" s="2">
        <v>18</v>
      </c>
      <c r="Q40" s="2">
        <v>48.300000000000004</v>
      </c>
      <c r="R40" s="2">
        <v>327.3</v>
      </c>
      <c r="S40" s="5">
        <v>13.850909090909092</v>
      </c>
      <c r="T40" s="2"/>
      <c r="U40" s="6"/>
    </row>
    <row r="41" spans="1:21" x14ac:dyDescent="0.3">
      <c r="A41" s="4">
        <v>13.801818181818181</v>
      </c>
      <c r="B41">
        <v>9</v>
      </c>
      <c r="C41">
        <v>126</v>
      </c>
      <c r="D41" t="s">
        <v>176</v>
      </c>
      <c r="E41" t="s">
        <v>26</v>
      </c>
      <c r="F41" t="s">
        <v>22</v>
      </c>
      <c r="G41">
        <v>28</v>
      </c>
      <c r="H41">
        <v>104</v>
      </c>
      <c r="I41">
        <v>176</v>
      </c>
      <c r="J41">
        <v>130.4</v>
      </c>
      <c r="K41">
        <v>18</v>
      </c>
      <c r="L41">
        <v>13.3</v>
      </c>
      <c r="M41" s="2">
        <v>374</v>
      </c>
      <c r="N41" s="2">
        <v>-4.6999999999999993</v>
      </c>
      <c r="O41" s="2">
        <v>7</v>
      </c>
      <c r="P41" s="2">
        <v>14</v>
      </c>
      <c r="Q41" s="2">
        <v>54</v>
      </c>
      <c r="R41" s="2">
        <v>324.60000000000002</v>
      </c>
      <c r="S41" s="5">
        <v>13.801818181818181</v>
      </c>
      <c r="U41" s="6"/>
    </row>
    <row r="42" spans="1:21" x14ac:dyDescent="0.3">
      <c r="A42" s="4">
        <v>13.75090909090909</v>
      </c>
      <c r="B42">
        <v>9</v>
      </c>
      <c r="C42">
        <v>120</v>
      </c>
      <c r="D42" t="s">
        <v>180</v>
      </c>
      <c r="E42" t="s">
        <v>28</v>
      </c>
      <c r="F42" t="s">
        <v>22</v>
      </c>
      <c r="G42">
        <v>24</v>
      </c>
      <c r="H42">
        <v>98</v>
      </c>
      <c r="I42">
        <v>167</v>
      </c>
      <c r="J42">
        <v>127</v>
      </c>
      <c r="K42">
        <v>18.2</v>
      </c>
      <c r="L42">
        <v>5.2</v>
      </c>
      <c r="M42" s="2">
        <v>380</v>
      </c>
      <c r="N42" s="2">
        <v>-12.8</v>
      </c>
      <c r="O42" s="2">
        <v>11</v>
      </c>
      <c r="P42" s="2">
        <v>22</v>
      </c>
      <c r="Q42" s="2">
        <v>54.599999999999994</v>
      </c>
      <c r="R42" s="2">
        <v>321.79999999999995</v>
      </c>
      <c r="S42" s="5">
        <v>13.75090909090909</v>
      </c>
      <c r="T42" s="2"/>
      <c r="U42" s="6"/>
    </row>
    <row r="43" spans="1:21" x14ac:dyDescent="0.3">
      <c r="A43" s="4">
        <v>13.652727272727272</v>
      </c>
      <c r="B43">
        <v>9</v>
      </c>
      <c r="C43">
        <v>134</v>
      </c>
      <c r="D43" t="s">
        <v>151</v>
      </c>
      <c r="E43" t="s">
        <v>78</v>
      </c>
      <c r="F43" t="s">
        <v>22</v>
      </c>
      <c r="G43">
        <v>25</v>
      </c>
      <c r="H43">
        <v>105</v>
      </c>
      <c r="I43">
        <v>174</v>
      </c>
      <c r="J43">
        <v>135.6</v>
      </c>
      <c r="K43">
        <v>17</v>
      </c>
      <c r="L43">
        <v>8.6999999999999993</v>
      </c>
      <c r="M43" s="2">
        <v>366</v>
      </c>
      <c r="N43" s="2">
        <v>-9.3000000000000007</v>
      </c>
      <c r="O43" s="2">
        <v>10</v>
      </c>
      <c r="P43" s="2">
        <v>20</v>
      </c>
      <c r="Q43" s="2">
        <v>51</v>
      </c>
      <c r="R43" s="2">
        <v>316.39999999999998</v>
      </c>
      <c r="S43" s="5">
        <v>13.652727272727272</v>
      </c>
      <c r="U43" s="6"/>
    </row>
    <row r="44" spans="1:21" x14ac:dyDescent="0.3">
      <c r="A44" s="4">
        <v>13.574545454545454</v>
      </c>
      <c r="B44">
        <v>9</v>
      </c>
      <c r="C44">
        <v>141</v>
      </c>
      <c r="D44" t="s">
        <v>178</v>
      </c>
      <c r="E44" t="s">
        <v>136</v>
      </c>
      <c r="F44" t="s">
        <v>22</v>
      </c>
      <c r="G44">
        <v>25</v>
      </c>
      <c r="H44">
        <v>115</v>
      </c>
      <c r="I44">
        <v>183</v>
      </c>
      <c r="J44">
        <v>145.5</v>
      </c>
      <c r="K44">
        <v>17.3</v>
      </c>
      <c r="L44">
        <v>10.5</v>
      </c>
      <c r="M44" s="2">
        <v>359</v>
      </c>
      <c r="N44" s="2">
        <v>-7.5</v>
      </c>
      <c r="O44" s="2">
        <v>10</v>
      </c>
      <c r="P44" s="2">
        <v>20</v>
      </c>
      <c r="Q44" s="2">
        <v>51.900000000000006</v>
      </c>
      <c r="R44" s="2">
        <v>312.10000000000002</v>
      </c>
      <c r="S44" s="5">
        <v>13.574545454545454</v>
      </c>
      <c r="U44" s="6"/>
    </row>
    <row r="45" spans="1:21" x14ac:dyDescent="0.3">
      <c r="A45" s="4">
        <v>13.534545454545455</v>
      </c>
      <c r="B45">
        <v>9</v>
      </c>
      <c r="C45">
        <v>133</v>
      </c>
      <c r="D45" t="s">
        <v>208</v>
      </c>
      <c r="E45" t="s">
        <v>95</v>
      </c>
      <c r="F45" t="s">
        <v>22</v>
      </c>
      <c r="G45">
        <v>27</v>
      </c>
      <c r="H45">
        <v>94</v>
      </c>
      <c r="I45">
        <v>172</v>
      </c>
      <c r="J45">
        <v>135.30000000000001</v>
      </c>
      <c r="K45">
        <v>19.3</v>
      </c>
      <c r="L45">
        <v>10.4</v>
      </c>
      <c r="M45" s="2">
        <v>367</v>
      </c>
      <c r="N45" s="2">
        <v>-7.6</v>
      </c>
      <c r="O45" s="2">
        <v>8</v>
      </c>
      <c r="P45" s="2">
        <v>16</v>
      </c>
      <c r="Q45" s="2">
        <v>57.900000000000006</v>
      </c>
      <c r="R45" s="2">
        <v>309.89999999999998</v>
      </c>
      <c r="S45" s="5">
        <v>13.534545454545455</v>
      </c>
      <c r="U45" s="6"/>
    </row>
    <row r="46" spans="1:21" x14ac:dyDescent="0.3">
      <c r="A46" s="4">
        <v>13.194545454545455</v>
      </c>
      <c r="B46">
        <v>9</v>
      </c>
      <c r="C46">
        <v>154</v>
      </c>
      <c r="D46" t="s">
        <v>133</v>
      </c>
      <c r="E46" t="s">
        <v>311</v>
      </c>
      <c r="F46" t="s">
        <v>22</v>
      </c>
      <c r="G46">
        <v>28</v>
      </c>
      <c r="H46">
        <v>130</v>
      </c>
      <c r="I46">
        <v>197</v>
      </c>
      <c r="J46">
        <v>164.3</v>
      </c>
      <c r="K46">
        <v>20.399999999999999</v>
      </c>
      <c r="L46">
        <v>14.2</v>
      </c>
      <c r="M46" s="2">
        <v>346</v>
      </c>
      <c r="N46" s="2">
        <v>-3.8000000000000007</v>
      </c>
      <c r="O46" s="2">
        <v>7</v>
      </c>
      <c r="P46" s="2">
        <v>14</v>
      </c>
      <c r="Q46" s="2">
        <v>61.199999999999996</v>
      </c>
      <c r="R46" s="2">
        <v>291.2</v>
      </c>
      <c r="S46" s="5">
        <v>13.194545454545455</v>
      </c>
      <c r="U46" s="6"/>
    </row>
    <row r="47" spans="1:21" x14ac:dyDescent="0.3">
      <c r="A47" s="4">
        <v>13.030909090909091</v>
      </c>
      <c r="B47">
        <v>9</v>
      </c>
      <c r="C47">
        <v>149</v>
      </c>
      <c r="D47" t="s">
        <v>234</v>
      </c>
      <c r="E47" t="s">
        <v>80</v>
      </c>
      <c r="F47" t="s">
        <v>22</v>
      </c>
      <c r="G47">
        <v>27</v>
      </c>
      <c r="H47">
        <v>122</v>
      </c>
      <c r="I47">
        <v>206</v>
      </c>
      <c r="J47">
        <v>158.6</v>
      </c>
      <c r="K47">
        <v>22.2</v>
      </c>
      <c r="L47">
        <v>8.9</v>
      </c>
      <c r="M47" s="2">
        <v>351</v>
      </c>
      <c r="N47" s="2">
        <v>-9.1</v>
      </c>
      <c r="O47" s="2">
        <v>8</v>
      </c>
      <c r="P47" s="2">
        <v>16</v>
      </c>
      <c r="Q47" s="2">
        <v>66.599999999999994</v>
      </c>
      <c r="R47" s="2">
        <v>282.20000000000005</v>
      </c>
      <c r="S47" s="5">
        <v>13.030909090909091</v>
      </c>
      <c r="T47" s="2"/>
      <c r="U47" s="6"/>
    </row>
    <row r="48" spans="1:21" x14ac:dyDescent="0.3">
      <c r="A48" s="4">
        <v>12.993454545454544</v>
      </c>
      <c r="B48">
        <v>9</v>
      </c>
      <c r="C48">
        <v>121</v>
      </c>
      <c r="D48" t="s">
        <v>390</v>
      </c>
      <c r="E48" t="s">
        <v>99</v>
      </c>
      <c r="F48" t="s">
        <v>22</v>
      </c>
      <c r="G48">
        <v>21</v>
      </c>
      <c r="H48">
        <v>101</v>
      </c>
      <c r="I48">
        <v>177</v>
      </c>
      <c r="J48">
        <v>127</v>
      </c>
      <c r="K48">
        <v>18.8</v>
      </c>
      <c r="L48">
        <v>10.18</v>
      </c>
      <c r="M48" s="2">
        <v>379</v>
      </c>
      <c r="N48" s="2">
        <v>-1.8200000000000003</v>
      </c>
      <c r="O48" s="2">
        <v>9</v>
      </c>
      <c r="P48" s="2">
        <v>18</v>
      </c>
      <c r="Q48" s="2">
        <v>56.400000000000006</v>
      </c>
      <c r="R48" s="2">
        <v>335.14</v>
      </c>
      <c r="S48" s="5">
        <v>12.993454545454544</v>
      </c>
      <c r="U48" s="6"/>
    </row>
    <row r="49" spans="1:21" x14ac:dyDescent="0.3">
      <c r="A49" s="4">
        <v>12.843636363636364</v>
      </c>
      <c r="B49">
        <v>9</v>
      </c>
      <c r="C49">
        <v>151</v>
      </c>
      <c r="D49" t="s">
        <v>170</v>
      </c>
      <c r="E49" t="s">
        <v>95</v>
      </c>
      <c r="F49" t="s">
        <v>22</v>
      </c>
      <c r="G49">
        <v>24</v>
      </c>
      <c r="H49">
        <v>119</v>
      </c>
      <c r="I49">
        <v>208</v>
      </c>
      <c r="J49">
        <v>161.69999999999999</v>
      </c>
      <c r="K49">
        <v>24.5</v>
      </c>
      <c r="L49">
        <v>5.2</v>
      </c>
      <c r="M49" s="2">
        <v>349</v>
      </c>
      <c r="N49" s="2">
        <v>-12.8</v>
      </c>
      <c r="O49" s="2">
        <v>11</v>
      </c>
      <c r="P49" s="2">
        <v>22</v>
      </c>
      <c r="Q49" s="2">
        <v>73.5</v>
      </c>
      <c r="R49" s="2">
        <v>271.89999999999998</v>
      </c>
      <c r="S49" s="5">
        <v>12.843636363636364</v>
      </c>
      <c r="U49" s="6"/>
    </row>
    <row r="50" spans="1:21" x14ac:dyDescent="0.3">
      <c r="A50" s="4">
        <v>12.462545454545452</v>
      </c>
      <c r="B50">
        <v>9</v>
      </c>
      <c r="C50">
        <v>148</v>
      </c>
      <c r="D50" t="s">
        <v>398</v>
      </c>
      <c r="E50" t="s">
        <v>44</v>
      </c>
      <c r="F50" t="s">
        <v>22</v>
      </c>
      <c r="G50">
        <v>23</v>
      </c>
      <c r="H50">
        <v>123</v>
      </c>
      <c r="I50">
        <v>188</v>
      </c>
      <c r="J50">
        <v>158</v>
      </c>
      <c r="K50">
        <v>20.3</v>
      </c>
      <c r="L50">
        <v>10.42</v>
      </c>
      <c r="M50" s="2">
        <v>352</v>
      </c>
      <c r="N50" s="2">
        <v>-1.58</v>
      </c>
      <c r="O50" s="2">
        <v>9</v>
      </c>
      <c r="P50" s="2">
        <v>18</v>
      </c>
      <c r="Q50" s="2">
        <v>60.900000000000006</v>
      </c>
      <c r="R50" s="2">
        <v>305.93999999999994</v>
      </c>
      <c r="S50" s="5">
        <v>12.462545454545452</v>
      </c>
      <c r="U50" s="6"/>
    </row>
    <row r="51" spans="1:21" x14ac:dyDescent="0.3">
      <c r="A51" s="4">
        <v>12.356999999999999</v>
      </c>
      <c r="B51">
        <v>10</v>
      </c>
      <c r="C51">
        <v>162</v>
      </c>
      <c r="D51" t="s">
        <v>290</v>
      </c>
      <c r="E51" t="s">
        <v>91</v>
      </c>
      <c r="F51" t="s">
        <v>22</v>
      </c>
      <c r="G51">
        <v>27</v>
      </c>
      <c r="H51">
        <v>143</v>
      </c>
      <c r="I51">
        <v>210</v>
      </c>
      <c r="J51">
        <v>174.8</v>
      </c>
      <c r="K51">
        <v>17.399999999999999</v>
      </c>
      <c r="L51">
        <v>8.1999999999999993</v>
      </c>
      <c r="M51" s="2">
        <v>10</v>
      </c>
      <c r="N51" s="2">
        <v>162</v>
      </c>
      <c r="O51" s="2">
        <v>8</v>
      </c>
      <c r="P51" s="2">
        <v>16</v>
      </c>
      <c r="Q51" s="2">
        <v>52.199999999999996</v>
      </c>
      <c r="R51" s="2">
        <v>297.8</v>
      </c>
      <c r="S51" s="5">
        <v>12.356999999999999</v>
      </c>
      <c r="U51" s="6"/>
    </row>
    <row r="52" spans="1:21" x14ac:dyDescent="0.3">
      <c r="A52" s="4">
        <v>12.297599999999999</v>
      </c>
      <c r="B52">
        <v>10</v>
      </c>
      <c r="C52">
        <v>161</v>
      </c>
      <c r="D52" t="s">
        <v>393</v>
      </c>
      <c r="E52" t="s">
        <v>128</v>
      </c>
      <c r="F52" t="s">
        <v>22</v>
      </c>
      <c r="G52">
        <v>20</v>
      </c>
      <c r="H52">
        <v>142</v>
      </c>
      <c r="I52">
        <v>224</v>
      </c>
      <c r="J52">
        <v>172.3</v>
      </c>
      <c r="K52">
        <v>20</v>
      </c>
      <c r="L52">
        <v>10.42</v>
      </c>
      <c r="M52" s="2">
        <v>339</v>
      </c>
      <c r="N52" s="2">
        <v>-7.58</v>
      </c>
      <c r="O52" s="2">
        <v>15</v>
      </c>
      <c r="P52" s="2">
        <v>30</v>
      </c>
      <c r="Q52" s="2">
        <v>60</v>
      </c>
      <c r="R52" s="2">
        <v>293.83999999999997</v>
      </c>
      <c r="S52" s="5">
        <v>12.297599999999999</v>
      </c>
      <c r="U52" s="6"/>
    </row>
    <row r="53" spans="1:21" x14ac:dyDescent="0.3">
      <c r="A53" s="4">
        <v>11.905454545454544</v>
      </c>
      <c r="B53">
        <v>9</v>
      </c>
      <c r="C53">
        <v>153</v>
      </c>
      <c r="D53" t="s">
        <v>58</v>
      </c>
      <c r="E53" t="s">
        <v>311</v>
      </c>
      <c r="F53" t="s">
        <v>22</v>
      </c>
      <c r="G53">
        <v>27</v>
      </c>
      <c r="H53">
        <v>112</v>
      </c>
      <c r="I53">
        <v>196</v>
      </c>
      <c r="J53">
        <v>162.6</v>
      </c>
      <c r="K53">
        <v>26.3</v>
      </c>
      <c r="L53">
        <v>12.4</v>
      </c>
      <c r="M53" s="2">
        <v>347</v>
      </c>
      <c r="N53" s="2">
        <v>0.40000000000000036</v>
      </c>
      <c r="O53" s="2">
        <v>3</v>
      </c>
      <c r="P53" s="2">
        <v>6</v>
      </c>
      <c r="Q53" s="2">
        <v>78.900000000000006</v>
      </c>
      <c r="R53" s="2">
        <v>275.29999999999995</v>
      </c>
      <c r="S53" s="5">
        <v>11.905454545454544</v>
      </c>
      <c r="T53" s="2"/>
      <c r="U53" s="6"/>
    </row>
    <row r="54" spans="1:21" x14ac:dyDescent="0.3">
      <c r="A54" s="4">
        <v>11.884500000000001</v>
      </c>
      <c r="B54">
        <v>10</v>
      </c>
      <c r="C54">
        <v>172</v>
      </c>
      <c r="D54" t="s">
        <v>228</v>
      </c>
      <c r="E54" t="s">
        <v>116</v>
      </c>
      <c r="F54" t="s">
        <v>22</v>
      </c>
      <c r="G54">
        <v>27</v>
      </c>
      <c r="H54">
        <v>152</v>
      </c>
      <c r="I54">
        <v>221</v>
      </c>
      <c r="J54">
        <v>187.8</v>
      </c>
      <c r="K54">
        <v>20.5</v>
      </c>
      <c r="L54">
        <v>9.9</v>
      </c>
      <c r="M54" s="2">
        <v>328</v>
      </c>
      <c r="N54" s="2">
        <v>-8.1</v>
      </c>
      <c r="O54" s="2">
        <v>8</v>
      </c>
      <c r="P54" s="2">
        <v>16</v>
      </c>
      <c r="Q54" s="2">
        <v>61.5</v>
      </c>
      <c r="R54" s="2">
        <v>266.3</v>
      </c>
      <c r="S54" s="5">
        <v>11.884500000000001</v>
      </c>
      <c r="T54" s="2"/>
      <c r="U54" s="6"/>
    </row>
    <row r="55" spans="1:21" x14ac:dyDescent="0.3">
      <c r="A55" s="4">
        <v>11.7735</v>
      </c>
      <c r="B55">
        <v>10</v>
      </c>
      <c r="C55">
        <v>169</v>
      </c>
      <c r="D55" t="s">
        <v>97</v>
      </c>
      <c r="E55" t="s">
        <v>31</v>
      </c>
      <c r="F55" t="s">
        <v>22</v>
      </c>
      <c r="G55">
        <v>24</v>
      </c>
      <c r="H55">
        <v>143</v>
      </c>
      <c r="I55">
        <v>243</v>
      </c>
      <c r="J55">
        <v>184.9</v>
      </c>
      <c r="K55">
        <v>25.9</v>
      </c>
      <c r="L55">
        <v>9.8000000000000007</v>
      </c>
      <c r="M55" s="2">
        <v>331</v>
      </c>
      <c r="N55" s="2">
        <v>-8.1999999999999993</v>
      </c>
      <c r="O55" s="2">
        <v>11</v>
      </c>
      <c r="P55" s="2">
        <v>22</v>
      </c>
      <c r="Q55" s="2">
        <v>77.699999999999989</v>
      </c>
      <c r="R55" s="2">
        <v>258.90000000000003</v>
      </c>
      <c r="S55" s="5">
        <v>11.7735</v>
      </c>
      <c r="U55" s="6"/>
    </row>
    <row r="56" spans="1:21" x14ac:dyDescent="0.3">
      <c r="A56" s="4">
        <v>11.72925</v>
      </c>
      <c r="B56">
        <v>6</v>
      </c>
      <c r="C56">
        <v>59</v>
      </c>
      <c r="D56" t="s">
        <v>51</v>
      </c>
      <c r="E56" t="s">
        <v>95</v>
      </c>
      <c r="F56" t="s">
        <v>22</v>
      </c>
      <c r="G56">
        <v>24</v>
      </c>
      <c r="H56">
        <v>42</v>
      </c>
      <c r="I56">
        <v>76</v>
      </c>
      <c r="J56">
        <v>60.4</v>
      </c>
      <c r="K56">
        <v>9.6999999999999993</v>
      </c>
      <c r="L56">
        <v>13.7</v>
      </c>
      <c r="M56" s="2">
        <v>6</v>
      </c>
      <c r="N56" s="2">
        <v>59</v>
      </c>
      <c r="O56" s="2">
        <v>11</v>
      </c>
      <c r="P56" s="2">
        <v>22</v>
      </c>
      <c r="Q56" s="2">
        <v>29.099999999999998</v>
      </c>
      <c r="R56" s="2">
        <v>116.9</v>
      </c>
      <c r="S56" s="5">
        <v>11.72925</v>
      </c>
      <c r="U56" s="6"/>
    </row>
    <row r="57" spans="1:21" x14ac:dyDescent="0.3">
      <c r="A57" s="4">
        <v>11.619</v>
      </c>
      <c r="B57">
        <v>10</v>
      </c>
      <c r="C57">
        <v>166</v>
      </c>
      <c r="D57" t="s">
        <v>101</v>
      </c>
      <c r="E57" t="s">
        <v>311</v>
      </c>
      <c r="F57" t="s">
        <v>22</v>
      </c>
      <c r="G57">
        <v>27</v>
      </c>
      <c r="H57">
        <v>132</v>
      </c>
      <c r="I57">
        <v>244</v>
      </c>
      <c r="J57">
        <v>179.9</v>
      </c>
      <c r="K57">
        <v>26.8</v>
      </c>
      <c r="L57">
        <v>7.5</v>
      </c>
      <c r="M57" s="2">
        <v>334</v>
      </c>
      <c r="N57" s="2">
        <v>-10.5</v>
      </c>
      <c r="O57" s="2">
        <v>8</v>
      </c>
      <c r="P57" s="2">
        <v>16</v>
      </c>
      <c r="Q57" s="2">
        <v>80.400000000000006</v>
      </c>
      <c r="R57" s="2">
        <v>248.6</v>
      </c>
      <c r="S57" s="5">
        <v>11.619</v>
      </c>
      <c r="T57" s="2"/>
      <c r="U57" s="6"/>
    </row>
    <row r="58" spans="1:21" x14ac:dyDescent="0.3">
      <c r="A58" s="4">
        <v>11.4285</v>
      </c>
      <c r="B58">
        <v>10</v>
      </c>
      <c r="C58">
        <v>175</v>
      </c>
      <c r="D58" t="s">
        <v>127</v>
      </c>
      <c r="E58" t="s">
        <v>128</v>
      </c>
      <c r="F58" t="s">
        <v>22</v>
      </c>
      <c r="G58">
        <v>24</v>
      </c>
      <c r="H58">
        <v>144</v>
      </c>
      <c r="I58">
        <v>248</v>
      </c>
      <c r="J58">
        <v>192.5</v>
      </c>
      <c r="K58">
        <v>30.3</v>
      </c>
      <c r="L58">
        <v>7.9</v>
      </c>
      <c r="M58" s="2">
        <v>325</v>
      </c>
      <c r="N58" s="2">
        <v>-10.1</v>
      </c>
      <c r="O58" s="2">
        <v>11</v>
      </c>
      <c r="P58" s="2">
        <v>22</v>
      </c>
      <c r="Q58" s="2">
        <v>90.9</v>
      </c>
      <c r="R58" s="2">
        <v>235.9</v>
      </c>
      <c r="S58" s="5">
        <v>11.4285</v>
      </c>
      <c r="U58" s="6"/>
    </row>
    <row r="59" spans="1:21" x14ac:dyDescent="0.3">
      <c r="A59" s="4">
        <v>11.319000000000001</v>
      </c>
      <c r="B59">
        <v>10</v>
      </c>
      <c r="C59">
        <v>173</v>
      </c>
      <c r="D59" t="s">
        <v>334</v>
      </c>
      <c r="E59" t="s">
        <v>33</v>
      </c>
      <c r="F59" t="s">
        <v>22</v>
      </c>
      <c r="G59">
        <v>24</v>
      </c>
      <c r="H59">
        <v>116</v>
      </c>
      <c r="I59">
        <v>256</v>
      </c>
      <c r="J59">
        <v>188.1</v>
      </c>
      <c r="K59">
        <v>32</v>
      </c>
      <c r="L59">
        <v>5.8</v>
      </c>
      <c r="M59" s="2">
        <v>327</v>
      </c>
      <c r="N59" s="2">
        <v>-12.2</v>
      </c>
      <c r="O59" s="2">
        <v>11</v>
      </c>
      <c r="P59" s="2">
        <v>22</v>
      </c>
      <c r="Q59" s="2">
        <v>96</v>
      </c>
      <c r="R59" s="2">
        <v>228.60000000000002</v>
      </c>
      <c r="S59" s="5">
        <v>11.319000000000001</v>
      </c>
      <c r="U59" s="6"/>
    </row>
    <row r="60" spans="1:21" x14ac:dyDescent="0.3">
      <c r="A60" s="4">
        <v>10.689846153846155</v>
      </c>
      <c r="B60">
        <v>11</v>
      </c>
      <c r="C60">
        <v>192</v>
      </c>
      <c r="D60" t="s">
        <v>241</v>
      </c>
      <c r="E60" t="s">
        <v>31</v>
      </c>
      <c r="F60" t="s">
        <v>22</v>
      </c>
      <c r="G60">
        <v>31</v>
      </c>
      <c r="H60">
        <v>159</v>
      </c>
      <c r="I60">
        <v>263</v>
      </c>
      <c r="J60">
        <v>210.9</v>
      </c>
      <c r="K60">
        <v>28.9</v>
      </c>
      <c r="L60">
        <v>11.5</v>
      </c>
      <c r="M60" s="2">
        <v>308</v>
      </c>
      <c r="N60" s="2">
        <v>-0.5</v>
      </c>
      <c r="O60" s="2">
        <v>4</v>
      </c>
      <c r="P60" s="2">
        <v>8</v>
      </c>
      <c r="Q60" s="2">
        <v>86.699999999999989</v>
      </c>
      <c r="R60" s="2">
        <v>228.3</v>
      </c>
      <c r="S60" s="5">
        <v>10.689846153846155</v>
      </c>
      <c r="T60" s="2"/>
      <c r="U60" s="6"/>
    </row>
    <row r="61" spans="1:21" x14ac:dyDescent="0.3">
      <c r="A61" s="4">
        <v>10.507999999999999</v>
      </c>
      <c r="B61">
        <v>10</v>
      </c>
      <c r="C61">
        <v>183</v>
      </c>
      <c r="D61" t="s">
        <v>216</v>
      </c>
      <c r="E61" t="s">
        <v>116</v>
      </c>
      <c r="F61" t="s">
        <v>22</v>
      </c>
      <c r="G61">
        <v>31</v>
      </c>
      <c r="H61">
        <v>163</v>
      </c>
      <c r="I61">
        <v>258</v>
      </c>
      <c r="J61">
        <v>200.7</v>
      </c>
      <c r="K61">
        <v>23.1</v>
      </c>
      <c r="L61">
        <v>10.5</v>
      </c>
      <c r="M61" s="2">
        <v>317</v>
      </c>
      <c r="N61" s="2">
        <v>-1.5</v>
      </c>
      <c r="O61" s="2">
        <v>-1</v>
      </c>
      <c r="P61" s="2">
        <v>-2</v>
      </c>
      <c r="Q61" s="2">
        <v>69.300000000000011</v>
      </c>
      <c r="R61" s="2">
        <v>241.2</v>
      </c>
      <c r="S61" s="5">
        <v>10.507999999999999</v>
      </c>
      <c r="U61" s="6"/>
    </row>
    <row r="62" spans="1:21" x14ac:dyDescent="0.3">
      <c r="A62" s="4">
        <v>10.224499999999999</v>
      </c>
      <c r="B62">
        <v>10</v>
      </c>
      <c r="C62">
        <v>164</v>
      </c>
      <c r="D62" t="s">
        <v>383</v>
      </c>
      <c r="E62" t="s">
        <v>72</v>
      </c>
      <c r="F62" t="s">
        <v>22</v>
      </c>
      <c r="G62">
        <v>21</v>
      </c>
      <c r="H62">
        <v>131</v>
      </c>
      <c r="I62">
        <v>273</v>
      </c>
      <c r="J62">
        <v>179.2</v>
      </c>
      <c r="K62">
        <v>31.9</v>
      </c>
      <c r="L62">
        <v>0</v>
      </c>
      <c r="M62" s="2">
        <v>336</v>
      </c>
      <c r="N62" s="2">
        <v>-12</v>
      </c>
      <c r="O62" s="2">
        <v>9</v>
      </c>
      <c r="P62" s="2">
        <v>18</v>
      </c>
      <c r="Q62" s="2">
        <v>95.699999999999989</v>
      </c>
      <c r="R62" s="2">
        <v>222.3</v>
      </c>
      <c r="S62" s="5">
        <v>10.224499999999999</v>
      </c>
      <c r="T62" s="2"/>
      <c r="U62" s="6"/>
    </row>
    <row r="63" spans="1:21" x14ac:dyDescent="0.3">
      <c r="A63" s="4">
        <v>10.203500000000002</v>
      </c>
      <c r="B63">
        <v>10</v>
      </c>
      <c r="C63">
        <v>190</v>
      </c>
      <c r="D63" t="s">
        <v>168</v>
      </c>
      <c r="E63" t="s">
        <v>24</v>
      </c>
      <c r="F63" t="s">
        <v>22</v>
      </c>
      <c r="G63">
        <v>23</v>
      </c>
      <c r="H63">
        <v>146</v>
      </c>
      <c r="I63">
        <v>252</v>
      </c>
      <c r="J63">
        <v>206.9</v>
      </c>
      <c r="K63">
        <v>29.9</v>
      </c>
      <c r="L63">
        <v>6.3</v>
      </c>
      <c r="M63" s="2">
        <v>310</v>
      </c>
      <c r="N63" s="2">
        <v>-11.7</v>
      </c>
      <c r="O63" s="2">
        <v>12</v>
      </c>
      <c r="P63" s="2">
        <v>24</v>
      </c>
      <c r="Q63" s="2">
        <v>89.699999999999989</v>
      </c>
      <c r="R63" s="2">
        <v>220.90000000000003</v>
      </c>
      <c r="S63" s="5">
        <v>10.203500000000002</v>
      </c>
      <c r="U63" s="6"/>
    </row>
    <row r="64" spans="1:21" x14ac:dyDescent="0.3">
      <c r="A64" s="4">
        <v>9.8104615384615386</v>
      </c>
      <c r="B64">
        <v>11</v>
      </c>
      <c r="C64">
        <v>195</v>
      </c>
      <c r="D64" t="s">
        <v>277</v>
      </c>
      <c r="E64" t="s">
        <v>70</v>
      </c>
      <c r="F64" t="s">
        <v>22</v>
      </c>
      <c r="G64">
        <v>23</v>
      </c>
      <c r="H64">
        <v>181</v>
      </c>
      <c r="I64">
        <v>249</v>
      </c>
      <c r="J64">
        <v>213.6</v>
      </c>
      <c r="K64">
        <v>22.7</v>
      </c>
      <c r="L64">
        <v>0.6</v>
      </c>
      <c r="M64" s="2">
        <v>305</v>
      </c>
      <c r="N64" s="2">
        <v>-11.4</v>
      </c>
      <c r="O64" s="2">
        <v>12</v>
      </c>
      <c r="P64" s="2">
        <v>24</v>
      </c>
      <c r="Q64" s="2">
        <v>68.099999999999994</v>
      </c>
      <c r="R64" s="2">
        <v>238.1</v>
      </c>
      <c r="S64" s="5">
        <v>9.8104615384615386</v>
      </c>
      <c r="T64" s="2"/>
      <c r="U64" s="6"/>
    </row>
    <row r="65" spans="1:21" x14ac:dyDescent="0.3">
      <c r="A65" s="4">
        <v>9.5040000000000013</v>
      </c>
      <c r="B65">
        <v>11</v>
      </c>
      <c r="C65">
        <v>204</v>
      </c>
      <c r="D65" t="s">
        <v>98</v>
      </c>
      <c r="E65" t="s">
        <v>126</v>
      </c>
      <c r="F65" t="s">
        <v>22</v>
      </c>
      <c r="G65">
        <v>24</v>
      </c>
      <c r="H65">
        <v>148</v>
      </c>
      <c r="I65">
        <v>267</v>
      </c>
      <c r="J65">
        <v>222.9</v>
      </c>
      <c r="K65">
        <v>27.7</v>
      </c>
      <c r="L65">
        <v>8.1</v>
      </c>
      <c r="M65" s="2">
        <v>296</v>
      </c>
      <c r="N65" s="2">
        <v>-3.9000000000000004</v>
      </c>
      <c r="O65" s="2">
        <v>6</v>
      </c>
      <c r="P65" s="2">
        <v>12</v>
      </c>
      <c r="Q65" s="2">
        <v>83.1</v>
      </c>
      <c r="R65" s="2">
        <v>213.20000000000002</v>
      </c>
      <c r="S65" s="5">
        <v>9.5040000000000013</v>
      </c>
      <c r="U65" s="6"/>
    </row>
    <row r="66" spans="1:21" x14ac:dyDescent="0.3">
      <c r="A66" s="4">
        <v>9.4086153846153842</v>
      </c>
      <c r="B66">
        <v>11</v>
      </c>
      <c r="C66">
        <v>220</v>
      </c>
      <c r="D66" t="s">
        <v>299</v>
      </c>
      <c r="E66" t="s">
        <v>57</v>
      </c>
      <c r="F66" t="s">
        <v>22</v>
      </c>
      <c r="G66">
        <v>23</v>
      </c>
      <c r="H66">
        <v>164</v>
      </c>
      <c r="I66">
        <v>356</v>
      </c>
      <c r="J66">
        <v>226.8</v>
      </c>
      <c r="K66">
        <v>48</v>
      </c>
      <c r="L66">
        <v>0.1</v>
      </c>
      <c r="M66" s="2">
        <v>280</v>
      </c>
      <c r="N66" s="2">
        <v>-17.899999999999999</v>
      </c>
      <c r="O66" s="2">
        <v>12</v>
      </c>
      <c r="P66" s="2">
        <v>24</v>
      </c>
      <c r="Q66" s="2">
        <v>144</v>
      </c>
      <c r="R66" s="2">
        <v>124.19999999999999</v>
      </c>
      <c r="S66" s="5">
        <v>9.4086153846153842</v>
      </c>
      <c r="T66" s="2"/>
      <c r="U66" s="6"/>
    </row>
    <row r="67" spans="1:21" x14ac:dyDescent="0.3">
      <c r="A67" s="4">
        <v>9.2270769230769236</v>
      </c>
      <c r="B67">
        <v>11</v>
      </c>
      <c r="C67">
        <v>203</v>
      </c>
      <c r="D67" t="s">
        <v>212</v>
      </c>
      <c r="E67" t="s">
        <v>62</v>
      </c>
      <c r="F67" t="s">
        <v>22</v>
      </c>
      <c r="G67">
        <v>32</v>
      </c>
      <c r="H67">
        <v>179</v>
      </c>
      <c r="I67">
        <v>284</v>
      </c>
      <c r="J67">
        <v>221.7</v>
      </c>
      <c r="K67">
        <v>34</v>
      </c>
      <c r="L67">
        <v>11.9</v>
      </c>
      <c r="M67" s="2">
        <v>297</v>
      </c>
      <c r="N67" s="2">
        <v>-9.9999999999999645E-2</v>
      </c>
      <c r="O67" s="2">
        <v>-2</v>
      </c>
      <c r="P67" s="2">
        <v>-4</v>
      </c>
      <c r="Q67" s="2">
        <v>102</v>
      </c>
      <c r="R67" s="2">
        <v>190.7</v>
      </c>
      <c r="S67" s="5">
        <v>9.2270769230769236</v>
      </c>
      <c r="T67" s="2"/>
      <c r="U67" s="6"/>
    </row>
    <row r="68" spans="1:21" x14ac:dyDescent="0.3">
      <c r="A68" s="4">
        <v>9.0375384615384622</v>
      </c>
      <c r="B68">
        <v>11</v>
      </c>
      <c r="C68">
        <v>232</v>
      </c>
      <c r="D68" t="s">
        <v>403</v>
      </c>
      <c r="E68" t="s">
        <v>28</v>
      </c>
      <c r="F68" t="s">
        <v>22</v>
      </c>
      <c r="G68">
        <v>21</v>
      </c>
      <c r="H68">
        <v>174</v>
      </c>
      <c r="I68">
        <v>283</v>
      </c>
      <c r="J68">
        <v>226.5</v>
      </c>
      <c r="K68">
        <v>33.9</v>
      </c>
      <c r="L68">
        <v>5.5</v>
      </c>
      <c r="M68" s="2">
        <v>268</v>
      </c>
      <c r="N68" s="2">
        <v>-6.5</v>
      </c>
      <c r="O68" s="2">
        <v>11</v>
      </c>
      <c r="P68" s="2">
        <v>22</v>
      </c>
      <c r="Q68" s="2">
        <v>101.69999999999999</v>
      </c>
      <c r="R68" s="2">
        <v>175.3</v>
      </c>
      <c r="S68" s="5">
        <v>9.0375384615384622</v>
      </c>
      <c r="U68" s="6"/>
    </row>
    <row r="69" spans="1:21" x14ac:dyDescent="0.3">
      <c r="A69" s="4">
        <v>8.9464615384615378</v>
      </c>
      <c r="B69">
        <v>11</v>
      </c>
      <c r="C69">
        <v>208</v>
      </c>
      <c r="D69" t="s">
        <v>412</v>
      </c>
      <c r="E69" t="s">
        <v>21</v>
      </c>
      <c r="F69" t="s">
        <v>22</v>
      </c>
      <c r="G69">
        <v>22</v>
      </c>
      <c r="H69">
        <v>132</v>
      </c>
      <c r="I69">
        <v>283</v>
      </c>
      <c r="J69">
        <v>204.7</v>
      </c>
      <c r="K69">
        <v>40.200000000000003</v>
      </c>
      <c r="L69">
        <v>5.5</v>
      </c>
      <c r="M69" s="2">
        <v>292</v>
      </c>
      <c r="N69" s="2">
        <v>-6.5</v>
      </c>
      <c r="O69" s="2">
        <v>8</v>
      </c>
      <c r="P69" s="2">
        <v>16</v>
      </c>
      <c r="Q69" s="2">
        <v>120.60000000000001</v>
      </c>
      <c r="R69" s="2">
        <v>167.89999999999998</v>
      </c>
      <c r="S69" s="5">
        <v>8.9464615384615378</v>
      </c>
      <c r="U69" s="6"/>
    </row>
    <row r="70" spans="1:21" x14ac:dyDescent="0.3">
      <c r="A70" s="4">
        <v>8.8443076923076926</v>
      </c>
      <c r="B70">
        <v>11</v>
      </c>
      <c r="C70">
        <v>224</v>
      </c>
      <c r="D70" t="s">
        <v>274</v>
      </c>
      <c r="E70" t="s">
        <v>54</v>
      </c>
      <c r="F70" t="s">
        <v>22</v>
      </c>
      <c r="G70">
        <v>21</v>
      </c>
      <c r="H70">
        <v>181</v>
      </c>
      <c r="I70">
        <v>326</v>
      </c>
      <c r="J70">
        <v>242.9</v>
      </c>
      <c r="K70">
        <v>34.5</v>
      </c>
      <c r="L70">
        <v>1.7</v>
      </c>
      <c r="M70" s="2">
        <v>276</v>
      </c>
      <c r="N70" s="2">
        <v>-10.3</v>
      </c>
      <c r="O70" s="2">
        <v>9</v>
      </c>
      <c r="P70" s="2">
        <v>18</v>
      </c>
      <c r="Q70" s="2">
        <v>103.5</v>
      </c>
      <c r="R70" s="2">
        <v>159.60000000000002</v>
      </c>
      <c r="S70" s="5">
        <v>8.8443076923076926</v>
      </c>
      <c r="T70" s="2"/>
      <c r="U70" s="6"/>
    </row>
    <row r="71" spans="1:21" x14ac:dyDescent="0.3">
      <c r="A71" s="4">
        <v>8.8184615384615377</v>
      </c>
      <c r="B71">
        <v>11</v>
      </c>
      <c r="C71">
        <v>237</v>
      </c>
      <c r="D71" t="s">
        <v>377</v>
      </c>
      <c r="E71" t="s">
        <v>128</v>
      </c>
      <c r="F71" t="s">
        <v>22</v>
      </c>
      <c r="G71">
        <v>22</v>
      </c>
      <c r="H71">
        <v>198</v>
      </c>
      <c r="I71">
        <v>331</v>
      </c>
      <c r="J71">
        <v>255.9</v>
      </c>
      <c r="K71">
        <v>36.9</v>
      </c>
      <c r="L71">
        <v>8.4</v>
      </c>
      <c r="M71" s="2">
        <v>263</v>
      </c>
      <c r="N71" s="2">
        <v>-3.5999999999999996</v>
      </c>
      <c r="O71" s="2">
        <v>8</v>
      </c>
      <c r="P71" s="2">
        <v>16</v>
      </c>
      <c r="Q71" s="2">
        <v>110.69999999999999</v>
      </c>
      <c r="R71" s="2">
        <v>157.5</v>
      </c>
      <c r="S71" s="5">
        <v>8.8184615384615377</v>
      </c>
      <c r="U71" s="6"/>
    </row>
    <row r="72" spans="1:21" x14ac:dyDescent="0.3">
      <c r="A72" s="4">
        <v>8.7630769230769232</v>
      </c>
      <c r="B72">
        <v>11</v>
      </c>
      <c r="C72">
        <v>229</v>
      </c>
      <c r="D72" t="s">
        <v>407</v>
      </c>
      <c r="E72" t="s">
        <v>40</v>
      </c>
      <c r="F72" t="s">
        <v>22</v>
      </c>
      <c r="G72">
        <v>23</v>
      </c>
      <c r="H72">
        <v>174</v>
      </c>
      <c r="I72">
        <v>306</v>
      </c>
      <c r="J72">
        <v>223.8</v>
      </c>
      <c r="K72">
        <v>37.5</v>
      </c>
      <c r="L72">
        <v>5.5</v>
      </c>
      <c r="M72" s="2">
        <v>271</v>
      </c>
      <c r="N72" s="2">
        <v>-6.5</v>
      </c>
      <c r="O72" s="2">
        <v>7</v>
      </c>
      <c r="P72" s="2">
        <v>14</v>
      </c>
      <c r="Q72" s="2">
        <v>112.5</v>
      </c>
      <c r="R72" s="2">
        <v>153</v>
      </c>
      <c r="S72" s="5">
        <v>8.7630769230769232</v>
      </c>
      <c r="T72" s="2"/>
      <c r="U72" s="6"/>
    </row>
    <row r="73" spans="1:21" x14ac:dyDescent="0.3">
      <c r="A73" s="4">
        <v>8.7569230769230764</v>
      </c>
      <c r="B73">
        <v>11</v>
      </c>
      <c r="C73">
        <v>218</v>
      </c>
      <c r="D73" t="s">
        <v>211</v>
      </c>
      <c r="E73" t="s">
        <v>87</v>
      </c>
      <c r="F73" t="s">
        <v>22</v>
      </c>
      <c r="G73">
        <v>28</v>
      </c>
      <c r="H73">
        <v>149</v>
      </c>
      <c r="I73">
        <v>289</v>
      </c>
      <c r="J73">
        <v>233.2</v>
      </c>
      <c r="K73">
        <v>39.1</v>
      </c>
      <c r="L73">
        <v>6.6</v>
      </c>
      <c r="M73" s="2">
        <v>282</v>
      </c>
      <c r="N73" s="2">
        <v>-5.4</v>
      </c>
      <c r="O73" s="2">
        <v>2</v>
      </c>
      <c r="P73" s="2">
        <v>4</v>
      </c>
      <c r="Q73" s="2">
        <v>117.30000000000001</v>
      </c>
      <c r="R73" s="2">
        <v>152.5</v>
      </c>
      <c r="S73" s="5">
        <v>8.7569230769230764</v>
      </c>
      <c r="T73" s="2"/>
      <c r="U73" s="6"/>
    </row>
    <row r="74" spans="1:21" x14ac:dyDescent="0.3">
      <c r="A74" s="4">
        <v>8.7396923076923088</v>
      </c>
      <c r="B74">
        <v>11</v>
      </c>
      <c r="C74">
        <v>213</v>
      </c>
      <c r="D74" t="s">
        <v>292</v>
      </c>
      <c r="E74" t="s">
        <v>126</v>
      </c>
      <c r="F74" t="s">
        <v>22</v>
      </c>
      <c r="G74">
        <v>24</v>
      </c>
      <c r="H74">
        <v>181</v>
      </c>
      <c r="I74">
        <v>305</v>
      </c>
      <c r="J74">
        <v>230.4</v>
      </c>
      <c r="K74">
        <v>40</v>
      </c>
      <c r="L74">
        <v>2.7</v>
      </c>
      <c r="M74" s="2">
        <v>287</v>
      </c>
      <c r="N74" s="2">
        <v>-9.3000000000000007</v>
      </c>
      <c r="O74" s="2">
        <v>6</v>
      </c>
      <c r="P74" s="2">
        <v>12</v>
      </c>
      <c r="Q74" s="2">
        <v>120</v>
      </c>
      <c r="R74" s="2">
        <v>151.10000000000002</v>
      </c>
      <c r="S74" s="5">
        <v>8.7396923076923088</v>
      </c>
      <c r="T74" s="2"/>
      <c r="U74" s="6"/>
    </row>
    <row r="75" spans="1:21" x14ac:dyDescent="0.3">
      <c r="A75" s="4">
        <v>8.4572307692307689</v>
      </c>
      <c r="B75">
        <v>11</v>
      </c>
      <c r="C75">
        <v>227</v>
      </c>
      <c r="D75" t="s">
        <v>408</v>
      </c>
      <c r="E75" t="s">
        <v>42</v>
      </c>
      <c r="F75" t="s">
        <v>22</v>
      </c>
      <c r="G75">
        <v>21</v>
      </c>
      <c r="H75">
        <v>176</v>
      </c>
      <c r="I75">
        <v>268</v>
      </c>
      <c r="J75">
        <v>217.9</v>
      </c>
      <c r="K75">
        <v>26.2</v>
      </c>
      <c r="L75">
        <v>5.5</v>
      </c>
      <c r="M75" s="2">
        <v>273</v>
      </c>
      <c r="N75" s="2">
        <v>-6.5</v>
      </c>
      <c r="O75" s="2">
        <v>14</v>
      </c>
      <c r="P75" s="2">
        <v>28</v>
      </c>
      <c r="Q75" s="2">
        <v>78.599999999999994</v>
      </c>
      <c r="R75" s="2">
        <v>209.4</v>
      </c>
      <c r="S75" s="5">
        <v>8.4572307692307689</v>
      </c>
      <c r="T75" s="2"/>
      <c r="U75" s="6"/>
    </row>
    <row r="76" spans="1:21" x14ac:dyDescent="0.3">
      <c r="A76" s="4">
        <v>8.0543999999999993</v>
      </c>
      <c r="B76">
        <v>8</v>
      </c>
      <c r="C76">
        <v>96</v>
      </c>
      <c r="D76" t="s">
        <v>201</v>
      </c>
      <c r="E76" t="s">
        <v>91</v>
      </c>
      <c r="F76" t="s">
        <v>22</v>
      </c>
      <c r="G76">
        <v>25</v>
      </c>
      <c r="H76">
        <v>76</v>
      </c>
      <c r="I76">
        <v>142</v>
      </c>
      <c r="J76">
        <v>99.7</v>
      </c>
      <c r="K76">
        <v>16</v>
      </c>
      <c r="L76">
        <v>9.1</v>
      </c>
      <c r="M76" s="2">
        <v>404</v>
      </c>
      <c r="N76" s="2">
        <v>-2.9000000000000004</v>
      </c>
      <c r="O76" s="2">
        <v>10</v>
      </c>
      <c r="P76" s="2">
        <v>20</v>
      </c>
      <c r="Q76" s="2">
        <v>48</v>
      </c>
      <c r="R76" s="2">
        <v>370.2</v>
      </c>
      <c r="S76" s="5">
        <v>8.0543999999999993</v>
      </c>
      <c r="T76" s="2"/>
      <c r="U76" s="6"/>
    </row>
    <row r="77" spans="1:21" x14ac:dyDescent="0.3">
      <c r="A77" s="4">
        <v>3.5863529411764703</v>
      </c>
      <c r="B77">
        <v>15</v>
      </c>
      <c r="C77">
        <v>406</v>
      </c>
      <c r="D77" t="s">
        <v>219</v>
      </c>
      <c r="E77" t="s">
        <v>74</v>
      </c>
      <c r="F77" t="s">
        <v>22</v>
      </c>
      <c r="G77">
        <v>26</v>
      </c>
      <c r="H77">
        <v>331</v>
      </c>
      <c r="I77">
        <v>385</v>
      </c>
      <c r="J77">
        <v>357.8</v>
      </c>
      <c r="K77">
        <v>16.3</v>
      </c>
      <c r="L77">
        <v>1.1000000000000001</v>
      </c>
      <c r="M77" s="2">
        <v>15</v>
      </c>
      <c r="N77" s="2">
        <v>406</v>
      </c>
      <c r="O77" s="2">
        <v>9</v>
      </c>
      <c r="P77" s="2">
        <v>18</v>
      </c>
      <c r="Q77" s="2">
        <v>48.900000000000006</v>
      </c>
      <c r="R77" s="2">
        <v>796.1</v>
      </c>
      <c r="S77" s="5">
        <v>3.5863529411764703</v>
      </c>
      <c r="T77" s="2"/>
      <c r="U77" s="6"/>
    </row>
    <row r="78" spans="1:21" x14ac:dyDescent="0.3">
      <c r="A78" s="4">
        <v>1.5840000000000001</v>
      </c>
      <c r="B78">
        <v>12</v>
      </c>
      <c r="C78">
        <v>256</v>
      </c>
      <c r="D78" t="s">
        <v>298</v>
      </c>
      <c r="E78" t="s">
        <v>72</v>
      </c>
      <c r="F78" t="s">
        <v>22</v>
      </c>
      <c r="G78">
        <v>22</v>
      </c>
      <c r="H78">
        <v>236</v>
      </c>
      <c r="I78">
        <v>332</v>
      </c>
      <c r="J78">
        <v>274.5</v>
      </c>
      <c r="K78">
        <v>27.4</v>
      </c>
      <c r="L78">
        <v>3.8</v>
      </c>
      <c r="M78" s="2">
        <v>244</v>
      </c>
      <c r="N78" s="2">
        <v>-8.1999999999999993</v>
      </c>
      <c r="O78" s="2">
        <v>13</v>
      </c>
      <c r="P78" s="2">
        <v>26</v>
      </c>
      <c r="Q78" s="2">
        <v>82.199999999999989</v>
      </c>
      <c r="R78" s="2">
        <v>171.4</v>
      </c>
      <c r="S78" s="5">
        <v>1.5840000000000001</v>
      </c>
      <c r="T78" s="2"/>
      <c r="U78" s="6"/>
    </row>
    <row r="79" spans="1:21" x14ac:dyDescent="0.3">
      <c r="A79" s="4">
        <v>1.4641599999999999</v>
      </c>
      <c r="B79">
        <v>13</v>
      </c>
      <c r="C79">
        <v>297</v>
      </c>
      <c r="D79" t="s">
        <v>424</v>
      </c>
      <c r="E79" t="s">
        <v>60</v>
      </c>
      <c r="F79" t="s">
        <v>22</v>
      </c>
      <c r="G79">
        <v>22</v>
      </c>
      <c r="H79">
        <v>209</v>
      </c>
      <c r="I79">
        <v>353</v>
      </c>
      <c r="J79">
        <v>274.5</v>
      </c>
      <c r="K79">
        <v>45.7</v>
      </c>
      <c r="L79">
        <v>3.81</v>
      </c>
      <c r="M79" s="2">
        <v>203</v>
      </c>
      <c r="N79" s="2">
        <v>-8.19</v>
      </c>
      <c r="O79" s="2">
        <v>13</v>
      </c>
      <c r="P79" s="2">
        <v>26</v>
      </c>
      <c r="Q79" s="2">
        <v>137.10000000000002</v>
      </c>
      <c r="R79" s="2">
        <v>75.519999999999982</v>
      </c>
      <c r="S79" s="5">
        <v>0.46415999999999985</v>
      </c>
      <c r="T79" s="2">
        <v>1</v>
      </c>
      <c r="U79" s="6"/>
    </row>
    <row r="80" spans="1:21" x14ac:dyDescent="0.3">
      <c r="A80" s="4">
        <v>1.4192</v>
      </c>
      <c r="B80">
        <v>13</v>
      </c>
      <c r="C80">
        <v>326</v>
      </c>
      <c r="D80" t="s">
        <v>194</v>
      </c>
      <c r="E80" t="s">
        <v>42</v>
      </c>
      <c r="F80" t="s">
        <v>22</v>
      </c>
      <c r="G80">
        <v>25</v>
      </c>
      <c r="H80">
        <v>240</v>
      </c>
      <c r="I80">
        <v>369</v>
      </c>
      <c r="J80">
        <v>309</v>
      </c>
      <c r="K80">
        <v>35.5</v>
      </c>
      <c r="L80">
        <v>3.2</v>
      </c>
      <c r="M80" s="2">
        <v>174</v>
      </c>
      <c r="N80" s="2">
        <v>-8.8000000000000007</v>
      </c>
      <c r="O80" s="2">
        <v>10</v>
      </c>
      <c r="P80" s="2">
        <v>20</v>
      </c>
      <c r="Q80" s="2">
        <v>106.5</v>
      </c>
      <c r="R80" s="2">
        <v>69.900000000000006</v>
      </c>
      <c r="S80" s="5">
        <v>0.41920000000000002</v>
      </c>
      <c r="T80" s="2">
        <v>1</v>
      </c>
      <c r="U80" s="6"/>
    </row>
    <row r="81" spans="1:21" x14ac:dyDescent="0.3">
      <c r="A81" s="4">
        <v>1.34</v>
      </c>
      <c r="B81">
        <v>12</v>
      </c>
      <c r="C81">
        <v>262</v>
      </c>
      <c r="D81" t="s">
        <v>356</v>
      </c>
      <c r="E81" t="s">
        <v>68</v>
      </c>
      <c r="F81" t="s">
        <v>22</v>
      </c>
      <c r="G81">
        <v>23</v>
      </c>
      <c r="H81">
        <v>202</v>
      </c>
      <c r="I81">
        <v>328</v>
      </c>
      <c r="J81">
        <v>271.60000000000002</v>
      </c>
      <c r="K81">
        <v>31.4</v>
      </c>
      <c r="L81">
        <v>1.6</v>
      </c>
      <c r="M81" s="2">
        <v>238</v>
      </c>
      <c r="N81" s="2">
        <v>-10.4</v>
      </c>
      <c r="O81" s="2">
        <v>12</v>
      </c>
      <c r="P81" s="2">
        <v>24</v>
      </c>
      <c r="Q81" s="2">
        <v>94.199999999999989</v>
      </c>
      <c r="R81" s="2">
        <v>147</v>
      </c>
      <c r="S81" s="5">
        <v>1.34</v>
      </c>
      <c r="T81" s="2"/>
      <c r="U81" s="6"/>
    </row>
    <row r="82" spans="1:21" x14ac:dyDescent="0.3">
      <c r="A82" s="4">
        <v>1.3159999999999998</v>
      </c>
      <c r="B82">
        <v>12</v>
      </c>
      <c r="C82">
        <v>275</v>
      </c>
      <c r="D82" t="s">
        <v>294</v>
      </c>
      <c r="E82" t="s">
        <v>78</v>
      </c>
      <c r="F82" t="s">
        <v>22</v>
      </c>
      <c r="G82">
        <v>22</v>
      </c>
      <c r="H82">
        <v>237</v>
      </c>
      <c r="I82">
        <v>327</v>
      </c>
      <c r="J82">
        <v>283.3</v>
      </c>
      <c r="K82">
        <v>28.8</v>
      </c>
      <c r="L82">
        <v>2</v>
      </c>
      <c r="M82" s="2">
        <v>225</v>
      </c>
      <c r="N82" s="2">
        <v>-10</v>
      </c>
      <c r="O82" s="2">
        <v>13</v>
      </c>
      <c r="P82" s="2">
        <v>26</v>
      </c>
      <c r="Q82" s="2">
        <v>86.4</v>
      </c>
      <c r="R82" s="2">
        <v>144.6</v>
      </c>
      <c r="S82" s="5">
        <v>1.3159999999999998</v>
      </c>
      <c r="U82" s="6"/>
    </row>
    <row r="83" spans="1:21" x14ac:dyDescent="0.3">
      <c r="A83" s="4">
        <v>1.258</v>
      </c>
      <c r="B83">
        <v>12</v>
      </c>
      <c r="C83">
        <v>278</v>
      </c>
      <c r="D83" t="s">
        <v>297</v>
      </c>
      <c r="E83" t="s">
        <v>35</v>
      </c>
      <c r="F83" t="s">
        <v>22</v>
      </c>
      <c r="G83">
        <v>23</v>
      </c>
      <c r="H83">
        <v>235</v>
      </c>
      <c r="I83">
        <v>328</v>
      </c>
      <c r="J83">
        <v>279.2</v>
      </c>
      <c r="K83">
        <v>29</v>
      </c>
      <c r="L83">
        <v>1.9</v>
      </c>
      <c r="M83" s="2">
        <v>222</v>
      </c>
      <c r="N83" s="2">
        <v>-10.1</v>
      </c>
      <c r="O83" s="2">
        <v>12</v>
      </c>
      <c r="P83" s="2">
        <v>24</v>
      </c>
      <c r="Q83" s="2">
        <v>87</v>
      </c>
      <c r="R83" s="2">
        <v>138.80000000000001</v>
      </c>
      <c r="S83" s="5">
        <v>1.258</v>
      </c>
      <c r="U83" s="6"/>
    </row>
    <row r="84" spans="1:21" x14ac:dyDescent="0.3">
      <c r="A84" s="4">
        <v>1.25</v>
      </c>
      <c r="B84">
        <v>12</v>
      </c>
      <c r="C84">
        <v>258</v>
      </c>
      <c r="D84" t="s">
        <v>132</v>
      </c>
      <c r="E84" t="s">
        <v>74</v>
      </c>
      <c r="F84" t="s">
        <v>22</v>
      </c>
      <c r="G84">
        <v>27</v>
      </c>
      <c r="H84">
        <v>177</v>
      </c>
      <c r="I84">
        <v>314</v>
      </c>
      <c r="J84">
        <v>269.39999999999998</v>
      </c>
      <c r="K84">
        <v>35.799999999999997</v>
      </c>
      <c r="L84">
        <v>5.7</v>
      </c>
      <c r="M84" s="2">
        <v>242</v>
      </c>
      <c r="N84" s="2">
        <v>-6.3</v>
      </c>
      <c r="O84" s="2">
        <v>8</v>
      </c>
      <c r="P84" s="2">
        <v>16</v>
      </c>
      <c r="Q84" s="2">
        <v>107.39999999999999</v>
      </c>
      <c r="R84" s="2">
        <v>138</v>
      </c>
      <c r="S84" s="5">
        <v>1.25</v>
      </c>
      <c r="T84" s="2"/>
      <c r="U84" s="6"/>
    </row>
    <row r="85" spans="1:21" x14ac:dyDescent="0.3">
      <c r="A85" s="4">
        <v>1.24</v>
      </c>
      <c r="B85">
        <v>12</v>
      </c>
      <c r="C85">
        <v>284</v>
      </c>
      <c r="D85" t="s">
        <v>392</v>
      </c>
      <c r="E85" t="s">
        <v>54</v>
      </c>
      <c r="F85" t="s">
        <v>22</v>
      </c>
      <c r="G85">
        <v>25</v>
      </c>
      <c r="H85">
        <v>214</v>
      </c>
      <c r="I85">
        <v>310</v>
      </c>
      <c r="J85">
        <v>267.89999999999998</v>
      </c>
      <c r="K85">
        <v>28.6</v>
      </c>
      <c r="L85">
        <v>5.4</v>
      </c>
      <c r="M85" s="2">
        <v>216</v>
      </c>
      <c r="N85" s="2">
        <v>-6.6</v>
      </c>
      <c r="O85" s="2">
        <v>10</v>
      </c>
      <c r="P85" s="2">
        <v>20</v>
      </c>
      <c r="Q85" s="2">
        <v>85.800000000000011</v>
      </c>
      <c r="R85" s="2">
        <v>137</v>
      </c>
      <c r="S85" s="5">
        <v>1.24</v>
      </c>
      <c r="U85" s="6"/>
    </row>
    <row r="86" spans="1:21" x14ac:dyDescent="0.3">
      <c r="A86" s="4">
        <v>1.2281249999999999</v>
      </c>
      <c r="B86">
        <v>14</v>
      </c>
      <c r="C86">
        <v>398</v>
      </c>
      <c r="D86" t="s">
        <v>306</v>
      </c>
      <c r="E86" t="s">
        <v>80</v>
      </c>
      <c r="F86" t="s">
        <v>22</v>
      </c>
      <c r="G86">
        <v>23</v>
      </c>
      <c r="H86">
        <v>318</v>
      </c>
      <c r="I86">
        <v>388</v>
      </c>
      <c r="J86">
        <v>358.7</v>
      </c>
      <c r="K86">
        <v>20.100000000000001</v>
      </c>
      <c r="L86">
        <v>9.4</v>
      </c>
      <c r="M86" s="2">
        <v>102</v>
      </c>
      <c r="N86" s="2">
        <v>-2.5999999999999996</v>
      </c>
      <c r="O86" s="2">
        <v>12</v>
      </c>
      <c r="P86" s="2">
        <v>24</v>
      </c>
      <c r="Q86" s="2">
        <v>60.300000000000004</v>
      </c>
      <c r="R86" s="2">
        <v>60.499999999999993</v>
      </c>
      <c r="S86" s="5">
        <v>0.22812499999999994</v>
      </c>
      <c r="T86">
        <v>1</v>
      </c>
      <c r="U86" s="6"/>
    </row>
    <row r="87" spans="1:21" x14ac:dyDescent="0.3">
      <c r="A87" s="4">
        <v>1.2187999999999999</v>
      </c>
      <c r="B87">
        <v>12</v>
      </c>
      <c r="C87">
        <v>272</v>
      </c>
      <c r="D87" t="s">
        <v>261</v>
      </c>
      <c r="E87" t="s">
        <v>99</v>
      </c>
      <c r="F87" t="s">
        <v>22</v>
      </c>
      <c r="G87">
        <v>27</v>
      </c>
      <c r="H87">
        <v>241</v>
      </c>
      <c r="I87">
        <v>338</v>
      </c>
      <c r="J87">
        <v>287.2</v>
      </c>
      <c r="K87">
        <v>31.1</v>
      </c>
      <c r="L87">
        <v>4.09</v>
      </c>
      <c r="M87" s="2">
        <v>228</v>
      </c>
      <c r="N87" s="2">
        <v>-7.91</v>
      </c>
      <c r="O87" s="2">
        <v>8</v>
      </c>
      <c r="P87" s="2">
        <v>16</v>
      </c>
      <c r="Q87" s="2">
        <v>93.300000000000011</v>
      </c>
      <c r="R87" s="2">
        <v>134.88</v>
      </c>
      <c r="S87" s="5">
        <v>1.2187999999999999</v>
      </c>
      <c r="U87" s="6"/>
    </row>
    <row r="88" spans="1:21" x14ac:dyDescent="0.3">
      <c r="A88" s="4">
        <v>1.1893749999999998</v>
      </c>
      <c r="B88">
        <v>14</v>
      </c>
      <c r="C88">
        <v>357</v>
      </c>
      <c r="D88" t="s">
        <v>109</v>
      </c>
      <c r="E88" t="s">
        <v>311</v>
      </c>
      <c r="F88" t="s">
        <v>22</v>
      </c>
      <c r="G88">
        <v>25</v>
      </c>
      <c r="H88">
        <v>280</v>
      </c>
      <c r="I88">
        <v>388</v>
      </c>
      <c r="J88">
        <v>331.5</v>
      </c>
      <c r="K88">
        <v>33.1</v>
      </c>
      <c r="L88">
        <v>7.3</v>
      </c>
      <c r="M88" s="2">
        <v>143</v>
      </c>
      <c r="N88" s="2">
        <v>-4.7</v>
      </c>
      <c r="O88" s="2">
        <v>10</v>
      </c>
      <c r="P88" s="2">
        <v>20</v>
      </c>
      <c r="Q88" s="2">
        <v>99.300000000000011</v>
      </c>
      <c r="R88" s="2">
        <v>54.299999999999983</v>
      </c>
      <c r="S88" s="5">
        <v>0.18937499999999985</v>
      </c>
      <c r="T88">
        <v>1</v>
      </c>
      <c r="U88" s="6"/>
    </row>
    <row r="89" spans="1:21" x14ac:dyDescent="0.3">
      <c r="A89" s="4">
        <v>1.1789999999999998</v>
      </c>
      <c r="B89">
        <v>12</v>
      </c>
      <c r="C89">
        <v>274</v>
      </c>
      <c r="D89" t="s">
        <v>183</v>
      </c>
      <c r="E89" t="s">
        <v>48</v>
      </c>
      <c r="F89" t="s">
        <v>22</v>
      </c>
      <c r="G89">
        <v>26</v>
      </c>
      <c r="H89">
        <v>245</v>
      </c>
      <c r="I89">
        <v>348</v>
      </c>
      <c r="J89">
        <v>288.8</v>
      </c>
      <c r="K89">
        <v>33.1</v>
      </c>
      <c r="L89">
        <v>5.0999999999999996</v>
      </c>
      <c r="M89" s="2">
        <v>226</v>
      </c>
      <c r="N89" s="2">
        <v>-6.9</v>
      </c>
      <c r="O89" s="2">
        <v>9</v>
      </c>
      <c r="P89" s="2">
        <v>18</v>
      </c>
      <c r="Q89" s="2">
        <v>99.300000000000011</v>
      </c>
      <c r="R89" s="2">
        <v>130.89999999999998</v>
      </c>
      <c r="S89" s="5">
        <v>1.1789999999999998</v>
      </c>
      <c r="U89" s="6"/>
    </row>
    <row r="90" spans="1:21" x14ac:dyDescent="0.3">
      <c r="A90" s="4">
        <v>0.94720000000000015</v>
      </c>
      <c r="B90">
        <v>13</v>
      </c>
      <c r="C90">
        <v>299</v>
      </c>
      <c r="D90" t="s">
        <v>148</v>
      </c>
      <c r="E90" t="s">
        <v>21</v>
      </c>
      <c r="F90" t="s">
        <v>22</v>
      </c>
      <c r="G90">
        <v>25</v>
      </c>
      <c r="H90">
        <v>259</v>
      </c>
      <c r="I90">
        <v>342</v>
      </c>
      <c r="J90">
        <v>300.5</v>
      </c>
      <c r="K90">
        <v>23.7</v>
      </c>
      <c r="L90">
        <v>5</v>
      </c>
      <c r="M90" s="2">
        <v>201</v>
      </c>
      <c r="N90" s="2">
        <v>-7</v>
      </c>
      <c r="O90" s="2">
        <v>10</v>
      </c>
      <c r="P90" s="2">
        <v>20</v>
      </c>
      <c r="Q90" s="2">
        <v>71.099999999999994</v>
      </c>
      <c r="R90" s="2">
        <v>135.9</v>
      </c>
      <c r="S90" s="5">
        <v>0.94720000000000015</v>
      </c>
      <c r="U90" s="6"/>
    </row>
    <row r="91" spans="1:21" x14ac:dyDescent="0.3">
      <c r="A91" s="4">
        <v>0.88959999999999995</v>
      </c>
      <c r="B91">
        <v>13</v>
      </c>
      <c r="C91">
        <v>296</v>
      </c>
      <c r="D91" t="s">
        <v>366</v>
      </c>
      <c r="E91" t="s">
        <v>21</v>
      </c>
      <c r="F91" t="s">
        <v>22</v>
      </c>
      <c r="G91">
        <v>24</v>
      </c>
      <c r="H91">
        <v>251</v>
      </c>
      <c r="I91">
        <v>337</v>
      </c>
      <c r="J91">
        <v>296.89999999999998</v>
      </c>
      <c r="K91">
        <v>29.1</v>
      </c>
      <c r="L91">
        <v>7</v>
      </c>
      <c r="M91" s="2">
        <v>204</v>
      </c>
      <c r="N91" s="2">
        <v>-5</v>
      </c>
      <c r="O91" s="2">
        <v>11</v>
      </c>
      <c r="P91" s="2">
        <v>22</v>
      </c>
      <c r="Q91" s="2">
        <v>87.300000000000011</v>
      </c>
      <c r="R91" s="2">
        <v>128.69999999999999</v>
      </c>
      <c r="S91" s="5">
        <v>0.88959999999999995</v>
      </c>
      <c r="U91" s="6"/>
    </row>
    <row r="92" spans="1:21" x14ac:dyDescent="0.3">
      <c r="A92" s="4">
        <v>0.82352941176470584</v>
      </c>
      <c r="B92">
        <v>15</v>
      </c>
      <c r="C92">
        <v>453</v>
      </c>
      <c r="D92" t="s">
        <v>439</v>
      </c>
      <c r="E92" t="s">
        <v>60</v>
      </c>
      <c r="F92" t="s">
        <v>22</v>
      </c>
      <c r="G92">
        <v>22</v>
      </c>
      <c r="H92">
        <v>284</v>
      </c>
      <c r="I92">
        <v>323</v>
      </c>
      <c r="J92">
        <v>303.5</v>
      </c>
      <c r="K92">
        <v>19.5</v>
      </c>
      <c r="L92">
        <v>3</v>
      </c>
      <c r="M92" s="2">
        <v>47</v>
      </c>
      <c r="N92" s="2">
        <v>-9</v>
      </c>
      <c r="O92" s="2">
        <v>13</v>
      </c>
      <c r="P92" s="2">
        <v>26</v>
      </c>
      <c r="Q92" s="2">
        <v>58.5</v>
      </c>
      <c r="R92" s="2">
        <v>-3.5</v>
      </c>
      <c r="S92" s="5">
        <v>-0.17647058823529413</v>
      </c>
      <c r="T92">
        <v>1</v>
      </c>
      <c r="U92" s="6"/>
    </row>
    <row r="93" spans="1:21" x14ac:dyDescent="0.3">
      <c r="A93" s="4">
        <v>0.75080000000000002</v>
      </c>
      <c r="B93">
        <v>12</v>
      </c>
      <c r="C93">
        <v>255</v>
      </c>
      <c r="D93" t="s">
        <v>382</v>
      </c>
      <c r="E93" t="s">
        <v>74</v>
      </c>
      <c r="F93" t="s">
        <v>22</v>
      </c>
      <c r="G93">
        <v>21</v>
      </c>
      <c r="H93">
        <v>172</v>
      </c>
      <c r="I93">
        <v>354</v>
      </c>
      <c r="J93">
        <v>249.3</v>
      </c>
      <c r="K93">
        <v>56.9</v>
      </c>
      <c r="L93">
        <v>4.8899999999999997</v>
      </c>
      <c r="M93" s="2">
        <v>245</v>
      </c>
      <c r="N93" s="2">
        <v>-7.11</v>
      </c>
      <c r="O93" s="2">
        <v>14</v>
      </c>
      <c r="P93" s="2">
        <v>28</v>
      </c>
      <c r="Q93" s="2">
        <v>170.7</v>
      </c>
      <c r="R93" s="2">
        <v>88.079999999999984</v>
      </c>
      <c r="S93" s="5">
        <v>0.75080000000000002</v>
      </c>
      <c r="U93" s="6"/>
    </row>
    <row r="94" spans="1:21" x14ac:dyDescent="0.3">
      <c r="A94" s="4">
        <v>0.74</v>
      </c>
      <c r="B94">
        <v>16</v>
      </c>
      <c r="C94">
        <v>487</v>
      </c>
      <c r="D94" t="s">
        <v>440</v>
      </c>
      <c r="E94" t="s">
        <v>72</v>
      </c>
      <c r="F94" t="s">
        <v>22</v>
      </c>
      <c r="G94">
        <v>22</v>
      </c>
      <c r="H94">
        <v>332</v>
      </c>
      <c r="I94">
        <v>364</v>
      </c>
      <c r="J94">
        <v>348</v>
      </c>
      <c r="K94">
        <v>16</v>
      </c>
      <c r="L94">
        <v>3</v>
      </c>
      <c r="M94" s="2">
        <v>13</v>
      </c>
      <c r="N94" s="2">
        <v>-9</v>
      </c>
      <c r="O94" s="2">
        <v>13</v>
      </c>
      <c r="P94" s="2">
        <v>26</v>
      </c>
      <c r="Q94" s="2">
        <v>48</v>
      </c>
      <c r="R94" s="2">
        <v>-27</v>
      </c>
      <c r="S94" s="5">
        <v>-0.26</v>
      </c>
      <c r="T94">
        <v>1</v>
      </c>
      <c r="U94" s="6"/>
    </row>
    <row r="95" spans="1:21" x14ac:dyDescent="0.3">
      <c r="A95" s="4">
        <v>0.68736000000000019</v>
      </c>
      <c r="B95">
        <v>13</v>
      </c>
      <c r="C95">
        <v>298</v>
      </c>
      <c r="D95" t="s">
        <v>405</v>
      </c>
      <c r="E95" t="s">
        <v>50</v>
      </c>
      <c r="F95" t="s">
        <v>22</v>
      </c>
      <c r="G95">
        <v>23</v>
      </c>
      <c r="H95">
        <v>234</v>
      </c>
      <c r="I95">
        <v>351</v>
      </c>
      <c r="J95">
        <v>283.8</v>
      </c>
      <c r="K95">
        <v>35.4</v>
      </c>
      <c r="L95">
        <v>3.81</v>
      </c>
      <c r="M95" s="2">
        <v>202</v>
      </c>
      <c r="N95" s="2">
        <v>-8.19</v>
      </c>
      <c r="O95" s="2">
        <v>12</v>
      </c>
      <c r="P95" s="2">
        <v>24</v>
      </c>
      <c r="Q95" s="2">
        <v>106.19999999999999</v>
      </c>
      <c r="R95" s="2">
        <v>103.42000000000002</v>
      </c>
      <c r="S95" s="5">
        <v>0.68736000000000019</v>
      </c>
      <c r="U95" s="6"/>
    </row>
    <row r="96" spans="1:21" x14ac:dyDescent="0.3">
      <c r="A96" s="4"/>
      <c r="G96" s="6"/>
      <c r="M96" s="2"/>
      <c r="N96" s="2"/>
      <c r="O96" s="2"/>
      <c r="P96" s="2"/>
      <c r="Q96" s="2"/>
      <c r="R96" s="2"/>
      <c r="S96" s="5"/>
      <c r="U96" s="6"/>
    </row>
    <row r="97" spans="1:21" x14ac:dyDescent="0.3">
      <c r="A97" s="4"/>
      <c r="G97" s="6"/>
      <c r="M97" s="2"/>
      <c r="N97" s="2"/>
      <c r="O97" s="2"/>
      <c r="P97" s="2"/>
      <c r="Q97" s="2"/>
      <c r="R97" s="2"/>
      <c r="S97" s="5"/>
      <c r="U97" s="6"/>
    </row>
    <row r="98" spans="1:21" x14ac:dyDescent="0.3">
      <c r="A98" s="4"/>
      <c r="M98" s="2"/>
      <c r="N98" s="2"/>
      <c r="O98" s="2"/>
      <c r="P98" s="2"/>
      <c r="Q98" s="2"/>
      <c r="R98" s="2"/>
      <c r="S98" s="5"/>
      <c r="U98" s="6"/>
    </row>
    <row r="99" spans="1:21" x14ac:dyDescent="0.3">
      <c r="A99" s="4"/>
      <c r="M99" s="2"/>
      <c r="N99" s="2"/>
      <c r="O99" s="2"/>
      <c r="P99" s="2"/>
      <c r="Q99" s="2"/>
      <c r="R99" s="2"/>
      <c r="S99" s="5"/>
      <c r="U99" s="6"/>
    </row>
    <row r="100" spans="1:21" x14ac:dyDescent="0.3">
      <c r="A100" s="4"/>
      <c r="G100" s="6"/>
      <c r="M100" s="2"/>
      <c r="N100" s="2"/>
      <c r="O100" s="2"/>
      <c r="P100" s="2"/>
      <c r="Q100" s="2"/>
      <c r="R100" s="2"/>
      <c r="S100" s="5"/>
      <c r="U100" s="6"/>
    </row>
    <row r="101" spans="1:21" x14ac:dyDescent="0.3">
      <c r="A101" s="4"/>
      <c r="M101" s="2"/>
      <c r="N101" s="2"/>
      <c r="O101" s="2"/>
      <c r="P101" s="2"/>
      <c r="Q101" s="2"/>
      <c r="R101" s="2"/>
      <c r="S101" s="5"/>
      <c r="U101" s="6"/>
    </row>
    <row r="102" spans="1:21" x14ac:dyDescent="0.3">
      <c r="A102" s="4"/>
      <c r="M102" s="2"/>
      <c r="N102" s="2"/>
      <c r="O102" s="2"/>
      <c r="P102" s="2"/>
      <c r="Q102" s="2"/>
      <c r="R102" s="2"/>
      <c r="S102" s="5"/>
    </row>
    <row r="103" spans="1:21" x14ac:dyDescent="0.3">
      <c r="A103" s="4"/>
      <c r="M103" s="2"/>
      <c r="N103" s="2"/>
      <c r="O103" s="2"/>
      <c r="P103" s="2"/>
      <c r="Q103" s="2"/>
      <c r="R103" s="2"/>
      <c r="S103" s="5"/>
    </row>
    <row r="104" spans="1:21" x14ac:dyDescent="0.3">
      <c r="A104" s="4"/>
      <c r="M104" s="2"/>
      <c r="N104" s="2"/>
      <c r="O104" s="2"/>
      <c r="P104" s="2"/>
      <c r="Q104" s="2"/>
      <c r="R104" s="2"/>
      <c r="S104" s="5"/>
    </row>
    <row r="105" spans="1:21" x14ac:dyDescent="0.3">
      <c r="A105" s="4"/>
      <c r="G105" s="6"/>
      <c r="M105" s="2"/>
      <c r="N105" s="2"/>
      <c r="O105" s="2"/>
      <c r="P105" s="2"/>
      <c r="Q105" s="2"/>
      <c r="R105" s="2"/>
      <c r="S105" s="5"/>
    </row>
    <row r="106" spans="1:21" x14ac:dyDescent="0.3">
      <c r="A106" s="4"/>
      <c r="M106" s="2"/>
      <c r="N106" s="2"/>
      <c r="O106" s="2"/>
      <c r="P106" s="2"/>
      <c r="Q106" s="2"/>
      <c r="R106" s="2"/>
      <c r="S106" s="5"/>
    </row>
    <row r="107" spans="1:21" x14ac:dyDescent="0.3">
      <c r="A107" s="4"/>
      <c r="G107" s="6"/>
      <c r="M107" s="2"/>
      <c r="N107" s="2"/>
      <c r="O107" s="2"/>
      <c r="P107" s="2"/>
      <c r="Q107" s="2"/>
      <c r="R107" s="2"/>
      <c r="S107" s="5"/>
    </row>
    <row r="108" spans="1:21" x14ac:dyDescent="0.3">
      <c r="A108" s="4"/>
      <c r="M108" s="2"/>
      <c r="N108" s="2"/>
      <c r="O108" s="2"/>
      <c r="P108" s="2"/>
      <c r="Q108" s="2"/>
      <c r="R108" s="2"/>
      <c r="S108" s="5"/>
    </row>
    <row r="109" spans="1:21" x14ac:dyDescent="0.3">
      <c r="A109" s="4"/>
      <c r="M109" s="2"/>
      <c r="N109" s="2"/>
      <c r="O109" s="2"/>
      <c r="P109" s="2"/>
      <c r="Q109" s="2"/>
      <c r="R109" s="2"/>
      <c r="S109" s="5"/>
    </row>
    <row r="110" spans="1:21" x14ac:dyDescent="0.3">
      <c r="A110" s="4"/>
      <c r="G110" s="6"/>
      <c r="M110" s="2"/>
      <c r="N110" s="2"/>
      <c r="O110" s="2"/>
      <c r="P110" s="2"/>
      <c r="Q110" s="2"/>
      <c r="R110" s="2"/>
      <c r="S110" s="5"/>
    </row>
    <row r="111" spans="1:21" x14ac:dyDescent="0.3">
      <c r="A111" s="4"/>
      <c r="M111" s="2"/>
      <c r="N111" s="2"/>
      <c r="O111" s="2"/>
      <c r="P111" s="2"/>
      <c r="Q111" s="2"/>
      <c r="R111" s="2"/>
      <c r="S111" s="5"/>
    </row>
    <row r="112" spans="1:21" x14ac:dyDescent="0.3">
      <c r="A112" s="4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G113" s="6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  <row r="126" spans="1:19" x14ac:dyDescent="0.3">
      <c r="A126" s="4"/>
      <c r="M126" s="2"/>
      <c r="N126" s="2"/>
      <c r="O126" s="2"/>
      <c r="P126" s="2"/>
      <c r="Q126" s="2"/>
      <c r="R126" s="2"/>
      <c r="S126" s="5"/>
    </row>
  </sheetData>
  <conditionalFormatting sqref="D2:D114">
    <cfRule type="duplicateValues" dxfId="21" priority="1"/>
  </conditionalFormatting>
  <conditionalFormatting sqref="D115:D122">
    <cfRule type="duplicateValues" dxfId="20" priority="7"/>
  </conditionalFormatting>
  <conditionalFormatting sqref="D123:D126">
    <cfRule type="duplicateValues" dxfId="19" priority="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U148"/>
  <sheetViews>
    <sheetView topLeftCell="A3" workbookViewId="0">
      <selection activeCell="A2" sqref="A2:A12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71.195999999999998</v>
      </c>
      <c r="B2">
        <v>1</v>
      </c>
      <c r="C2">
        <v>1</v>
      </c>
      <c r="D2" t="s">
        <v>27</v>
      </c>
      <c r="E2" t="s">
        <v>28</v>
      </c>
      <c r="F2" t="s">
        <v>29</v>
      </c>
      <c r="G2">
        <v>23</v>
      </c>
      <c r="H2">
        <v>1</v>
      </c>
      <c r="I2">
        <v>5</v>
      </c>
      <c r="J2">
        <v>1.5</v>
      </c>
      <c r="K2">
        <v>1.2</v>
      </c>
      <c r="L2">
        <v>21.7</v>
      </c>
      <c r="M2" s="2">
        <v>499</v>
      </c>
      <c r="N2" s="2">
        <v>3.6999999999999993</v>
      </c>
      <c r="O2" s="2">
        <v>12</v>
      </c>
      <c r="P2" s="2">
        <v>24</v>
      </c>
      <c r="Q2" s="2">
        <v>3.5999999999999996</v>
      </c>
      <c r="R2" s="2">
        <v>526.79999999999995</v>
      </c>
      <c r="S2" s="5">
        <v>71.195999999999998</v>
      </c>
      <c r="U2" s="6"/>
    </row>
    <row r="3" spans="1:21" x14ac:dyDescent="0.3">
      <c r="A3" s="4">
        <v>70.944000000000003</v>
      </c>
      <c r="B3">
        <v>1</v>
      </c>
      <c r="C3">
        <v>2</v>
      </c>
      <c r="D3" t="s">
        <v>43</v>
      </c>
      <c r="E3" t="s">
        <v>44</v>
      </c>
      <c r="F3" t="s">
        <v>29</v>
      </c>
      <c r="G3">
        <v>23</v>
      </c>
      <c r="H3">
        <v>2</v>
      </c>
      <c r="I3">
        <v>7</v>
      </c>
      <c r="J3">
        <v>2.6</v>
      </c>
      <c r="K3">
        <v>1.5</v>
      </c>
      <c r="L3">
        <v>18.600000000000001</v>
      </c>
      <c r="M3" s="2">
        <v>498</v>
      </c>
      <c r="N3" s="2">
        <v>6.6000000000000014</v>
      </c>
      <c r="O3" s="2">
        <v>9</v>
      </c>
      <c r="P3" s="2">
        <v>18</v>
      </c>
      <c r="Q3" s="2">
        <v>4.5</v>
      </c>
      <c r="R3" s="2">
        <v>524.70000000000005</v>
      </c>
      <c r="S3" s="5">
        <v>70.944000000000003</v>
      </c>
      <c r="T3" s="2"/>
      <c r="U3" s="6"/>
    </row>
    <row r="4" spans="1:21" x14ac:dyDescent="0.3">
      <c r="A4" s="4">
        <v>57.275999999999996</v>
      </c>
      <c r="B4">
        <v>1</v>
      </c>
      <c r="C4">
        <v>4</v>
      </c>
      <c r="D4" t="s">
        <v>41</v>
      </c>
      <c r="E4" t="s">
        <v>42</v>
      </c>
      <c r="F4" t="s">
        <v>29</v>
      </c>
      <c r="G4">
        <v>24</v>
      </c>
      <c r="H4">
        <v>3</v>
      </c>
      <c r="I4">
        <v>9</v>
      </c>
      <c r="J4">
        <v>5.4</v>
      </c>
      <c r="K4">
        <v>2.2000000000000002</v>
      </c>
      <c r="L4">
        <v>17.7</v>
      </c>
      <c r="M4" s="2">
        <v>496</v>
      </c>
      <c r="N4" s="2">
        <v>-0.30000000000000071</v>
      </c>
      <c r="O4" s="2">
        <v>11</v>
      </c>
      <c r="P4" s="2">
        <v>22</v>
      </c>
      <c r="Q4" s="2">
        <v>6.6000000000000005</v>
      </c>
      <c r="R4" s="2">
        <v>510.79999999999995</v>
      </c>
      <c r="S4" s="5">
        <v>69.275999999999996</v>
      </c>
      <c r="T4">
        <v>-12</v>
      </c>
      <c r="U4" s="6"/>
    </row>
    <row r="5" spans="1:21" x14ac:dyDescent="0.3">
      <c r="A5" s="4">
        <v>51.107500000000009</v>
      </c>
      <c r="B5">
        <v>2</v>
      </c>
      <c r="C5">
        <v>6</v>
      </c>
      <c r="D5" t="s">
        <v>49</v>
      </c>
      <c r="E5" t="s">
        <v>95</v>
      </c>
      <c r="F5" t="s">
        <v>29</v>
      </c>
      <c r="G5">
        <v>25</v>
      </c>
      <c r="H5">
        <v>4</v>
      </c>
      <c r="I5">
        <v>10</v>
      </c>
      <c r="J5">
        <v>6.7</v>
      </c>
      <c r="K5">
        <v>1.9</v>
      </c>
      <c r="L5">
        <v>17.600000000000001</v>
      </c>
      <c r="M5" s="2">
        <v>494</v>
      </c>
      <c r="N5" s="2">
        <v>-0.39999999999999858</v>
      </c>
      <c r="O5" s="2">
        <v>10</v>
      </c>
      <c r="P5" s="2">
        <v>20</v>
      </c>
      <c r="Q5" s="2">
        <v>5.6999999999999993</v>
      </c>
      <c r="R5" s="2">
        <v>507.50000000000006</v>
      </c>
      <c r="S5" s="5">
        <v>51.107500000000009</v>
      </c>
      <c r="U5" s="6"/>
    </row>
    <row r="6" spans="1:21" x14ac:dyDescent="0.3">
      <c r="A6" s="4">
        <v>49.750500000000002</v>
      </c>
      <c r="B6">
        <v>2</v>
      </c>
      <c r="C6">
        <v>11</v>
      </c>
      <c r="D6" t="s">
        <v>248</v>
      </c>
      <c r="E6" t="s">
        <v>52</v>
      </c>
      <c r="F6" t="s">
        <v>29</v>
      </c>
      <c r="G6">
        <v>23</v>
      </c>
      <c r="H6">
        <v>8</v>
      </c>
      <c r="I6">
        <v>25</v>
      </c>
      <c r="J6">
        <v>13.1</v>
      </c>
      <c r="K6">
        <v>4.5999999999999996</v>
      </c>
      <c r="L6">
        <v>16.7</v>
      </c>
      <c r="M6" s="2">
        <v>489</v>
      </c>
      <c r="N6" s="2">
        <v>4.6999999999999993</v>
      </c>
      <c r="O6" s="2">
        <v>7</v>
      </c>
      <c r="P6" s="2">
        <v>14</v>
      </c>
      <c r="Q6" s="2">
        <v>13.799999999999999</v>
      </c>
      <c r="R6" s="2">
        <v>503.3</v>
      </c>
      <c r="S6" s="5">
        <v>49.750500000000002</v>
      </c>
      <c r="T6" s="2"/>
      <c r="U6" s="6"/>
    </row>
    <row r="7" spans="1:21" x14ac:dyDescent="0.3">
      <c r="A7" s="4">
        <v>49.283000000000001</v>
      </c>
      <c r="B7">
        <v>2</v>
      </c>
      <c r="C7">
        <v>10</v>
      </c>
      <c r="D7" t="s">
        <v>115</v>
      </c>
      <c r="E7" t="s">
        <v>116</v>
      </c>
      <c r="F7" t="s">
        <v>29</v>
      </c>
      <c r="G7">
        <v>24</v>
      </c>
      <c r="H7">
        <v>7</v>
      </c>
      <c r="I7">
        <v>25</v>
      </c>
      <c r="J7">
        <v>11.8</v>
      </c>
      <c r="K7">
        <v>4.5999999999999996</v>
      </c>
      <c r="L7">
        <v>15.2</v>
      </c>
      <c r="M7" s="2">
        <v>490</v>
      </c>
      <c r="N7" s="2">
        <v>3.1999999999999993</v>
      </c>
      <c r="O7" s="2">
        <v>6</v>
      </c>
      <c r="P7" s="2">
        <v>12</v>
      </c>
      <c r="Q7" s="2">
        <v>13.799999999999999</v>
      </c>
      <c r="R7" s="2">
        <v>497.8</v>
      </c>
      <c r="S7" s="5">
        <v>49.283000000000001</v>
      </c>
      <c r="T7" s="2"/>
      <c r="U7" s="6"/>
    </row>
    <row r="8" spans="1:21" x14ac:dyDescent="0.3">
      <c r="A8" s="4">
        <v>49.197999999999993</v>
      </c>
      <c r="B8">
        <v>2</v>
      </c>
      <c r="C8">
        <v>9</v>
      </c>
      <c r="D8" t="s">
        <v>266</v>
      </c>
      <c r="E8" t="s">
        <v>128</v>
      </c>
      <c r="F8" t="s">
        <v>29</v>
      </c>
      <c r="G8">
        <v>22</v>
      </c>
      <c r="H8">
        <v>6</v>
      </c>
      <c r="I8">
        <v>26</v>
      </c>
      <c r="J8">
        <v>10.9</v>
      </c>
      <c r="K8">
        <v>5.2</v>
      </c>
      <c r="L8">
        <v>12.7</v>
      </c>
      <c r="M8" s="2">
        <v>491</v>
      </c>
      <c r="N8" s="2">
        <v>0.69999999999999929</v>
      </c>
      <c r="O8" s="2">
        <v>10</v>
      </c>
      <c r="P8" s="2">
        <v>20</v>
      </c>
      <c r="Q8" s="2">
        <v>15.600000000000001</v>
      </c>
      <c r="R8" s="2">
        <v>496.79999999999995</v>
      </c>
      <c r="S8" s="5">
        <v>49.197999999999993</v>
      </c>
      <c r="T8" s="2"/>
      <c r="U8" s="6"/>
    </row>
    <row r="9" spans="1:21" x14ac:dyDescent="0.3">
      <c r="A9" s="4">
        <v>38.699200000000005</v>
      </c>
      <c r="B9">
        <v>3</v>
      </c>
      <c r="C9">
        <v>17</v>
      </c>
      <c r="D9" t="s">
        <v>30</v>
      </c>
      <c r="E9" t="s">
        <v>116</v>
      </c>
      <c r="F9" t="s">
        <v>29</v>
      </c>
      <c r="G9">
        <v>29</v>
      </c>
      <c r="H9">
        <v>12</v>
      </c>
      <c r="I9">
        <v>31</v>
      </c>
      <c r="J9">
        <v>19.899999999999999</v>
      </c>
      <c r="K9">
        <v>6.3</v>
      </c>
      <c r="L9">
        <v>20.100000000000001</v>
      </c>
      <c r="M9" s="2">
        <v>483</v>
      </c>
      <c r="N9" s="2">
        <v>2.1000000000000014</v>
      </c>
      <c r="O9" s="2">
        <v>6</v>
      </c>
      <c r="P9" s="2">
        <v>12</v>
      </c>
      <c r="Q9" s="2">
        <v>18.899999999999999</v>
      </c>
      <c r="R9" s="2">
        <v>480.3</v>
      </c>
      <c r="S9" s="5">
        <v>38.699200000000005</v>
      </c>
      <c r="U9" s="6"/>
    </row>
    <row r="10" spans="1:21" x14ac:dyDescent="0.3">
      <c r="A10" s="4">
        <v>38.699199999999998</v>
      </c>
      <c r="B10">
        <v>3</v>
      </c>
      <c r="C10">
        <v>13</v>
      </c>
      <c r="D10" t="s">
        <v>270</v>
      </c>
      <c r="E10" t="s">
        <v>26</v>
      </c>
      <c r="F10" t="s">
        <v>29</v>
      </c>
      <c r="G10">
        <v>22</v>
      </c>
      <c r="H10">
        <v>8</v>
      </c>
      <c r="I10">
        <v>33</v>
      </c>
      <c r="J10">
        <v>18.899999999999999</v>
      </c>
      <c r="K10">
        <v>7.7</v>
      </c>
      <c r="L10">
        <v>13.2</v>
      </c>
      <c r="M10" s="2">
        <v>487</v>
      </c>
      <c r="N10" s="2">
        <v>-4.8000000000000007</v>
      </c>
      <c r="O10" s="2">
        <v>13</v>
      </c>
      <c r="P10" s="2">
        <v>26</v>
      </c>
      <c r="Q10" s="2">
        <v>23.1</v>
      </c>
      <c r="R10" s="2">
        <v>480.29999999999995</v>
      </c>
      <c r="S10" s="5">
        <v>38.699199999999998</v>
      </c>
      <c r="T10" s="2"/>
      <c r="U10" s="6"/>
    </row>
    <row r="11" spans="1:21" x14ac:dyDescent="0.3">
      <c r="A11" s="4">
        <v>38.513599999999997</v>
      </c>
      <c r="B11">
        <v>3</v>
      </c>
      <c r="C11">
        <v>20</v>
      </c>
      <c r="D11" t="s">
        <v>94</v>
      </c>
      <c r="E11" t="s">
        <v>95</v>
      </c>
      <c r="F11" t="s">
        <v>29</v>
      </c>
      <c r="G11">
        <v>24</v>
      </c>
      <c r="H11">
        <v>12</v>
      </c>
      <c r="I11">
        <v>33</v>
      </c>
      <c r="J11">
        <v>22.9</v>
      </c>
      <c r="K11">
        <v>6.2</v>
      </c>
      <c r="L11">
        <v>15</v>
      </c>
      <c r="M11" s="2">
        <v>480</v>
      </c>
      <c r="N11" s="2">
        <v>-3</v>
      </c>
      <c r="O11" s="2">
        <v>11</v>
      </c>
      <c r="P11" s="2">
        <v>22</v>
      </c>
      <c r="Q11" s="2">
        <v>18.600000000000001</v>
      </c>
      <c r="R11" s="2">
        <v>477.4</v>
      </c>
      <c r="S11" s="5">
        <v>38.513599999999997</v>
      </c>
      <c r="U11" s="6"/>
    </row>
    <row r="12" spans="1:21" x14ac:dyDescent="0.3">
      <c r="A12" s="4">
        <v>38.494399999999999</v>
      </c>
      <c r="B12">
        <v>3</v>
      </c>
      <c r="C12">
        <v>19</v>
      </c>
      <c r="D12" t="s">
        <v>47</v>
      </c>
      <c r="E12" t="s">
        <v>48</v>
      </c>
      <c r="F12" t="s">
        <v>29</v>
      </c>
      <c r="G12">
        <v>29</v>
      </c>
      <c r="H12">
        <v>12</v>
      </c>
      <c r="I12">
        <v>32</v>
      </c>
      <c r="J12">
        <v>20.9</v>
      </c>
      <c r="K12">
        <v>5.9</v>
      </c>
      <c r="L12">
        <v>18.899999999999999</v>
      </c>
      <c r="M12" s="2">
        <v>481</v>
      </c>
      <c r="N12" s="2">
        <v>0.89999999999999858</v>
      </c>
      <c r="O12" s="2">
        <v>6</v>
      </c>
      <c r="P12" s="2">
        <v>12</v>
      </c>
      <c r="Q12" s="2">
        <v>17.700000000000003</v>
      </c>
      <c r="R12" s="2">
        <v>477.1</v>
      </c>
      <c r="S12" s="5">
        <v>38.494399999999999</v>
      </c>
      <c r="T12" s="2"/>
      <c r="U12" s="6"/>
    </row>
    <row r="13" spans="1:21" x14ac:dyDescent="0.3">
      <c r="A13" s="4">
        <v>31.671999999999997</v>
      </c>
      <c r="B13">
        <v>3</v>
      </c>
      <c r="C13">
        <v>14</v>
      </c>
      <c r="D13" t="s">
        <v>75</v>
      </c>
      <c r="E13" t="s">
        <v>44</v>
      </c>
      <c r="F13" t="s">
        <v>29</v>
      </c>
      <c r="G13">
        <v>24</v>
      </c>
      <c r="H13">
        <v>11</v>
      </c>
      <c r="I13">
        <v>30</v>
      </c>
      <c r="J13">
        <v>19.5</v>
      </c>
      <c r="K13">
        <v>6.1</v>
      </c>
      <c r="L13">
        <v>14.9</v>
      </c>
      <c r="M13" s="2">
        <v>486</v>
      </c>
      <c r="N13" s="2">
        <v>2.9000000000000004</v>
      </c>
      <c r="O13" s="2">
        <v>11</v>
      </c>
      <c r="P13" s="2">
        <v>22</v>
      </c>
      <c r="Q13" s="2">
        <v>18.299999999999997</v>
      </c>
      <c r="R13" s="2">
        <v>495.49999999999994</v>
      </c>
      <c r="S13" s="5">
        <v>31.671999999999997</v>
      </c>
      <c r="U13" s="6"/>
    </row>
    <row r="14" spans="1:21" x14ac:dyDescent="0.3">
      <c r="A14" s="4">
        <v>31.445</v>
      </c>
      <c r="B14">
        <v>4</v>
      </c>
      <c r="C14">
        <v>23</v>
      </c>
      <c r="D14" t="s">
        <v>267</v>
      </c>
      <c r="E14" t="s">
        <v>62</v>
      </c>
      <c r="F14" t="s">
        <v>29</v>
      </c>
      <c r="G14">
        <v>21</v>
      </c>
      <c r="H14">
        <v>14</v>
      </c>
      <c r="I14">
        <v>34</v>
      </c>
      <c r="J14">
        <v>25.3</v>
      </c>
      <c r="K14">
        <v>6.7</v>
      </c>
      <c r="L14">
        <v>10.5</v>
      </c>
      <c r="M14" s="2">
        <v>477</v>
      </c>
      <c r="N14" s="2">
        <v>-7.5</v>
      </c>
      <c r="O14" s="2">
        <v>14</v>
      </c>
      <c r="P14" s="2">
        <v>28</v>
      </c>
      <c r="Q14" s="2">
        <v>20.100000000000001</v>
      </c>
      <c r="R14" s="2">
        <v>469.9</v>
      </c>
      <c r="S14" s="5">
        <v>31.445</v>
      </c>
      <c r="U14" s="6"/>
    </row>
    <row r="15" spans="1:21" x14ac:dyDescent="0.3">
      <c r="A15" s="4">
        <v>30.99</v>
      </c>
      <c r="B15">
        <v>4</v>
      </c>
      <c r="C15">
        <v>28</v>
      </c>
      <c r="D15" t="s">
        <v>71</v>
      </c>
      <c r="E15" t="s">
        <v>72</v>
      </c>
      <c r="F15" t="s">
        <v>29</v>
      </c>
      <c r="G15">
        <v>29</v>
      </c>
      <c r="H15">
        <v>17</v>
      </c>
      <c r="I15">
        <v>38</v>
      </c>
      <c r="J15">
        <v>28.6</v>
      </c>
      <c r="K15">
        <v>6</v>
      </c>
      <c r="L15">
        <v>22.4</v>
      </c>
      <c r="M15" s="2">
        <v>472</v>
      </c>
      <c r="N15" s="2">
        <v>10.399999999999999</v>
      </c>
      <c r="O15" s="2">
        <v>3</v>
      </c>
      <c r="P15" s="2">
        <v>6</v>
      </c>
      <c r="Q15" s="2">
        <v>18</v>
      </c>
      <c r="R15" s="2">
        <v>480.8</v>
      </c>
      <c r="S15" s="5">
        <v>30.99</v>
      </c>
      <c r="U15" s="6"/>
    </row>
    <row r="16" spans="1:21" x14ac:dyDescent="0.3">
      <c r="A16" s="4">
        <v>30.785000000000004</v>
      </c>
      <c r="B16">
        <v>4</v>
      </c>
      <c r="C16">
        <v>29</v>
      </c>
      <c r="D16" t="s">
        <v>36</v>
      </c>
      <c r="E16" t="s">
        <v>70</v>
      </c>
      <c r="F16" t="s">
        <v>29</v>
      </c>
      <c r="G16">
        <v>30</v>
      </c>
      <c r="H16">
        <v>16</v>
      </c>
      <c r="I16">
        <v>38</v>
      </c>
      <c r="J16">
        <v>28.8</v>
      </c>
      <c r="K16">
        <v>5.8</v>
      </c>
      <c r="L16">
        <v>19.7</v>
      </c>
      <c r="M16" s="2">
        <v>471</v>
      </c>
      <c r="N16" s="2">
        <v>7.6999999999999993</v>
      </c>
      <c r="O16" s="2">
        <v>0</v>
      </c>
      <c r="P16" s="2">
        <v>0</v>
      </c>
      <c r="Q16" s="2">
        <v>17.399999999999999</v>
      </c>
      <c r="R16" s="2">
        <v>476.70000000000005</v>
      </c>
      <c r="S16" s="5">
        <v>30.785000000000004</v>
      </c>
      <c r="U16" s="6"/>
    </row>
    <row r="17" spans="1:21" x14ac:dyDescent="0.3">
      <c r="A17" s="4">
        <v>30.770000000000003</v>
      </c>
      <c r="B17">
        <v>4</v>
      </c>
      <c r="C17">
        <v>24</v>
      </c>
      <c r="D17" t="s">
        <v>265</v>
      </c>
      <c r="E17" t="s">
        <v>50</v>
      </c>
      <c r="F17" t="s">
        <v>29</v>
      </c>
      <c r="G17">
        <v>25</v>
      </c>
      <c r="H17">
        <v>17</v>
      </c>
      <c r="I17">
        <v>34</v>
      </c>
      <c r="J17">
        <v>25.4</v>
      </c>
      <c r="K17">
        <v>5.4</v>
      </c>
      <c r="L17">
        <v>13.3</v>
      </c>
      <c r="M17" s="2">
        <v>476</v>
      </c>
      <c r="N17" s="2">
        <v>1.3000000000000007</v>
      </c>
      <c r="O17" s="2">
        <v>7</v>
      </c>
      <c r="P17" s="2">
        <v>14</v>
      </c>
      <c r="Q17" s="2">
        <v>16.200000000000003</v>
      </c>
      <c r="R17" s="2">
        <v>476.40000000000003</v>
      </c>
      <c r="S17" s="5">
        <v>30.770000000000003</v>
      </c>
      <c r="T17" s="2"/>
      <c r="U17" s="6"/>
    </row>
    <row r="18" spans="1:21" x14ac:dyDescent="0.3">
      <c r="A18" s="4">
        <v>30.076999999999998</v>
      </c>
      <c r="B18">
        <v>4</v>
      </c>
      <c r="C18">
        <v>34</v>
      </c>
      <c r="D18" t="s">
        <v>371</v>
      </c>
      <c r="E18" t="s">
        <v>50</v>
      </c>
      <c r="F18" t="s">
        <v>29</v>
      </c>
      <c r="G18">
        <v>21</v>
      </c>
      <c r="H18">
        <v>21</v>
      </c>
      <c r="I18">
        <v>64</v>
      </c>
      <c r="J18">
        <v>34.9</v>
      </c>
      <c r="K18">
        <v>10.199999999999999</v>
      </c>
      <c r="L18">
        <v>14.57</v>
      </c>
      <c r="M18" s="2">
        <v>466</v>
      </c>
      <c r="N18" s="2">
        <v>2.5700000000000003</v>
      </c>
      <c r="O18" s="2">
        <v>11</v>
      </c>
      <c r="P18" s="2">
        <v>22</v>
      </c>
      <c r="Q18" s="2">
        <v>30.599999999999998</v>
      </c>
      <c r="R18" s="2">
        <v>462.53999999999996</v>
      </c>
      <c r="S18" s="5">
        <v>30.076999999999998</v>
      </c>
      <c r="T18" s="2"/>
      <c r="U18" s="6"/>
    </row>
    <row r="19" spans="1:21" x14ac:dyDescent="0.3">
      <c r="A19" s="4">
        <v>26.044799999999999</v>
      </c>
      <c r="B19">
        <v>5</v>
      </c>
      <c r="C19">
        <v>46</v>
      </c>
      <c r="D19" t="s">
        <v>374</v>
      </c>
      <c r="E19" t="s">
        <v>28</v>
      </c>
      <c r="F19" t="s">
        <v>29</v>
      </c>
      <c r="G19">
        <v>21</v>
      </c>
      <c r="H19">
        <v>36</v>
      </c>
      <c r="I19">
        <v>65</v>
      </c>
      <c r="J19">
        <v>49.3</v>
      </c>
      <c r="K19">
        <v>7.6</v>
      </c>
      <c r="L19">
        <v>11.71</v>
      </c>
      <c r="M19" s="2">
        <v>454</v>
      </c>
      <c r="N19" s="2">
        <v>-0.28999999999999915</v>
      </c>
      <c r="O19" s="2">
        <v>11</v>
      </c>
      <c r="P19" s="2">
        <v>22</v>
      </c>
      <c r="Q19" s="2">
        <v>22.799999999999997</v>
      </c>
      <c r="R19" s="2">
        <v>452.62</v>
      </c>
      <c r="S19" s="5">
        <v>26.044799999999999</v>
      </c>
      <c r="U19" s="6"/>
    </row>
    <row r="20" spans="1:21" x14ac:dyDescent="0.3">
      <c r="A20" s="4">
        <v>25.904</v>
      </c>
      <c r="B20">
        <v>5</v>
      </c>
      <c r="C20">
        <v>43</v>
      </c>
      <c r="D20" t="s">
        <v>129</v>
      </c>
      <c r="E20" t="s">
        <v>21</v>
      </c>
      <c r="F20" t="s">
        <v>29</v>
      </c>
      <c r="G20">
        <v>25</v>
      </c>
      <c r="H20">
        <v>36</v>
      </c>
      <c r="I20">
        <v>59</v>
      </c>
      <c r="J20">
        <v>44.4</v>
      </c>
      <c r="K20">
        <v>6.3</v>
      </c>
      <c r="L20">
        <v>13.5</v>
      </c>
      <c r="M20" s="2">
        <v>457</v>
      </c>
      <c r="N20" s="2">
        <v>-4.5</v>
      </c>
      <c r="O20" s="2">
        <v>10</v>
      </c>
      <c r="P20" s="2">
        <v>20</v>
      </c>
      <c r="Q20" s="2">
        <v>18.899999999999999</v>
      </c>
      <c r="R20" s="2">
        <v>449.1</v>
      </c>
      <c r="S20" s="5">
        <v>25.904</v>
      </c>
      <c r="T20" s="2"/>
      <c r="U20" s="6"/>
    </row>
    <row r="21" spans="1:21" x14ac:dyDescent="0.3">
      <c r="A21" s="4">
        <v>25.503999999999998</v>
      </c>
      <c r="B21">
        <v>5</v>
      </c>
      <c r="C21">
        <v>48</v>
      </c>
      <c r="D21" t="s">
        <v>93</v>
      </c>
      <c r="E21" t="s">
        <v>80</v>
      </c>
      <c r="F21" t="s">
        <v>29</v>
      </c>
      <c r="G21">
        <v>24</v>
      </c>
      <c r="H21">
        <v>37</v>
      </c>
      <c r="I21">
        <v>66</v>
      </c>
      <c r="J21">
        <v>50.8</v>
      </c>
      <c r="K21">
        <v>8.6999999999999993</v>
      </c>
      <c r="L21">
        <v>13.6</v>
      </c>
      <c r="M21" s="2">
        <v>452</v>
      </c>
      <c r="N21" s="2">
        <v>-4.4000000000000004</v>
      </c>
      <c r="O21" s="2">
        <v>11</v>
      </c>
      <c r="P21" s="2">
        <v>22</v>
      </c>
      <c r="Q21" s="2">
        <v>26.099999999999998</v>
      </c>
      <c r="R21" s="2">
        <v>439.09999999999997</v>
      </c>
      <c r="S21" s="5">
        <v>25.503999999999998</v>
      </c>
      <c r="T21" s="2"/>
      <c r="U21" s="6"/>
    </row>
    <row r="22" spans="1:21" x14ac:dyDescent="0.3">
      <c r="A22" s="4">
        <v>25.067999999999998</v>
      </c>
      <c r="B22">
        <v>5</v>
      </c>
      <c r="C22">
        <v>39</v>
      </c>
      <c r="D22" t="s">
        <v>73</v>
      </c>
      <c r="E22" t="s">
        <v>74</v>
      </c>
      <c r="F22" t="s">
        <v>29</v>
      </c>
      <c r="G22">
        <v>27</v>
      </c>
      <c r="H22">
        <v>32</v>
      </c>
      <c r="I22">
        <v>62</v>
      </c>
      <c r="J22">
        <v>40.799999999999997</v>
      </c>
      <c r="K22">
        <v>7.5</v>
      </c>
      <c r="L22">
        <v>14.9</v>
      </c>
      <c r="M22" s="2">
        <v>461</v>
      </c>
      <c r="N22" s="2">
        <v>2.9000000000000004</v>
      </c>
      <c r="O22" s="2">
        <v>3</v>
      </c>
      <c r="P22" s="2">
        <v>6</v>
      </c>
      <c r="Q22" s="2">
        <v>22.5</v>
      </c>
      <c r="R22" s="2">
        <v>453.2</v>
      </c>
      <c r="S22" s="5">
        <v>25.067999999999998</v>
      </c>
      <c r="U22" s="6"/>
    </row>
    <row r="23" spans="1:21" x14ac:dyDescent="0.3">
      <c r="A23" s="4">
        <v>24.96</v>
      </c>
      <c r="B23">
        <v>5</v>
      </c>
      <c r="C23">
        <v>38</v>
      </c>
      <c r="D23" t="s">
        <v>262</v>
      </c>
      <c r="E23" t="s">
        <v>91</v>
      </c>
      <c r="F23" t="s">
        <v>29</v>
      </c>
      <c r="G23">
        <v>26</v>
      </c>
      <c r="H23">
        <v>28</v>
      </c>
      <c r="I23">
        <v>56</v>
      </c>
      <c r="J23">
        <v>39.299999999999997</v>
      </c>
      <c r="K23">
        <v>6.2</v>
      </c>
      <c r="L23">
        <v>11.7</v>
      </c>
      <c r="M23" s="2">
        <v>462</v>
      </c>
      <c r="N23" s="2">
        <v>-0.30000000000000071</v>
      </c>
      <c r="O23" s="2">
        <v>4</v>
      </c>
      <c r="P23" s="2">
        <v>8</v>
      </c>
      <c r="Q23" s="2">
        <v>18.600000000000001</v>
      </c>
      <c r="R23" s="2">
        <v>450.5</v>
      </c>
      <c r="S23" s="5">
        <v>24.96</v>
      </c>
      <c r="U23" s="6"/>
    </row>
    <row r="24" spans="1:21" x14ac:dyDescent="0.3">
      <c r="A24" s="4">
        <v>24.672000000000001</v>
      </c>
      <c r="B24">
        <v>5</v>
      </c>
      <c r="C24">
        <v>42</v>
      </c>
      <c r="D24" t="s">
        <v>92</v>
      </c>
      <c r="E24" t="s">
        <v>78</v>
      </c>
      <c r="F24" t="s">
        <v>29</v>
      </c>
      <c r="G24">
        <v>27</v>
      </c>
      <c r="H24">
        <v>34</v>
      </c>
      <c r="I24">
        <v>66</v>
      </c>
      <c r="J24">
        <v>44.3</v>
      </c>
      <c r="K24">
        <v>8.9</v>
      </c>
      <c r="L24">
        <v>13</v>
      </c>
      <c r="M24" s="2">
        <v>458</v>
      </c>
      <c r="N24" s="2">
        <v>1</v>
      </c>
      <c r="O24" s="2">
        <v>5</v>
      </c>
      <c r="P24" s="2">
        <v>10</v>
      </c>
      <c r="Q24" s="2">
        <v>26.700000000000003</v>
      </c>
      <c r="R24" s="2">
        <v>443.3</v>
      </c>
      <c r="S24" s="5">
        <v>24.672000000000001</v>
      </c>
      <c r="U24" s="6"/>
    </row>
    <row r="25" spans="1:21" x14ac:dyDescent="0.3">
      <c r="A25" s="4">
        <v>24.591999999999999</v>
      </c>
      <c r="B25">
        <v>5</v>
      </c>
      <c r="C25">
        <v>41</v>
      </c>
      <c r="D25" t="s">
        <v>279</v>
      </c>
      <c r="E25" t="s">
        <v>37</v>
      </c>
      <c r="F25" t="s">
        <v>29</v>
      </c>
      <c r="G25">
        <v>24</v>
      </c>
      <c r="H25">
        <v>18</v>
      </c>
      <c r="I25">
        <v>63</v>
      </c>
      <c r="J25">
        <v>41.7</v>
      </c>
      <c r="K25">
        <v>9.6</v>
      </c>
      <c r="L25">
        <v>11.7</v>
      </c>
      <c r="M25" s="2">
        <v>459</v>
      </c>
      <c r="N25" s="2">
        <v>-0.30000000000000071</v>
      </c>
      <c r="O25" s="2">
        <v>6</v>
      </c>
      <c r="P25" s="2">
        <v>12</v>
      </c>
      <c r="Q25" s="2">
        <v>28.799999999999997</v>
      </c>
      <c r="R25" s="2">
        <v>441.3</v>
      </c>
      <c r="S25" s="5">
        <v>24.591999999999999</v>
      </c>
      <c r="T25" s="2"/>
      <c r="U25" s="6"/>
    </row>
    <row r="26" spans="1:21" x14ac:dyDescent="0.3">
      <c r="A26" s="4">
        <v>24.26</v>
      </c>
      <c r="B26">
        <v>5</v>
      </c>
      <c r="C26">
        <v>45</v>
      </c>
      <c r="D26" t="s">
        <v>268</v>
      </c>
      <c r="E26" t="s">
        <v>35</v>
      </c>
      <c r="F26" t="s">
        <v>29</v>
      </c>
      <c r="G26">
        <v>23</v>
      </c>
      <c r="H26">
        <v>36</v>
      </c>
      <c r="I26">
        <v>62</v>
      </c>
      <c r="J26">
        <v>47.1</v>
      </c>
      <c r="K26">
        <v>8</v>
      </c>
      <c r="L26">
        <v>8</v>
      </c>
      <c r="M26" s="2">
        <v>455</v>
      </c>
      <c r="N26" s="2">
        <v>-4</v>
      </c>
      <c r="O26" s="2">
        <v>7</v>
      </c>
      <c r="P26" s="2">
        <v>14</v>
      </c>
      <c r="Q26" s="2">
        <v>24</v>
      </c>
      <c r="R26" s="2">
        <v>433</v>
      </c>
      <c r="S26" s="5">
        <v>24.26</v>
      </c>
      <c r="T26" s="2"/>
      <c r="U26" s="6"/>
    </row>
    <row r="27" spans="1:21" x14ac:dyDescent="0.3">
      <c r="A27" s="4">
        <v>22.038249999999998</v>
      </c>
      <c r="B27">
        <v>6</v>
      </c>
      <c r="C27">
        <v>50</v>
      </c>
      <c r="D27" t="s">
        <v>118</v>
      </c>
      <c r="E27" t="s">
        <v>78</v>
      </c>
      <c r="F27" t="s">
        <v>29</v>
      </c>
      <c r="G27">
        <v>25</v>
      </c>
      <c r="H27">
        <v>23</v>
      </c>
      <c r="I27">
        <v>75</v>
      </c>
      <c r="J27">
        <v>53.1</v>
      </c>
      <c r="K27">
        <v>12.9</v>
      </c>
      <c r="L27">
        <v>13.4</v>
      </c>
      <c r="M27" s="2">
        <v>450</v>
      </c>
      <c r="N27" s="2">
        <v>1.4000000000000004</v>
      </c>
      <c r="O27" s="2">
        <v>10</v>
      </c>
      <c r="P27" s="2">
        <v>20</v>
      </c>
      <c r="Q27" s="2">
        <v>38.700000000000003</v>
      </c>
      <c r="R27" s="2">
        <v>434.1</v>
      </c>
      <c r="S27" s="5">
        <v>22.038249999999998</v>
      </c>
      <c r="T27" s="2"/>
      <c r="U27" s="6"/>
    </row>
    <row r="28" spans="1:21" x14ac:dyDescent="0.3">
      <c r="A28" s="4">
        <v>21.313305</v>
      </c>
      <c r="B28">
        <v>6</v>
      </c>
      <c r="C28">
        <v>64</v>
      </c>
      <c r="D28" t="s">
        <v>381</v>
      </c>
      <c r="E28" t="s">
        <v>87</v>
      </c>
      <c r="F28" t="s">
        <v>29</v>
      </c>
      <c r="G28">
        <v>22</v>
      </c>
      <c r="H28">
        <v>43</v>
      </c>
      <c r="I28">
        <v>107</v>
      </c>
      <c r="J28">
        <v>63.6</v>
      </c>
      <c r="K28">
        <v>16</v>
      </c>
      <c r="L28">
        <v>10.897</v>
      </c>
      <c r="M28" s="2">
        <v>436</v>
      </c>
      <c r="N28" s="2">
        <v>-1.1029999999999998</v>
      </c>
      <c r="O28" s="2">
        <v>13</v>
      </c>
      <c r="P28" s="2">
        <v>26</v>
      </c>
      <c r="Q28" s="2">
        <v>48</v>
      </c>
      <c r="R28" s="2">
        <v>411.79399999999998</v>
      </c>
      <c r="S28" s="5">
        <v>21.313305</v>
      </c>
      <c r="T28" s="2"/>
      <c r="U28" s="6"/>
    </row>
    <row r="29" spans="1:21" x14ac:dyDescent="0.3">
      <c r="A29" s="4">
        <v>20.84975</v>
      </c>
      <c r="B29">
        <v>6</v>
      </c>
      <c r="C29">
        <v>54</v>
      </c>
      <c r="D29" t="s">
        <v>63</v>
      </c>
      <c r="E29" t="s">
        <v>60</v>
      </c>
      <c r="F29" t="s">
        <v>29</v>
      </c>
      <c r="G29">
        <v>27</v>
      </c>
      <c r="H29">
        <v>38</v>
      </c>
      <c r="I29">
        <v>73</v>
      </c>
      <c r="J29">
        <v>54.8</v>
      </c>
      <c r="K29">
        <v>9.4</v>
      </c>
      <c r="L29">
        <v>13.5</v>
      </c>
      <c r="M29" s="2">
        <v>446</v>
      </c>
      <c r="N29" s="2">
        <v>1.5</v>
      </c>
      <c r="O29" s="2">
        <v>3</v>
      </c>
      <c r="P29" s="2">
        <v>6</v>
      </c>
      <c r="Q29" s="2">
        <v>28.200000000000003</v>
      </c>
      <c r="R29" s="2">
        <v>428.3</v>
      </c>
      <c r="S29" s="5">
        <v>20.84975</v>
      </c>
      <c r="T29" s="2"/>
      <c r="U29" s="6"/>
    </row>
    <row r="30" spans="1:21" x14ac:dyDescent="0.3">
      <c r="A30" s="4">
        <v>20.788325</v>
      </c>
      <c r="B30">
        <v>6</v>
      </c>
      <c r="C30">
        <v>51</v>
      </c>
      <c r="D30" t="s">
        <v>375</v>
      </c>
      <c r="E30" t="s">
        <v>54</v>
      </c>
      <c r="F30" t="s">
        <v>29</v>
      </c>
      <c r="G30">
        <v>21</v>
      </c>
      <c r="H30">
        <v>35</v>
      </c>
      <c r="I30">
        <v>81</v>
      </c>
      <c r="J30">
        <v>53.3</v>
      </c>
      <c r="K30">
        <v>12.6</v>
      </c>
      <c r="L30">
        <v>11.07</v>
      </c>
      <c r="M30" s="2">
        <v>449</v>
      </c>
      <c r="N30" s="2">
        <v>-0.92999999999999972</v>
      </c>
      <c r="O30" s="2">
        <v>9</v>
      </c>
      <c r="P30" s="2">
        <v>18</v>
      </c>
      <c r="Q30" s="2">
        <v>37.799999999999997</v>
      </c>
      <c r="R30" s="2">
        <v>426.40999999999997</v>
      </c>
      <c r="S30" s="5">
        <v>20.788325</v>
      </c>
      <c r="U30" s="6"/>
    </row>
    <row r="31" spans="1:21" x14ac:dyDescent="0.3">
      <c r="A31" s="4">
        <v>20.689500000000002</v>
      </c>
      <c r="B31">
        <v>6</v>
      </c>
      <c r="C31">
        <v>61</v>
      </c>
      <c r="D31" t="s">
        <v>269</v>
      </c>
      <c r="E31" t="s">
        <v>52</v>
      </c>
      <c r="F31" t="s">
        <v>29</v>
      </c>
      <c r="G31">
        <v>22</v>
      </c>
      <c r="H31">
        <v>34</v>
      </c>
      <c r="I31">
        <v>102</v>
      </c>
      <c r="J31">
        <v>61.1</v>
      </c>
      <c r="K31">
        <v>15.8</v>
      </c>
      <c r="L31">
        <v>2.5</v>
      </c>
      <c r="M31" s="2">
        <v>439</v>
      </c>
      <c r="N31" s="2">
        <v>-9.5</v>
      </c>
      <c r="O31" s="2">
        <v>10</v>
      </c>
      <c r="P31" s="2">
        <v>20</v>
      </c>
      <c r="Q31" s="2">
        <v>47.400000000000006</v>
      </c>
      <c r="R31" s="2">
        <v>392.6</v>
      </c>
      <c r="S31" s="5">
        <v>20.689500000000002</v>
      </c>
      <c r="T31" s="2"/>
      <c r="U31" s="6"/>
    </row>
    <row r="32" spans="1:21" x14ac:dyDescent="0.3">
      <c r="A32" s="4">
        <v>20.4955</v>
      </c>
      <c r="B32">
        <v>6</v>
      </c>
      <c r="C32">
        <v>72</v>
      </c>
      <c r="D32" t="s">
        <v>89</v>
      </c>
      <c r="E32" t="s">
        <v>33</v>
      </c>
      <c r="F32" t="s">
        <v>29</v>
      </c>
      <c r="G32">
        <v>26</v>
      </c>
      <c r="H32">
        <v>56</v>
      </c>
      <c r="I32">
        <v>81</v>
      </c>
      <c r="J32">
        <v>70</v>
      </c>
      <c r="K32">
        <v>6.6</v>
      </c>
      <c r="L32">
        <v>10.6</v>
      </c>
      <c r="M32" s="2">
        <v>428</v>
      </c>
      <c r="N32" s="2">
        <v>-1.4000000000000004</v>
      </c>
      <c r="O32" s="2">
        <v>6</v>
      </c>
      <c r="P32" s="2">
        <v>12</v>
      </c>
      <c r="Q32" s="2">
        <v>19.799999999999997</v>
      </c>
      <c r="R32" s="2">
        <v>417.4</v>
      </c>
      <c r="S32" s="5">
        <v>20.4955</v>
      </c>
      <c r="U32" s="6"/>
    </row>
    <row r="33" spans="1:21" x14ac:dyDescent="0.3">
      <c r="A33" s="4">
        <v>20.349250000000001</v>
      </c>
      <c r="B33">
        <v>6</v>
      </c>
      <c r="C33">
        <v>73</v>
      </c>
      <c r="D33" t="s">
        <v>276</v>
      </c>
      <c r="E33" t="s">
        <v>33</v>
      </c>
      <c r="F33" t="s">
        <v>29</v>
      </c>
      <c r="G33">
        <v>22</v>
      </c>
      <c r="H33">
        <v>55</v>
      </c>
      <c r="I33">
        <v>96</v>
      </c>
      <c r="J33">
        <v>70.3</v>
      </c>
      <c r="K33">
        <v>9.9</v>
      </c>
      <c r="L33">
        <v>9.8000000000000007</v>
      </c>
      <c r="M33" s="2">
        <v>427</v>
      </c>
      <c r="N33" s="2">
        <v>-2.1999999999999993</v>
      </c>
      <c r="O33" s="2">
        <v>10</v>
      </c>
      <c r="P33" s="2">
        <v>20</v>
      </c>
      <c r="Q33" s="2">
        <v>29.700000000000003</v>
      </c>
      <c r="R33" s="2">
        <v>412.90000000000003</v>
      </c>
      <c r="S33" s="5">
        <v>20.349250000000001</v>
      </c>
      <c r="T33" s="2"/>
      <c r="U33" s="6"/>
    </row>
    <row r="34" spans="1:21" x14ac:dyDescent="0.3">
      <c r="A34" s="4">
        <v>20.251750000000001</v>
      </c>
      <c r="B34">
        <v>6</v>
      </c>
      <c r="C34">
        <v>63</v>
      </c>
      <c r="D34" t="s">
        <v>275</v>
      </c>
      <c r="E34" t="s">
        <v>60</v>
      </c>
      <c r="F34" t="s">
        <v>29</v>
      </c>
      <c r="G34">
        <v>23</v>
      </c>
      <c r="H34">
        <v>41</v>
      </c>
      <c r="I34">
        <v>88</v>
      </c>
      <c r="J34">
        <v>63.6</v>
      </c>
      <c r="K34">
        <v>12.6</v>
      </c>
      <c r="L34">
        <v>10.9</v>
      </c>
      <c r="M34" s="2">
        <v>437</v>
      </c>
      <c r="N34" s="2">
        <v>-1.0999999999999996</v>
      </c>
      <c r="O34" s="2">
        <v>7</v>
      </c>
      <c r="P34" s="2">
        <v>14</v>
      </c>
      <c r="Q34" s="2">
        <v>37.799999999999997</v>
      </c>
      <c r="R34" s="2">
        <v>409.9</v>
      </c>
      <c r="S34" s="5">
        <v>20.251750000000001</v>
      </c>
      <c r="T34" s="2"/>
      <c r="U34" s="6"/>
    </row>
    <row r="35" spans="1:21" x14ac:dyDescent="0.3">
      <c r="A35" s="4">
        <v>18.490666666666666</v>
      </c>
      <c r="B35">
        <v>7</v>
      </c>
      <c r="C35">
        <v>80</v>
      </c>
      <c r="D35" t="s">
        <v>110</v>
      </c>
      <c r="E35" t="s">
        <v>87</v>
      </c>
      <c r="F35" t="s">
        <v>29</v>
      </c>
      <c r="G35">
        <v>23</v>
      </c>
      <c r="H35">
        <v>64</v>
      </c>
      <c r="I35">
        <v>102</v>
      </c>
      <c r="J35">
        <v>83.6</v>
      </c>
      <c r="K35">
        <v>9.8000000000000007</v>
      </c>
      <c r="L35">
        <v>8.9</v>
      </c>
      <c r="M35" s="2">
        <v>420</v>
      </c>
      <c r="N35" s="2">
        <v>-9.1</v>
      </c>
      <c r="O35" s="2">
        <v>12</v>
      </c>
      <c r="P35" s="2">
        <v>24</v>
      </c>
      <c r="Q35" s="2">
        <v>29.400000000000002</v>
      </c>
      <c r="R35" s="2">
        <v>396.40000000000003</v>
      </c>
      <c r="S35" s="5">
        <v>18.490666666666666</v>
      </c>
      <c r="U35" s="6"/>
    </row>
    <row r="36" spans="1:21" x14ac:dyDescent="0.3">
      <c r="A36" s="4">
        <v>18.368000000000002</v>
      </c>
      <c r="B36">
        <v>7</v>
      </c>
      <c r="C36">
        <v>83</v>
      </c>
      <c r="D36" t="s">
        <v>67</v>
      </c>
      <c r="E36" t="s">
        <v>68</v>
      </c>
      <c r="F36" t="s">
        <v>29</v>
      </c>
      <c r="G36">
        <v>30</v>
      </c>
      <c r="H36">
        <v>68</v>
      </c>
      <c r="I36">
        <v>115</v>
      </c>
      <c r="J36">
        <v>87.5</v>
      </c>
      <c r="K36">
        <v>11</v>
      </c>
      <c r="L36">
        <v>16.899999999999999</v>
      </c>
      <c r="M36" s="2">
        <v>417</v>
      </c>
      <c r="N36" s="2">
        <v>-1.1000000000000014</v>
      </c>
      <c r="O36" s="2">
        <v>5</v>
      </c>
      <c r="P36" s="2">
        <v>10</v>
      </c>
      <c r="Q36" s="2">
        <v>33</v>
      </c>
      <c r="R36" s="2">
        <v>391.8</v>
      </c>
      <c r="S36" s="5">
        <v>18.368000000000002</v>
      </c>
      <c r="U36" s="6"/>
    </row>
    <row r="37" spans="1:21" x14ac:dyDescent="0.3">
      <c r="A37" s="4">
        <v>18.010666666666665</v>
      </c>
      <c r="B37">
        <v>7</v>
      </c>
      <c r="C37">
        <v>74</v>
      </c>
      <c r="D37" t="s">
        <v>76</v>
      </c>
      <c r="E37" t="s">
        <v>57</v>
      </c>
      <c r="F37" t="s">
        <v>29</v>
      </c>
      <c r="G37">
        <v>28</v>
      </c>
      <c r="H37">
        <v>60</v>
      </c>
      <c r="I37">
        <v>88</v>
      </c>
      <c r="J37">
        <v>74.5</v>
      </c>
      <c r="K37">
        <v>7.7</v>
      </c>
      <c r="L37">
        <v>14.5</v>
      </c>
      <c r="M37" s="2">
        <v>426</v>
      </c>
      <c r="N37" s="2">
        <v>2.5</v>
      </c>
      <c r="O37" s="2">
        <v>4</v>
      </c>
      <c r="P37" s="2">
        <v>8</v>
      </c>
      <c r="Q37" s="2">
        <v>23.1</v>
      </c>
      <c r="R37" s="2">
        <v>415.9</v>
      </c>
      <c r="S37" s="5">
        <v>18.010666666666665</v>
      </c>
      <c r="U37" s="6"/>
    </row>
    <row r="38" spans="1:21" x14ac:dyDescent="0.3">
      <c r="A38" s="4">
        <v>17.906666666666666</v>
      </c>
      <c r="B38">
        <v>7</v>
      </c>
      <c r="C38">
        <v>75</v>
      </c>
      <c r="D38" t="s">
        <v>171</v>
      </c>
      <c r="E38" t="s">
        <v>99</v>
      </c>
      <c r="F38" t="s">
        <v>29</v>
      </c>
      <c r="G38">
        <v>26</v>
      </c>
      <c r="H38">
        <v>64</v>
      </c>
      <c r="I38">
        <v>97</v>
      </c>
      <c r="J38">
        <v>75</v>
      </c>
      <c r="K38">
        <v>9.1999999999999993</v>
      </c>
      <c r="L38">
        <v>14.2</v>
      </c>
      <c r="M38" s="2">
        <v>425</v>
      </c>
      <c r="N38" s="2">
        <v>2.1999999999999993</v>
      </c>
      <c r="O38" s="2">
        <v>4</v>
      </c>
      <c r="P38" s="2">
        <v>8</v>
      </c>
      <c r="Q38" s="2">
        <v>27.599999999999998</v>
      </c>
      <c r="R38" s="2">
        <v>412</v>
      </c>
      <c r="S38" s="5">
        <v>17.906666666666666</v>
      </c>
      <c r="T38" s="2"/>
      <c r="U38" s="6"/>
    </row>
    <row r="39" spans="1:21" x14ac:dyDescent="0.3">
      <c r="A39" s="4">
        <v>17.792000000000002</v>
      </c>
      <c r="B39">
        <v>7</v>
      </c>
      <c r="C39">
        <v>92</v>
      </c>
      <c r="D39" t="s">
        <v>96</v>
      </c>
      <c r="E39" t="s">
        <v>74</v>
      </c>
      <c r="F39" t="s">
        <v>29</v>
      </c>
      <c r="G39">
        <v>29</v>
      </c>
      <c r="H39">
        <v>75</v>
      </c>
      <c r="I39">
        <v>123</v>
      </c>
      <c r="J39">
        <v>96.2</v>
      </c>
      <c r="K39">
        <v>14.6</v>
      </c>
      <c r="L39">
        <v>15</v>
      </c>
      <c r="M39" s="2">
        <v>408</v>
      </c>
      <c r="N39" s="2">
        <v>-3</v>
      </c>
      <c r="O39" s="2">
        <v>6</v>
      </c>
      <c r="P39" s="2">
        <v>12</v>
      </c>
      <c r="Q39" s="2">
        <v>43.8</v>
      </c>
      <c r="R39" s="2">
        <v>370.2</v>
      </c>
      <c r="S39" s="5">
        <v>17.792000000000002</v>
      </c>
      <c r="U39" s="6"/>
    </row>
    <row r="40" spans="1:21" x14ac:dyDescent="0.3">
      <c r="A40" s="4">
        <v>17.346666666666668</v>
      </c>
      <c r="B40">
        <v>7</v>
      </c>
      <c r="C40">
        <v>91</v>
      </c>
      <c r="D40" t="s">
        <v>81</v>
      </c>
      <c r="E40" t="s">
        <v>54</v>
      </c>
      <c r="F40" t="s">
        <v>29</v>
      </c>
      <c r="G40">
        <v>31</v>
      </c>
      <c r="H40">
        <v>84</v>
      </c>
      <c r="I40">
        <v>125</v>
      </c>
      <c r="J40">
        <v>95.6</v>
      </c>
      <c r="K40">
        <v>9.6</v>
      </c>
      <c r="L40">
        <v>16.399999999999999</v>
      </c>
      <c r="M40" s="2">
        <v>409</v>
      </c>
      <c r="N40" s="2">
        <v>4.3999999999999986</v>
      </c>
      <c r="O40" s="2">
        <v>1</v>
      </c>
      <c r="P40" s="2">
        <v>2</v>
      </c>
      <c r="Q40" s="2">
        <v>28.799999999999997</v>
      </c>
      <c r="R40" s="2">
        <v>391</v>
      </c>
      <c r="S40" s="5">
        <v>17.346666666666668</v>
      </c>
      <c r="T40" s="2"/>
      <c r="U40" s="6"/>
    </row>
    <row r="41" spans="1:21" x14ac:dyDescent="0.3">
      <c r="A41" s="4">
        <v>17.231999999999999</v>
      </c>
      <c r="B41">
        <v>7</v>
      </c>
      <c r="C41">
        <v>87</v>
      </c>
      <c r="D41" t="s">
        <v>88</v>
      </c>
      <c r="E41" t="s">
        <v>54</v>
      </c>
      <c r="F41" t="s">
        <v>29</v>
      </c>
      <c r="G41">
        <v>28</v>
      </c>
      <c r="H41">
        <v>74</v>
      </c>
      <c r="I41">
        <v>120</v>
      </c>
      <c r="J41">
        <v>90.9</v>
      </c>
      <c r="K41">
        <v>10.5</v>
      </c>
      <c r="L41">
        <v>13.6</v>
      </c>
      <c r="M41" s="2">
        <v>413</v>
      </c>
      <c r="N41" s="2">
        <v>-4.4000000000000004</v>
      </c>
      <c r="O41" s="2">
        <v>7</v>
      </c>
      <c r="P41" s="2">
        <v>14</v>
      </c>
      <c r="Q41" s="2">
        <v>31.5</v>
      </c>
      <c r="R41" s="2">
        <v>386.7</v>
      </c>
      <c r="S41" s="5">
        <v>17.231999999999999</v>
      </c>
      <c r="T41" s="2"/>
      <c r="U41" s="6"/>
    </row>
    <row r="42" spans="1:21" x14ac:dyDescent="0.3">
      <c r="A42" s="4">
        <v>16.458666666666666</v>
      </c>
      <c r="B42">
        <v>7</v>
      </c>
      <c r="C42">
        <v>76</v>
      </c>
      <c r="D42" t="s">
        <v>61</v>
      </c>
      <c r="E42" t="s">
        <v>99</v>
      </c>
      <c r="F42" t="s">
        <v>29</v>
      </c>
      <c r="G42">
        <v>28</v>
      </c>
      <c r="H42">
        <v>50</v>
      </c>
      <c r="I42">
        <v>100</v>
      </c>
      <c r="J42">
        <v>78</v>
      </c>
      <c r="K42">
        <v>11</v>
      </c>
      <c r="L42">
        <v>13.1</v>
      </c>
      <c r="M42" s="2">
        <v>424</v>
      </c>
      <c r="N42" s="2">
        <v>-4.9000000000000004</v>
      </c>
      <c r="O42" s="2">
        <v>7</v>
      </c>
      <c r="P42" s="2">
        <v>14</v>
      </c>
      <c r="Q42" s="2">
        <v>33</v>
      </c>
      <c r="R42" s="2">
        <v>395.2</v>
      </c>
      <c r="S42" s="5">
        <v>16.458666666666666</v>
      </c>
      <c r="T42" s="2"/>
      <c r="U42" s="6"/>
    </row>
    <row r="43" spans="1:21" x14ac:dyDescent="0.3">
      <c r="A43" s="4">
        <v>15.900400000000001</v>
      </c>
      <c r="B43">
        <v>8</v>
      </c>
      <c r="C43">
        <v>105</v>
      </c>
      <c r="D43" t="s">
        <v>113</v>
      </c>
      <c r="E43" t="s">
        <v>50</v>
      </c>
      <c r="F43" t="s">
        <v>29</v>
      </c>
      <c r="G43">
        <v>30</v>
      </c>
      <c r="H43">
        <v>97</v>
      </c>
      <c r="I43">
        <v>148</v>
      </c>
      <c r="J43">
        <v>108.8</v>
      </c>
      <c r="K43">
        <v>11.8</v>
      </c>
      <c r="L43">
        <v>14.8</v>
      </c>
      <c r="M43" s="2">
        <v>395</v>
      </c>
      <c r="N43" s="2">
        <v>-3.1999999999999993</v>
      </c>
      <c r="O43" s="2">
        <v>5</v>
      </c>
      <c r="P43" s="2">
        <v>10</v>
      </c>
      <c r="Q43" s="2">
        <v>35.400000000000006</v>
      </c>
      <c r="R43" s="2">
        <v>363.20000000000005</v>
      </c>
      <c r="S43" s="5">
        <v>15.900400000000001</v>
      </c>
      <c r="U43" s="6"/>
    </row>
    <row r="44" spans="1:21" x14ac:dyDescent="0.3">
      <c r="A44" s="4">
        <v>15.356999999999999</v>
      </c>
      <c r="B44">
        <v>8</v>
      </c>
      <c r="C44">
        <v>109</v>
      </c>
      <c r="D44" t="s">
        <v>108</v>
      </c>
      <c r="E44" t="s">
        <v>80</v>
      </c>
      <c r="F44" t="s">
        <v>29</v>
      </c>
      <c r="G44">
        <v>27</v>
      </c>
      <c r="H44">
        <v>90</v>
      </c>
      <c r="I44">
        <v>147</v>
      </c>
      <c r="J44">
        <v>114.1</v>
      </c>
      <c r="K44">
        <v>17.899999999999999</v>
      </c>
      <c r="L44">
        <v>10.6</v>
      </c>
      <c r="M44" s="2">
        <v>391</v>
      </c>
      <c r="N44" s="2">
        <v>-7.4</v>
      </c>
      <c r="O44" s="2">
        <v>8</v>
      </c>
      <c r="P44" s="2">
        <v>16</v>
      </c>
      <c r="Q44" s="2">
        <v>53.699999999999996</v>
      </c>
      <c r="R44" s="2">
        <v>338.5</v>
      </c>
      <c r="S44" s="5">
        <v>15.356999999999999</v>
      </c>
      <c r="U44" s="6"/>
    </row>
    <row r="45" spans="1:21" x14ac:dyDescent="0.3">
      <c r="A45" s="4">
        <v>15.302</v>
      </c>
      <c r="B45">
        <v>8</v>
      </c>
      <c r="C45">
        <v>114</v>
      </c>
      <c r="D45" t="s">
        <v>349</v>
      </c>
      <c r="E45" t="s">
        <v>48</v>
      </c>
      <c r="F45" t="s">
        <v>29</v>
      </c>
      <c r="G45">
        <v>24</v>
      </c>
      <c r="H45">
        <v>92</v>
      </c>
      <c r="I45">
        <v>175</v>
      </c>
      <c r="J45">
        <v>119.3</v>
      </c>
      <c r="K45">
        <v>19.600000000000001</v>
      </c>
      <c r="L45">
        <v>11.4</v>
      </c>
      <c r="M45" s="2">
        <v>386</v>
      </c>
      <c r="N45" s="2">
        <v>-6.6</v>
      </c>
      <c r="O45" s="2">
        <v>11</v>
      </c>
      <c r="P45" s="2">
        <v>22</v>
      </c>
      <c r="Q45" s="2">
        <v>58.800000000000004</v>
      </c>
      <c r="R45" s="2">
        <v>336</v>
      </c>
      <c r="S45" s="5">
        <v>15.302</v>
      </c>
      <c r="U45" s="6"/>
    </row>
    <row r="46" spans="1:21" x14ac:dyDescent="0.3">
      <c r="A46" s="4">
        <v>14.664999999999999</v>
      </c>
      <c r="B46">
        <v>8</v>
      </c>
      <c r="C46">
        <v>101</v>
      </c>
      <c r="D46" t="s">
        <v>152</v>
      </c>
      <c r="E46" t="s">
        <v>31</v>
      </c>
      <c r="F46" t="s">
        <v>29</v>
      </c>
      <c r="G46">
        <v>24</v>
      </c>
      <c r="H46">
        <v>78</v>
      </c>
      <c r="I46">
        <v>138</v>
      </c>
      <c r="J46">
        <v>104.3</v>
      </c>
      <c r="K46">
        <v>13.9</v>
      </c>
      <c r="L46">
        <v>6.4</v>
      </c>
      <c r="M46" s="2">
        <v>399</v>
      </c>
      <c r="N46" s="2">
        <v>-5.6</v>
      </c>
      <c r="O46" s="2">
        <v>6</v>
      </c>
      <c r="P46" s="2">
        <v>12</v>
      </c>
      <c r="Q46" s="2">
        <v>41.7</v>
      </c>
      <c r="R46" s="2">
        <v>352.5</v>
      </c>
      <c r="S46" s="5">
        <v>14.664999999999999</v>
      </c>
      <c r="T46" s="2"/>
      <c r="U46" s="6"/>
    </row>
    <row r="47" spans="1:21" x14ac:dyDescent="0.3">
      <c r="A47" s="4">
        <v>14.484599999999997</v>
      </c>
      <c r="B47">
        <v>8</v>
      </c>
      <c r="C47">
        <v>116</v>
      </c>
      <c r="D47" t="s">
        <v>237</v>
      </c>
      <c r="E47" t="s">
        <v>70</v>
      </c>
      <c r="F47" t="s">
        <v>29</v>
      </c>
      <c r="G47">
        <v>26</v>
      </c>
      <c r="H47">
        <v>98</v>
      </c>
      <c r="I47">
        <v>178</v>
      </c>
      <c r="J47">
        <v>121.7</v>
      </c>
      <c r="K47">
        <v>16.8</v>
      </c>
      <c r="L47">
        <v>12.9</v>
      </c>
      <c r="M47" s="2">
        <v>384</v>
      </c>
      <c r="N47" s="2">
        <v>0.90000000000000036</v>
      </c>
      <c r="O47" s="2">
        <v>4</v>
      </c>
      <c r="P47" s="2">
        <v>8</v>
      </c>
      <c r="Q47" s="2">
        <v>50.400000000000006</v>
      </c>
      <c r="R47" s="2">
        <v>344.29999999999995</v>
      </c>
      <c r="S47" s="5">
        <v>14.484599999999997</v>
      </c>
      <c r="U47" s="6"/>
    </row>
    <row r="48" spans="1:21" x14ac:dyDescent="0.3">
      <c r="A48" s="4">
        <v>14.257999999999999</v>
      </c>
      <c r="B48">
        <v>8</v>
      </c>
      <c r="C48">
        <v>99</v>
      </c>
      <c r="D48" t="s">
        <v>134</v>
      </c>
      <c r="E48" t="s">
        <v>57</v>
      </c>
      <c r="F48" t="s">
        <v>29</v>
      </c>
      <c r="G48">
        <v>23</v>
      </c>
      <c r="H48">
        <v>79</v>
      </c>
      <c r="I48">
        <v>152</v>
      </c>
      <c r="J48">
        <v>102.8</v>
      </c>
      <c r="K48">
        <v>20.5</v>
      </c>
      <c r="L48">
        <v>5.5</v>
      </c>
      <c r="M48" s="2">
        <v>401</v>
      </c>
      <c r="N48" s="2">
        <v>-6.5</v>
      </c>
      <c r="O48" s="2">
        <v>7</v>
      </c>
      <c r="P48" s="2">
        <v>14</v>
      </c>
      <c r="Q48" s="2">
        <v>61.5</v>
      </c>
      <c r="R48" s="2">
        <v>334</v>
      </c>
      <c r="S48" s="5">
        <v>14.257999999999999</v>
      </c>
      <c r="T48" s="2"/>
      <c r="U48" s="6"/>
    </row>
    <row r="49" spans="1:21" x14ac:dyDescent="0.3">
      <c r="A49" s="4">
        <v>14.209599999999998</v>
      </c>
      <c r="B49">
        <v>8</v>
      </c>
      <c r="C49">
        <v>117</v>
      </c>
      <c r="D49" t="s">
        <v>144</v>
      </c>
      <c r="E49" t="s">
        <v>126</v>
      </c>
      <c r="F49" t="s">
        <v>29</v>
      </c>
      <c r="G49">
        <v>26</v>
      </c>
      <c r="H49">
        <v>97</v>
      </c>
      <c r="I49">
        <v>171</v>
      </c>
      <c r="J49">
        <v>122.5</v>
      </c>
      <c r="K49">
        <v>20.8</v>
      </c>
      <c r="L49">
        <v>11.6</v>
      </c>
      <c r="M49" s="2">
        <v>383</v>
      </c>
      <c r="N49" s="2">
        <v>-0.40000000000000036</v>
      </c>
      <c r="O49" s="2">
        <v>6</v>
      </c>
      <c r="P49" s="2">
        <v>12</v>
      </c>
      <c r="Q49" s="2">
        <v>62.400000000000006</v>
      </c>
      <c r="R49" s="2">
        <v>331.79999999999995</v>
      </c>
      <c r="S49" s="5">
        <v>14.209599999999998</v>
      </c>
      <c r="U49" s="6"/>
    </row>
    <row r="50" spans="1:21" x14ac:dyDescent="0.3">
      <c r="A50" s="4">
        <v>14.192</v>
      </c>
      <c r="B50">
        <v>8</v>
      </c>
      <c r="C50">
        <v>115</v>
      </c>
      <c r="D50" t="s">
        <v>429</v>
      </c>
      <c r="E50" t="s">
        <v>80</v>
      </c>
      <c r="F50" t="s">
        <v>29</v>
      </c>
      <c r="G50">
        <v>21</v>
      </c>
      <c r="H50">
        <v>81</v>
      </c>
      <c r="I50">
        <v>174</v>
      </c>
      <c r="J50">
        <v>119.9</v>
      </c>
      <c r="K50">
        <v>23</v>
      </c>
      <c r="L50">
        <v>11</v>
      </c>
      <c r="M50" s="2">
        <v>385</v>
      </c>
      <c r="N50" s="2">
        <v>-1</v>
      </c>
      <c r="O50" s="2">
        <v>9</v>
      </c>
      <c r="P50" s="2">
        <v>18</v>
      </c>
      <c r="Q50" s="2">
        <v>69</v>
      </c>
      <c r="R50" s="2">
        <v>331</v>
      </c>
      <c r="S50" s="5">
        <v>14.192</v>
      </c>
      <c r="U50" s="6"/>
    </row>
    <row r="51" spans="1:21" x14ac:dyDescent="0.3">
      <c r="A51" s="4">
        <v>13.966749999999999</v>
      </c>
      <c r="B51">
        <v>6</v>
      </c>
      <c r="C51">
        <v>58</v>
      </c>
      <c r="D51" t="s">
        <v>111</v>
      </c>
      <c r="E51" t="s">
        <v>68</v>
      </c>
      <c r="F51" t="s">
        <v>29</v>
      </c>
      <c r="G51">
        <v>25</v>
      </c>
      <c r="H51">
        <v>37</v>
      </c>
      <c r="I51">
        <v>81</v>
      </c>
      <c r="J51">
        <v>60</v>
      </c>
      <c r="K51">
        <v>10.7</v>
      </c>
      <c r="L51">
        <v>13</v>
      </c>
      <c r="M51" s="2">
        <v>442</v>
      </c>
      <c r="N51" s="2">
        <v>1</v>
      </c>
      <c r="O51" s="2">
        <v>10</v>
      </c>
      <c r="P51" s="2">
        <v>20</v>
      </c>
      <c r="Q51" s="2">
        <v>32.099999999999994</v>
      </c>
      <c r="R51" s="2">
        <v>431.9</v>
      </c>
      <c r="S51" s="5">
        <v>13.966749999999999</v>
      </c>
      <c r="T51" s="2"/>
      <c r="U51" s="6"/>
    </row>
    <row r="52" spans="1:21" x14ac:dyDescent="0.3">
      <c r="A52" s="4">
        <v>13.7256</v>
      </c>
      <c r="B52">
        <v>8</v>
      </c>
      <c r="C52">
        <v>119</v>
      </c>
      <c r="D52" t="s">
        <v>385</v>
      </c>
      <c r="E52" t="s">
        <v>21</v>
      </c>
      <c r="F52" t="s">
        <v>29</v>
      </c>
      <c r="G52">
        <v>21</v>
      </c>
      <c r="H52">
        <v>73</v>
      </c>
      <c r="I52">
        <v>179</v>
      </c>
      <c r="J52">
        <v>126.4</v>
      </c>
      <c r="K52">
        <v>32.4</v>
      </c>
      <c r="L52">
        <v>11</v>
      </c>
      <c r="M52" s="2">
        <v>381</v>
      </c>
      <c r="N52" s="2">
        <v>-1</v>
      </c>
      <c r="O52" s="2">
        <v>14</v>
      </c>
      <c r="P52" s="2">
        <v>28</v>
      </c>
      <c r="Q52" s="2">
        <v>97.199999999999989</v>
      </c>
      <c r="R52" s="2">
        <v>309.8</v>
      </c>
      <c r="S52" s="5">
        <v>13.7256</v>
      </c>
      <c r="T52" s="2"/>
      <c r="U52" s="6"/>
    </row>
    <row r="53" spans="1:21" x14ac:dyDescent="0.3">
      <c r="A53" s="4">
        <v>13.719999999999999</v>
      </c>
      <c r="B53">
        <v>9</v>
      </c>
      <c r="C53">
        <v>128</v>
      </c>
      <c r="D53" t="s">
        <v>155</v>
      </c>
      <c r="E53" t="s">
        <v>91</v>
      </c>
      <c r="F53" t="s">
        <v>29</v>
      </c>
      <c r="G53">
        <v>25</v>
      </c>
      <c r="H53">
        <v>102</v>
      </c>
      <c r="I53">
        <v>176</v>
      </c>
      <c r="J53">
        <v>133.80000000000001</v>
      </c>
      <c r="K53">
        <v>18.100000000000001</v>
      </c>
      <c r="L53">
        <v>9.1999999999999993</v>
      </c>
      <c r="M53" s="2">
        <v>372</v>
      </c>
      <c r="N53" s="2">
        <v>-8.8000000000000007</v>
      </c>
      <c r="O53" s="2">
        <v>10</v>
      </c>
      <c r="P53" s="2">
        <v>20</v>
      </c>
      <c r="Q53" s="2">
        <v>54.300000000000004</v>
      </c>
      <c r="R53" s="2">
        <v>320.09999999999997</v>
      </c>
      <c r="S53" s="5">
        <v>13.719999999999999</v>
      </c>
      <c r="U53" s="6"/>
    </row>
    <row r="54" spans="1:21" x14ac:dyDescent="0.3">
      <c r="A54" s="4">
        <v>13.66</v>
      </c>
      <c r="B54">
        <v>9</v>
      </c>
      <c r="C54">
        <v>129</v>
      </c>
      <c r="D54" t="s">
        <v>401</v>
      </c>
      <c r="E54" t="s">
        <v>31</v>
      </c>
      <c r="F54" t="s">
        <v>29</v>
      </c>
      <c r="G54">
        <v>23</v>
      </c>
      <c r="H54">
        <v>94</v>
      </c>
      <c r="I54">
        <v>175</v>
      </c>
      <c r="J54">
        <v>134.30000000000001</v>
      </c>
      <c r="K54">
        <v>21.4</v>
      </c>
      <c r="L54">
        <v>11</v>
      </c>
      <c r="M54" s="2">
        <v>371</v>
      </c>
      <c r="N54" s="2">
        <v>-7</v>
      </c>
      <c r="O54" s="2">
        <v>12</v>
      </c>
      <c r="P54" s="2">
        <v>24</v>
      </c>
      <c r="Q54" s="2">
        <v>64.199999999999989</v>
      </c>
      <c r="R54" s="2">
        <v>316.8</v>
      </c>
      <c r="S54" s="5">
        <v>13.66</v>
      </c>
      <c r="U54" s="6"/>
    </row>
    <row r="55" spans="1:21" x14ac:dyDescent="0.3">
      <c r="A55" s="4">
        <v>13.387272727272727</v>
      </c>
      <c r="B55">
        <v>9</v>
      </c>
      <c r="C55">
        <v>137</v>
      </c>
      <c r="D55" t="s">
        <v>286</v>
      </c>
      <c r="E55" t="s">
        <v>40</v>
      </c>
      <c r="F55" t="s">
        <v>29</v>
      </c>
      <c r="G55">
        <v>22</v>
      </c>
      <c r="H55">
        <v>101</v>
      </c>
      <c r="I55">
        <v>203</v>
      </c>
      <c r="J55">
        <v>140.4</v>
      </c>
      <c r="K55">
        <v>26.4</v>
      </c>
      <c r="L55">
        <v>8.6</v>
      </c>
      <c r="M55" s="2">
        <v>9</v>
      </c>
      <c r="N55" s="2">
        <v>137</v>
      </c>
      <c r="O55" s="2">
        <v>8</v>
      </c>
      <c r="P55" s="2">
        <v>16</v>
      </c>
      <c r="Q55" s="2">
        <v>79.199999999999989</v>
      </c>
      <c r="R55" s="2">
        <v>356.8</v>
      </c>
      <c r="S55" s="5">
        <v>13.387272727272727</v>
      </c>
      <c r="T55" s="2"/>
      <c r="U55" s="6"/>
    </row>
    <row r="56" spans="1:21" x14ac:dyDescent="0.3">
      <c r="A56" s="4">
        <v>13.205454545454545</v>
      </c>
      <c r="B56">
        <v>9</v>
      </c>
      <c r="C56">
        <v>152</v>
      </c>
      <c r="D56" t="s">
        <v>288</v>
      </c>
      <c r="E56" t="s">
        <v>21</v>
      </c>
      <c r="F56" t="s">
        <v>29</v>
      </c>
      <c r="G56">
        <v>23</v>
      </c>
      <c r="H56">
        <v>113</v>
      </c>
      <c r="I56">
        <v>214</v>
      </c>
      <c r="J56">
        <v>161.80000000000001</v>
      </c>
      <c r="K56">
        <v>23.4</v>
      </c>
      <c r="L56">
        <v>7</v>
      </c>
      <c r="M56" s="2">
        <v>348</v>
      </c>
      <c r="N56" s="2">
        <v>-5</v>
      </c>
      <c r="O56" s="2">
        <v>12</v>
      </c>
      <c r="P56" s="2">
        <v>24</v>
      </c>
      <c r="Q56" s="2">
        <v>70.199999999999989</v>
      </c>
      <c r="R56" s="2">
        <v>291.8</v>
      </c>
      <c r="S56" s="5">
        <v>13.205454545454545</v>
      </c>
      <c r="T56" s="2"/>
      <c r="U56" s="6"/>
    </row>
    <row r="57" spans="1:21" x14ac:dyDescent="0.3">
      <c r="A57" s="4">
        <v>13.125454545454545</v>
      </c>
      <c r="B57">
        <v>9</v>
      </c>
      <c r="C57">
        <v>143</v>
      </c>
      <c r="D57" t="s">
        <v>388</v>
      </c>
      <c r="E57" t="s">
        <v>40</v>
      </c>
      <c r="F57" t="s">
        <v>29</v>
      </c>
      <c r="G57">
        <v>21</v>
      </c>
      <c r="H57">
        <v>104</v>
      </c>
      <c r="I57">
        <v>189</v>
      </c>
      <c r="J57">
        <v>147.1</v>
      </c>
      <c r="K57">
        <v>26.7</v>
      </c>
      <c r="L57">
        <v>9.25</v>
      </c>
      <c r="M57" s="2">
        <v>357</v>
      </c>
      <c r="N57" s="2">
        <v>-8.75</v>
      </c>
      <c r="O57" s="2">
        <v>14</v>
      </c>
      <c r="P57" s="2">
        <v>28</v>
      </c>
      <c r="Q57" s="2">
        <v>80.099999999999994</v>
      </c>
      <c r="R57" s="2">
        <v>287.39999999999998</v>
      </c>
      <c r="S57" s="5">
        <v>13.125454545454545</v>
      </c>
      <c r="U57" s="6"/>
    </row>
    <row r="58" spans="1:21" x14ac:dyDescent="0.3">
      <c r="A58" s="4">
        <v>12.921818181818182</v>
      </c>
      <c r="B58">
        <v>9</v>
      </c>
      <c r="C58">
        <v>139</v>
      </c>
      <c r="D58" t="s">
        <v>420</v>
      </c>
      <c r="E58" t="s">
        <v>24</v>
      </c>
      <c r="F58" t="s">
        <v>29</v>
      </c>
      <c r="G58">
        <v>22</v>
      </c>
      <c r="H58">
        <v>80</v>
      </c>
      <c r="I58">
        <v>198</v>
      </c>
      <c r="J58">
        <v>141.4</v>
      </c>
      <c r="K58">
        <v>31.1</v>
      </c>
      <c r="L58">
        <v>9.25</v>
      </c>
      <c r="M58" s="2">
        <v>361</v>
      </c>
      <c r="N58" s="2">
        <v>-8.75</v>
      </c>
      <c r="O58" s="2">
        <v>13</v>
      </c>
      <c r="P58" s="2">
        <v>26</v>
      </c>
      <c r="Q58" s="2">
        <v>93.300000000000011</v>
      </c>
      <c r="R58" s="2">
        <v>276.2</v>
      </c>
      <c r="S58" s="5">
        <v>12.921818181818182</v>
      </c>
      <c r="U58" s="6"/>
    </row>
    <row r="59" spans="1:21" x14ac:dyDescent="0.3">
      <c r="A59" s="4">
        <v>12.92</v>
      </c>
      <c r="B59">
        <v>9</v>
      </c>
      <c r="C59">
        <v>145</v>
      </c>
      <c r="D59" t="s">
        <v>147</v>
      </c>
      <c r="E59" t="s">
        <v>68</v>
      </c>
      <c r="F59" t="s">
        <v>29</v>
      </c>
      <c r="G59">
        <v>22</v>
      </c>
      <c r="H59">
        <v>109</v>
      </c>
      <c r="I59">
        <v>204</v>
      </c>
      <c r="J59">
        <v>151.5</v>
      </c>
      <c r="K59">
        <v>30.3</v>
      </c>
      <c r="L59">
        <v>11</v>
      </c>
      <c r="M59" s="2">
        <v>355</v>
      </c>
      <c r="N59" s="2">
        <v>-7</v>
      </c>
      <c r="O59" s="2">
        <v>13</v>
      </c>
      <c r="P59" s="2">
        <v>26</v>
      </c>
      <c r="Q59" s="2">
        <v>90.9</v>
      </c>
      <c r="R59" s="2">
        <v>276.10000000000002</v>
      </c>
      <c r="S59" s="5">
        <v>12.92</v>
      </c>
      <c r="U59" s="6"/>
    </row>
    <row r="60" spans="1:21" x14ac:dyDescent="0.3">
      <c r="A60" s="4">
        <v>12.761818181818182</v>
      </c>
      <c r="B60">
        <v>9</v>
      </c>
      <c r="C60">
        <v>132</v>
      </c>
      <c r="D60" t="s">
        <v>414</v>
      </c>
      <c r="E60" t="s">
        <v>37</v>
      </c>
      <c r="F60" t="s">
        <v>29</v>
      </c>
      <c r="G60">
        <v>23</v>
      </c>
      <c r="H60">
        <v>89</v>
      </c>
      <c r="I60">
        <v>231</v>
      </c>
      <c r="J60">
        <v>135.19999999999999</v>
      </c>
      <c r="K60">
        <v>35.700000000000003</v>
      </c>
      <c r="L60">
        <v>9.25</v>
      </c>
      <c r="M60" s="2">
        <v>368</v>
      </c>
      <c r="N60" s="2">
        <v>-8.75</v>
      </c>
      <c r="O60" s="2">
        <v>12</v>
      </c>
      <c r="P60" s="2">
        <v>24</v>
      </c>
      <c r="Q60" s="2">
        <v>107.10000000000001</v>
      </c>
      <c r="R60" s="2">
        <v>267.39999999999998</v>
      </c>
      <c r="S60" s="5">
        <v>12.761818181818182</v>
      </c>
      <c r="T60" s="2"/>
      <c r="U60" s="6"/>
    </row>
    <row r="61" spans="1:21" x14ac:dyDescent="0.3">
      <c r="A61" s="4">
        <v>12.205500000000001</v>
      </c>
      <c r="B61">
        <v>10</v>
      </c>
      <c r="C61">
        <v>160</v>
      </c>
      <c r="D61" t="s">
        <v>239</v>
      </c>
      <c r="E61" t="s">
        <v>57</v>
      </c>
      <c r="F61" t="s">
        <v>29</v>
      </c>
      <c r="G61">
        <v>24</v>
      </c>
      <c r="H61">
        <v>138</v>
      </c>
      <c r="I61">
        <v>201</v>
      </c>
      <c r="J61">
        <v>170.9</v>
      </c>
      <c r="K61">
        <v>19.3</v>
      </c>
      <c r="L61">
        <v>9.8000000000000007</v>
      </c>
      <c r="M61" s="2">
        <v>340</v>
      </c>
      <c r="N61" s="2">
        <v>-8.1999999999999993</v>
      </c>
      <c r="O61" s="2">
        <v>11</v>
      </c>
      <c r="P61" s="2">
        <v>22</v>
      </c>
      <c r="Q61" s="2">
        <v>57.900000000000006</v>
      </c>
      <c r="R61" s="2">
        <v>287.70000000000005</v>
      </c>
      <c r="S61" s="5">
        <v>12.205500000000001</v>
      </c>
      <c r="U61" s="6"/>
    </row>
    <row r="62" spans="1:21" x14ac:dyDescent="0.3">
      <c r="A62" s="4">
        <v>11.954545454545455</v>
      </c>
      <c r="B62">
        <v>9</v>
      </c>
      <c r="C62">
        <v>130</v>
      </c>
      <c r="D62" t="s">
        <v>135</v>
      </c>
      <c r="E62" t="s">
        <v>42</v>
      </c>
      <c r="F62" t="s">
        <v>29</v>
      </c>
      <c r="G62">
        <v>29</v>
      </c>
      <c r="H62">
        <v>109</v>
      </c>
      <c r="I62">
        <v>161</v>
      </c>
      <c r="J62">
        <v>134.4</v>
      </c>
      <c r="K62">
        <v>13.8</v>
      </c>
      <c r="L62">
        <v>11.2</v>
      </c>
      <c r="M62" s="2">
        <v>370</v>
      </c>
      <c r="N62" s="2">
        <v>-0.80000000000000071</v>
      </c>
      <c r="O62" s="2">
        <v>3</v>
      </c>
      <c r="P62" s="2">
        <v>6</v>
      </c>
      <c r="Q62" s="2">
        <v>41.400000000000006</v>
      </c>
      <c r="R62" s="2">
        <v>333</v>
      </c>
      <c r="S62" s="5">
        <v>11.954545454545455</v>
      </c>
      <c r="U62" s="6"/>
    </row>
    <row r="63" spans="1:21" x14ac:dyDescent="0.3">
      <c r="A63" s="4">
        <v>11.9055</v>
      </c>
      <c r="B63">
        <v>10</v>
      </c>
      <c r="C63">
        <v>163</v>
      </c>
      <c r="D63" t="s">
        <v>112</v>
      </c>
      <c r="E63" t="s">
        <v>91</v>
      </c>
      <c r="F63" t="s">
        <v>29</v>
      </c>
      <c r="G63">
        <v>24</v>
      </c>
      <c r="H63">
        <v>144</v>
      </c>
      <c r="I63">
        <v>222</v>
      </c>
      <c r="J63">
        <v>176.2</v>
      </c>
      <c r="K63">
        <v>23.1</v>
      </c>
      <c r="L63">
        <v>7</v>
      </c>
      <c r="M63" s="2">
        <v>337</v>
      </c>
      <c r="N63" s="2">
        <v>-11</v>
      </c>
      <c r="O63" s="2">
        <v>11</v>
      </c>
      <c r="P63" s="2">
        <v>22</v>
      </c>
      <c r="Q63" s="2">
        <v>69.300000000000011</v>
      </c>
      <c r="R63" s="2">
        <v>267.7</v>
      </c>
      <c r="S63" s="5">
        <v>11.9055</v>
      </c>
      <c r="U63" s="6"/>
    </row>
    <row r="64" spans="1:21" x14ac:dyDescent="0.3">
      <c r="A64" s="4">
        <v>11.8695</v>
      </c>
      <c r="B64">
        <v>10</v>
      </c>
      <c r="C64">
        <v>185</v>
      </c>
      <c r="D64" t="s">
        <v>164</v>
      </c>
      <c r="E64" t="s">
        <v>60</v>
      </c>
      <c r="F64" t="s">
        <v>29</v>
      </c>
      <c r="G64">
        <v>26</v>
      </c>
      <c r="H64">
        <v>160</v>
      </c>
      <c r="I64">
        <v>244</v>
      </c>
      <c r="J64">
        <v>201.7</v>
      </c>
      <c r="K64">
        <v>19.5</v>
      </c>
      <c r="L64">
        <v>10.4</v>
      </c>
      <c r="M64" s="2">
        <v>315</v>
      </c>
      <c r="N64" s="2">
        <v>-1.5999999999999996</v>
      </c>
      <c r="O64" s="2">
        <v>6</v>
      </c>
      <c r="P64" s="2">
        <v>12</v>
      </c>
      <c r="Q64" s="2">
        <v>58.5</v>
      </c>
      <c r="R64" s="2">
        <v>265.3</v>
      </c>
      <c r="S64" s="5">
        <v>11.8695</v>
      </c>
      <c r="T64" s="2"/>
      <c r="U64" s="6"/>
    </row>
    <row r="65" spans="1:21" x14ac:dyDescent="0.3">
      <c r="A65" s="4">
        <v>11.863636363636363</v>
      </c>
      <c r="B65">
        <v>9</v>
      </c>
      <c r="C65">
        <v>138</v>
      </c>
      <c r="D65" t="s">
        <v>272</v>
      </c>
      <c r="E65" t="s">
        <v>31</v>
      </c>
      <c r="F65" t="s">
        <v>29</v>
      </c>
      <c r="G65">
        <v>22</v>
      </c>
      <c r="H65">
        <v>96</v>
      </c>
      <c r="I65">
        <v>193</v>
      </c>
      <c r="J65">
        <v>140.80000000000001</v>
      </c>
      <c r="K65">
        <v>25.7</v>
      </c>
      <c r="L65">
        <v>2.7</v>
      </c>
      <c r="M65" s="2">
        <v>362</v>
      </c>
      <c r="N65" s="2">
        <v>-9.3000000000000007</v>
      </c>
      <c r="O65" s="2">
        <v>8</v>
      </c>
      <c r="P65" s="2">
        <v>16</v>
      </c>
      <c r="Q65" s="2">
        <v>77.099999999999994</v>
      </c>
      <c r="R65" s="2">
        <v>273</v>
      </c>
      <c r="S65" s="5">
        <v>11.863636363636363</v>
      </c>
      <c r="T65" s="2"/>
      <c r="U65" s="6"/>
    </row>
    <row r="66" spans="1:21" x14ac:dyDescent="0.3">
      <c r="A66" s="4">
        <v>11.611499999999999</v>
      </c>
      <c r="B66">
        <v>10</v>
      </c>
      <c r="C66">
        <v>174</v>
      </c>
      <c r="D66" t="s">
        <v>257</v>
      </c>
      <c r="E66" t="s">
        <v>128</v>
      </c>
      <c r="F66" t="s">
        <v>29</v>
      </c>
      <c r="G66">
        <v>27</v>
      </c>
      <c r="H66">
        <v>141</v>
      </c>
      <c r="I66">
        <v>230</v>
      </c>
      <c r="J66">
        <v>190.7</v>
      </c>
      <c r="K66">
        <v>27.1</v>
      </c>
      <c r="L66">
        <v>11.7</v>
      </c>
      <c r="M66" s="2">
        <v>326</v>
      </c>
      <c r="N66" s="2">
        <v>-6.3000000000000007</v>
      </c>
      <c r="O66" s="2">
        <v>8</v>
      </c>
      <c r="P66" s="2">
        <v>16</v>
      </c>
      <c r="Q66" s="2">
        <v>81.300000000000011</v>
      </c>
      <c r="R66" s="2">
        <v>248.09999999999997</v>
      </c>
      <c r="S66" s="5">
        <v>11.611499999999999</v>
      </c>
      <c r="U66" s="6"/>
    </row>
    <row r="67" spans="1:21" x14ac:dyDescent="0.3">
      <c r="A67" s="4">
        <v>11.600999999999999</v>
      </c>
      <c r="B67">
        <v>10</v>
      </c>
      <c r="C67">
        <v>184</v>
      </c>
      <c r="D67" t="s">
        <v>357</v>
      </c>
      <c r="E67" t="s">
        <v>99</v>
      </c>
      <c r="F67" t="s">
        <v>29</v>
      </c>
      <c r="G67">
        <v>28</v>
      </c>
      <c r="H67">
        <v>148</v>
      </c>
      <c r="I67">
        <v>258</v>
      </c>
      <c r="J67">
        <v>201.6</v>
      </c>
      <c r="K67">
        <v>27.8</v>
      </c>
      <c r="L67">
        <v>12.4</v>
      </c>
      <c r="M67" s="2">
        <v>316</v>
      </c>
      <c r="N67" s="2">
        <v>0.40000000000000036</v>
      </c>
      <c r="O67" s="2">
        <v>7</v>
      </c>
      <c r="P67" s="2">
        <v>14</v>
      </c>
      <c r="Q67" s="2">
        <v>83.4</v>
      </c>
      <c r="R67" s="2">
        <v>247.4</v>
      </c>
      <c r="S67" s="5">
        <v>11.600999999999999</v>
      </c>
      <c r="T67" s="2"/>
      <c r="U67" s="6"/>
    </row>
    <row r="68" spans="1:21" x14ac:dyDescent="0.3">
      <c r="A68" s="4">
        <v>11.5725</v>
      </c>
      <c r="B68">
        <v>10</v>
      </c>
      <c r="C68">
        <v>165</v>
      </c>
      <c r="D68" t="s">
        <v>84</v>
      </c>
      <c r="E68" t="s">
        <v>26</v>
      </c>
      <c r="F68" t="s">
        <v>29</v>
      </c>
      <c r="G68">
        <v>30</v>
      </c>
      <c r="H68">
        <v>110</v>
      </c>
      <c r="I68">
        <v>250</v>
      </c>
      <c r="J68">
        <v>179.6</v>
      </c>
      <c r="K68">
        <v>32.5</v>
      </c>
      <c r="L68">
        <v>17</v>
      </c>
      <c r="M68" s="2">
        <v>335</v>
      </c>
      <c r="N68" s="2">
        <v>-1</v>
      </c>
      <c r="O68" s="2">
        <v>5</v>
      </c>
      <c r="P68" s="2">
        <v>10</v>
      </c>
      <c r="Q68" s="2">
        <v>97.5</v>
      </c>
      <c r="R68" s="2">
        <v>245.5</v>
      </c>
      <c r="S68" s="5">
        <v>11.5725</v>
      </c>
      <c r="U68" s="6"/>
    </row>
    <row r="69" spans="1:21" x14ac:dyDescent="0.3">
      <c r="A69" s="4">
        <v>11.436</v>
      </c>
      <c r="B69">
        <v>10</v>
      </c>
      <c r="C69">
        <v>189</v>
      </c>
      <c r="D69" t="s">
        <v>431</v>
      </c>
      <c r="E69" t="s">
        <v>136</v>
      </c>
      <c r="F69" t="s">
        <v>29</v>
      </c>
      <c r="G69">
        <v>23</v>
      </c>
      <c r="H69">
        <v>166</v>
      </c>
      <c r="I69">
        <v>248</v>
      </c>
      <c r="J69">
        <v>205.9</v>
      </c>
      <c r="K69">
        <v>26.8</v>
      </c>
      <c r="L69">
        <v>8.9</v>
      </c>
      <c r="M69" s="2">
        <v>311</v>
      </c>
      <c r="N69" s="2">
        <v>-9.1</v>
      </c>
      <c r="O69" s="2">
        <v>12</v>
      </c>
      <c r="P69" s="2">
        <v>24</v>
      </c>
      <c r="Q69" s="2">
        <v>80.400000000000006</v>
      </c>
      <c r="R69" s="2">
        <v>236.4</v>
      </c>
      <c r="S69" s="5">
        <v>11.436</v>
      </c>
      <c r="T69" s="2"/>
      <c r="U69" s="6"/>
    </row>
    <row r="70" spans="1:21" x14ac:dyDescent="0.3">
      <c r="A70" s="4">
        <v>11.4255</v>
      </c>
      <c r="B70">
        <v>10</v>
      </c>
      <c r="C70">
        <v>178</v>
      </c>
      <c r="D70" t="s">
        <v>141</v>
      </c>
      <c r="E70" t="s">
        <v>42</v>
      </c>
      <c r="F70" t="s">
        <v>29</v>
      </c>
      <c r="G70">
        <v>27</v>
      </c>
      <c r="H70">
        <v>142</v>
      </c>
      <c r="I70">
        <v>244</v>
      </c>
      <c r="J70">
        <v>196.4</v>
      </c>
      <c r="K70">
        <v>27.1</v>
      </c>
      <c r="L70">
        <v>7.5</v>
      </c>
      <c r="M70" s="2">
        <v>322</v>
      </c>
      <c r="N70" s="2">
        <v>-10.5</v>
      </c>
      <c r="O70" s="2">
        <v>8</v>
      </c>
      <c r="P70" s="2">
        <v>16</v>
      </c>
      <c r="Q70" s="2">
        <v>81.300000000000011</v>
      </c>
      <c r="R70" s="2">
        <v>235.7</v>
      </c>
      <c r="S70" s="5">
        <v>11.4255</v>
      </c>
      <c r="U70" s="6"/>
    </row>
    <row r="71" spans="1:21" x14ac:dyDescent="0.3">
      <c r="A71" s="4">
        <v>11.266499999999999</v>
      </c>
      <c r="B71">
        <v>10</v>
      </c>
      <c r="C71">
        <v>157</v>
      </c>
      <c r="D71" t="s">
        <v>189</v>
      </c>
      <c r="E71" t="s">
        <v>136</v>
      </c>
      <c r="F71" t="s">
        <v>29</v>
      </c>
      <c r="G71">
        <v>24</v>
      </c>
      <c r="H71">
        <v>110</v>
      </c>
      <c r="I71">
        <v>258</v>
      </c>
      <c r="J71">
        <v>166.5</v>
      </c>
      <c r="K71">
        <v>41.1</v>
      </c>
      <c r="L71">
        <v>9.6999999999999993</v>
      </c>
      <c r="M71" s="2">
        <v>343</v>
      </c>
      <c r="N71" s="2">
        <v>-8.3000000000000007</v>
      </c>
      <c r="O71" s="2">
        <v>11</v>
      </c>
      <c r="P71" s="2">
        <v>22</v>
      </c>
      <c r="Q71" s="2">
        <v>123.30000000000001</v>
      </c>
      <c r="R71" s="2">
        <v>225.09999999999997</v>
      </c>
      <c r="S71" s="5">
        <v>11.266499999999999</v>
      </c>
      <c r="U71" s="6"/>
    </row>
    <row r="72" spans="1:21" x14ac:dyDescent="0.3">
      <c r="A72" s="4">
        <v>11.129000000000001</v>
      </c>
      <c r="B72">
        <v>10</v>
      </c>
      <c r="C72">
        <v>155</v>
      </c>
      <c r="D72" t="s">
        <v>402</v>
      </c>
      <c r="E72" t="s">
        <v>57</v>
      </c>
      <c r="F72" t="s">
        <v>29</v>
      </c>
      <c r="G72">
        <v>23</v>
      </c>
      <c r="H72">
        <v>128</v>
      </c>
      <c r="I72">
        <v>215</v>
      </c>
      <c r="J72">
        <v>165.3</v>
      </c>
      <c r="K72">
        <v>24.8</v>
      </c>
      <c r="L72">
        <v>9</v>
      </c>
      <c r="M72" s="2">
        <v>345</v>
      </c>
      <c r="N72" s="2">
        <v>-3</v>
      </c>
      <c r="O72" s="2">
        <v>9</v>
      </c>
      <c r="P72" s="2">
        <v>18</v>
      </c>
      <c r="Q72" s="2">
        <v>74.400000000000006</v>
      </c>
      <c r="R72" s="2">
        <v>282.60000000000002</v>
      </c>
      <c r="S72" s="5">
        <v>11.129000000000001</v>
      </c>
      <c r="U72" s="6"/>
    </row>
    <row r="73" spans="1:21" x14ac:dyDescent="0.3">
      <c r="A73" s="4">
        <v>11.016500000000001</v>
      </c>
      <c r="B73">
        <v>10</v>
      </c>
      <c r="C73">
        <v>191</v>
      </c>
      <c r="D73" t="s">
        <v>226</v>
      </c>
      <c r="E73" t="s">
        <v>70</v>
      </c>
      <c r="F73" t="s">
        <v>29</v>
      </c>
      <c r="G73">
        <v>27</v>
      </c>
      <c r="H73">
        <v>186</v>
      </c>
      <c r="I73">
        <v>234</v>
      </c>
      <c r="J73">
        <v>208.7</v>
      </c>
      <c r="K73">
        <v>13.9</v>
      </c>
      <c r="L73">
        <v>7.9</v>
      </c>
      <c r="M73" s="2">
        <v>309</v>
      </c>
      <c r="N73" s="2">
        <v>-4.0999999999999996</v>
      </c>
      <c r="O73" s="2">
        <v>8</v>
      </c>
      <c r="P73" s="2">
        <v>16</v>
      </c>
      <c r="Q73" s="2">
        <v>41.7</v>
      </c>
      <c r="R73" s="2">
        <v>275.10000000000002</v>
      </c>
      <c r="S73" s="5">
        <v>11.016500000000001</v>
      </c>
      <c r="T73" s="2"/>
      <c r="U73" s="6"/>
    </row>
    <row r="74" spans="1:21" x14ac:dyDescent="0.3">
      <c r="A74" s="4">
        <v>10.9535</v>
      </c>
      <c r="B74">
        <v>10</v>
      </c>
      <c r="C74">
        <v>180</v>
      </c>
      <c r="D74" t="s">
        <v>369</v>
      </c>
      <c r="E74" t="s">
        <v>24</v>
      </c>
      <c r="F74" t="s">
        <v>29</v>
      </c>
      <c r="G74">
        <v>26</v>
      </c>
      <c r="H74">
        <v>169</v>
      </c>
      <c r="I74">
        <v>227</v>
      </c>
      <c r="J74">
        <v>199.2</v>
      </c>
      <c r="K74">
        <v>16.3</v>
      </c>
      <c r="L74">
        <v>8.9</v>
      </c>
      <c r="M74" s="2">
        <v>320</v>
      </c>
      <c r="N74" s="2">
        <v>-9.1</v>
      </c>
      <c r="O74" s="2">
        <v>9</v>
      </c>
      <c r="P74" s="2">
        <v>18</v>
      </c>
      <c r="Q74" s="2">
        <v>48.900000000000006</v>
      </c>
      <c r="R74" s="2">
        <v>270.89999999999998</v>
      </c>
      <c r="S74" s="5">
        <v>10.9535</v>
      </c>
      <c r="T74" s="2"/>
      <c r="U74" s="6"/>
    </row>
    <row r="75" spans="1:21" x14ac:dyDescent="0.3">
      <c r="A75" s="4">
        <v>10.832000000000001</v>
      </c>
      <c r="B75">
        <v>10</v>
      </c>
      <c r="C75">
        <v>171</v>
      </c>
      <c r="D75" t="s">
        <v>130</v>
      </c>
      <c r="E75" t="s">
        <v>44</v>
      </c>
      <c r="F75" t="s">
        <v>29</v>
      </c>
      <c r="G75">
        <v>28</v>
      </c>
      <c r="H75">
        <v>151</v>
      </c>
      <c r="I75">
        <v>239</v>
      </c>
      <c r="J75">
        <v>187.6</v>
      </c>
      <c r="K75">
        <v>23.6</v>
      </c>
      <c r="L75">
        <v>10.3</v>
      </c>
      <c r="M75" s="2">
        <v>329</v>
      </c>
      <c r="N75" s="2">
        <v>-1.6999999999999993</v>
      </c>
      <c r="O75" s="2">
        <v>4</v>
      </c>
      <c r="P75" s="2">
        <v>8</v>
      </c>
      <c r="Q75" s="2">
        <v>70.800000000000011</v>
      </c>
      <c r="R75" s="2">
        <v>262.8</v>
      </c>
      <c r="S75" s="5">
        <v>10.832000000000001</v>
      </c>
      <c r="T75" s="2"/>
      <c r="U75" s="6"/>
    </row>
    <row r="76" spans="1:21" x14ac:dyDescent="0.3">
      <c r="A76" s="4">
        <v>10.8005</v>
      </c>
      <c r="B76">
        <v>10</v>
      </c>
      <c r="C76">
        <v>181</v>
      </c>
      <c r="D76" t="s">
        <v>258</v>
      </c>
      <c r="E76" t="s">
        <v>54</v>
      </c>
      <c r="F76" t="s">
        <v>29</v>
      </c>
      <c r="G76">
        <v>23</v>
      </c>
      <c r="H76">
        <v>157</v>
      </c>
      <c r="I76">
        <v>258</v>
      </c>
      <c r="J76">
        <v>200.3</v>
      </c>
      <c r="K76">
        <v>24.5</v>
      </c>
      <c r="L76">
        <v>10.6</v>
      </c>
      <c r="M76" s="2">
        <v>319</v>
      </c>
      <c r="N76" s="2">
        <v>-1.4000000000000004</v>
      </c>
      <c r="O76" s="2">
        <v>9</v>
      </c>
      <c r="P76" s="2">
        <v>18</v>
      </c>
      <c r="Q76" s="2">
        <v>73.5</v>
      </c>
      <c r="R76" s="2">
        <v>260.7</v>
      </c>
      <c r="S76" s="5">
        <v>10.8005</v>
      </c>
      <c r="T76" s="2"/>
      <c r="U76" s="6"/>
    </row>
    <row r="77" spans="1:21" x14ac:dyDescent="0.3">
      <c r="A77" s="4">
        <v>10.569500000000001</v>
      </c>
      <c r="B77">
        <v>10</v>
      </c>
      <c r="C77">
        <v>168</v>
      </c>
      <c r="D77" t="s">
        <v>307</v>
      </c>
      <c r="E77" t="s">
        <v>37</v>
      </c>
      <c r="F77" t="s">
        <v>29</v>
      </c>
      <c r="G77">
        <v>23</v>
      </c>
      <c r="H77">
        <v>140</v>
      </c>
      <c r="I77">
        <v>246</v>
      </c>
      <c r="J77">
        <v>183.9</v>
      </c>
      <c r="K77">
        <v>30.1</v>
      </c>
      <c r="L77">
        <v>7.8</v>
      </c>
      <c r="M77" s="2">
        <v>332</v>
      </c>
      <c r="N77" s="2">
        <v>-10.199999999999999</v>
      </c>
      <c r="O77" s="2">
        <v>12</v>
      </c>
      <c r="P77" s="2">
        <v>24</v>
      </c>
      <c r="Q77" s="2">
        <v>90.300000000000011</v>
      </c>
      <c r="R77" s="2">
        <v>245.3</v>
      </c>
      <c r="S77" s="5">
        <v>10.569500000000001</v>
      </c>
      <c r="T77" s="2"/>
      <c r="U77" s="6"/>
    </row>
    <row r="78" spans="1:21" x14ac:dyDescent="0.3">
      <c r="A78" s="4">
        <v>10.431000000000001</v>
      </c>
      <c r="B78">
        <v>10</v>
      </c>
      <c r="C78">
        <v>179</v>
      </c>
      <c r="D78" t="s">
        <v>137</v>
      </c>
      <c r="E78" t="s">
        <v>87</v>
      </c>
      <c r="F78" t="s">
        <v>29</v>
      </c>
      <c r="G78">
        <v>30</v>
      </c>
      <c r="H78">
        <v>141</v>
      </c>
      <c r="I78">
        <v>304</v>
      </c>
      <c r="J78">
        <v>197.6</v>
      </c>
      <c r="K78">
        <v>49</v>
      </c>
      <c r="L78">
        <v>10.7</v>
      </c>
      <c r="M78" s="2">
        <v>321</v>
      </c>
      <c r="N78" s="2">
        <v>-7.3000000000000007</v>
      </c>
      <c r="O78" s="2">
        <v>5</v>
      </c>
      <c r="P78" s="2">
        <v>10</v>
      </c>
      <c r="Q78" s="2">
        <v>147</v>
      </c>
      <c r="R78" s="2">
        <v>169.39999999999998</v>
      </c>
      <c r="S78" s="5">
        <v>10.431000000000001</v>
      </c>
      <c r="U78" s="6"/>
    </row>
    <row r="79" spans="1:21" x14ac:dyDescent="0.3">
      <c r="A79" s="4">
        <v>9.8405000000000005</v>
      </c>
      <c r="B79">
        <v>10</v>
      </c>
      <c r="C79">
        <v>187</v>
      </c>
      <c r="D79" t="s">
        <v>285</v>
      </c>
      <c r="E79" t="s">
        <v>136</v>
      </c>
      <c r="F79" t="s">
        <v>29</v>
      </c>
      <c r="G79">
        <v>22</v>
      </c>
      <c r="H79">
        <v>129</v>
      </c>
      <c r="I79">
        <v>268</v>
      </c>
      <c r="J79">
        <v>203.7</v>
      </c>
      <c r="K79">
        <v>41</v>
      </c>
      <c r="L79">
        <v>8.9</v>
      </c>
      <c r="M79" s="2">
        <v>313</v>
      </c>
      <c r="N79" s="2">
        <v>-3.0999999999999996</v>
      </c>
      <c r="O79" s="2">
        <v>8</v>
      </c>
      <c r="P79" s="2">
        <v>16</v>
      </c>
      <c r="Q79" s="2">
        <v>123</v>
      </c>
      <c r="R79" s="2">
        <v>196.7</v>
      </c>
      <c r="S79" s="5">
        <v>9.8405000000000005</v>
      </c>
      <c r="T79" s="2"/>
      <c r="U79" s="6"/>
    </row>
    <row r="80" spans="1:21" x14ac:dyDescent="0.3">
      <c r="A80" s="4">
        <v>9.7083076923076916</v>
      </c>
      <c r="B80">
        <v>11</v>
      </c>
      <c r="C80">
        <v>201</v>
      </c>
      <c r="D80" t="s">
        <v>305</v>
      </c>
      <c r="E80" t="s">
        <v>126</v>
      </c>
      <c r="F80" t="s">
        <v>29</v>
      </c>
      <c r="G80">
        <v>22</v>
      </c>
      <c r="H80">
        <v>157</v>
      </c>
      <c r="I80">
        <v>247</v>
      </c>
      <c r="J80">
        <v>211.7</v>
      </c>
      <c r="K80">
        <v>23.4</v>
      </c>
      <c r="L80">
        <v>5.5</v>
      </c>
      <c r="M80" s="2">
        <v>299</v>
      </c>
      <c r="N80" s="2">
        <v>-12.5</v>
      </c>
      <c r="O80" s="2">
        <v>13</v>
      </c>
      <c r="P80" s="2">
        <v>26</v>
      </c>
      <c r="Q80" s="2">
        <v>70.199999999999989</v>
      </c>
      <c r="R80" s="2">
        <v>229.8</v>
      </c>
      <c r="S80" s="5">
        <v>9.7083076923076916</v>
      </c>
      <c r="T80" s="2"/>
      <c r="U80" s="6"/>
    </row>
    <row r="81" spans="1:21" x14ac:dyDescent="0.3">
      <c r="A81" s="4">
        <v>9.693538461538461</v>
      </c>
      <c r="B81">
        <v>11</v>
      </c>
      <c r="C81">
        <v>202</v>
      </c>
      <c r="D81" t="s">
        <v>123</v>
      </c>
      <c r="E81" t="s">
        <v>24</v>
      </c>
      <c r="F81" t="s">
        <v>29</v>
      </c>
      <c r="G81">
        <v>32</v>
      </c>
      <c r="H81">
        <v>197</v>
      </c>
      <c r="I81">
        <v>262</v>
      </c>
      <c r="J81">
        <v>221.5</v>
      </c>
      <c r="K81">
        <v>22.2</v>
      </c>
      <c r="L81">
        <v>10.6</v>
      </c>
      <c r="M81" s="2">
        <v>298</v>
      </c>
      <c r="N81" s="2">
        <v>-1.4000000000000004</v>
      </c>
      <c r="O81" s="2">
        <v>0</v>
      </c>
      <c r="P81" s="2">
        <v>0</v>
      </c>
      <c r="Q81" s="2">
        <v>66.599999999999994</v>
      </c>
      <c r="R81" s="2">
        <v>228.6</v>
      </c>
      <c r="S81" s="5">
        <v>9.693538461538461</v>
      </c>
      <c r="U81" s="6"/>
    </row>
    <row r="82" spans="1:21" x14ac:dyDescent="0.3">
      <c r="A82" s="4">
        <v>9.6923076923076916</v>
      </c>
      <c r="B82">
        <v>11</v>
      </c>
      <c r="C82">
        <v>200</v>
      </c>
      <c r="D82" t="s">
        <v>302</v>
      </c>
      <c r="E82" t="s">
        <v>48</v>
      </c>
      <c r="F82" t="s">
        <v>29</v>
      </c>
      <c r="G82">
        <v>23</v>
      </c>
      <c r="H82">
        <v>188</v>
      </c>
      <c r="I82">
        <v>306</v>
      </c>
      <c r="J82">
        <v>220.9</v>
      </c>
      <c r="K82">
        <v>24.1</v>
      </c>
      <c r="L82">
        <v>3.4</v>
      </c>
      <c r="M82" s="2">
        <v>300</v>
      </c>
      <c r="N82" s="2">
        <v>-8.6</v>
      </c>
      <c r="O82" s="2">
        <v>9</v>
      </c>
      <c r="P82" s="2">
        <v>18</v>
      </c>
      <c r="Q82" s="2">
        <v>72.300000000000011</v>
      </c>
      <c r="R82" s="2">
        <v>228.5</v>
      </c>
      <c r="S82" s="5">
        <v>9.6923076923076916</v>
      </c>
      <c r="T82" s="2"/>
      <c r="U82" s="6"/>
    </row>
    <row r="83" spans="1:21" x14ac:dyDescent="0.3">
      <c r="A83" s="4">
        <v>9.460923076923077</v>
      </c>
      <c r="B83">
        <v>11</v>
      </c>
      <c r="C83">
        <v>194</v>
      </c>
      <c r="D83" t="s">
        <v>389</v>
      </c>
      <c r="E83" t="s">
        <v>40</v>
      </c>
      <c r="F83" t="s">
        <v>29</v>
      </c>
      <c r="G83">
        <v>24</v>
      </c>
      <c r="H83">
        <v>137</v>
      </c>
      <c r="I83">
        <v>271</v>
      </c>
      <c r="J83">
        <v>213</v>
      </c>
      <c r="K83">
        <v>35.200000000000003</v>
      </c>
      <c r="L83">
        <v>11.1</v>
      </c>
      <c r="M83" s="2">
        <v>306</v>
      </c>
      <c r="N83" s="2">
        <v>-0.90000000000000036</v>
      </c>
      <c r="O83" s="2">
        <v>6</v>
      </c>
      <c r="P83" s="2">
        <v>12</v>
      </c>
      <c r="Q83" s="2">
        <v>105.60000000000001</v>
      </c>
      <c r="R83" s="2">
        <v>209.7</v>
      </c>
      <c r="S83" s="5">
        <v>9.460923076923077</v>
      </c>
      <c r="T83" s="2"/>
      <c r="U83" s="6"/>
    </row>
    <row r="84" spans="1:21" x14ac:dyDescent="0.3">
      <c r="A84" s="4">
        <v>9.2787692307692318</v>
      </c>
      <c r="B84">
        <v>11</v>
      </c>
      <c r="C84">
        <v>205</v>
      </c>
      <c r="D84" t="s">
        <v>193</v>
      </c>
      <c r="E84" t="s">
        <v>24</v>
      </c>
      <c r="F84" t="s">
        <v>29</v>
      </c>
      <c r="G84">
        <v>22</v>
      </c>
      <c r="H84">
        <v>148</v>
      </c>
      <c r="I84">
        <v>322</v>
      </c>
      <c r="J84">
        <v>223.6</v>
      </c>
      <c r="K84">
        <v>36.299999999999997</v>
      </c>
      <c r="L84">
        <v>6.4</v>
      </c>
      <c r="M84" s="2">
        <v>295</v>
      </c>
      <c r="N84" s="2">
        <v>-5.6</v>
      </c>
      <c r="O84" s="2">
        <v>10</v>
      </c>
      <c r="P84" s="2">
        <v>20</v>
      </c>
      <c r="Q84" s="2">
        <v>108.89999999999999</v>
      </c>
      <c r="R84" s="2">
        <v>194.90000000000003</v>
      </c>
      <c r="S84" s="5">
        <v>9.2787692307692318</v>
      </c>
      <c r="T84" s="2"/>
      <c r="U84" s="6"/>
    </row>
    <row r="85" spans="1:21" x14ac:dyDescent="0.3">
      <c r="A85" s="4">
        <v>9.2344615384615381</v>
      </c>
      <c r="B85">
        <v>11</v>
      </c>
      <c r="C85">
        <v>216</v>
      </c>
      <c r="D85" t="s">
        <v>296</v>
      </c>
      <c r="E85" t="s">
        <v>28</v>
      </c>
      <c r="F85" t="s">
        <v>29</v>
      </c>
      <c r="G85">
        <v>25</v>
      </c>
      <c r="H85">
        <v>163</v>
      </c>
      <c r="I85">
        <v>290</v>
      </c>
      <c r="J85">
        <v>232.1</v>
      </c>
      <c r="K85">
        <v>33.700000000000003</v>
      </c>
      <c r="L85">
        <v>9.1999999999999993</v>
      </c>
      <c r="M85" s="2">
        <v>284</v>
      </c>
      <c r="N85" s="2">
        <v>-2.8000000000000007</v>
      </c>
      <c r="O85" s="2">
        <v>7</v>
      </c>
      <c r="P85" s="2">
        <v>14</v>
      </c>
      <c r="Q85" s="2">
        <v>101.10000000000001</v>
      </c>
      <c r="R85" s="2">
        <v>191.29999999999995</v>
      </c>
      <c r="S85" s="5">
        <v>9.2344615384615381</v>
      </c>
      <c r="T85" s="2"/>
      <c r="U85" s="6"/>
    </row>
    <row r="86" spans="1:21" x14ac:dyDescent="0.3">
      <c r="A86" s="4">
        <v>9.1249230769230785</v>
      </c>
      <c r="B86">
        <v>11</v>
      </c>
      <c r="C86">
        <v>198</v>
      </c>
      <c r="D86" t="s">
        <v>384</v>
      </c>
      <c r="E86" t="s">
        <v>26</v>
      </c>
      <c r="F86" t="s">
        <v>29</v>
      </c>
      <c r="G86">
        <v>24</v>
      </c>
      <c r="H86">
        <v>157</v>
      </c>
      <c r="I86">
        <v>314</v>
      </c>
      <c r="J86">
        <v>219.4</v>
      </c>
      <c r="K86">
        <v>44.8</v>
      </c>
      <c r="L86">
        <v>8.4</v>
      </c>
      <c r="M86" s="2">
        <v>302</v>
      </c>
      <c r="N86" s="2">
        <v>-3.5999999999999996</v>
      </c>
      <c r="O86" s="2">
        <v>11</v>
      </c>
      <c r="P86" s="2">
        <v>22</v>
      </c>
      <c r="Q86" s="2">
        <v>134.39999999999998</v>
      </c>
      <c r="R86" s="2">
        <v>182.40000000000003</v>
      </c>
      <c r="S86" s="5">
        <v>9.1249230769230785</v>
      </c>
      <c r="T86" s="2"/>
      <c r="U86" s="6"/>
    </row>
    <row r="87" spans="1:21" x14ac:dyDescent="0.3">
      <c r="A87" s="4">
        <v>9.0272000000000006</v>
      </c>
      <c r="B87">
        <v>11</v>
      </c>
      <c r="C87">
        <v>207</v>
      </c>
      <c r="D87" t="s">
        <v>421</v>
      </c>
      <c r="E87" t="s">
        <v>68</v>
      </c>
      <c r="F87" t="s">
        <v>29</v>
      </c>
      <c r="G87">
        <v>23</v>
      </c>
      <c r="H87">
        <v>132</v>
      </c>
      <c r="I87">
        <v>298</v>
      </c>
      <c r="J87">
        <v>215.2</v>
      </c>
      <c r="K87">
        <v>39.799999999999997</v>
      </c>
      <c r="L87">
        <v>7.62</v>
      </c>
      <c r="M87" s="2">
        <v>293</v>
      </c>
      <c r="N87" s="2">
        <v>-4.38</v>
      </c>
      <c r="O87" s="2">
        <v>7</v>
      </c>
      <c r="P87" s="2">
        <v>14</v>
      </c>
      <c r="Q87" s="2">
        <v>119.39999999999999</v>
      </c>
      <c r="R87" s="2">
        <v>174.46000000000004</v>
      </c>
      <c r="S87" s="5">
        <v>9.0272000000000006</v>
      </c>
      <c r="T87" s="2"/>
      <c r="U87" s="6"/>
    </row>
    <row r="88" spans="1:21" x14ac:dyDescent="0.3">
      <c r="A88" s="4">
        <v>8.9809230769230766</v>
      </c>
      <c r="B88">
        <v>11</v>
      </c>
      <c r="C88">
        <v>231</v>
      </c>
      <c r="D88" t="s">
        <v>138</v>
      </c>
      <c r="E88" t="s">
        <v>128</v>
      </c>
      <c r="F88" t="s">
        <v>29</v>
      </c>
      <c r="G88">
        <v>28</v>
      </c>
      <c r="H88">
        <v>199</v>
      </c>
      <c r="I88">
        <v>320</v>
      </c>
      <c r="J88">
        <v>252.4</v>
      </c>
      <c r="K88">
        <v>29.6</v>
      </c>
      <c r="L88">
        <v>7.5</v>
      </c>
      <c r="M88" s="2">
        <v>269</v>
      </c>
      <c r="N88" s="2">
        <v>-4.5</v>
      </c>
      <c r="O88" s="2">
        <v>2</v>
      </c>
      <c r="P88" s="2">
        <v>4</v>
      </c>
      <c r="Q88" s="2">
        <v>88.800000000000011</v>
      </c>
      <c r="R88" s="2">
        <v>170.7</v>
      </c>
      <c r="S88" s="5">
        <v>8.9809230769230766</v>
      </c>
      <c r="T88" s="2"/>
      <c r="U88" s="6"/>
    </row>
    <row r="89" spans="1:21" x14ac:dyDescent="0.3">
      <c r="A89" s="4">
        <v>8.9038769230769237</v>
      </c>
      <c r="B89">
        <v>11</v>
      </c>
      <c r="C89">
        <v>212</v>
      </c>
      <c r="D89" t="s">
        <v>396</v>
      </c>
      <c r="E89" t="s">
        <v>126</v>
      </c>
      <c r="F89" t="s">
        <v>29</v>
      </c>
      <c r="G89">
        <v>21</v>
      </c>
      <c r="H89">
        <v>156</v>
      </c>
      <c r="I89">
        <v>378</v>
      </c>
      <c r="J89">
        <v>228.4</v>
      </c>
      <c r="K89">
        <v>45.6</v>
      </c>
      <c r="L89">
        <v>7.62</v>
      </c>
      <c r="M89" s="2">
        <v>288</v>
      </c>
      <c r="N89" s="2">
        <v>-4.38</v>
      </c>
      <c r="O89" s="2">
        <v>11</v>
      </c>
      <c r="P89" s="2">
        <v>22</v>
      </c>
      <c r="Q89" s="2">
        <v>136.80000000000001</v>
      </c>
      <c r="R89" s="2">
        <v>164.44</v>
      </c>
      <c r="S89" s="5">
        <v>8.9038769230769237</v>
      </c>
      <c r="U89" s="6"/>
    </row>
    <row r="90" spans="1:21" x14ac:dyDescent="0.3">
      <c r="A90" s="4">
        <v>8.6379999999999999</v>
      </c>
      <c r="B90">
        <v>12</v>
      </c>
      <c r="C90">
        <v>252</v>
      </c>
      <c r="D90" t="s">
        <v>227</v>
      </c>
      <c r="E90" t="s">
        <v>74</v>
      </c>
      <c r="F90" t="s">
        <v>29</v>
      </c>
      <c r="G90">
        <v>27</v>
      </c>
      <c r="H90">
        <v>224</v>
      </c>
      <c r="I90">
        <v>319</v>
      </c>
      <c r="J90">
        <v>264.60000000000002</v>
      </c>
      <c r="K90">
        <v>25.4</v>
      </c>
      <c r="L90">
        <v>9.5</v>
      </c>
      <c r="M90" s="2">
        <v>248</v>
      </c>
      <c r="N90" s="2">
        <v>-2.5</v>
      </c>
      <c r="O90" s="2">
        <v>5</v>
      </c>
      <c r="P90" s="2">
        <v>10</v>
      </c>
      <c r="Q90" s="2">
        <v>76.199999999999989</v>
      </c>
      <c r="R90" s="2">
        <v>176.8</v>
      </c>
      <c r="S90" s="5">
        <v>8.6379999999999999</v>
      </c>
      <c r="T90" s="2"/>
      <c r="U90" s="6"/>
    </row>
    <row r="91" spans="1:21" x14ac:dyDescent="0.3">
      <c r="A91" s="4">
        <v>8.4670000000000005</v>
      </c>
      <c r="B91">
        <v>12</v>
      </c>
      <c r="C91">
        <v>249</v>
      </c>
      <c r="D91" t="s">
        <v>432</v>
      </c>
      <c r="E91" t="s">
        <v>128</v>
      </c>
      <c r="F91" t="s">
        <v>29</v>
      </c>
      <c r="G91">
        <v>25</v>
      </c>
      <c r="H91">
        <v>205</v>
      </c>
      <c r="I91">
        <v>348</v>
      </c>
      <c r="J91">
        <v>260.89999999999998</v>
      </c>
      <c r="K91">
        <v>34.9</v>
      </c>
      <c r="L91">
        <v>11.7</v>
      </c>
      <c r="M91" s="2">
        <v>251</v>
      </c>
      <c r="N91" s="2">
        <v>-0.30000000000000071</v>
      </c>
      <c r="O91" s="2">
        <v>7</v>
      </c>
      <c r="P91" s="2">
        <v>14</v>
      </c>
      <c r="Q91" s="2">
        <v>104.69999999999999</v>
      </c>
      <c r="R91" s="2">
        <v>159.69999999999999</v>
      </c>
      <c r="S91" s="5">
        <v>8.4670000000000005</v>
      </c>
      <c r="T91" s="2"/>
      <c r="U91" s="6"/>
    </row>
    <row r="92" spans="1:21" x14ac:dyDescent="0.3">
      <c r="A92" s="4">
        <v>8.0719999999999992</v>
      </c>
      <c r="B92">
        <v>11</v>
      </c>
      <c r="C92">
        <v>233</v>
      </c>
      <c r="D92" t="s">
        <v>102</v>
      </c>
      <c r="E92" t="s">
        <v>33</v>
      </c>
      <c r="F92" t="s">
        <v>29</v>
      </c>
      <c r="G92">
        <v>29</v>
      </c>
      <c r="H92">
        <v>202</v>
      </c>
      <c r="I92">
        <v>315</v>
      </c>
      <c r="J92">
        <v>254.1</v>
      </c>
      <c r="K92">
        <v>29.3</v>
      </c>
      <c r="L92">
        <v>8.5</v>
      </c>
      <c r="M92" s="2">
        <v>267</v>
      </c>
      <c r="N92" s="2">
        <v>-3.5</v>
      </c>
      <c r="O92" s="2">
        <v>3</v>
      </c>
      <c r="P92" s="2">
        <v>6</v>
      </c>
      <c r="Q92" s="2">
        <v>87.9</v>
      </c>
      <c r="R92" s="2">
        <v>178.1</v>
      </c>
      <c r="S92" s="5">
        <v>8.0719999999999992</v>
      </c>
      <c r="T92" s="2"/>
      <c r="U92" s="6"/>
    </row>
    <row r="93" spans="1:21" x14ac:dyDescent="0.3">
      <c r="A93" s="4">
        <v>7.4203999999999999</v>
      </c>
      <c r="B93">
        <v>12</v>
      </c>
      <c r="C93">
        <v>248</v>
      </c>
      <c r="D93" t="s">
        <v>406</v>
      </c>
      <c r="E93" t="s">
        <v>136</v>
      </c>
      <c r="F93" t="s">
        <v>29</v>
      </c>
      <c r="G93">
        <v>22</v>
      </c>
      <c r="H93">
        <v>179</v>
      </c>
      <c r="I93">
        <v>298</v>
      </c>
      <c r="J93">
        <v>241.6</v>
      </c>
      <c r="K93">
        <v>34.4</v>
      </c>
      <c r="L93">
        <v>8.1199999999999992</v>
      </c>
      <c r="M93" s="2">
        <v>252</v>
      </c>
      <c r="N93" s="2">
        <v>-9.8800000000000008</v>
      </c>
      <c r="O93" s="2">
        <v>13</v>
      </c>
      <c r="P93" s="2">
        <v>26</v>
      </c>
      <c r="Q93" s="2">
        <v>103.19999999999999</v>
      </c>
      <c r="R93" s="2">
        <v>155.04000000000002</v>
      </c>
      <c r="S93" s="5">
        <v>7.4203999999999999</v>
      </c>
      <c r="U93" s="6"/>
    </row>
    <row r="94" spans="1:21" x14ac:dyDescent="0.3">
      <c r="A94" s="4">
        <v>7.415</v>
      </c>
      <c r="B94">
        <v>12</v>
      </c>
      <c r="C94">
        <v>243</v>
      </c>
      <c r="D94" t="s">
        <v>199</v>
      </c>
      <c r="E94" t="s">
        <v>40</v>
      </c>
      <c r="F94" t="s">
        <v>29</v>
      </c>
      <c r="G94">
        <v>25</v>
      </c>
      <c r="H94">
        <v>198</v>
      </c>
      <c r="I94">
        <v>368</v>
      </c>
      <c r="J94">
        <v>257.10000000000002</v>
      </c>
      <c r="K94">
        <v>38.700000000000003</v>
      </c>
      <c r="L94">
        <v>8.8000000000000007</v>
      </c>
      <c r="M94" s="2">
        <v>257</v>
      </c>
      <c r="N94" s="2">
        <v>-3.1999999999999993</v>
      </c>
      <c r="O94" s="2">
        <v>10</v>
      </c>
      <c r="P94" s="2">
        <v>20</v>
      </c>
      <c r="Q94" s="2">
        <v>116.10000000000001</v>
      </c>
      <c r="R94" s="2">
        <v>154.5</v>
      </c>
      <c r="S94" s="5">
        <v>7.415</v>
      </c>
      <c r="T94" s="2"/>
      <c r="U94" s="6"/>
    </row>
    <row r="95" spans="1:21" x14ac:dyDescent="0.3">
      <c r="A95" s="4">
        <v>7.3620000000000001</v>
      </c>
      <c r="B95">
        <v>12</v>
      </c>
      <c r="C95">
        <v>250</v>
      </c>
      <c r="D95" t="s">
        <v>355</v>
      </c>
      <c r="E95" t="s">
        <v>40</v>
      </c>
      <c r="F95" t="s">
        <v>29</v>
      </c>
      <c r="G95">
        <v>26</v>
      </c>
      <c r="H95">
        <v>216</v>
      </c>
      <c r="I95">
        <v>362</v>
      </c>
      <c r="J95">
        <v>262.89999999999998</v>
      </c>
      <c r="K95">
        <v>34.200000000000003</v>
      </c>
      <c r="L95">
        <v>9.9</v>
      </c>
      <c r="M95" s="2">
        <v>250</v>
      </c>
      <c r="N95" s="2">
        <v>-8.1</v>
      </c>
      <c r="O95" s="2">
        <v>9</v>
      </c>
      <c r="P95" s="2">
        <v>18</v>
      </c>
      <c r="Q95" s="2">
        <v>102.60000000000001</v>
      </c>
      <c r="R95" s="2">
        <v>149.19999999999999</v>
      </c>
      <c r="S95" s="5">
        <v>7.3620000000000001</v>
      </c>
      <c r="T95" s="2"/>
      <c r="U95" s="6"/>
    </row>
    <row r="96" spans="1:21" x14ac:dyDescent="0.3">
      <c r="A96" s="4">
        <v>3.4079999999999999</v>
      </c>
      <c r="B96">
        <v>13</v>
      </c>
      <c r="C96">
        <v>324</v>
      </c>
      <c r="D96" t="s">
        <v>124</v>
      </c>
      <c r="E96" t="s">
        <v>24</v>
      </c>
      <c r="F96" t="s">
        <v>29</v>
      </c>
      <c r="G96">
        <v>24</v>
      </c>
      <c r="H96">
        <v>261</v>
      </c>
      <c r="I96">
        <v>393</v>
      </c>
      <c r="J96">
        <v>318.10000000000002</v>
      </c>
      <c r="K96">
        <v>38.9</v>
      </c>
      <c r="L96">
        <v>5.6</v>
      </c>
      <c r="M96" s="2">
        <v>176</v>
      </c>
      <c r="N96" s="2">
        <v>-6.4</v>
      </c>
      <c r="O96" s="2">
        <v>11</v>
      </c>
      <c r="P96" s="2">
        <v>22</v>
      </c>
      <c r="Q96" s="2">
        <v>116.69999999999999</v>
      </c>
      <c r="R96" s="2">
        <v>68.5</v>
      </c>
      <c r="S96" s="5">
        <v>0.40799999999999997</v>
      </c>
      <c r="T96">
        <v>3</v>
      </c>
      <c r="U96" s="6"/>
    </row>
    <row r="97" spans="1:21" x14ac:dyDescent="0.3">
      <c r="A97" s="4">
        <v>3.1943999999999999</v>
      </c>
      <c r="B97">
        <v>13</v>
      </c>
      <c r="C97">
        <v>334</v>
      </c>
      <c r="D97" t="s">
        <v>244</v>
      </c>
      <c r="E97" t="s">
        <v>87</v>
      </c>
      <c r="F97" t="s">
        <v>29</v>
      </c>
      <c r="G97">
        <v>25</v>
      </c>
      <c r="H97">
        <v>248</v>
      </c>
      <c r="I97">
        <v>405</v>
      </c>
      <c r="J97">
        <v>319.89999999999998</v>
      </c>
      <c r="K97">
        <v>45.6</v>
      </c>
      <c r="L97">
        <v>8.3000000000000007</v>
      </c>
      <c r="M97" s="2">
        <v>166</v>
      </c>
      <c r="N97" s="2">
        <v>-3.6999999999999993</v>
      </c>
      <c r="O97" s="2">
        <v>10</v>
      </c>
      <c r="P97" s="2">
        <v>20</v>
      </c>
      <c r="Q97" s="2">
        <v>136.80000000000001</v>
      </c>
      <c r="R97" s="2">
        <v>41.799999999999983</v>
      </c>
      <c r="S97" s="5">
        <v>0.19439999999999982</v>
      </c>
      <c r="T97">
        <v>3</v>
      </c>
      <c r="U97" s="6"/>
    </row>
    <row r="98" spans="1:21" x14ac:dyDescent="0.3">
      <c r="A98" s="4">
        <v>2.2989538461538466</v>
      </c>
      <c r="B98">
        <v>11</v>
      </c>
      <c r="C98">
        <v>230</v>
      </c>
      <c r="D98" t="s">
        <v>425</v>
      </c>
      <c r="E98" t="s">
        <v>91</v>
      </c>
      <c r="F98" t="s">
        <v>29</v>
      </c>
      <c r="G98">
        <v>21</v>
      </c>
      <c r="H98">
        <v>187</v>
      </c>
      <c r="I98">
        <v>300</v>
      </c>
      <c r="J98">
        <v>234.8</v>
      </c>
      <c r="K98">
        <v>30.9</v>
      </c>
      <c r="L98">
        <v>7.62</v>
      </c>
      <c r="M98" s="2">
        <v>270</v>
      </c>
      <c r="N98" s="2">
        <v>-4.38</v>
      </c>
      <c r="O98" s="2">
        <v>14</v>
      </c>
      <c r="P98" s="2">
        <v>28</v>
      </c>
      <c r="Q98" s="2">
        <v>92.699999999999989</v>
      </c>
      <c r="R98" s="2">
        <v>196.54000000000002</v>
      </c>
      <c r="S98" s="5">
        <v>2.2989538461538466</v>
      </c>
      <c r="U98" s="6"/>
    </row>
    <row r="99" spans="1:21" x14ac:dyDescent="0.3">
      <c r="A99" s="4">
        <v>1.909</v>
      </c>
      <c r="B99">
        <v>14</v>
      </c>
      <c r="C99">
        <v>393</v>
      </c>
      <c r="D99" t="s">
        <v>415</v>
      </c>
      <c r="E99" t="s">
        <v>74</v>
      </c>
      <c r="F99" t="s">
        <v>29</v>
      </c>
      <c r="G99">
        <v>22</v>
      </c>
      <c r="H99">
        <v>283</v>
      </c>
      <c r="I99">
        <v>389</v>
      </c>
      <c r="J99">
        <v>335</v>
      </c>
      <c r="K99">
        <v>36.4</v>
      </c>
      <c r="L99">
        <v>4.82</v>
      </c>
      <c r="M99" s="2">
        <v>107</v>
      </c>
      <c r="N99" s="2">
        <v>-7.18</v>
      </c>
      <c r="O99" s="2">
        <v>13</v>
      </c>
      <c r="P99" s="2">
        <v>26</v>
      </c>
      <c r="Q99" s="2">
        <v>109.19999999999999</v>
      </c>
      <c r="R99" s="2">
        <v>9.4400000000000119</v>
      </c>
      <c r="S99" s="5">
        <v>-9.0999999999999928E-2</v>
      </c>
      <c r="T99">
        <v>2</v>
      </c>
      <c r="U99" s="6"/>
    </row>
    <row r="100" spans="1:21" x14ac:dyDescent="0.3">
      <c r="A100" s="4">
        <v>1.9052499999999999</v>
      </c>
      <c r="B100">
        <v>14</v>
      </c>
      <c r="C100">
        <v>388</v>
      </c>
      <c r="D100" t="s">
        <v>423</v>
      </c>
      <c r="E100" t="s">
        <v>40</v>
      </c>
      <c r="F100" t="s">
        <v>29</v>
      </c>
      <c r="G100">
        <v>23</v>
      </c>
      <c r="H100">
        <v>245</v>
      </c>
      <c r="I100">
        <v>343</v>
      </c>
      <c r="J100">
        <v>287.39999999999998</v>
      </c>
      <c r="K100">
        <v>37.6</v>
      </c>
      <c r="L100">
        <v>4.82</v>
      </c>
      <c r="M100" s="2">
        <v>112</v>
      </c>
      <c r="N100" s="2">
        <v>-7.18</v>
      </c>
      <c r="O100" s="2">
        <v>12</v>
      </c>
      <c r="P100" s="2">
        <v>24</v>
      </c>
      <c r="Q100" s="2">
        <v>112.80000000000001</v>
      </c>
      <c r="R100" s="2">
        <v>8.8399999999999892</v>
      </c>
      <c r="S100" s="5">
        <v>-9.475000000000007E-2</v>
      </c>
      <c r="T100">
        <v>2</v>
      </c>
      <c r="U100" s="6"/>
    </row>
    <row r="101" spans="1:21" x14ac:dyDescent="0.3">
      <c r="A101" s="4">
        <v>1.37216</v>
      </c>
      <c r="B101">
        <v>13</v>
      </c>
      <c r="C101">
        <v>307</v>
      </c>
      <c r="D101" t="s">
        <v>419</v>
      </c>
      <c r="E101" t="s">
        <v>74</v>
      </c>
      <c r="F101" t="s">
        <v>29</v>
      </c>
      <c r="G101">
        <v>22</v>
      </c>
      <c r="H101">
        <v>189</v>
      </c>
      <c r="I101">
        <v>383</v>
      </c>
      <c r="J101">
        <v>278.10000000000002</v>
      </c>
      <c r="K101">
        <v>47.5</v>
      </c>
      <c r="L101">
        <v>5.76</v>
      </c>
      <c r="M101" s="2">
        <v>193</v>
      </c>
      <c r="N101" s="2">
        <v>-6.24</v>
      </c>
      <c r="O101" s="2">
        <v>13</v>
      </c>
      <c r="P101" s="2">
        <v>26</v>
      </c>
      <c r="Q101" s="2">
        <v>142.5</v>
      </c>
      <c r="R101" s="2">
        <v>64.02000000000001</v>
      </c>
      <c r="S101" s="5">
        <v>0.3721600000000001</v>
      </c>
      <c r="T101">
        <v>1</v>
      </c>
      <c r="U101" s="6"/>
    </row>
    <row r="102" spans="1:21" x14ac:dyDescent="0.3">
      <c r="A102" s="4">
        <v>1.3284000000000002</v>
      </c>
      <c r="B102">
        <v>12</v>
      </c>
      <c r="C102">
        <v>257</v>
      </c>
      <c r="D102" t="s">
        <v>225</v>
      </c>
      <c r="E102" t="s">
        <v>80</v>
      </c>
      <c r="F102" t="s">
        <v>29</v>
      </c>
      <c r="G102">
        <v>29</v>
      </c>
      <c r="H102">
        <v>208</v>
      </c>
      <c r="I102">
        <v>334</v>
      </c>
      <c r="J102">
        <v>268.7</v>
      </c>
      <c r="K102">
        <v>33.799999999999997</v>
      </c>
      <c r="L102">
        <v>8.1199999999999992</v>
      </c>
      <c r="M102" s="2">
        <v>243</v>
      </c>
      <c r="N102" s="2">
        <v>-3.8800000000000008</v>
      </c>
      <c r="O102" s="2">
        <v>6</v>
      </c>
      <c r="P102" s="2">
        <v>12</v>
      </c>
      <c r="Q102" s="2">
        <v>101.39999999999999</v>
      </c>
      <c r="R102" s="2">
        <v>145.84000000000003</v>
      </c>
      <c r="S102" s="5">
        <v>1.3284000000000002</v>
      </c>
      <c r="U102" s="6"/>
    </row>
    <row r="103" spans="1:21" x14ac:dyDescent="0.3">
      <c r="A103" s="4">
        <v>1.3229999999999997</v>
      </c>
      <c r="B103">
        <v>12</v>
      </c>
      <c r="C103">
        <v>253</v>
      </c>
      <c r="D103" t="s">
        <v>107</v>
      </c>
      <c r="E103" t="s">
        <v>136</v>
      </c>
      <c r="F103" t="s">
        <v>29</v>
      </c>
      <c r="G103">
        <v>31</v>
      </c>
      <c r="H103">
        <v>212</v>
      </c>
      <c r="I103">
        <v>345</v>
      </c>
      <c r="J103">
        <v>271.89999999999998</v>
      </c>
      <c r="K103">
        <v>33.1</v>
      </c>
      <c r="L103">
        <v>6.8</v>
      </c>
      <c r="M103" s="2">
        <v>247</v>
      </c>
      <c r="N103" s="2">
        <v>-5.2</v>
      </c>
      <c r="O103" s="2">
        <v>4</v>
      </c>
      <c r="P103" s="2">
        <v>8</v>
      </c>
      <c r="Q103" s="2">
        <v>99.300000000000011</v>
      </c>
      <c r="R103" s="2">
        <v>145.29999999999998</v>
      </c>
      <c r="S103" s="5">
        <v>1.3229999999999997</v>
      </c>
      <c r="U103" s="6"/>
    </row>
    <row r="104" spans="1:21" x14ac:dyDescent="0.3">
      <c r="A104" s="4">
        <v>1.2360000000000002</v>
      </c>
      <c r="B104">
        <v>12</v>
      </c>
      <c r="C104">
        <v>246</v>
      </c>
      <c r="D104" t="s">
        <v>251</v>
      </c>
      <c r="E104" t="s">
        <v>72</v>
      </c>
      <c r="F104" t="s">
        <v>29</v>
      </c>
      <c r="G104">
        <v>26</v>
      </c>
      <c r="H104">
        <v>213</v>
      </c>
      <c r="I104">
        <v>382</v>
      </c>
      <c r="J104">
        <v>266</v>
      </c>
      <c r="K104">
        <v>42.4</v>
      </c>
      <c r="L104">
        <v>7.9</v>
      </c>
      <c r="M104" s="2">
        <v>254</v>
      </c>
      <c r="N104" s="2">
        <v>-4.0999999999999996</v>
      </c>
      <c r="O104" s="2">
        <v>9</v>
      </c>
      <c r="P104" s="2">
        <v>18</v>
      </c>
      <c r="Q104" s="2">
        <v>127.19999999999999</v>
      </c>
      <c r="R104" s="2">
        <v>136.60000000000002</v>
      </c>
      <c r="S104" s="5">
        <v>1.2360000000000002</v>
      </c>
      <c r="U104" s="6"/>
    </row>
    <row r="105" spans="1:21" x14ac:dyDescent="0.3">
      <c r="A105" s="4">
        <v>1.2343999999999999</v>
      </c>
      <c r="B105">
        <v>13</v>
      </c>
      <c r="C105">
        <v>340</v>
      </c>
      <c r="D105" t="s">
        <v>418</v>
      </c>
      <c r="E105" t="s">
        <v>68</v>
      </c>
      <c r="F105" t="s">
        <v>29</v>
      </c>
      <c r="G105">
        <v>24</v>
      </c>
      <c r="H105">
        <v>241</v>
      </c>
      <c r="I105">
        <v>362</v>
      </c>
      <c r="J105">
        <v>297.89999999999998</v>
      </c>
      <c r="K105">
        <v>41.8</v>
      </c>
      <c r="L105">
        <v>7.1</v>
      </c>
      <c r="M105" s="2">
        <v>160</v>
      </c>
      <c r="N105" s="2">
        <v>-4.9000000000000004</v>
      </c>
      <c r="O105" s="2">
        <v>11</v>
      </c>
      <c r="P105" s="2">
        <v>22</v>
      </c>
      <c r="Q105" s="2">
        <v>125.39999999999999</v>
      </c>
      <c r="R105" s="2">
        <v>46.8</v>
      </c>
      <c r="S105" s="5">
        <v>0.23439999999999991</v>
      </c>
      <c r="T105">
        <v>1</v>
      </c>
      <c r="U105" s="6"/>
    </row>
    <row r="106" spans="1:21" x14ac:dyDescent="0.3">
      <c r="A106" s="4">
        <v>1.2008000000000001</v>
      </c>
      <c r="B106">
        <v>13</v>
      </c>
      <c r="C106">
        <v>332</v>
      </c>
      <c r="D106" t="s">
        <v>427</v>
      </c>
      <c r="E106" t="s">
        <v>44</v>
      </c>
      <c r="F106" t="s">
        <v>29</v>
      </c>
      <c r="G106">
        <v>24</v>
      </c>
      <c r="H106">
        <v>213</v>
      </c>
      <c r="I106">
        <v>367</v>
      </c>
      <c r="J106">
        <v>248.7</v>
      </c>
      <c r="K106">
        <v>44.8</v>
      </c>
      <c r="L106">
        <v>5.5</v>
      </c>
      <c r="M106" s="2">
        <v>168</v>
      </c>
      <c r="N106" s="2">
        <v>-6.5</v>
      </c>
      <c r="O106" s="2">
        <v>11</v>
      </c>
      <c r="P106" s="2">
        <v>22</v>
      </c>
      <c r="Q106" s="2">
        <v>134.39999999999998</v>
      </c>
      <c r="R106" s="2">
        <v>42.600000000000023</v>
      </c>
      <c r="S106" s="5">
        <v>0.2008000000000002</v>
      </c>
      <c r="T106">
        <v>1</v>
      </c>
      <c r="U106" s="6"/>
    </row>
    <row r="107" spans="1:21" x14ac:dyDescent="0.3">
      <c r="A107" s="4">
        <v>1.1762000000000001</v>
      </c>
      <c r="B107">
        <v>12</v>
      </c>
      <c r="C107">
        <v>273</v>
      </c>
      <c r="D107" t="s">
        <v>411</v>
      </c>
      <c r="E107" t="s">
        <v>99</v>
      </c>
      <c r="F107" t="s">
        <v>29</v>
      </c>
      <c r="G107">
        <v>21</v>
      </c>
      <c r="H107">
        <v>194</v>
      </c>
      <c r="I107">
        <v>312</v>
      </c>
      <c r="J107">
        <v>258.39999999999998</v>
      </c>
      <c r="K107">
        <v>37.299999999999997</v>
      </c>
      <c r="L107">
        <v>5.76</v>
      </c>
      <c r="M107" s="2">
        <v>227</v>
      </c>
      <c r="N107" s="2">
        <v>-6.24</v>
      </c>
      <c r="O107" s="2">
        <v>14</v>
      </c>
      <c r="P107" s="2">
        <v>28</v>
      </c>
      <c r="Q107" s="2">
        <v>111.89999999999999</v>
      </c>
      <c r="R107" s="2">
        <v>130.62</v>
      </c>
      <c r="S107" s="5">
        <v>1.1762000000000001</v>
      </c>
      <c r="U107" s="6"/>
    </row>
    <row r="108" spans="1:21" x14ac:dyDescent="0.3">
      <c r="A108" s="4">
        <v>1.1743749999999999</v>
      </c>
      <c r="B108">
        <v>14</v>
      </c>
      <c r="C108">
        <v>365</v>
      </c>
      <c r="D108" t="s">
        <v>253</v>
      </c>
      <c r="E108" t="s">
        <v>60</v>
      </c>
      <c r="F108" t="s">
        <v>29</v>
      </c>
      <c r="G108">
        <v>23</v>
      </c>
      <c r="H108">
        <v>264</v>
      </c>
      <c r="I108">
        <v>376</v>
      </c>
      <c r="J108">
        <v>319.60000000000002</v>
      </c>
      <c r="K108">
        <v>30.1</v>
      </c>
      <c r="L108">
        <v>3.6</v>
      </c>
      <c r="M108" s="2">
        <v>135</v>
      </c>
      <c r="N108" s="2">
        <v>-8.4</v>
      </c>
      <c r="O108" s="2">
        <v>12</v>
      </c>
      <c r="P108" s="2">
        <v>24</v>
      </c>
      <c r="Q108" s="2">
        <v>90.300000000000011</v>
      </c>
      <c r="R108" s="2">
        <v>51.899999999999977</v>
      </c>
      <c r="S108" s="5">
        <v>0.17437499999999986</v>
      </c>
      <c r="T108">
        <v>1</v>
      </c>
      <c r="U108" s="6"/>
    </row>
    <row r="109" spans="1:21" x14ac:dyDescent="0.3">
      <c r="A109" s="4">
        <v>1.163125</v>
      </c>
      <c r="B109">
        <v>14</v>
      </c>
      <c r="C109">
        <v>349</v>
      </c>
      <c r="D109" t="s">
        <v>434</v>
      </c>
      <c r="E109" t="s">
        <v>31</v>
      </c>
      <c r="F109" t="s">
        <v>29</v>
      </c>
      <c r="G109">
        <v>27</v>
      </c>
      <c r="H109">
        <v>263</v>
      </c>
      <c r="I109">
        <v>375</v>
      </c>
      <c r="J109">
        <v>322.89999999999998</v>
      </c>
      <c r="K109">
        <v>36.5</v>
      </c>
      <c r="L109">
        <v>8.3000000000000007</v>
      </c>
      <c r="M109" s="2">
        <v>151</v>
      </c>
      <c r="N109" s="2">
        <v>-3.6999999999999993</v>
      </c>
      <c r="O109" s="2">
        <v>8</v>
      </c>
      <c r="P109" s="2">
        <v>16</v>
      </c>
      <c r="Q109" s="2">
        <v>109.5</v>
      </c>
      <c r="R109" s="2">
        <v>50.099999999999994</v>
      </c>
      <c r="S109" s="5">
        <v>0.16312499999999996</v>
      </c>
      <c r="T109">
        <v>1</v>
      </c>
      <c r="U109" s="6"/>
    </row>
    <row r="110" spans="1:21" x14ac:dyDescent="0.3">
      <c r="A110" s="4">
        <v>1.1619999999999999</v>
      </c>
      <c r="B110">
        <v>12</v>
      </c>
      <c r="C110">
        <v>263</v>
      </c>
      <c r="D110" t="s">
        <v>282</v>
      </c>
      <c r="E110" t="s">
        <v>57</v>
      </c>
      <c r="F110" t="s">
        <v>29</v>
      </c>
      <c r="G110">
        <v>22</v>
      </c>
      <c r="H110">
        <v>222</v>
      </c>
      <c r="I110">
        <v>390</v>
      </c>
      <c r="J110">
        <v>271.89999999999998</v>
      </c>
      <c r="K110">
        <v>38.6</v>
      </c>
      <c r="L110">
        <v>3</v>
      </c>
      <c r="M110" s="2">
        <v>237</v>
      </c>
      <c r="N110" s="2">
        <v>-9</v>
      </c>
      <c r="O110" s="2">
        <v>13</v>
      </c>
      <c r="P110" s="2">
        <v>26</v>
      </c>
      <c r="Q110" s="2">
        <v>115.80000000000001</v>
      </c>
      <c r="R110" s="2">
        <v>129.19999999999999</v>
      </c>
      <c r="S110" s="5">
        <v>1.1619999999999999</v>
      </c>
      <c r="U110" s="6"/>
    </row>
    <row r="111" spans="1:21" x14ac:dyDescent="0.3">
      <c r="A111" s="4">
        <v>1.1479999999999999</v>
      </c>
      <c r="B111">
        <v>12</v>
      </c>
      <c r="C111">
        <v>271</v>
      </c>
      <c r="D111" t="s">
        <v>255</v>
      </c>
      <c r="E111" t="s">
        <v>31</v>
      </c>
      <c r="F111" t="s">
        <v>29</v>
      </c>
      <c r="G111">
        <v>28</v>
      </c>
      <c r="H111">
        <v>214</v>
      </c>
      <c r="I111">
        <v>341</v>
      </c>
      <c r="J111">
        <v>272.89999999999998</v>
      </c>
      <c r="K111">
        <v>35.200000000000003</v>
      </c>
      <c r="L111">
        <v>7.2</v>
      </c>
      <c r="M111" s="2">
        <v>229</v>
      </c>
      <c r="N111" s="2">
        <v>-4.8</v>
      </c>
      <c r="O111" s="2">
        <v>7</v>
      </c>
      <c r="P111" s="2">
        <v>14</v>
      </c>
      <c r="Q111" s="2">
        <v>105.60000000000001</v>
      </c>
      <c r="R111" s="2">
        <v>127.8</v>
      </c>
      <c r="S111" s="5">
        <v>1.1479999999999999</v>
      </c>
      <c r="U111" s="6"/>
    </row>
    <row r="112" spans="1:21" x14ac:dyDescent="0.3">
      <c r="A112" s="4">
        <v>1.0862000000000003</v>
      </c>
      <c r="B112">
        <v>12</v>
      </c>
      <c r="C112">
        <v>276</v>
      </c>
      <c r="D112" t="s">
        <v>413</v>
      </c>
      <c r="E112" t="s">
        <v>72</v>
      </c>
      <c r="F112" t="s">
        <v>29</v>
      </c>
      <c r="G112">
        <v>21</v>
      </c>
      <c r="H112">
        <v>195</v>
      </c>
      <c r="I112">
        <v>328</v>
      </c>
      <c r="J112">
        <v>250.9</v>
      </c>
      <c r="K112">
        <v>39.299999999999997</v>
      </c>
      <c r="L112">
        <v>5.76</v>
      </c>
      <c r="M112" s="2">
        <v>224</v>
      </c>
      <c r="N112" s="2">
        <v>-6.24</v>
      </c>
      <c r="O112" s="2">
        <v>14</v>
      </c>
      <c r="P112" s="2">
        <v>28</v>
      </c>
      <c r="Q112" s="2">
        <v>117.89999999999999</v>
      </c>
      <c r="R112" s="2">
        <v>121.62000000000002</v>
      </c>
      <c r="S112" s="5">
        <v>1.0862000000000003</v>
      </c>
      <c r="U112" s="6"/>
    </row>
    <row r="113" spans="1:21" x14ac:dyDescent="0.3">
      <c r="A113" s="4">
        <v>1.05125</v>
      </c>
      <c r="B113">
        <v>14</v>
      </c>
      <c r="C113">
        <v>364</v>
      </c>
      <c r="D113" t="s">
        <v>150</v>
      </c>
      <c r="E113" t="s">
        <v>311</v>
      </c>
      <c r="F113" t="s">
        <v>29</v>
      </c>
      <c r="G113">
        <v>30</v>
      </c>
      <c r="H113">
        <v>254</v>
      </c>
      <c r="I113">
        <v>377</v>
      </c>
      <c r="J113">
        <v>318.3</v>
      </c>
      <c r="K113">
        <v>34.4</v>
      </c>
      <c r="L113">
        <v>6.7</v>
      </c>
      <c r="M113" s="2">
        <v>136</v>
      </c>
      <c r="N113" s="2">
        <v>-5.3</v>
      </c>
      <c r="O113" s="2">
        <v>5</v>
      </c>
      <c r="P113" s="2">
        <v>10</v>
      </c>
      <c r="Q113" s="2">
        <v>103.19999999999999</v>
      </c>
      <c r="R113" s="2">
        <v>32.200000000000017</v>
      </c>
      <c r="S113" s="5">
        <v>5.1250000000000108E-2</v>
      </c>
      <c r="T113">
        <v>1</v>
      </c>
      <c r="U113" s="6"/>
    </row>
    <row r="114" spans="1:21" x14ac:dyDescent="0.3">
      <c r="A114" s="4">
        <v>1.0021249999999999</v>
      </c>
      <c r="B114">
        <v>14</v>
      </c>
      <c r="C114">
        <v>394</v>
      </c>
      <c r="D114" t="s">
        <v>437</v>
      </c>
      <c r="E114" t="s">
        <v>126</v>
      </c>
      <c r="F114" t="s">
        <v>29</v>
      </c>
      <c r="G114">
        <v>22</v>
      </c>
      <c r="H114">
        <v>264</v>
      </c>
      <c r="I114">
        <v>338</v>
      </c>
      <c r="J114">
        <v>306</v>
      </c>
      <c r="K114">
        <v>31.1</v>
      </c>
      <c r="L114">
        <v>4.82</v>
      </c>
      <c r="M114" s="2">
        <v>106</v>
      </c>
      <c r="N114" s="2">
        <v>-7.18</v>
      </c>
      <c r="O114" s="2">
        <v>13</v>
      </c>
      <c r="P114" s="2">
        <v>26</v>
      </c>
      <c r="Q114" s="2">
        <v>93.300000000000011</v>
      </c>
      <c r="R114" s="2">
        <v>24.339999999999989</v>
      </c>
      <c r="S114" s="5">
        <v>2.1249999999999325E-3</v>
      </c>
      <c r="T114">
        <v>1</v>
      </c>
      <c r="U114" s="6"/>
    </row>
    <row r="115" spans="1:21" x14ac:dyDescent="0.3">
      <c r="A115" s="4">
        <v>0.97100000000000009</v>
      </c>
      <c r="B115">
        <v>12</v>
      </c>
      <c r="C115">
        <v>290</v>
      </c>
      <c r="D115" t="s">
        <v>325</v>
      </c>
      <c r="E115" t="s">
        <v>35</v>
      </c>
      <c r="F115" t="s">
        <v>29</v>
      </c>
      <c r="G115">
        <v>23</v>
      </c>
      <c r="H115">
        <v>219</v>
      </c>
      <c r="I115">
        <v>336</v>
      </c>
      <c r="J115">
        <v>290.8</v>
      </c>
      <c r="K115">
        <v>35.299999999999997</v>
      </c>
      <c r="L115">
        <v>3</v>
      </c>
      <c r="M115" s="2">
        <v>210</v>
      </c>
      <c r="N115" s="2">
        <v>-9</v>
      </c>
      <c r="O115" s="2">
        <v>12</v>
      </c>
      <c r="P115" s="2">
        <v>24</v>
      </c>
      <c r="Q115" s="2">
        <v>105.89999999999999</v>
      </c>
      <c r="R115" s="2">
        <v>110.10000000000001</v>
      </c>
      <c r="S115" s="5">
        <v>0.97100000000000009</v>
      </c>
      <c r="U115" s="6"/>
    </row>
    <row r="116" spans="1:21" x14ac:dyDescent="0.3">
      <c r="A116" s="4">
        <v>0.94520000000000015</v>
      </c>
      <c r="B116">
        <v>12</v>
      </c>
      <c r="C116">
        <v>281</v>
      </c>
      <c r="D116" t="s">
        <v>417</v>
      </c>
      <c r="E116" t="s">
        <v>26</v>
      </c>
      <c r="F116" t="s">
        <v>29</v>
      </c>
      <c r="G116">
        <v>23</v>
      </c>
      <c r="H116">
        <v>210</v>
      </c>
      <c r="I116">
        <v>379</v>
      </c>
      <c r="J116">
        <v>256.3</v>
      </c>
      <c r="K116">
        <v>41</v>
      </c>
      <c r="L116">
        <v>5.76</v>
      </c>
      <c r="M116" s="2">
        <v>219</v>
      </c>
      <c r="N116" s="2">
        <v>-6.24</v>
      </c>
      <c r="O116" s="2">
        <v>12</v>
      </c>
      <c r="P116" s="2">
        <v>24</v>
      </c>
      <c r="Q116" s="2">
        <v>123</v>
      </c>
      <c r="R116" s="2">
        <v>107.52000000000001</v>
      </c>
      <c r="S116" s="5">
        <v>0.94520000000000015</v>
      </c>
      <c r="U116" s="6"/>
    </row>
    <row r="117" spans="1:21" x14ac:dyDescent="0.3">
      <c r="A117" s="4">
        <v>0.87717647058823534</v>
      </c>
      <c r="B117">
        <v>15</v>
      </c>
      <c r="C117">
        <v>420</v>
      </c>
      <c r="D117" t="s">
        <v>410</v>
      </c>
      <c r="E117" t="s">
        <v>95</v>
      </c>
      <c r="F117" t="s">
        <v>29</v>
      </c>
      <c r="G117">
        <v>24</v>
      </c>
      <c r="H117">
        <v>317</v>
      </c>
      <c r="I117">
        <v>403</v>
      </c>
      <c r="J117">
        <v>359.4</v>
      </c>
      <c r="K117">
        <v>26.7</v>
      </c>
      <c r="L117">
        <v>5</v>
      </c>
      <c r="M117" s="2">
        <v>80</v>
      </c>
      <c r="N117" s="2">
        <v>-7</v>
      </c>
      <c r="O117" s="2">
        <v>11</v>
      </c>
      <c r="P117" s="2">
        <v>22</v>
      </c>
      <c r="Q117" s="2">
        <v>80.099999999999994</v>
      </c>
      <c r="R117" s="2">
        <v>7.9000000000000057</v>
      </c>
      <c r="S117" s="5">
        <v>-0.12282352941176468</v>
      </c>
      <c r="T117">
        <v>1</v>
      </c>
      <c r="U117" s="6"/>
    </row>
    <row r="118" spans="1:21" x14ac:dyDescent="0.3">
      <c r="A118" s="4">
        <v>0.84774999999999989</v>
      </c>
      <c r="B118">
        <v>14</v>
      </c>
      <c r="C118">
        <v>378</v>
      </c>
      <c r="D118" t="s">
        <v>435</v>
      </c>
      <c r="E118" t="s">
        <v>48</v>
      </c>
      <c r="F118" t="s">
        <v>29</v>
      </c>
      <c r="G118">
        <v>23</v>
      </c>
      <c r="H118">
        <v>260</v>
      </c>
      <c r="I118">
        <v>383</v>
      </c>
      <c r="J118">
        <v>309.10000000000002</v>
      </c>
      <c r="K118">
        <v>44</v>
      </c>
      <c r="L118">
        <v>4.82</v>
      </c>
      <c r="M118" s="2">
        <v>122</v>
      </c>
      <c r="N118" s="2">
        <v>-7.18</v>
      </c>
      <c r="O118" s="2">
        <v>12</v>
      </c>
      <c r="P118" s="2">
        <v>24</v>
      </c>
      <c r="Q118" s="2">
        <v>132</v>
      </c>
      <c r="R118" s="2">
        <v>-0.36000000000001364</v>
      </c>
      <c r="S118" s="5">
        <v>-0.15225000000000008</v>
      </c>
      <c r="T118">
        <v>1</v>
      </c>
      <c r="U118" s="6"/>
    </row>
    <row r="119" spans="1:21" x14ac:dyDescent="0.3">
      <c r="A119" s="4">
        <v>0.83874999999999988</v>
      </c>
      <c r="B119">
        <v>14</v>
      </c>
      <c r="C119">
        <v>352</v>
      </c>
      <c r="D119" t="s">
        <v>314</v>
      </c>
      <c r="E119" t="s">
        <v>31</v>
      </c>
      <c r="F119" t="s">
        <v>29</v>
      </c>
      <c r="G119">
        <v>23</v>
      </c>
      <c r="H119">
        <v>215</v>
      </c>
      <c r="I119">
        <v>371</v>
      </c>
      <c r="J119">
        <v>309.39999999999998</v>
      </c>
      <c r="K119">
        <v>53.6</v>
      </c>
      <c r="L119">
        <v>5.5</v>
      </c>
      <c r="M119" s="2">
        <v>148</v>
      </c>
      <c r="N119" s="2">
        <v>-6.5</v>
      </c>
      <c r="O119" s="2">
        <v>12</v>
      </c>
      <c r="P119" s="2">
        <v>24</v>
      </c>
      <c r="Q119" s="2">
        <v>160.80000000000001</v>
      </c>
      <c r="R119" s="2">
        <v>-1.8000000000000114</v>
      </c>
      <c r="S119" s="5">
        <v>-0.16125000000000006</v>
      </c>
      <c r="T119">
        <v>1</v>
      </c>
      <c r="U119" s="6"/>
    </row>
    <row r="120" spans="1:21" x14ac:dyDescent="0.3">
      <c r="A120" s="4">
        <v>0.83837499999999987</v>
      </c>
      <c r="B120">
        <v>14</v>
      </c>
      <c r="C120">
        <v>380</v>
      </c>
      <c r="D120" t="s">
        <v>436</v>
      </c>
      <c r="E120" t="s">
        <v>116</v>
      </c>
      <c r="F120" t="s">
        <v>29</v>
      </c>
      <c r="G120">
        <v>22</v>
      </c>
      <c r="H120">
        <v>251</v>
      </c>
      <c r="I120">
        <v>372</v>
      </c>
      <c r="J120">
        <v>310.3</v>
      </c>
      <c r="K120">
        <v>44.5</v>
      </c>
      <c r="L120">
        <v>4.82</v>
      </c>
      <c r="M120" s="2">
        <v>120</v>
      </c>
      <c r="N120" s="2">
        <v>-7.18</v>
      </c>
      <c r="O120" s="2">
        <v>13</v>
      </c>
      <c r="P120" s="2">
        <v>26</v>
      </c>
      <c r="Q120" s="2">
        <v>133.5</v>
      </c>
      <c r="R120" s="2">
        <v>-1.8600000000000136</v>
      </c>
      <c r="S120" s="5">
        <v>-0.16162500000000007</v>
      </c>
      <c r="T120">
        <v>1</v>
      </c>
      <c r="U120" s="6"/>
    </row>
    <row r="121" spans="1:21" x14ac:dyDescent="0.3">
      <c r="A121" s="4">
        <v>0.7135999999999999</v>
      </c>
      <c r="B121">
        <v>13</v>
      </c>
      <c r="C121">
        <v>329</v>
      </c>
      <c r="D121" t="s">
        <v>289</v>
      </c>
      <c r="E121" t="s">
        <v>42</v>
      </c>
      <c r="F121" t="s">
        <v>29</v>
      </c>
      <c r="G121">
        <v>24</v>
      </c>
      <c r="H121">
        <v>287</v>
      </c>
      <c r="I121">
        <v>370</v>
      </c>
      <c r="J121">
        <v>313</v>
      </c>
      <c r="K121">
        <v>21.5</v>
      </c>
      <c r="L121">
        <v>1.1000000000000001</v>
      </c>
      <c r="M121" s="2">
        <v>171</v>
      </c>
      <c r="N121" s="2">
        <v>-10.9</v>
      </c>
      <c r="O121" s="2">
        <v>11</v>
      </c>
      <c r="P121" s="2">
        <v>22</v>
      </c>
      <c r="Q121" s="2">
        <v>64.5</v>
      </c>
      <c r="R121" s="2">
        <v>106.69999999999999</v>
      </c>
      <c r="S121" s="5">
        <v>0.7135999999999999</v>
      </c>
      <c r="U121" s="6"/>
    </row>
    <row r="122" spans="1:21" x14ac:dyDescent="0.3">
      <c r="A122" s="4">
        <v>0.65760000000000007</v>
      </c>
      <c r="B122">
        <v>13</v>
      </c>
      <c r="C122">
        <v>315</v>
      </c>
      <c r="D122" t="s">
        <v>386</v>
      </c>
      <c r="E122" t="s">
        <v>80</v>
      </c>
      <c r="F122" t="s">
        <v>29</v>
      </c>
      <c r="G122">
        <v>23</v>
      </c>
      <c r="H122">
        <v>261</v>
      </c>
      <c r="I122">
        <v>386</v>
      </c>
      <c r="J122">
        <v>304.10000000000002</v>
      </c>
      <c r="K122">
        <v>30.9</v>
      </c>
      <c r="L122">
        <v>3.7</v>
      </c>
      <c r="M122" s="2">
        <v>185</v>
      </c>
      <c r="N122" s="2">
        <v>-8.3000000000000007</v>
      </c>
      <c r="O122" s="2">
        <v>12</v>
      </c>
      <c r="P122" s="2">
        <v>24</v>
      </c>
      <c r="Q122" s="2">
        <v>92.699999999999989</v>
      </c>
      <c r="R122" s="2">
        <v>99.700000000000017</v>
      </c>
      <c r="S122" s="5">
        <v>0.65760000000000007</v>
      </c>
      <c r="U122" s="6"/>
    </row>
    <row r="123" spans="1:21" x14ac:dyDescent="0.3">
      <c r="A123" s="4">
        <v>0.54320000000000013</v>
      </c>
      <c r="B123">
        <v>13</v>
      </c>
      <c r="C123">
        <v>300</v>
      </c>
      <c r="D123" t="s">
        <v>174</v>
      </c>
      <c r="E123" t="s">
        <v>126</v>
      </c>
      <c r="F123" t="s">
        <v>29</v>
      </c>
      <c r="G123">
        <v>30</v>
      </c>
      <c r="H123">
        <v>226</v>
      </c>
      <c r="I123">
        <v>390</v>
      </c>
      <c r="J123">
        <v>289.39999999999998</v>
      </c>
      <c r="K123">
        <v>38.799999999999997</v>
      </c>
      <c r="L123">
        <v>7.9</v>
      </c>
      <c r="M123" s="2">
        <v>200</v>
      </c>
      <c r="N123" s="2">
        <v>-4.0999999999999996</v>
      </c>
      <c r="O123" s="2">
        <v>5</v>
      </c>
      <c r="P123" s="2">
        <v>10</v>
      </c>
      <c r="Q123" s="2">
        <v>116.39999999999999</v>
      </c>
      <c r="R123" s="2">
        <v>85.40000000000002</v>
      </c>
      <c r="S123" s="5">
        <v>0.54320000000000013</v>
      </c>
      <c r="U123" s="6"/>
    </row>
    <row r="124" spans="1:21" x14ac:dyDescent="0.3">
      <c r="A124" s="4">
        <v>0.51840000000000008</v>
      </c>
      <c r="B124">
        <v>13</v>
      </c>
      <c r="C124">
        <v>312</v>
      </c>
      <c r="D124" t="s">
        <v>327</v>
      </c>
      <c r="E124" t="s">
        <v>21</v>
      </c>
      <c r="F124" t="s">
        <v>29</v>
      </c>
      <c r="G124">
        <v>28</v>
      </c>
      <c r="H124">
        <v>262</v>
      </c>
      <c r="I124">
        <v>392</v>
      </c>
      <c r="J124">
        <v>307.10000000000002</v>
      </c>
      <c r="K124">
        <v>36.9</v>
      </c>
      <c r="L124">
        <v>7.5</v>
      </c>
      <c r="M124" s="2">
        <v>188</v>
      </c>
      <c r="N124" s="2">
        <v>-4.5</v>
      </c>
      <c r="O124" s="2">
        <v>7</v>
      </c>
      <c r="P124" s="2">
        <v>14</v>
      </c>
      <c r="Q124" s="2">
        <v>110.69999999999999</v>
      </c>
      <c r="R124" s="2">
        <v>82.300000000000011</v>
      </c>
      <c r="S124" s="5">
        <v>0.51840000000000008</v>
      </c>
      <c r="U124" s="6"/>
    </row>
    <row r="125" spans="1:21" x14ac:dyDescent="0.3">
      <c r="A125" s="4"/>
      <c r="M125" s="2"/>
      <c r="N125" s="2"/>
      <c r="O125" s="2"/>
      <c r="P125" s="2"/>
      <c r="Q125" s="2"/>
      <c r="R125" s="2"/>
      <c r="S125" s="5"/>
    </row>
    <row r="126" spans="1:21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21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21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G129" s="6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G131" s="6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G134" s="6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G137" s="6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  <row r="148" spans="1:19" x14ac:dyDescent="0.3">
      <c r="A148" s="4"/>
      <c r="M148" s="2"/>
      <c r="N148" s="2"/>
      <c r="O148" s="2"/>
      <c r="P148" s="2"/>
      <c r="Q148" s="2"/>
      <c r="R148" s="2"/>
      <c r="S148" s="5"/>
    </row>
  </sheetData>
  <autoFilter ref="A1:T1" xr:uid="{83E58996-56B7-4DEF-83AA-3E2D7BBD5EAE}">
    <sortState xmlns:xlrd2="http://schemas.microsoft.com/office/spreadsheetml/2017/richdata2" ref="A2:T121">
      <sortCondition descending="1" ref="A1"/>
    </sortState>
  </autoFilter>
  <sortState xmlns:xlrd2="http://schemas.microsoft.com/office/spreadsheetml/2017/richdata2" ref="A2:V146">
    <sortCondition descending="1" ref="A1:A146"/>
  </sortState>
  <conditionalFormatting sqref="D125:D137">
    <cfRule type="duplicateValues" dxfId="18" priority="2"/>
  </conditionalFormatting>
  <conditionalFormatting sqref="D138:D145">
    <cfRule type="duplicateValues" dxfId="17" priority="6"/>
  </conditionalFormatting>
  <conditionalFormatting sqref="D146:D148">
    <cfRule type="duplicateValues" dxfId="16" priority="8"/>
  </conditionalFormatting>
  <conditionalFormatting sqref="D2:D12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U101"/>
  <sheetViews>
    <sheetView topLeftCell="A24" workbookViewId="0">
      <selection activeCell="A2" sqref="A2:A49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17.44140625" bestFit="1" customWidth="1"/>
    <col min="22" max="22" width="4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  <c r="U1" s="8"/>
    </row>
    <row r="2" spans="1:21" x14ac:dyDescent="0.3">
      <c r="A2" s="4">
        <v>38.789999999999992</v>
      </c>
      <c r="B2">
        <v>4</v>
      </c>
      <c r="C2">
        <v>25</v>
      </c>
      <c r="D2" t="s">
        <v>45</v>
      </c>
      <c r="E2" t="s">
        <v>31</v>
      </c>
      <c r="F2" t="s">
        <v>46</v>
      </c>
      <c r="G2">
        <v>33</v>
      </c>
      <c r="H2">
        <v>15</v>
      </c>
      <c r="I2">
        <v>53</v>
      </c>
      <c r="J2">
        <v>26.2</v>
      </c>
      <c r="K2">
        <v>11.8</v>
      </c>
      <c r="L2">
        <v>18.600000000000001</v>
      </c>
      <c r="M2" s="2">
        <v>475</v>
      </c>
      <c r="N2" s="2">
        <v>6.6000000000000014</v>
      </c>
      <c r="O2" s="2">
        <v>2</v>
      </c>
      <c r="P2" s="2">
        <v>4</v>
      </c>
      <c r="Q2" s="2">
        <v>35.400000000000006</v>
      </c>
      <c r="R2" s="2">
        <v>456.79999999999995</v>
      </c>
      <c r="S2" s="5">
        <v>30.789999999999996</v>
      </c>
      <c r="T2" s="2">
        <v>8</v>
      </c>
      <c r="U2" s="6"/>
    </row>
    <row r="3" spans="1:21" x14ac:dyDescent="0.3">
      <c r="A3" s="4">
        <v>37.9696</v>
      </c>
      <c r="B3">
        <v>3</v>
      </c>
      <c r="C3">
        <v>15</v>
      </c>
      <c r="D3" t="s">
        <v>83</v>
      </c>
      <c r="E3" t="s">
        <v>62</v>
      </c>
      <c r="F3" t="s">
        <v>46</v>
      </c>
      <c r="G3">
        <v>22</v>
      </c>
      <c r="H3">
        <v>9</v>
      </c>
      <c r="I3">
        <v>55</v>
      </c>
      <c r="J3">
        <v>19.899999999999999</v>
      </c>
      <c r="K3">
        <v>11.1</v>
      </c>
      <c r="L3">
        <v>7.6</v>
      </c>
      <c r="M3" s="2">
        <v>485</v>
      </c>
      <c r="N3" s="2">
        <v>-4.4000000000000004</v>
      </c>
      <c r="O3" s="2">
        <v>13</v>
      </c>
      <c r="P3" s="2">
        <v>26</v>
      </c>
      <c r="Q3" s="2">
        <v>33.299999999999997</v>
      </c>
      <c r="R3" s="2">
        <v>468.9</v>
      </c>
      <c r="S3" s="5">
        <v>37.9696</v>
      </c>
      <c r="T3" s="2"/>
      <c r="U3" s="6"/>
    </row>
    <row r="4" spans="1:21" x14ac:dyDescent="0.3">
      <c r="A4" s="4">
        <v>36.918399999999998</v>
      </c>
      <c r="B4">
        <v>3</v>
      </c>
      <c r="C4">
        <v>22</v>
      </c>
      <c r="D4" t="s">
        <v>106</v>
      </c>
      <c r="E4" t="s">
        <v>87</v>
      </c>
      <c r="F4" t="s">
        <v>46</v>
      </c>
      <c r="G4">
        <v>27</v>
      </c>
      <c r="H4">
        <v>12</v>
      </c>
      <c r="I4">
        <v>40</v>
      </c>
      <c r="J4">
        <v>24.1</v>
      </c>
      <c r="K4">
        <v>7.1</v>
      </c>
      <c r="L4">
        <v>12.7</v>
      </c>
      <c r="M4" s="2">
        <v>478</v>
      </c>
      <c r="N4" s="2">
        <v>0.69999999999999929</v>
      </c>
      <c r="O4" s="2">
        <v>5</v>
      </c>
      <c r="P4" s="2">
        <v>10</v>
      </c>
      <c r="Q4" s="2">
        <v>21.299999999999997</v>
      </c>
      <c r="R4" s="2">
        <v>468.09999999999997</v>
      </c>
      <c r="S4" s="5">
        <v>36.918399999999998</v>
      </c>
      <c r="U4" s="6"/>
    </row>
    <row r="5" spans="1:21" x14ac:dyDescent="0.3">
      <c r="A5" s="4">
        <v>24.863999999999997</v>
      </c>
      <c r="B5">
        <v>5</v>
      </c>
      <c r="C5">
        <v>47</v>
      </c>
      <c r="D5" t="s">
        <v>185</v>
      </c>
      <c r="E5" t="s">
        <v>28</v>
      </c>
      <c r="F5" t="s">
        <v>46</v>
      </c>
      <c r="G5">
        <v>25</v>
      </c>
      <c r="H5">
        <v>24</v>
      </c>
      <c r="I5">
        <v>73</v>
      </c>
      <c r="J5">
        <v>50.6</v>
      </c>
      <c r="K5">
        <v>13.1</v>
      </c>
      <c r="L5">
        <v>12.7</v>
      </c>
      <c r="M5" s="2">
        <v>453</v>
      </c>
      <c r="N5" s="2">
        <v>-5.3000000000000007</v>
      </c>
      <c r="O5" s="2">
        <v>10</v>
      </c>
      <c r="P5" s="2">
        <v>20</v>
      </c>
      <c r="Q5" s="2">
        <v>39.299999999999997</v>
      </c>
      <c r="R5" s="2">
        <v>423.09999999999997</v>
      </c>
      <c r="S5" s="5">
        <v>24.863999999999997</v>
      </c>
      <c r="T5" s="2"/>
      <c r="U5" s="6"/>
    </row>
    <row r="6" spans="1:21" x14ac:dyDescent="0.3">
      <c r="A6" s="4">
        <v>21.810749999999999</v>
      </c>
      <c r="B6">
        <v>6</v>
      </c>
      <c r="C6">
        <v>67</v>
      </c>
      <c r="D6" t="s">
        <v>146</v>
      </c>
      <c r="E6" t="s">
        <v>95</v>
      </c>
      <c r="F6" t="s">
        <v>46</v>
      </c>
      <c r="G6">
        <v>28</v>
      </c>
      <c r="H6">
        <v>53</v>
      </c>
      <c r="I6">
        <v>78</v>
      </c>
      <c r="J6">
        <v>66.2</v>
      </c>
      <c r="K6">
        <v>6.5</v>
      </c>
      <c r="L6">
        <v>11.8</v>
      </c>
      <c r="M6" s="2">
        <v>433</v>
      </c>
      <c r="N6" s="2">
        <v>-0.19999999999999929</v>
      </c>
      <c r="O6" s="2">
        <v>7</v>
      </c>
      <c r="P6" s="2">
        <v>14</v>
      </c>
      <c r="Q6" s="2">
        <v>19.5</v>
      </c>
      <c r="R6" s="2">
        <v>427.1</v>
      </c>
      <c r="S6" s="5">
        <v>21.810749999999999</v>
      </c>
      <c r="T6" s="2"/>
      <c r="U6" s="6"/>
    </row>
    <row r="7" spans="1:21" x14ac:dyDescent="0.3">
      <c r="A7" s="4">
        <v>21.202999999999999</v>
      </c>
      <c r="B7">
        <v>6</v>
      </c>
      <c r="C7">
        <v>62</v>
      </c>
      <c r="D7" t="s">
        <v>77</v>
      </c>
      <c r="E7" t="s">
        <v>78</v>
      </c>
      <c r="F7" t="s">
        <v>46</v>
      </c>
      <c r="G7">
        <v>29</v>
      </c>
      <c r="H7">
        <v>39</v>
      </c>
      <c r="I7">
        <v>85</v>
      </c>
      <c r="J7">
        <v>62.6</v>
      </c>
      <c r="K7">
        <v>10.8</v>
      </c>
      <c r="L7">
        <v>13.4</v>
      </c>
      <c r="M7" s="2">
        <v>438</v>
      </c>
      <c r="N7" s="2">
        <v>-4.5999999999999996</v>
      </c>
      <c r="O7" s="2">
        <v>6</v>
      </c>
      <c r="P7" s="2">
        <v>12</v>
      </c>
      <c r="Q7" s="2">
        <v>32.400000000000006</v>
      </c>
      <c r="R7" s="2">
        <v>408.4</v>
      </c>
      <c r="S7" s="5">
        <v>21.202999999999999</v>
      </c>
      <c r="U7" s="6"/>
    </row>
    <row r="8" spans="1:21" x14ac:dyDescent="0.3">
      <c r="A8" s="4">
        <v>18.650666666666666</v>
      </c>
      <c r="B8">
        <v>7</v>
      </c>
      <c r="C8">
        <v>77</v>
      </c>
      <c r="D8" t="s">
        <v>175</v>
      </c>
      <c r="E8" t="s">
        <v>33</v>
      </c>
      <c r="F8" t="s">
        <v>46</v>
      </c>
      <c r="G8">
        <v>24</v>
      </c>
      <c r="H8">
        <v>60</v>
      </c>
      <c r="I8">
        <v>108</v>
      </c>
      <c r="J8">
        <v>78.900000000000006</v>
      </c>
      <c r="K8">
        <v>12.8</v>
      </c>
      <c r="L8">
        <v>9.9</v>
      </c>
      <c r="M8" s="2">
        <v>423</v>
      </c>
      <c r="N8" s="2">
        <v>-2.0999999999999996</v>
      </c>
      <c r="O8" s="2">
        <v>11</v>
      </c>
      <c r="P8" s="2">
        <v>22</v>
      </c>
      <c r="Q8" s="2">
        <v>38.400000000000006</v>
      </c>
      <c r="R8" s="2">
        <v>402.4</v>
      </c>
      <c r="S8" s="5">
        <v>18.650666666666666</v>
      </c>
      <c r="T8" s="2"/>
      <c r="U8" s="6"/>
    </row>
    <row r="9" spans="1:21" x14ac:dyDescent="0.3">
      <c r="A9" s="4">
        <v>17.439999999999998</v>
      </c>
      <c r="B9">
        <v>7</v>
      </c>
      <c r="C9">
        <v>89</v>
      </c>
      <c r="D9" t="s">
        <v>397</v>
      </c>
      <c r="E9" t="s">
        <v>48</v>
      </c>
      <c r="F9" t="s">
        <v>46</v>
      </c>
      <c r="G9">
        <v>23</v>
      </c>
      <c r="H9">
        <v>71</v>
      </c>
      <c r="I9">
        <v>141</v>
      </c>
      <c r="J9">
        <v>92</v>
      </c>
      <c r="K9">
        <v>21.4</v>
      </c>
      <c r="L9">
        <v>11.1</v>
      </c>
      <c r="M9" s="2">
        <v>411</v>
      </c>
      <c r="N9" s="2">
        <v>-6.9</v>
      </c>
      <c r="O9" s="2">
        <v>12</v>
      </c>
      <c r="P9" s="2">
        <v>24</v>
      </c>
      <c r="Q9" s="2">
        <v>64.199999999999989</v>
      </c>
      <c r="R9" s="2">
        <v>357</v>
      </c>
      <c r="S9" s="5">
        <v>17.439999999999998</v>
      </c>
      <c r="U9" s="6"/>
    </row>
    <row r="10" spans="1:21" x14ac:dyDescent="0.3">
      <c r="A10" s="4">
        <v>15.643000000000001</v>
      </c>
      <c r="B10">
        <v>8</v>
      </c>
      <c r="C10">
        <v>108</v>
      </c>
      <c r="D10" t="s">
        <v>186</v>
      </c>
      <c r="E10" t="s">
        <v>99</v>
      </c>
      <c r="F10" t="s">
        <v>46</v>
      </c>
      <c r="G10">
        <v>28</v>
      </c>
      <c r="H10">
        <v>87</v>
      </c>
      <c r="I10">
        <v>136</v>
      </c>
      <c r="J10">
        <v>113.2</v>
      </c>
      <c r="K10">
        <v>13.1</v>
      </c>
      <c r="L10">
        <v>10.4</v>
      </c>
      <c r="M10" s="2">
        <v>392</v>
      </c>
      <c r="N10" s="2">
        <v>-7.6</v>
      </c>
      <c r="O10" s="2">
        <v>7</v>
      </c>
      <c r="P10" s="2">
        <v>14</v>
      </c>
      <c r="Q10" s="2">
        <v>39.299999999999997</v>
      </c>
      <c r="R10" s="2">
        <v>351.5</v>
      </c>
      <c r="S10" s="5">
        <v>15.643000000000001</v>
      </c>
      <c r="U10" s="6"/>
    </row>
    <row r="11" spans="1:21" x14ac:dyDescent="0.3">
      <c r="A11" s="4">
        <v>15.269</v>
      </c>
      <c r="B11">
        <v>8</v>
      </c>
      <c r="C11">
        <v>107</v>
      </c>
      <c r="D11" t="s">
        <v>69</v>
      </c>
      <c r="E11" t="s">
        <v>40</v>
      </c>
      <c r="F11" t="s">
        <v>46</v>
      </c>
      <c r="G11">
        <v>30</v>
      </c>
      <c r="H11">
        <v>84</v>
      </c>
      <c r="I11">
        <v>140</v>
      </c>
      <c r="J11">
        <v>109.6</v>
      </c>
      <c r="K11">
        <v>17.100000000000001</v>
      </c>
      <c r="L11">
        <v>9.4</v>
      </c>
      <c r="M11" s="2">
        <v>393</v>
      </c>
      <c r="N11" s="2">
        <v>-8.6</v>
      </c>
      <c r="O11" s="2">
        <v>5</v>
      </c>
      <c r="P11" s="2">
        <v>10</v>
      </c>
      <c r="Q11" s="2">
        <v>51.300000000000004</v>
      </c>
      <c r="R11" s="2">
        <v>334.5</v>
      </c>
      <c r="S11" s="5">
        <v>15.269</v>
      </c>
      <c r="U11" s="6"/>
    </row>
    <row r="12" spans="1:21" x14ac:dyDescent="0.3">
      <c r="A12" s="4">
        <v>14.93988</v>
      </c>
      <c r="B12">
        <v>8</v>
      </c>
      <c r="C12">
        <v>112</v>
      </c>
      <c r="D12" t="s">
        <v>395</v>
      </c>
      <c r="E12" t="s">
        <v>70</v>
      </c>
      <c r="F12" t="s">
        <v>46</v>
      </c>
      <c r="G12">
        <v>21</v>
      </c>
      <c r="H12">
        <v>79</v>
      </c>
      <c r="I12">
        <v>192</v>
      </c>
      <c r="J12">
        <v>117.4</v>
      </c>
      <c r="K12">
        <v>25.9</v>
      </c>
      <c r="L12">
        <v>8.6199999999999992</v>
      </c>
      <c r="M12" s="2">
        <v>388</v>
      </c>
      <c r="N12" s="2">
        <v>-9.3800000000000008</v>
      </c>
      <c r="O12" s="2">
        <v>14</v>
      </c>
      <c r="P12" s="2">
        <v>28</v>
      </c>
      <c r="Q12" s="2">
        <v>77.699999999999989</v>
      </c>
      <c r="R12" s="2">
        <v>319.54000000000002</v>
      </c>
      <c r="S12" s="5">
        <v>14.93988</v>
      </c>
      <c r="U12" s="6"/>
    </row>
    <row r="13" spans="1:21" x14ac:dyDescent="0.3">
      <c r="A13" s="4">
        <v>14.6342</v>
      </c>
      <c r="B13">
        <v>8</v>
      </c>
      <c r="C13">
        <v>98</v>
      </c>
      <c r="D13" t="s">
        <v>229</v>
      </c>
      <c r="E13" t="s">
        <v>57</v>
      </c>
      <c r="F13" t="s">
        <v>46</v>
      </c>
      <c r="G13">
        <v>26</v>
      </c>
      <c r="H13">
        <v>78</v>
      </c>
      <c r="I13">
        <v>150</v>
      </c>
      <c r="J13">
        <v>102.3</v>
      </c>
      <c r="K13">
        <v>19.7</v>
      </c>
      <c r="L13">
        <v>10.1</v>
      </c>
      <c r="M13" s="2">
        <v>402</v>
      </c>
      <c r="N13" s="2">
        <v>-1.9000000000000004</v>
      </c>
      <c r="O13" s="2">
        <v>6</v>
      </c>
      <c r="P13" s="2">
        <v>12</v>
      </c>
      <c r="Q13" s="2">
        <v>59.099999999999994</v>
      </c>
      <c r="R13" s="2">
        <v>351.1</v>
      </c>
      <c r="S13" s="5">
        <v>14.6342</v>
      </c>
      <c r="U13" s="6"/>
    </row>
    <row r="14" spans="1:21" x14ac:dyDescent="0.3">
      <c r="A14" s="4">
        <v>14.5198</v>
      </c>
      <c r="B14">
        <v>8</v>
      </c>
      <c r="C14">
        <v>118</v>
      </c>
      <c r="D14" t="s">
        <v>365</v>
      </c>
      <c r="E14" t="s">
        <v>35</v>
      </c>
      <c r="F14" t="s">
        <v>46</v>
      </c>
      <c r="G14">
        <v>23</v>
      </c>
      <c r="H14">
        <v>90</v>
      </c>
      <c r="I14">
        <v>150</v>
      </c>
      <c r="J14">
        <v>125</v>
      </c>
      <c r="K14">
        <v>14.1</v>
      </c>
      <c r="L14">
        <v>6.1</v>
      </c>
      <c r="M14" s="2">
        <v>382</v>
      </c>
      <c r="N14" s="2">
        <v>-5.9</v>
      </c>
      <c r="O14" s="2">
        <v>9</v>
      </c>
      <c r="P14" s="2">
        <v>18</v>
      </c>
      <c r="Q14" s="2">
        <v>42.3</v>
      </c>
      <c r="R14" s="2">
        <v>345.9</v>
      </c>
      <c r="S14" s="5">
        <v>14.5198</v>
      </c>
      <c r="T14" s="2"/>
      <c r="U14" s="6"/>
    </row>
    <row r="15" spans="1:21" x14ac:dyDescent="0.3">
      <c r="A15" s="4">
        <v>13.538181818181819</v>
      </c>
      <c r="B15">
        <v>9</v>
      </c>
      <c r="C15">
        <v>136</v>
      </c>
      <c r="D15" t="s">
        <v>203</v>
      </c>
      <c r="E15" t="s">
        <v>136</v>
      </c>
      <c r="F15" t="s">
        <v>46</v>
      </c>
      <c r="G15">
        <v>26</v>
      </c>
      <c r="H15">
        <v>78</v>
      </c>
      <c r="I15">
        <v>168</v>
      </c>
      <c r="J15">
        <v>137.1</v>
      </c>
      <c r="K15">
        <v>18.3</v>
      </c>
      <c r="L15">
        <v>9.5</v>
      </c>
      <c r="M15" s="2">
        <v>364</v>
      </c>
      <c r="N15" s="2">
        <v>-8.5</v>
      </c>
      <c r="O15" s="2">
        <v>9</v>
      </c>
      <c r="P15" s="2">
        <v>18</v>
      </c>
      <c r="Q15" s="2">
        <v>54.900000000000006</v>
      </c>
      <c r="R15" s="2">
        <v>310.10000000000002</v>
      </c>
      <c r="S15" s="5">
        <v>13.538181818181819</v>
      </c>
      <c r="T15" s="2"/>
      <c r="U15" s="6"/>
    </row>
    <row r="16" spans="1:21" x14ac:dyDescent="0.3">
      <c r="A16" s="4">
        <v>13.418181818181818</v>
      </c>
      <c r="B16">
        <v>9</v>
      </c>
      <c r="C16">
        <v>135</v>
      </c>
      <c r="D16" t="s">
        <v>281</v>
      </c>
      <c r="E16" t="s">
        <v>68</v>
      </c>
      <c r="F16" t="s">
        <v>46</v>
      </c>
      <c r="G16">
        <v>23</v>
      </c>
      <c r="H16">
        <v>106</v>
      </c>
      <c r="I16">
        <v>185</v>
      </c>
      <c r="J16">
        <v>136.4</v>
      </c>
      <c r="K16">
        <v>19.899999999999999</v>
      </c>
      <c r="L16">
        <v>5.0999999999999996</v>
      </c>
      <c r="M16" s="2">
        <v>365</v>
      </c>
      <c r="N16" s="2">
        <v>-12.9</v>
      </c>
      <c r="O16" s="2">
        <v>12</v>
      </c>
      <c r="P16" s="2">
        <v>24</v>
      </c>
      <c r="Q16" s="2">
        <v>59.699999999999996</v>
      </c>
      <c r="R16" s="2">
        <v>303.5</v>
      </c>
      <c r="S16" s="5">
        <v>13.418181818181818</v>
      </c>
      <c r="T16" s="2"/>
      <c r="U16" s="6"/>
    </row>
    <row r="17" spans="1:21" x14ac:dyDescent="0.3">
      <c r="A17" s="4">
        <v>12.742000000000001</v>
      </c>
      <c r="B17">
        <v>8</v>
      </c>
      <c r="C17">
        <v>100</v>
      </c>
      <c r="D17" t="s">
        <v>304</v>
      </c>
      <c r="E17" t="s">
        <v>80</v>
      </c>
      <c r="F17" t="s">
        <v>46</v>
      </c>
      <c r="G17">
        <v>23</v>
      </c>
      <c r="H17">
        <v>78</v>
      </c>
      <c r="I17">
        <v>133</v>
      </c>
      <c r="J17">
        <v>103.7</v>
      </c>
      <c r="K17">
        <v>16.399999999999999</v>
      </c>
      <c r="L17">
        <v>8.6</v>
      </c>
      <c r="M17" s="2">
        <v>400</v>
      </c>
      <c r="N17" s="2">
        <v>-9.4</v>
      </c>
      <c r="O17" s="2">
        <v>12</v>
      </c>
      <c r="P17" s="2">
        <v>24</v>
      </c>
      <c r="Q17" s="2">
        <v>49.199999999999996</v>
      </c>
      <c r="R17" s="2">
        <v>356</v>
      </c>
      <c r="S17" s="5">
        <v>15.742000000000001</v>
      </c>
      <c r="T17">
        <v>-3</v>
      </c>
      <c r="U17" s="6"/>
    </row>
    <row r="18" spans="1:21" x14ac:dyDescent="0.3">
      <c r="A18" s="4">
        <v>12.005454545454544</v>
      </c>
      <c r="B18">
        <v>9</v>
      </c>
      <c r="C18">
        <v>122</v>
      </c>
      <c r="D18" t="s">
        <v>430</v>
      </c>
      <c r="E18" t="s">
        <v>52</v>
      </c>
      <c r="F18" t="s">
        <v>46</v>
      </c>
      <c r="G18">
        <v>22</v>
      </c>
      <c r="H18">
        <v>89</v>
      </c>
      <c r="I18">
        <v>162</v>
      </c>
      <c r="J18">
        <v>127</v>
      </c>
      <c r="K18">
        <v>20.2</v>
      </c>
      <c r="L18">
        <v>8.1999999999999993</v>
      </c>
      <c r="M18" s="2">
        <v>378</v>
      </c>
      <c r="N18" s="2">
        <v>-3.8000000000000007</v>
      </c>
      <c r="O18" s="2">
        <v>13</v>
      </c>
      <c r="P18" s="2">
        <v>26</v>
      </c>
      <c r="Q18" s="2">
        <v>60.599999999999994</v>
      </c>
      <c r="R18" s="2">
        <v>335.79999999999995</v>
      </c>
      <c r="S18" s="5">
        <v>12.005454545454544</v>
      </c>
      <c r="U18" s="6"/>
    </row>
    <row r="19" spans="1:21" x14ac:dyDescent="0.3">
      <c r="A19" s="4">
        <v>11.754545454545454</v>
      </c>
      <c r="B19">
        <v>9</v>
      </c>
      <c r="C19">
        <v>131</v>
      </c>
      <c r="D19" t="s">
        <v>163</v>
      </c>
      <c r="E19" t="s">
        <v>91</v>
      </c>
      <c r="F19" t="s">
        <v>46</v>
      </c>
      <c r="G19">
        <v>24</v>
      </c>
      <c r="H19">
        <v>108</v>
      </c>
      <c r="I19">
        <v>177</v>
      </c>
      <c r="J19">
        <v>134.5</v>
      </c>
      <c r="K19">
        <v>16.8</v>
      </c>
      <c r="L19">
        <v>8.6999999999999993</v>
      </c>
      <c r="M19" s="2">
        <v>369</v>
      </c>
      <c r="N19" s="2">
        <v>-9.3000000000000007</v>
      </c>
      <c r="O19" s="2">
        <v>11</v>
      </c>
      <c r="P19" s="2">
        <v>22</v>
      </c>
      <c r="Q19" s="2">
        <v>50.400000000000006</v>
      </c>
      <c r="R19" s="2">
        <v>322</v>
      </c>
      <c r="S19" s="5">
        <v>11.754545454545454</v>
      </c>
      <c r="U19" s="6"/>
    </row>
    <row r="20" spans="1:21" x14ac:dyDescent="0.3">
      <c r="A20" s="4">
        <v>11.275500000000001</v>
      </c>
      <c r="B20">
        <v>10</v>
      </c>
      <c r="C20">
        <v>188</v>
      </c>
      <c r="D20" t="s">
        <v>323</v>
      </c>
      <c r="E20" t="s">
        <v>87</v>
      </c>
      <c r="F20" t="s">
        <v>46</v>
      </c>
      <c r="G20">
        <v>23</v>
      </c>
      <c r="H20">
        <v>157</v>
      </c>
      <c r="I20">
        <v>267</v>
      </c>
      <c r="J20">
        <v>204.2</v>
      </c>
      <c r="K20">
        <v>29.1</v>
      </c>
      <c r="L20">
        <v>6.5</v>
      </c>
      <c r="M20" s="2">
        <v>312</v>
      </c>
      <c r="N20" s="2">
        <v>-11.5</v>
      </c>
      <c r="O20" s="2">
        <v>12</v>
      </c>
      <c r="P20" s="2">
        <v>24</v>
      </c>
      <c r="Q20" s="2">
        <v>87.300000000000011</v>
      </c>
      <c r="R20" s="2">
        <v>225.7</v>
      </c>
      <c r="S20" s="5">
        <v>11.275500000000001</v>
      </c>
      <c r="U20" s="6"/>
    </row>
    <row r="21" spans="1:21" x14ac:dyDescent="0.3">
      <c r="A21" s="4">
        <v>11.0463</v>
      </c>
      <c r="B21">
        <v>10</v>
      </c>
      <c r="C21">
        <v>167</v>
      </c>
      <c r="D21" t="s">
        <v>404</v>
      </c>
      <c r="E21" t="s">
        <v>37</v>
      </c>
      <c r="F21" t="s">
        <v>46</v>
      </c>
      <c r="G21">
        <v>22</v>
      </c>
      <c r="H21">
        <v>136</v>
      </c>
      <c r="I21">
        <v>299</v>
      </c>
      <c r="J21">
        <v>183</v>
      </c>
      <c r="K21">
        <v>42.5</v>
      </c>
      <c r="L21">
        <v>7.46</v>
      </c>
      <c r="M21" s="2">
        <v>333</v>
      </c>
      <c r="N21" s="2">
        <v>-10.54</v>
      </c>
      <c r="O21" s="2">
        <v>13</v>
      </c>
      <c r="P21" s="2">
        <v>26</v>
      </c>
      <c r="Q21" s="2">
        <v>127.5</v>
      </c>
      <c r="R21" s="2">
        <v>210.42000000000002</v>
      </c>
      <c r="S21" s="5">
        <v>11.0463</v>
      </c>
      <c r="U21" s="6"/>
    </row>
    <row r="22" spans="1:21" x14ac:dyDescent="0.3">
      <c r="A22" s="4">
        <v>10.936500000000001</v>
      </c>
      <c r="B22">
        <v>10</v>
      </c>
      <c r="C22">
        <v>182</v>
      </c>
      <c r="D22" t="s">
        <v>184</v>
      </c>
      <c r="E22" t="s">
        <v>48</v>
      </c>
      <c r="F22" t="s">
        <v>46</v>
      </c>
      <c r="G22">
        <v>26</v>
      </c>
      <c r="H22">
        <v>139</v>
      </c>
      <c r="I22">
        <v>272</v>
      </c>
      <c r="J22">
        <v>200.6</v>
      </c>
      <c r="K22">
        <v>38.299999999999997</v>
      </c>
      <c r="L22">
        <v>9</v>
      </c>
      <c r="M22" s="2">
        <v>318</v>
      </c>
      <c r="N22" s="2">
        <v>-9</v>
      </c>
      <c r="O22" s="2">
        <v>9</v>
      </c>
      <c r="P22" s="2">
        <v>18</v>
      </c>
      <c r="Q22" s="2">
        <v>114.89999999999999</v>
      </c>
      <c r="R22" s="2">
        <v>203.10000000000002</v>
      </c>
      <c r="S22" s="5">
        <v>10.936500000000001</v>
      </c>
      <c r="U22" s="6"/>
    </row>
    <row r="23" spans="1:21" x14ac:dyDescent="0.3">
      <c r="A23" s="4">
        <v>10.8825</v>
      </c>
      <c r="B23">
        <v>10</v>
      </c>
      <c r="C23">
        <v>170</v>
      </c>
      <c r="D23" t="s">
        <v>339</v>
      </c>
      <c r="E23" t="s">
        <v>26</v>
      </c>
      <c r="F23" t="s">
        <v>46</v>
      </c>
      <c r="G23">
        <v>26</v>
      </c>
      <c r="H23">
        <v>135</v>
      </c>
      <c r="I23">
        <v>325</v>
      </c>
      <c r="J23">
        <v>185.7</v>
      </c>
      <c r="K23">
        <v>47.1</v>
      </c>
      <c r="L23">
        <v>8.4</v>
      </c>
      <c r="M23" s="2">
        <v>330</v>
      </c>
      <c r="N23" s="2">
        <v>-3.5999999999999996</v>
      </c>
      <c r="O23" s="2">
        <v>9</v>
      </c>
      <c r="P23" s="2">
        <v>18</v>
      </c>
      <c r="Q23" s="2">
        <v>141.30000000000001</v>
      </c>
      <c r="R23" s="2">
        <v>199.5</v>
      </c>
      <c r="S23" s="5">
        <v>10.8825</v>
      </c>
      <c r="T23" s="2"/>
      <c r="U23" s="6"/>
    </row>
    <row r="24" spans="1:21" x14ac:dyDescent="0.3">
      <c r="A24" s="4">
        <v>10.865</v>
      </c>
      <c r="B24">
        <v>10</v>
      </c>
      <c r="C24">
        <v>159</v>
      </c>
      <c r="D24" t="s">
        <v>122</v>
      </c>
      <c r="E24" t="s">
        <v>50</v>
      </c>
      <c r="F24" t="s">
        <v>46</v>
      </c>
      <c r="G24">
        <v>25</v>
      </c>
      <c r="H24">
        <v>142</v>
      </c>
      <c r="I24">
        <v>244</v>
      </c>
      <c r="J24">
        <v>169.8</v>
      </c>
      <c r="K24">
        <v>24.8</v>
      </c>
      <c r="L24">
        <v>7.2</v>
      </c>
      <c r="M24" s="2">
        <v>341</v>
      </c>
      <c r="N24" s="2">
        <v>-10.8</v>
      </c>
      <c r="O24" s="2">
        <v>10</v>
      </c>
      <c r="P24" s="2">
        <v>20</v>
      </c>
      <c r="Q24" s="2">
        <v>74.400000000000006</v>
      </c>
      <c r="R24" s="2">
        <v>265</v>
      </c>
      <c r="S24" s="5">
        <v>10.865</v>
      </c>
      <c r="T24" s="2"/>
      <c r="U24" s="6"/>
    </row>
    <row r="25" spans="1:21" x14ac:dyDescent="0.3">
      <c r="A25" s="4">
        <v>10.078999999999999</v>
      </c>
      <c r="B25">
        <v>10</v>
      </c>
      <c r="C25">
        <v>186</v>
      </c>
      <c r="D25" t="s">
        <v>153</v>
      </c>
      <c r="E25" t="s">
        <v>126</v>
      </c>
      <c r="F25" t="s">
        <v>46</v>
      </c>
      <c r="G25">
        <v>27</v>
      </c>
      <c r="H25">
        <v>163</v>
      </c>
      <c r="I25">
        <v>262</v>
      </c>
      <c r="J25">
        <v>202.2</v>
      </c>
      <c r="K25">
        <v>29.6</v>
      </c>
      <c r="L25">
        <v>5.8</v>
      </c>
      <c r="M25" s="2">
        <v>314</v>
      </c>
      <c r="N25" s="2">
        <v>-6.2</v>
      </c>
      <c r="O25" s="2">
        <v>3</v>
      </c>
      <c r="P25" s="2">
        <v>6</v>
      </c>
      <c r="Q25" s="2">
        <v>88.800000000000011</v>
      </c>
      <c r="R25" s="2">
        <v>212.59999999999997</v>
      </c>
      <c r="S25" s="5">
        <v>10.078999999999999</v>
      </c>
      <c r="T25" s="2"/>
      <c r="U25" s="6"/>
    </row>
    <row r="26" spans="1:21" x14ac:dyDescent="0.3">
      <c r="A26" s="4">
        <v>9.9634999999999998</v>
      </c>
      <c r="B26">
        <v>10</v>
      </c>
      <c r="C26">
        <v>176</v>
      </c>
      <c r="D26" t="s">
        <v>295</v>
      </c>
      <c r="E26" t="s">
        <v>21</v>
      </c>
      <c r="F26" t="s">
        <v>46</v>
      </c>
      <c r="G26">
        <v>24</v>
      </c>
      <c r="H26">
        <v>142</v>
      </c>
      <c r="I26">
        <v>291</v>
      </c>
      <c r="J26">
        <v>193.2</v>
      </c>
      <c r="K26">
        <v>37.9</v>
      </c>
      <c r="L26">
        <v>6.2</v>
      </c>
      <c r="M26" s="2">
        <v>324</v>
      </c>
      <c r="N26" s="2">
        <v>-5.8</v>
      </c>
      <c r="O26" s="2">
        <v>6</v>
      </c>
      <c r="P26" s="2">
        <v>12</v>
      </c>
      <c r="Q26" s="2">
        <v>113.69999999999999</v>
      </c>
      <c r="R26" s="2">
        <v>204.90000000000003</v>
      </c>
      <c r="S26" s="5">
        <v>9.9634999999999998</v>
      </c>
      <c r="T26" s="2"/>
      <c r="U26" s="6"/>
    </row>
    <row r="27" spans="1:21" x14ac:dyDescent="0.3">
      <c r="A27" s="4">
        <v>9.3070769230769237</v>
      </c>
      <c r="B27">
        <v>11</v>
      </c>
      <c r="C27">
        <v>235</v>
      </c>
      <c r="D27" t="s">
        <v>156</v>
      </c>
      <c r="E27" t="s">
        <v>126</v>
      </c>
      <c r="F27" t="s">
        <v>46</v>
      </c>
      <c r="G27">
        <v>28</v>
      </c>
      <c r="H27">
        <v>214</v>
      </c>
      <c r="I27">
        <v>292</v>
      </c>
      <c r="J27">
        <v>254.9</v>
      </c>
      <c r="K27">
        <v>21.6</v>
      </c>
      <c r="L27">
        <v>6.5</v>
      </c>
      <c r="M27" s="2">
        <v>265</v>
      </c>
      <c r="N27" s="2">
        <v>-5.5</v>
      </c>
      <c r="O27" s="2">
        <v>4</v>
      </c>
      <c r="P27" s="2">
        <v>8</v>
      </c>
      <c r="Q27" s="2">
        <v>64.800000000000011</v>
      </c>
      <c r="R27" s="2">
        <v>197.2</v>
      </c>
      <c r="S27" s="5">
        <v>9.3070769230769237</v>
      </c>
      <c r="T27" s="2"/>
      <c r="U27" s="6"/>
    </row>
    <row r="28" spans="1:21" x14ac:dyDescent="0.3">
      <c r="A28" s="4">
        <v>9.2566153846153831</v>
      </c>
      <c r="B28">
        <v>11</v>
      </c>
      <c r="C28">
        <v>193</v>
      </c>
      <c r="D28" t="s">
        <v>204</v>
      </c>
      <c r="E28" t="s">
        <v>54</v>
      </c>
      <c r="F28" t="s">
        <v>46</v>
      </c>
      <c r="G28">
        <v>28</v>
      </c>
      <c r="H28">
        <v>150</v>
      </c>
      <c r="I28">
        <v>268</v>
      </c>
      <c r="J28">
        <v>211.7</v>
      </c>
      <c r="K28">
        <v>36.6</v>
      </c>
      <c r="L28">
        <v>9.3000000000000007</v>
      </c>
      <c r="M28" s="2">
        <v>307</v>
      </c>
      <c r="N28" s="2">
        <v>-2.6999999999999993</v>
      </c>
      <c r="O28" s="2">
        <v>2</v>
      </c>
      <c r="P28" s="2">
        <v>4</v>
      </c>
      <c r="Q28" s="2">
        <v>109.80000000000001</v>
      </c>
      <c r="R28" s="2">
        <v>193.09999999999997</v>
      </c>
      <c r="S28" s="5">
        <v>9.2566153846153831</v>
      </c>
      <c r="U28" s="6"/>
    </row>
    <row r="29" spans="1:21" x14ac:dyDescent="0.3">
      <c r="A29" s="4">
        <v>9.1950769230769236</v>
      </c>
      <c r="B29">
        <v>11</v>
      </c>
      <c r="C29">
        <v>215</v>
      </c>
      <c r="D29" t="s">
        <v>154</v>
      </c>
      <c r="E29" t="s">
        <v>72</v>
      </c>
      <c r="F29" t="s">
        <v>46</v>
      </c>
      <c r="G29">
        <v>30</v>
      </c>
      <c r="H29">
        <v>180</v>
      </c>
      <c r="I29">
        <v>285</v>
      </c>
      <c r="J29">
        <v>231.5</v>
      </c>
      <c r="K29">
        <v>29.8</v>
      </c>
      <c r="L29">
        <v>9.5</v>
      </c>
      <c r="M29" s="2">
        <v>285</v>
      </c>
      <c r="N29" s="2">
        <v>-2.5</v>
      </c>
      <c r="O29" s="2">
        <v>0</v>
      </c>
      <c r="P29" s="2">
        <v>0</v>
      </c>
      <c r="Q29" s="2">
        <v>89.4</v>
      </c>
      <c r="R29" s="2">
        <v>188.1</v>
      </c>
      <c r="S29" s="5">
        <v>9.1950769230769236</v>
      </c>
      <c r="T29" s="2"/>
      <c r="U29" s="6"/>
    </row>
    <row r="30" spans="1:21" x14ac:dyDescent="0.3">
      <c r="A30" s="4">
        <v>8.9169230769230765</v>
      </c>
      <c r="B30">
        <v>11</v>
      </c>
      <c r="C30">
        <v>226</v>
      </c>
      <c r="D30" t="s">
        <v>167</v>
      </c>
      <c r="E30" t="s">
        <v>44</v>
      </c>
      <c r="F30" t="s">
        <v>46</v>
      </c>
      <c r="G30">
        <v>24</v>
      </c>
      <c r="H30">
        <v>172</v>
      </c>
      <c r="I30">
        <v>346</v>
      </c>
      <c r="J30">
        <v>244.3</v>
      </c>
      <c r="K30">
        <v>38.1</v>
      </c>
      <c r="L30">
        <v>6.9</v>
      </c>
      <c r="M30" s="2">
        <v>274</v>
      </c>
      <c r="N30" s="2">
        <v>-5.0999999999999996</v>
      </c>
      <c r="O30" s="2">
        <v>8</v>
      </c>
      <c r="P30" s="2">
        <v>16</v>
      </c>
      <c r="Q30" s="2">
        <v>114.30000000000001</v>
      </c>
      <c r="R30" s="2">
        <v>165.5</v>
      </c>
      <c r="S30" s="5">
        <v>8.9169230769230765</v>
      </c>
      <c r="U30" s="6"/>
    </row>
    <row r="31" spans="1:21" x14ac:dyDescent="0.3">
      <c r="A31" s="4">
        <v>8.8814769230769226</v>
      </c>
      <c r="B31">
        <v>11</v>
      </c>
      <c r="C31">
        <v>210</v>
      </c>
      <c r="D31" t="s">
        <v>400</v>
      </c>
      <c r="E31" t="s">
        <v>33</v>
      </c>
      <c r="F31" t="s">
        <v>46</v>
      </c>
      <c r="G31">
        <v>21</v>
      </c>
      <c r="H31">
        <v>163</v>
      </c>
      <c r="I31">
        <v>339</v>
      </c>
      <c r="J31">
        <v>227.9</v>
      </c>
      <c r="K31">
        <v>43.8</v>
      </c>
      <c r="L31">
        <v>7.34</v>
      </c>
      <c r="M31" s="2">
        <v>290</v>
      </c>
      <c r="N31" s="2">
        <v>-4.66</v>
      </c>
      <c r="O31" s="2">
        <v>9</v>
      </c>
      <c r="P31" s="2">
        <v>18</v>
      </c>
      <c r="Q31" s="2">
        <v>131.39999999999998</v>
      </c>
      <c r="R31" s="2">
        <v>162.62</v>
      </c>
      <c r="S31" s="5">
        <v>8.8814769230769226</v>
      </c>
      <c r="T31" s="2"/>
      <c r="U31" s="6"/>
    </row>
    <row r="32" spans="1:21" x14ac:dyDescent="0.3">
      <c r="A32" s="4">
        <v>8.7070000000000007</v>
      </c>
      <c r="B32">
        <v>12</v>
      </c>
      <c r="C32">
        <v>242</v>
      </c>
      <c r="D32" t="s">
        <v>191</v>
      </c>
      <c r="E32" t="s">
        <v>68</v>
      </c>
      <c r="F32" t="s">
        <v>46</v>
      </c>
      <c r="G32">
        <v>32</v>
      </c>
      <c r="H32">
        <v>206</v>
      </c>
      <c r="I32">
        <v>298</v>
      </c>
      <c r="J32">
        <v>256.89999999999998</v>
      </c>
      <c r="K32">
        <v>22.5</v>
      </c>
      <c r="L32">
        <v>11.6</v>
      </c>
      <c r="M32" s="2">
        <v>258</v>
      </c>
      <c r="N32" s="2">
        <v>-6.4</v>
      </c>
      <c r="O32" s="2">
        <v>3</v>
      </c>
      <c r="P32" s="2">
        <v>6</v>
      </c>
      <c r="Q32" s="2">
        <v>67.5</v>
      </c>
      <c r="R32" s="2">
        <v>183.7</v>
      </c>
      <c r="S32" s="5">
        <v>8.7070000000000007</v>
      </c>
      <c r="T32" s="2"/>
      <c r="U32" s="6"/>
    </row>
    <row r="33" spans="1:21" x14ac:dyDescent="0.3">
      <c r="A33" s="4">
        <v>8.6769230769230763</v>
      </c>
      <c r="B33">
        <v>11</v>
      </c>
      <c r="C33">
        <v>225</v>
      </c>
      <c r="D33" t="s">
        <v>333</v>
      </c>
      <c r="E33" t="s">
        <v>74</v>
      </c>
      <c r="F33" t="s">
        <v>46</v>
      </c>
      <c r="G33">
        <v>24</v>
      </c>
      <c r="H33">
        <v>167</v>
      </c>
      <c r="I33">
        <v>344</v>
      </c>
      <c r="J33">
        <v>243.2</v>
      </c>
      <c r="K33">
        <v>40.799999999999997</v>
      </c>
      <c r="L33">
        <v>5.8</v>
      </c>
      <c r="M33" s="2">
        <v>275</v>
      </c>
      <c r="N33" s="2">
        <v>-6.2</v>
      </c>
      <c r="O33" s="2">
        <v>6</v>
      </c>
      <c r="P33" s="2">
        <v>12</v>
      </c>
      <c r="Q33" s="2">
        <v>122.39999999999999</v>
      </c>
      <c r="R33" s="2">
        <v>146</v>
      </c>
      <c r="S33" s="5">
        <v>8.6769230769230763</v>
      </c>
      <c r="T33" s="2"/>
      <c r="U33" s="6"/>
    </row>
    <row r="34" spans="1:21" x14ac:dyDescent="0.3">
      <c r="A34" s="4">
        <v>8.6471384615384608</v>
      </c>
      <c r="B34">
        <v>11</v>
      </c>
      <c r="C34">
        <v>199</v>
      </c>
      <c r="D34" t="s">
        <v>426</v>
      </c>
      <c r="E34" t="s">
        <v>42</v>
      </c>
      <c r="F34" t="s">
        <v>46</v>
      </c>
      <c r="G34">
        <v>24</v>
      </c>
      <c r="H34">
        <v>139</v>
      </c>
      <c r="I34">
        <v>317</v>
      </c>
      <c r="J34">
        <v>209.7</v>
      </c>
      <c r="K34">
        <v>54.7</v>
      </c>
      <c r="L34">
        <v>7.34</v>
      </c>
      <c r="M34" s="2">
        <v>301</v>
      </c>
      <c r="N34" s="2">
        <v>-4.66</v>
      </c>
      <c r="O34" s="2">
        <v>8</v>
      </c>
      <c r="P34" s="2">
        <v>16</v>
      </c>
      <c r="Q34" s="2">
        <v>164.10000000000002</v>
      </c>
      <c r="R34" s="2">
        <v>143.57999999999998</v>
      </c>
      <c r="S34" s="5">
        <v>8.6471384615384608</v>
      </c>
      <c r="T34" s="2"/>
      <c r="U34" s="6"/>
    </row>
    <row r="35" spans="1:21" x14ac:dyDescent="0.3">
      <c r="A35" s="4">
        <v>8.578215384615385</v>
      </c>
      <c r="B35">
        <v>11</v>
      </c>
      <c r="C35">
        <v>211</v>
      </c>
      <c r="D35" t="s">
        <v>416</v>
      </c>
      <c r="E35" t="s">
        <v>37</v>
      </c>
      <c r="F35" t="s">
        <v>46</v>
      </c>
      <c r="G35">
        <v>22</v>
      </c>
      <c r="H35">
        <v>136</v>
      </c>
      <c r="I35">
        <v>354</v>
      </c>
      <c r="J35">
        <v>228.3</v>
      </c>
      <c r="K35">
        <v>53.9</v>
      </c>
      <c r="L35">
        <v>7.34</v>
      </c>
      <c r="M35" s="2">
        <v>289</v>
      </c>
      <c r="N35" s="2">
        <v>-4.66</v>
      </c>
      <c r="O35" s="2">
        <v>10</v>
      </c>
      <c r="P35" s="2">
        <v>20</v>
      </c>
      <c r="Q35" s="2">
        <v>161.69999999999999</v>
      </c>
      <c r="R35" s="2">
        <v>137.98000000000002</v>
      </c>
      <c r="S35" s="5">
        <v>8.578215384615385</v>
      </c>
      <c r="U35" s="6"/>
    </row>
    <row r="36" spans="1:21" x14ac:dyDescent="0.3">
      <c r="A36" s="4">
        <v>7.8467692307692314</v>
      </c>
      <c r="B36">
        <v>11</v>
      </c>
      <c r="C36">
        <v>236</v>
      </c>
      <c r="D36" t="s">
        <v>200</v>
      </c>
      <c r="E36" t="s">
        <v>24</v>
      </c>
      <c r="F36" t="s">
        <v>46</v>
      </c>
      <c r="G36">
        <v>29</v>
      </c>
      <c r="H36">
        <v>165</v>
      </c>
      <c r="I36">
        <v>320</v>
      </c>
      <c r="J36">
        <v>255.4</v>
      </c>
      <c r="K36">
        <v>36</v>
      </c>
      <c r="L36">
        <v>7.9</v>
      </c>
      <c r="M36" s="2">
        <v>264</v>
      </c>
      <c r="N36" s="2">
        <v>-4.0999999999999996</v>
      </c>
      <c r="O36" s="2">
        <v>6</v>
      </c>
      <c r="P36" s="2">
        <v>12</v>
      </c>
      <c r="Q36" s="2">
        <v>108</v>
      </c>
      <c r="R36" s="2">
        <v>159.80000000000001</v>
      </c>
      <c r="S36" s="5">
        <v>7.8467692307692314</v>
      </c>
      <c r="U36" s="6"/>
    </row>
    <row r="37" spans="1:21" x14ac:dyDescent="0.3">
      <c r="A37" s="4">
        <v>7.26</v>
      </c>
      <c r="B37">
        <v>12</v>
      </c>
      <c r="C37">
        <v>244</v>
      </c>
      <c r="D37" t="s">
        <v>329</v>
      </c>
      <c r="E37" t="s">
        <v>40</v>
      </c>
      <c r="F37" t="s">
        <v>46</v>
      </c>
      <c r="G37">
        <v>22</v>
      </c>
      <c r="H37">
        <v>191</v>
      </c>
      <c r="I37">
        <v>345</v>
      </c>
      <c r="J37">
        <v>264.7</v>
      </c>
      <c r="K37">
        <v>40.200000000000003</v>
      </c>
      <c r="L37">
        <v>6.8</v>
      </c>
      <c r="M37" s="2">
        <v>256</v>
      </c>
      <c r="N37" s="2">
        <v>-11.2</v>
      </c>
      <c r="O37" s="2">
        <v>13</v>
      </c>
      <c r="P37" s="2">
        <v>26</v>
      </c>
      <c r="Q37" s="2">
        <v>120.60000000000001</v>
      </c>
      <c r="R37" s="2">
        <v>139</v>
      </c>
      <c r="S37" s="5">
        <v>7.26</v>
      </c>
      <c r="U37" s="6"/>
    </row>
    <row r="38" spans="1:21" x14ac:dyDescent="0.3">
      <c r="A38" s="4">
        <v>1.2450000000000001</v>
      </c>
      <c r="B38">
        <v>12</v>
      </c>
      <c r="C38">
        <v>285</v>
      </c>
      <c r="D38" t="s">
        <v>328</v>
      </c>
      <c r="E38" t="s">
        <v>128</v>
      </c>
      <c r="F38" t="s">
        <v>46</v>
      </c>
      <c r="G38">
        <v>27</v>
      </c>
      <c r="H38">
        <v>249</v>
      </c>
      <c r="I38">
        <v>354</v>
      </c>
      <c r="J38">
        <v>291.89999999999998</v>
      </c>
      <c r="K38">
        <v>28.3</v>
      </c>
      <c r="L38">
        <v>7.7</v>
      </c>
      <c r="M38" s="2">
        <v>215</v>
      </c>
      <c r="N38" s="2">
        <v>-4.3</v>
      </c>
      <c r="O38" s="2">
        <v>8</v>
      </c>
      <c r="P38" s="2">
        <v>16</v>
      </c>
      <c r="Q38" s="2">
        <v>84.9</v>
      </c>
      <c r="R38" s="2">
        <v>137.5</v>
      </c>
      <c r="S38" s="5">
        <v>1.2450000000000001</v>
      </c>
      <c r="U38" s="6"/>
    </row>
    <row r="39" spans="1:21" x14ac:dyDescent="0.3">
      <c r="A39" s="4">
        <v>1.1351125</v>
      </c>
      <c r="B39">
        <v>14</v>
      </c>
      <c r="C39">
        <v>373</v>
      </c>
      <c r="D39" t="s">
        <v>428</v>
      </c>
      <c r="E39" t="s">
        <v>78</v>
      </c>
      <c r="F39" t="s">
        <v>46</v>
      </c>
      <c r="G39">
        <v>23</v>
      </c>
      <c r="H39">
        <v>278</v>
      </c>
      <c r="I39">
        <v>367</v>
      </c>
      <c r="J39">
        <v>333.7</v>
      </c>
      <c r="K39">
        <v>29.9</v>
      </c>
      <c r="L39">
        <v>4.1589999999999998</v>
      </c>
      <c r="M39" s="2">
        <v>127</v>
      </c>
      <c r="N39" s="2">
        <v>-7.8410000000000002</v>
      </c>
      <c r="O39" s="2">
        <v>12</v>
      </c>
      <c r="P39" s="2">
        <v>24</v>
      </c>
      <c r="Q39" s="2">
        <v>89.699999999999989</v>
      </c>
      <c r="R39" s="2">
        <v>45.617999999999995</v>
      </c>
      <c r="S39" s="5">
        <v>0.13511249999999997</v>
      </c>
      <c r="T39">
        <v>1</v>
      </c>
      <c r="U39" s="6"/>
    </row>
    <row r="40" spans="1:21" x14ac:dyDescent="0.3">
      <c r="A40" s="4">
        <v>1.0309999999999997</v>
      </c>
      <c r="B40">
        <v>12</v>
      </c>
      <c r="C40">
        <v>280</v>
      </c>
      <c r="D40" t="s">
        <v>361</v>
      </c>
      <c r="E40" t="s">
        <v>26</v>
      </c>
      <c r="F40" t="s">
        <v>46</v>
      </c>
      <c r="G40">
        <v>32</v>
      </c>
      <c r="H40">
        <v>210</v>
      </c>
      <c r="I40">
        <v>369</v>
      </c>
      <c r="J40">
        <v>294.10000000000002</v>
      </c>
      <c r="K40">
        <v>34.700000000000003</v>
      </c>
      <c r="L40">
        <v>9.1</v>
      </c>
      <c r="M40" s="2">
        <v>220</v>
      </c>
      <c r="N40" s="2">
        <v>-2.9000000000000004</v>
      </c>
      <c r="O40" s="2">
        <v>3</v>
      </c>
      <c r="P40" s="2">
        <v>6</v>
      </c>
      <c r="Q40" s="2">
        <v>104.10000000000001</v>
      </c>
      <c r="R40" s="2">
        <v>116.09999999999998</v>
      </c>
      <c r="S40" s="5">
        <v>1.0309999999999997</v>
      </c>
      <c r="U40" s="6"/>
    </row>
    <row r="41" spans="1:21" x14ac:dyDescent="0.3">
      <c r="A41" s="4">
        <v>1.0173749999999999</v>
      </c>
      <c r="B41">
        <v>14</v>
      </c>
      <c r="C41">
        <v>343</v>
      </c>
      <c r="D41" t="s">
        <v>422</v>
      </c>
      <c r="E41" t="s">
        <v>128</v>
      </c>
      <c r="F41" t="s">
        <v>46</v>
      </c>
      <c r="G41">
        <v>23</v>
      </c>
      <c r="H41">
        <v>232</v>
      </c>
      <c r="I41">
        <v>395</v>
      </c>
      <c r="J41">
        <v>319.5</v>
      </c>
      <c r="K41">
        <v>46.6</v>
      </c>
      <c r="L41">
        <v>4.79</v>
      </c>
      <c r="M41" s="2">
        <v>157</v>
      </c>
      <c r="N41" s="2">
        <v>-7.21</v>
      </c>
      <c r="O41" s="2">
        <v>12</v>
      </c>
      <c r="P41" s="2">
        <v>24</v>
      </c>
      <c r="Q41" s="2">
        <v>139.80000000000001</v>
      </c>
      <c r="R41" s="2">
        <v>26.78</v>
      </c>
      <c r="S41" s="5">
        <v>1.7375000000000008E-2</v>
      </c>
      <c r="T41">
        <v>1</v>
      </c>
      <c r="U41" s="6"/>
    </row>
    <row r="42" spans="1:21" x14ac:dyDescent="0.3">
      <c r="A42" s="4">
        <v>1.0031249999999998</v>
      </c>
      <c r="B42">
        <v>14</v>
      </c>
      <c r="C42">
        <v>395</v>
      </c>
      <c r="D42" t="s">
        <v>303</v>
      </c>
      <c r="E42" t="s">
        <v>128</v>
      </c>
      <c r="F42" t="s">
        <v>46</v>
      </c>
      <c r="G42">
        <v>22</v>
      </c>
      <c r="H42">
        <v>295</v>
      </c>
      <c r="I42">
        <v>394</v>
      </c>
      <c r="J42">
        <v>355.9</v>
      </c>
      <c r="K42">
        <v>28.1</v>
      </c>
      <c r="L42">
        <v>0.9</v>
      </c>
      <c r="M42" s="2">
        <v>105</v>
      </c>
      <c r="N42" s="2">
        <v>-11.1</v>
      </c>
      <c r="O42" s="2">
        <v>13</v>
      </c>
      <c r="P42" s="2">
        <v>26</v>
      </c>
      <c r="Q42" s="2">
        <v>84.300000000000011</v>
      </c>
      <c r="R42" s="2">
        <v>24.499999999999986</v>
      </c>
      <c r="S42" s="5">
        <v>3.1249999999999113E-3</v>
      </c>
      <c r="T42">
        <v>1</v>
      </c>
      <c r="U42" s="6"/>
    </row>
    <row r="43" spans="1:21" x14ac:dyDescent="0.3">
      <c r="A43" s="4">
        <v>0.9769411764705882</v>
      </c>
      <c r="B43">
        <v>15</v>
      </c>
      <c r="C43">
        <v>401</v>
      </c>
      <c r="D43" t="s">
        <v>332</v>
      </c>
      <c r="E43" t="s">
        <v>24</v>
      </c>
      <c r="F43" t="s">
        <v>46</v>
      </c>
      <c r="G43">
        <v>22</v>
      </c>
      <c r="H43">
        <v>309</v>
      </c>
      <c r="I43">
        <v>393</v>
      </c>
      <c r="J43">
        <v>366.2</v>
      </c>
      <c r="K43">
        <v>26.3</v>
      </c>
      <c r="L43">
        <v>3.5</v>
      </c>
      <c r="M43" s="2">
        <v>99</v>
      </c>
      <c r="N43" s="2">
        <v>-8.5</v>
      </c>
      <c r="O43" s="2">
        <v>13</v>
      </c>
      <c r="P43" s="2">
        <v>26</v>
      </c>
      <c r="Q43" s="2">
        <v>78.900000000000006</v>
      </c>
      <c r="R43" s="2">
        <v>29.099999999999994</v>
      </c>
      <c r="S43" s="5">
        <v>-2.3058823529411788E-2</v>
      </c>
      <c r="T43">
        <v>1</v>
      </c>
      <c r="U43" s="6"/>
    </row>
    <row r="44" spans="1:21" x14ac:dyDescent="0.3">
      <c r="A44" s="4">
        <v>0.94164705882352939</v>
      </c>
      <c r="B44">
        <v>15</v>
      </c>
      <c r="C44">
        <v>409</v>
      </c>
      <c r="D44" t="s">
        <v>242</v>
      </c>
      <c r="E44" t="s">
        <v>54</v>
      </c>
      <c r="F44" t="s">
        <v>46</v>
      </c>
      <c r="G44">
        <v>25</v>
      </c>
      <c r="H44">
        <v>311</v>
      </c>
      <c r="I44">
        <v>391</v>
      </c>
      <c r="J44">
        <v>364.8</v>
      </c>
      <c r="K44">
        <v>25</v>
      </c>
      <c r="L44">
        <v>4.8</v>
      </c>
      <c r="M44" s="2">
        <v>91</v>
      </c>
      <c r="N44" s="2">
        <v>-7.2</v>
      </c>
      <c r="O44" s="2">
        <v>10</v>
      </c>
      <c r="P44" s="2">
        <v>20</v>
      </c>
      <c r="Q44" s="2">
        <v>75</v>
      </c>
      <c r="R44" s="2">
        <v>21.599999999999994</v>
      </c>
      <c r="S44" s="5">
        <v>-5.8352941176470614E-2</v>
      </c>
      <c r="T44">
        <v>1</v>
      </c>
      <c r="U44" s="6"/>
    </row>
    <row r="45" spans="1:21" x14ac:dyDescent="0.3">
      <c r="A45" s="4">
        <v>0.85800000000000021</v>
      </c>
      <c r="B45">
        <v>12</v>
      </c>
      <c r="C45">
        <v>261</v>
      </c>
      <c r="D45" t="s">
        <v>399</v>
      </c>
      <c r="E45" t="s">
        <v>42</v>
      </c>
      <c r="F45" t="s">
        <v>46</v>
      </c>
      <c r="G45">
        <v>24</v>
      </c>
      <c r="H45">
        <v>151</v>
      </c>
      <c r="I45">
        <v>344</v>
      </c>
      <c r="J45">
        <v>262.39999999999998</v>
      </c>
      <c r="K45">
        <v>49</v>
      </c>
      <c r="L45">
        <v>4.4000000000000004</v>
      </c>
      <c r="M45" s="2">
        <v>239</v>
      </c>
      <c r="N45" s="2">
        <v>-7.6</v>
      </c>
      <c r="O45" s="2">
        <v>11</v>
      </c>
      <c r="P45" s="2">
        <v>22</v>
      </c>
      <c r="Q45" s="2">
        <v>147</v>
      </c>
      <c r="R45" s="2">
        <v>98.800000000000011</v>
      </c>
      <c r="S45" s="5">
        <v>0.85800000000000021</v>
      </c>
      <c r="U45" s="6"/>
    </row>
    <row r="46" spans="1:21" x14ac:dyDescent="0.3">
      <c r="A46" s="4">
        <v>0.67424000000000006</v>
      </c>
      <c r="B46">
        <v>13</v>
      </c>
      <c r="C46">
        <v>317</v>
      </c>
      <c r="D46" t="s">
        <v>433</v>
      </c>
      <c r="E46" t="s">
        <v>99</v>
      </c>
      <c r="F46" t="s">
        <v>46</v>
      </c>
      <c r="G46">
        <v>22</v>
      </c>
      <c r="H46">
        <v>236</v>
      </c>
      <c r="I46">
        <v>353</v>
      </c>
      <c r="J46">
        <v>305.60000000000002</v>
      </c>
      <c r="K46">
        <v>31.6</v>
      </c>
      <c r="L46">
        <v>5.79</v>
      </c>
      <c r="M46" s="2">
        <v>183</v>
      </c>
      <c r="N46" s="2">
        <v>-6.21</v>
      </c>
      <c r="O46" s="2">
        <v>13</v>
      </c>
      <c r="P46" s="2">
        <v>26</v>
      </c>
      <c r="Q46" s="2">
        <v>94.800000000000011</v>
      </c>
      <c r="R46" s="2">
        <v>101.78</v>
      </c>
      <c r="S46" s="5">
        <v>0.67424000000000006</v>
      </c>
      <c r="U46" s="6"/>
    </row>
    <row r="47" spans="1:21" x14ac:dyDescent="0.3">
      <c r="A47" s="4">
        <v>0.64400000000000002</v>
      </c>
      <c r="B47">
        <v>13</v>
      </c>
      <c r="C47">
        <v>316</v>
      </c>
      <c r="D47" t="s">
        <v>224</v>
      </c>
      <c r="E47" t="s">
        <v>80</v>
      </c>
      <c r="F47" t="s">
        <v>46</v>
      </c>
      <c r="G47">
        <v>25</v>
      </c>
      <c r="H47">
        <v>267</v>
      </c>
      <c r="I47">
        <v>364</v>
      </c>
      <c r="J47">
        <v>317.10000000000002</v>
      </c>
      <c r="K47">
        <v>30.2</v>
      </c>
      <c r="L47">
        <v>4.3</v>
      </c>
      <c r="M47" s="2">
        <v>184</v>
      </c>
      <c r="N47" s="2">
        <v>-7.7</v>
      </c>
      <c r="O47" s="2">
        <v>10</v>
      </c>
      <c r="P47" s="2">
        <v>20</v>
      </c>
      <c r="Q47" s="2">
        <v>90.6</v>
      </c>
      <c r="R47" s="2">
        <v>98</v>
      </c>
      <c r="S47" s="5">
        <v>0.64400000000000002</v>
      </c>
      <c r="U47" s="6"/>
    </row>
    <row r="48" spans="1:21" x14ac:dyDescent="0.3">
      <c r="A48" s="4">
        <v>0.54</v>
      </c>
      <c r="B48">
        <v>13</v>
      </c>
      <c r="C48">
        <v>322</v>
      </c>
      <c r="D48" t="s">
        <v>202</v>
      </c>
      <c r="E48" t="s">
        <v>91</v>
      </c>
      <c r="F48" t="s">
        <v>46</v>
      </c>
      <c r="G48">
        <v>29</v>
      </c>
      <c r="H48">
        <v>265</v>
      </c>
      <c r="I48">
        <v>372</v>
      </c>
      <c r="J48">
        <v>322.8</v>
      </c>
      <c r="K48">
        <v>31.4</v>
      </c>
      <c r="L48">
        <v>6.6</v>
      </c>
      <c r="M48" s="2">
        <v>178</v>
      </c>
      <c r="N48" s="2">
        <v>-5.4</v>
      </c>
      <c r="O48" s="2">
        <v>6</v>
      </c>
      <c r="P48" s="2">
        <v>12</v>
      </c>
      <c r="Q48" s="2">
        <v>94.199999999999989</v>
      </c>
      <c r="R48" s="2">
        <v>85</v>
      </c>
      <c r="S48" s="5">
        <v>0.54</v>
      </c>
      <c r="U48" s="6"/>
    </row>
    <row r="49" spans="1:21" x14ac:dyDescent="0.3">
      <c r="A49" s="4">
        <v>0.51919999999999999</v>
      </c>
      <c r="B49">
        <v>13</v>
      </c>
      <c r="C49">
        <v>339</v>
      </c>
      <c r="D49" t="s">
        <v>256</v>
      </c>
      <c r="E49" t="s">
        <v>57</v>
      </c>
      <c r="F49" t="s">
        <v>46</v>
      </c>
      <c r="G49">
        <v>25</v>
      </c>
      <c r="H49">
        <v>277</v>
      </c>
      <c r="I49">
        <v>394</v>
      </c>
      <c r="J49">
        <v>334.2</v>
      </c>
      <c r="K49">
        <v>27.8</v>
      </c>
      <c r="L49">
        <v>4.4000000000000004</v>
      </c>
      <c r="M49" s="2">
        <v>161</v>
      </c>
      <c r="N49" s="2">
        <v>-7.6</v>
      </c>
      <c r="O49" s="2">
        <v>10</v>
      </c>
      <c r="P49" s="2">
        <v>20</v>
      </c>
      <c r="Q49" s="2">
        <v>83.4</v>
      </c>
      <c r="R49" s="2">
        <v>82.4</v>
      </c>
      <c r="S49" s="5">
        <v>0.51919999999999999</v>
      </c>
      <c r="U49" s="6"/>
    </row>
    <row r="50" spans="1:21" x14ac:dyDescent="0.3">
      <c r="A50" s="4"/>
      <c r="G50" s="6"/>
      <c r="M50" s="2"/>
      <c r="N50" s="2"/>
      <c r="O50" s="2"/>
      <c r="P50" s="2"/>
      <c r="Q50" s="2"/>
      <c r="R50" s="2"/>
      <c r="S50" s="5"/>
      <c r="U50" s="6"/>
    </row>
    <row r="51" spans="1:21" x14ac:dyDescent="0.3">
      <c r="A51" s="4"/>
      <c r="M51" s="2"/>
      <c r="N51" s="2"/>
      <c r="O51" s="2"/>
      <c r="P51" s="2"/>
      <c r="Q51" s="2"/>
      <c r="R51" s="2"/>
      <c r="S51" s="5"/>
      <c r="U51" s="6"/>
    </row>
    <row r="52" spans="1:21" x14ac:dyDescent="0.3">
      <c r="A52" s="4"/>
      <c r="M52" s="2"/>
      <c r="N52" s="2"/>
      <c r="O52" s="2"/>
      <c r="P52" s="2"/>
      <c r="Q52" s="2"/>
      <c r="R52" s="2"/>
      <c r="S52" s="5"/>
      <c r="U52" s="6"/>
    </row>
    <row r="53" spans="1:21" x14ac:dyDescent="0.3">
      <c r="A53" s="4"/>
      <c r="M53" s="2"/>
      <c r="N53" s="2"/>
      <c r="O53" s="2"/>
      <c r="P53" s="2"/>
      <c r="Q53" s="2"/>
      <c r="R53" s="2"/>
      <c r="S53" s="5"/>
      <c r="U53" s="6"/>
    </row>
    <row r="54" spans="1:21" x14ac:dyDescent="0.3">
      <c r="A54" s="4"/>
      <c r="G54" s="6"/>
      <c r="M54" s="2"/>
      <c r="N54" s="2"/>
      <c r="O54" s="2"/>
      <c r="P54" s="2"/>
      <c r="Q54" s="2"/>
      <c r="R54" s="2"/>
      <c r="S54" s="5"/>
      <c r="U54" s="6"/>
    </row>
    <row r="55" spans="1:21" x14ac:dyDescent="0.3">
      <c r="A55" s="4"/>
      <c r="M55" s="2"/>
      <c r="N55" s="2"/>
      <c r="O55" s="2"/>
      <c r="P55" s="2"/>
      <c r="Q55" s="2"/>
      <c r="R55" s="2"/>
      <c r="S55" s="5"/>
      <c r="U55" s="6"/>
    </row>
    <row r="56" spans="1:21" x14ac:dyDescent="0.3">
      <c r="A56" s="4"/>
      <c r="G56" s="6"/>
      <c r="M56" s="2"/>
      <c r="N56" s="2"/>
      <c r="O56" s="2"/>
      <c r="P56" s="2"/>
      <c r="Q56" s="2"/>
      <c r="R56" s="2"/>
      <c r="S56" s="5"/>
      <c r="U56" s="6"/>
    </row>
    <row r="57" spans="1:21" x14ac:dyDescent="0.3">
      <c r="A57" s="4"/>
      <c r="M57" s="2"/>
      <c r="N57" s="2"/>
      <c r="O57" s="2"/>
      <c r="P57" s="2"/>
      <c r="Q57" s="2"/>
      <c r="R57" s="2"/>
      <c r="S57" s="5"/>
      <c r="U57" s="6"/>
    </row>
    <row r="58" spans="1:21" x14ac:dyDescent="0.3">
      <c r="A58" s="4"/>
      <c r="M58" s="2"/>
      <c r="N58" s="2"/>
      <c r="O58" s="2"/>
      <c r="P58" s="2"/>
      <c r="Q58" s="2"/>
      <c r="R58" s="2"/>
      <c r="S58" s="5"/>
      <c r="U58" s="6"/>
    </row>
    <row r="59" spans="1:21" x14ac:dyDescent="0.3">
      <c r="A59" s="4"/>
      <c r="M59" s="2"/>
      <c r="N59" s="2"/>
      <c r="O59" s="2"/>
      <c r="P59" s="2"/>
      <c r="Q59" s="2"/>
      <c r="R59" s="2"/>
      <c r="S59" s="5"/>
      <c r="T59" s="2"/>
      <c r="U59" s="6"/>
    </row>
    <row r="60" spans="1:21" x14ac:dyDescent="0.3">
      <c r="A60" s="4"/>
      <c r="M60" s="2"/>
      <c r="N60" s="2"/>
      <c r="O60" s="2"/>
      <c r="P60" s="2"/>
      <c r="Q60" s="2"/>
      <c r="R60" s="2"/>
      <c r="S60" s="5"/>
      <c r="U60" s="6"/>
    </row>
    <row r="61" spans="1:21" x14ac:dyDescent="0.3">
      <c r="A61" s="4"/>
      <c r="M61" s="2"/>
      <c r="N61" s="2"/>
      <c r="O61" s="2"/>
      <c r="P61" s="2"/>
      <c r="Q61" s="2"/>
      <c r="R61" s="2"/>
      <c r="S61" s="5"/>
      <c r="U61" s="6"/>
    </row>
    <row r="62" spans="1:21" x14ac:dyDescent="0.3">
      <c r="A62" s="4"/>
      <c r="M62" s="2"/>
      <c r="N62" s="2"/>
      <c r="O62" s="2"/>
      <c r="P62" s="2"/>
      <c r="Q62" s="2"/>
      <c r="R62" s="2"/>
      <c r="S62" s="5"/>
      <c r="U62" s="6"/>
    </row>
    <row r="63" spans="1:21" x14ac:dyDescent="0.3">
      <c r="A63" s="4"/>
      <c r="M63" s="2"/>
      <c r="N63" s="2"/>
      <c r="O63" s="2"/>
      <c r="P63" s="2"/>
      <c r="Q63" s="2"/>
      <c r="R63" s="2"/>
      <c r="S63" s="5"/>
      <c r="U63" s="6"/>
    </row>
    <row r="64" spans="1:21" x14ac:dyDescent="0.3">
      <c r="A64" s="4"/>
      <c r="M64" s="2"/>
      <c r="N64" s="2"/>
      <c r="O64" s="2"/>
      <c r="P64" s="2"/>
      <c r="Q64" s="2"/>
      <c r="R64" s="2"/>
      <c r="S64" s="5"/>
      <c r="U64" s="6"/>
    </row>
    <row r="65" spans="1:21" x14ac:dyDescent="0.3">
      <c r="A65" s="4"/>
      <c r="M65" s="2"/>
      <c r="N65" s="2"/>
      <c r="O65" s="2"/>
      <c r="P65" s="2"/>
      <c r="Q65" s="2"/>
      <c r="R65" s="2"/>
      <c r="S65" s="5"/>
      <c r="U65" s="6"/>
    </row>
    <row r="66" spans="1:21" x14ac:dyDescent="0.3">
      <c r="A66" s="4"/>
      <c r="M66" s="2"/>
      <c r="N66" s="2"/>
      <c r="O66" s="2"/>
      <c r="P66" s="2"/>
      <c r="Q66" s="2"/>
      <c r="R66" s="2"/>
      <c r="S66" s="5"/>
      <c r="T66">
        <v>1</v>
      </c>
      <c r="U66" s="6"/>
    </row>
    <row r="67" spans="1:21" x14ac:dyDescent="0.3">
      <c r="A67" s="4"/>
      <c r="M67" s="2"/>
      <c r="N67" s="2"/>
      <c r="O67" s="2"/>
      <c r="P67" s="2"/>
      <c r="Q67" s="2"/>
      <c r="R67" s="2"/>
      <c r="S67" s="5"/>
      <c r="U67" s="6"/>
    </row>
    <row r="68" spans="1:21" x14ac:dyDescent="0.3">
      <c r="A68" s="4"/>
      <c r="M68" s="2"/>
      <c r="N68" s="2"/>
      <c r="O68" s="2"/>
      <c r="P68" s="2"/>
      <c r="Q68" s="2"/>
      <c r="R68" s="2"/>
      <c r="S68" s="5"/>
      <c r="U68" s="6"/>
    </row>
    <row r="69" spans="1:21" x14ac:dyDescent="0.3">
      <c r="A69" s="4"/>
      <c r="M69" s="2"/>
      <c r="N69" s="2"/>
      <c r="O69" s="2"/>
      <c r="P69" s="2"/>
      <c r="Q69" s="2"/>
      <c r="R69" s="2"/>
      <c r="S69" s="5"/>
      <c r="U69" s="6"/>
    </row>
    <row r="70" spans="1:21" x14ac:dyDescent="0.3">
      <c r="U70" s="6"/>
    </row>
    <row r="71" spans="1:21" x14ac:dyDescent="0.3">
      <c r="U71" s="6"/>
    </row>
    <row r="72" spans="1:21" x14ac:dyDescent="0.3">
      <c r="U72" s="6"/>
    </row>
    <row r="73" spans="1:21" x14ac:dyDescent="0.3">
      <c r="U73" s="6"/>
    </row>
    <row r="74" spans="1:21" x14ac:dyDescent="0.3">
      <c r="U74" s="6"/>
    </row>
    <row r="75" spans="1:21" x14ac:dyDescent="0.3">
      <c r="U75" s="6"/>
    </row>
    <row r="76" spans="1:21" x14ac:dyDescent="0.3">
      <c r="U76" s="6"/>
    </row>
    <row r="77" spans="1:21" x14ac:dyDescent="0.3">
      <c r="U77" s="6"/>
    </row>
    <row r="78" spans="1:21" x14ac:dyDescent="0.3">
      <c r="U78" s="6"/>
    </row>
    <row r="79" spans="1:21" x14ac:dyDescent="0.3">
      <c r="U79" s="6"/>
    </row>
    <row r="80" spans="1:21" x14ac:dyDescent="0.3">
      <c r="U80" s="6"/>
    </row>
    <row r="81" spans="21:21" x14ac:dyDescent="0.3">
      <c r="U81" s="6"/>
    </row>
    <row r="82" spans="21:21" x14ac:dyDescent="0.3">
      <c r="U82" s="6"/>
    </row>
    <row r="83" spans="21:21" x14ac:dyDescent="0.3">
      <c r="U83" s="6"/>
    </row>
    <row r="84" spans="21:21" x14ac:dyDescent="0.3">
      <c r="U84" s="6"/>
    </row>
    <row r="85" spans="21:21" x14ac:dyDescent="0.3">
      <c r="U85" s="6"/>
    </row>
    <row r="86" spans="21:21" x14ac:dyDescent="0.3">
      <c r="U86" s="6"/>
    </row>
    <row r="87" spans="21:21" x14ac:dyDescent="0.3">
      <c r="U87" s="6"/>
    </row>
    <row r="88" spans="21:21" x14ac:dyDescent="0.3">
      <c r="U88" s="6"/>
    </row>
    <row r="89" spans="21:21" x14ac:dyDescent="0.3">
      <c r="U89" s="6"/>
    </row>
    <row r="90" spans="21:21" x14ac:dyDescent="0.3">
      <c r="U90" s="6"/>
    </row>
    <row r="91" spans="21:21" x14ac:dyDescent="0.3">
      <c r="U91" s="6"/>
    </row>
    <row r="92" spans="21:21" x14ac:dyDescent="0.3">
      <c r="U92" s="6"/>
    </row>
    <row r="93" spans="21:21" x14ac:dyDescent="0.3">
      <c r="U93" s="6"/>
    </row>
    <row r="94" spans="21:21" x14ac:dyDescent="0.3">
      <c r="U94" s="6"/>
    </row>
    <row r="95" spans="21:21" x14ac:dyDescent="0.3">
      <c r="U95" s="6"/>
    </row>
    <row r="96" spans="21:21" x14ac:dyDescent="0.3">
      <c r="U96" s="6"/>
    </row>
    <row r="97" spans="21:21" x14ac:dyDescent="0.3">
      <c r="U97" s="6"/>
    </row>
    <row r="98" spans="21:21" x14ac:dyDescent="0.3">
      <c r="U98" s="6"/>
    </row>
    <row r="99" spans="21:21" x14ac:dyDescent="0.3">
      <c r="U99" s="6"/>
    </row>
    <row r="100" spans="21:21" x14ac:dyDescent="0.3">
      <c r="U100" s="6"/>
    </row>
    <row r="101" spans="21:21" x14ac:dyDescent="0.3">
      <c r="U101" s="6"/>
    </row>
  </sheetData>
  <sortState xmlns:xlrd2="http://schemas.microsoft.com/office/spreadsheetml/2017/richdata2" ref="A2:T59">
    <sortCondition descending="1" ref="A1:A59"/>
  </sortState>
  <conditionalFormatting sqref="D50:D57">
    <cfRule type="duplicateValues" dxfId="15" priority="2"/>
  </conditionalFormatting>
  <conditionalFormatting sqref="D58:D68">
    <cfRule type="duplicateValues" dxfId="14" priority="6"/>
  </conditionalFormatting>
  <conditionalFormatting sqref="D69">
    <cfRule type="duplicateValues" dxfId="13" priority="8"/>
  </conditionalFormatting>
  <conditionalFormatting sqref="D2:D49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36.3232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2</v>
      </c>
      <c r="I2" s="2">
        <f>VLOOKUP($D:$D,'Trade Values'!$D:$L,6,FALSE)</f>
        <v>15</v>
      </c>
      <c r="J2" s="2">
        <f>VLOOKUP($D:$D,'Trade Values'!$D:$L,7,FALSE)</f>
        <v>6.8</v>
      </c>
      <c r="K2" s="2">
        <f>VLOOKUP($D:$D,'Trade Values'!$D:$L,8,FALSE)</f>
        <v>3.4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10.199999999999999</v>
      </c>
      <c r="R2" s="2">
        <f t="shared" ref="R2:R44" si="6">M2+(N2*3)+P2-Q2</f>
        <v>458.8</v>
      </c>
      <c r="S2" s="5">
        <f t="shared" ref="S2:S44" si="7">((((R2*(19-B2))*2)/(B2+2)-(B2+1))/100)+7</f>
        <v>36.3232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19.796749999999999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14</v>
      </c>
      <c r="I4" s="2">
        <f>VLOOKUP($D:$D,'Trade Values'!$D:$L,6,FALSE)</f>
        <v>34</v>
      </c>
      <c r="J4" s="2">
        <f>VLOOKUP($D:$D,'Trade Values'!$D:$L,7,FALSE)</f>
        <v>25.3</v>
      </c>
      <c r="K4" s="2">
        <f>VLOOKUP($D:$D,'Trade Values'!$D:$L,8,FALSE)</f>
        <v>6.7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20.100000000000001</v>
      </c>
      <c r="R4" s="2">
        <f t="shared" si="6"/>
        <v>395.9</v>
      </c>
      <c r="S4" s="5">
        <f t="shared" si="7"/>
        <v>19.796749999999999</v>
      </c>
      <c r="T4" s="2"/>
      <c r="U4" s="2"/>
    </row>
    <row r="5" spans="1:21" x14ac:dyDescent="0.3">
      <c r="A5" s="4">
        <f t="shared" si="0"/>
        <v>19.734999999999999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36</v>
      </c>
      <c r="I5" s="2">
        <f>VLOOKUP($D:$D,'Trade Values'!$D:$L,6,FALSE)</f>
        <v>62</v>
      </c>
      <c r="J5" s="2">
        <f>VLOOKUP($D:$D,'Trade Values'!$D:$L,7,FALSE)</f>
        <v>47.1</v>
      </c>
      <c r="K5" s="2">
        <f>VLOOKUP($D:$D,'Trade Values'!$D:$L,8,FALSE)</f>
        <v>8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24</v>
      </c>
      <c r="R5" s="2">
        <f t="shared" si="6"/>
        <v>394</v>
      </c>
      <c r="S5" s="5">
        <f t="shared" si="7"/>
        <v>19.734999999999999</v>
      </c>
      <c r="T5" s="2"/>
      <c r="U5" s="2"/>
    </row>
    <row r="6" spans="1:21" x14ac:dyDescent="0.3">
      <c r="A6" s="4">
        <f t="shared" si="0"/>
        <v>15.786666666666667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59</v>
      </c>
      <c r="I6" s="2">
        <f>VLOOKUP($D:$D,'Trade Values'!$D:$L,6,FALSE)</f>
        <v>128</v>
      </c>
      <c r="J6" s="2">
        <f>VLOOKUP($D:$D,'Trade Values'!$D:$L,7,FALSE)</f>
        <v>92.2</v>
      </c>
      <c r="K6" s="2">
        <f>VLOOKUP($D:$D,'Trade Values'!$D:$L,8,FALSE)</f>
        <v>20.5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61.5</v>
      </c>
      <c r="R6" s="2">
        <f t="shared" si="6"/>
        <v>332.5</v>
      </c>
      <c r="S6" s="5">
        <f t="shared" si="7"/>
        <v>15.786666666666667</v>
      </c>
      <c r="T6" s="2"/>
      <c r="U6" s="2"/>
    </row>
    <row r="7" spans="1:21" x14ac:dyDescent="0.3">
      <c r="A7" s="4">
        <f t="shared" si="0"/>
        <v>17.277333333333331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6</v>
      </c>
      <c r="I7" s="2">
        <f>VLOOKUP($D:$D,'Trade Values'!$D:$L,6,FALSE)</f>
        <v>26</v>
      </c>
      <c r="J7" s="2">
        <f>VLOOKUP($D:$D,'Trade Values'!$D:$L,7,FALSE)</f>
        <v>10.9</v>
      </c>
      <c r="K7" s="2">
        <f>VLOOKUP($D:$D,'Trade Values'!$D:$L,8,FALSE)</f>
        <v>5.2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15.600000000000001</v>
      </c>
      <c r="R7" s="2">
        <f t="shared" si="6"/>
        <v>388.4</v>
      </c>
      <c r="S7" s="5">
        <f t="shared" si="7"/>
        <v>17.277333333333331</v>
      </c>
      <c r="T7" s="2"/>
      <c r="U7" s="2"/>
    </row>
    <row r="8" spans="1:21" x14ac:dyDescent="0.3">
      <c r="A8" s="4">
        <f t="shared" si="0"/>
        <v>16.376000000000001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34</v>
      </c>
      <c r="I8" s="2">
        <f>VLOOKUP($D:$D,'Trade Values'!$D:$L,6,FALSE)</f>
        <v>102</v>
      </c>
      <c r="J8" s="2">
        <f>VLOOKUP($D:$D,'Trade Values'!$D:$L,7,FALSE)</f>
        <v>61.1</v>
      </c>
      <c r="K8" s="2">
        <f>VLOOKUP($D:$D,'Trade Values'!$D:$L,8,FALSE)</f>
        <v>15.8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47.400000000000006</v>
      </c>
      <c r="R8" s="2">
        <f t="shared" si="6"/>
        <v>354.6</v>
      </c>
      <c r="S8" s="5">
        <f t="shared" si="7"/>
        <v>16.376000000000001</v>
      </c>
      <c r="T8" s="2"/>
      <c r="U8" s="2"/>
    </row>
    <row r="9" spans="1:21" x14ac:dyDescent="0.3">
      <c r="A9" s="4">
        <f t="shared" si="0"/>
        <v>13.1998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96</v>
      </c>
      <c r="I9" s="2">
        <f>VLOOKUP($D:$D,'Trade Values'!$D:$L,6,FALSE)</f>
        <v>193</v>
      </c>
      <c r="J9" s="2">
        <f>VLOOKUP($D:$D,'Trade Values'!$D:$L,7,FALSE)</f>
        <v>140.80000000000001</v>
      </c>
      <c r="K9" s="2">
        <f>VLOOKUP($D:$D,'Trade Values'!$D:$L,8,FALSE)</f>
        <v>25.7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77.099999999999994</v>
      </c>
      <c r="R9" s="2">
        <f t="shared" si="6"/>
        <v>285.89999999999998</v>
      </c>
      <c r="S9" s="5">
        <f t="shared" si="7"/>
        <v>13.1998</v>
      </c>
      <c r="T9" s="2"/>
      <c r="U9" s="2"/>
    </row>
    <row r="10" spans="1:21" x14ac:dyDescent="0.3">
      <c r="A10" s="4">
        <f t="shared" si="0"/>
        <v>16.704000000000001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8</v>
      </c>
      <c r="I10" s="2">
        <f>VLOOKUP($D:$D,'Trade Values'!$D:$L,6,FALSE)</f>
        <v>33</v>
      </c>
      <c r="J10" s="2">
        <f>VLOOKUP($D:$D,'Trade Values'!$D:$L,7,FALSE)</f>
        <v>18.899999999999999</v>
      </c>
      <c r="K10" s="2">
        <f>VLOOKUP($D:$D,'Trade Values'!$D:$L,8,FALSE)</f>
        <v>7.7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23.1</v>
      </c>
      <c r="R10" s="2">
        <f t="shared" si="6"/>
        <v>366.9</v>
      </c>
      <c r="S10" s="5">
        <f t="shared" si="7"/>
        <v>16.704000000000001</v>
      </c>
      <c r="T10" s="2"/>
      <c r="U10" s="2"/>
    </row>
    <row r="11" spans="1:21" x14ac:dyDescent="0.3">
      <c r="A11" s="4">
        <f t="shared" si="0"/>
        <v>13.8202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31</v>
      </c>
      <c r="I11" s="2">
        <f>VLOOKUP($D:$D,'Trade Values'!$D:$L,6,FALSE)</f>
        <v>86</v>
      </c>
      <c r="J11" s="2">
        <f>VLOOKUP($D:$D,'Trade Values'!$D:$L,7,FALSE)</f>
        <v>60.5</v>
      </c>
      <c r="K11" s="2">
        <f>VLOOKUP($D:$D,'Trade Values'!$D:$L,8,FALSE)</f>
        <v>15.3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45.900000000000006</v>
      </c>
      <c r="R11" s="2">
        <f t="shared" si="6"/>
        <v>314.10000000000002</v>
      </c>
      <c r="S11" s="5">
        <f t="shared" si="7"/>
        <v>13.8202</v>
      </c>
      <c r="T11" s="2"/>
      <c r="U11" s="2"/>
    </row>
    <row r="12" spans="1:21" x14ac:dyDescent="0.3">
      <c r="A12" s="4">
        <f t="shared" si="0"/>
        <v>11.381818181818183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181</v>
      </c>
      <c r="I12" s="2">
        <f>VLOOKUP($D:$D,'Trade Values'!$D:$L,6,FALSE)</f>
        <v>326</v>
      </c>
      <c r="J12" s="2">
        <f>VLOOKUP($D:$D,'Trade Values'!$D:$L,7,FALSE)</f>
        <v>242.9</v>
      </c>
      <c r="K12" s="2">
        <f>VLOOKUP($D:$D,'Trade Values'!$D:$L,8,FALSE)</f>
        <v>34.5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103.5</v>
      </c>
      <c r="R12" s="2">
        <f t="shared" si="6"/>
        <v>246.5</v>
      </c>
      <c r="S12" s="5">
        <f t="shared" si="7"/>
        <v>11.381818181818183</v>
      </c>
      <c r="T12" s="2"/>
      <c r="U12" s="2"/>
    </row>
    <row r="13" spans="1:21" x14ac:dyDescent="0.3">
      <c r="A13" s="4">
        <f t="shared" si="0"/>
        <v>11.167272727272728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172</v>
      </c>
      <c r="I13" s="2">
        <f>VLOOKUP($D:$D,'Trade Values'!$D:$L,6,FALSE)</f>
        <v>346</v>
      </c>
      <c r="J13" s="2">
        <f>VLOOKUP($D:$D,'Trade Values'!$D:$L,7,FALSE)</f>
        <v>244.3</v>
      </c>
      <c r="K13" s="2">
        <f>VLOOKUP($D:$D,'Trade Values'!$D:$L,8,FALSE)</f>
        <v>38.1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114.30000000000001</v>
      </c>
      <c r="R13" s="2">
        <f t="shared" si="6"/>
        <v>234.7</v>
      </c>
      <c r="S13" s="5">
        <f t="shared" si="7"/>
        <v>11.167272727272728</v>
      </c>
      <c r="T13" s="2"/>
      <c r="U13" s="2"/>
    </row>
    <row r="14" spans="1:21" x14ac:dyDescent="0.3">
      <c r="A14" s="4">
        <f t="shared" si="0"/>
        <v>12.559999999999999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55</v>
      </c>
      <c r="I14" s="2">
        <f>VLOOKUP($D:$D,'Trade Values'!$D:$L,6,FALSE)</f>
        <v>96</v>
      </c>
      <c r="J14" s="2">
        <f>VLOOKUP($D:$D,'Trade Values'!$D:$L,7,FALSE)</f>
        <v>70.3</v>
      </c>
      <c r="K14" s="2">
        <f>VLOOKUP($D:$D,'Trade Values'!$D:$L,8,FALSE)</f>
        <v>9.9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29.700000000000003</v>
      </c>
      <c r="R14" s="2">
        <f t="shared" si="6"/>
        <v>311.3</v>
      </c>
      <c r="S14" s="5">
        <f t="shared" si="7"/>
        <v>12.559999999999999</v>
      </c>
      <c r="T14" s="2"/>
      <c r="U14" s="2"/>
    </row>
    <row r="15" spans="1:21" x14ac:dyDescent="0.3">
      <c r="A15" s="4">
        <f t="shared" si="0"/>
        <v>11.661818181818182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181</v>
      </c>
      <c r="I15" s="2">
        <f>VLOOKUP($D:$D,'Trade Values'!$D:$L,6,FALSE)</f>
        <v>249</v>
      </c>
      <c r="J15" s="2">
        <f>VLOOKUP($D:$D,'Trade Values'!$D:$L,7,FALSE)</f>
        <v>213.6</v>
      </c>
      <c r="K15" s="2">
        <f>VLOOKUP($D:$D,'Trade Values'!$D:$L,8,FALSE)</f>
        <v>22.7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68.099999999999994</v>
      </c>
      <c r="R15" s="2">
        <f t="shared" si="6"/>
        <v>261.89999999999998</v>
      </c>
      <c r="S15" s="5">
        <f t="shared" si="7"/>
        <v>11.661818181818182</v>
      </c>
      <c r="T15" s="2"/>
      <c r="U15" s="2"/>
    </row>
    <row r="16" spans="1:21" x14ac:dyDescent="0.3">
      <c r="A16" s="4">
        <f t="shared" si="0"/>
        <v>11.723636363636363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106</v>
      </c>
      <c r="I16" s="2">
        <f>VLOOKUP($D:$D,'Trade Values'!$D:$L,6,FALSE)</f>
        <v>185</v>
      </c>
      <c r="J16" s="2">
        <f>VLOOKUP($D:$D,'Trade Values'!$D:$L,7,FALSE)</f>
        <v>136.4</v>
      </c>
      <c r="K16" s="2">
        <f>VLOOKUP($D:$D,'Trade Values'!$D:$L,8,FALSE)</f>
        <v>19.899999999999999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59.699999999999996</v>
      </c>
      <c r="R16" s="2">
        <f t="shared" si="6"/>
        <v>265.3</v>
      </c>
      <c r="S16" s="5">
        <f t="shared" si="7"/>
        <v>11.723636363636363</v>
      </c>
      <c r="T16" s="2"/>
      <c r="U16" s="2"/>
    </row>
    <row r="17" spans="1:21" x14ac:dyDescent="0.3">
      <c r="A17" s="4">
        <f t="shared" si="0"/>
        <v>12.612727272727273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18</v>
      </c>
      <c r="I17" s="2">
        <f>VLOOKUP($D:$D,'Trade Values'!$D:$L,6,FALSE)</f>
        <v>63</v>
      </c>
      <c r="J17" s="2">
        <f>VLOOKUP($D:$D,'Trade Values'!$D:$L,7,FALSE)</f>
        <v>41.7</v>
      </c>
      <c r="K17" s="2">
        <f>VLOOKUP($D:$D,'Trade Values'!$D:$L,8,FALSE)</f>
        <v>9.6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28.799999999999997</v>
      </c>
      <c r="R17" s="2">
        <f t="shared" si="6"/>
        <v>314.2</v>
      </c>
      <c r="S17" s="5">
        <f t="shared" si="7"/>
        <v>12.612727272727273</v>
      </c>
      <c r="T17" s="2"/>
      <c r="U17" s="2"/>
    </row>
    <row r="18" spans="1:21" x14ac:dyDescent="0.3">
      <c r="A18" s="4">
        <f t="shared" si="0"/>
        <v>11.672727272727272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110</v>
      </c>
      <c r="I18" s="2">
        <f>VLOOKUP($D:$D,'Trade Values'!$D:$L,6,FALSE)</f>
        <v>196</v>
      </c>
      <c r="J18" s="2">
        <f>VLOOKUP($D:$D,'Trade Values'!$D:$L,7,FALSE)</f>
        <v>152.9</v>
      </c>
      <c r="K18" s="2">
        <f>VLOOKUP($D:$D,'Trade Values'!$D:$L,8,FALSE)</f>
        <v>20.5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61.5</v>
      </c>
      <c r="R18" s="2">
        <f t="shared" si="6"/>
        <v>262.5</v>
      </c>
      <c r="S18" s="5">
        <f t="shared" si="7"/>
        <v>11.672727272727272</v>
      </c>
      <c r="T18" s="2"/>
      <c r="U18" s="2"/>
    </row>
    <row r="19" spans="1:21" x14ac:dyDescent="0.3">
      <c r="A19" s="4">
        <f t="shared" si="0"/>
        <v>12.043636363636363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71</v>
      </c>
      <c r="I19" s="2">
        <f>VLOOKUP($D:$D,'Trade Values'!$D:$L,6,FALSE)</f>
        <v>123</v>
      </c>
      <c r="J19" s="2">
        <f>VLOOKUP($D:$D,'Trade Values'!$D:$L,7,FALSE)</f>
        <v>98.3</v>
      </c>
      <c r="K19" s="2">
        <f>VLOOKUP($D:$D,'Trade Values'!$D:$L,8,FALSE)</f>
        <v>14.7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44.099999999999994</v>
      </c>
      <c r="R19" s="2">
        <f t="shared" si="6"/>
        <v>282.89999999999998</v>
      </c>
      <c r="S19" s="5">
        <f t="shared" si="7"/>
        <v>12.043636363636363</v>
      </c>
      <c r="T19" s="2"/>
      <c r="U19" s="2"/>
    </row>
    <row r="20" spans="1:21" x14ac:dyDescent="0.3">
      <c r="A20" s="4">
        <f t="shared" si="0"/>
        <v>12.323636363636364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38</v>
      </c>
      <c r="I20" s="2">
        <f>VLOOKUP($D:$D,'Trade Values'!$D:$L,6,FALSE)</f>
        <v>78</v>
      </c>
      <c r="J20" s="2">
        <f>VLOOKUP($D:$D,'Trade Values'!$D:$L,7,FALSE)</f>
        <v>53.3</v>
      </c>
      <c r="K20" s="2">
        <f>VLOOKUP($D:$D,'Trade Values'!$D:$L,8,FALSE)</f>
        <v>12.9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38.700000000000003</v>
      </c>
      <c r="R20" s="2">
        <f t="shared" si="6"/>
        <v>298.3</v>
      </c>
      <c r="S20" s="5">
        <f t="shared" si="7"/>
        <v>12.323636363636364</v>
      </c>
      <c r="T20" s="2"/>
      <c r="U20" s="2"/>
    </row>
    <row r="21" spans="1:21" x14ac:dyDescent="0.3">
      <c r="A21" s="4">
        <f t="shared" si="0"/>
        <v>12.485454545454544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41</v>
      </c>
      <c r="I21" s="2">
        <f>VLOOKUP($D:$D,'Trade Values'!$D:$L,6,FALSE)</f>
        <v>88</v>
      </c>
      <c r="J21" s="2">
        <f>VLOOKUP($D:$D,'Trade Values'!$D:$L,7,FALSE)</f>
        <v>63.6</v>
      </c>
      <c r="K21" s="2">
        <f>VLOOKUP($D:$D,'Trade Values'!$D:$L,8,FALSE)</f>
        <v>12.6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37.799999999999997</v>
      </c>
      <c r="R21" s="2">
        <f t="shared" si="6"/>
        <v>307.2</v>
      </c>
      <c r="S21" s="5">
        <f t="shared" si="7"/>
        <v>12.485454545454544</v>
      </c>
      <c r="T21" s="2"/>
      <c r="U21" s="2"/>
    </row>
    <row r="22" spans="1:21" x14ac:dyDescent="0.3">
      <c r="A22" s="4">
        <f t="shared" si="0"/>
        <v>9.9079999999999995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>
        <f>VLOOKUP($D:$D,'Trade Values'!$D:$L,5,FALSE)</f>
        <v>222</v>
      </c>
      <c r="I22" s="2">
        <f>VLOOKUP($D:$D,'Trade Values'!$D:$L,6,FALSE)</f>
        <v>390</v>
      </c>
      <c r="J22" s="2">
        <f>VLOOKUP($D:$D,'Trade Values'!$D:$L,7,FALSE)</f>
        <v>271.89999999999998</v>
      </c>
      <c r="K22" s="2">
        <f>VLOOKUP($D:$D,'Trade Values'!$D:$L,8,FALSE)</f>
        <v>38.6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>
        <f t="shared" si="5"/>
        <v>115.80000000000001</v>
      </c>
      <c r="R22" s="2">
        <f t="shared" si="6"/>
        <v>201.2</v>
      </c>
      <c r="S22" s="5">
        <f t="shared" si="7"/>
        <v>9.9079999999999995</v>
      </c>
      <c r="T22" s="2"/>
      <c r="U22" s="2"/>
    </row>
    <row r="23" spans="1:21" x14ac:dyDescent="0.3">
      <c r="A23" s="4">
        <f t="shared" si="0"/>
        <v>10.422499999999999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287</v>
      </c>
      <c r="I23" s="2">
        <f>VLOOKUP($D:$D,'Trade Values'!$D:$L,6,FALSE)</f>
        <v>370</v>
      </c>
      <c r="J23" s="2">
        <f>VLOOKUP($D:$D,'Trade Values'!$D:$L,7,FALSE)</f>
        <v>313</v>
      </c>
      <c r="K23" s="2">
        <f>VLOOKUP($D:$D,'Trade Values'!$D:$L,8,FALSE)</f>
        <v>21.5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64.5</v>
      </c>
      <c r="R23" s="2">
        <f t="shared" si="6"/>
        <v>235.5</v>
      </c>
      <c r="S23" s="5">
        <f t="shared" si="7"/>
        <v>10.422499999999999</v>
      </c>
      <c r="T23" s="2"/>
      <c r="U23" s="2"/>
    </row>
    <row r="24" spans="1:21" x14ac:dyDescent="0.3">
      <c r="A24" s="4">
        <f t="shared" si="0"/>
        <v>10.141999999999999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101</v>
      </c>
      <c r="I24" s="2">
        <f>VLOOKUP($D:$D,'Trade Values'!$D:$L,6,FALSE)</f>
        <v>203</v>
      </c>
      <c r="J24" s="2">
        <f>VLOOKUP($D:$D,'Trade Values'!$D:$L,7,FALSE)</f>
        <v>140.4</v>
      </c>
      <c r="K24" s="2">
        <f>VLOOKUP($D:$D,'Trade Values'!$D:$L,8,FALSE)</f>
        <v>26.4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79.199999999999989</v>
      </c>
      <c r="R24" s="2">
        <f t="shared" si="6"/>
        <v>216.8</v>
      </c>
      <c r="S24" s="5">
        <f t="shared" si="7"/>
        <v>10.141999999999999</v>
      </c>
      <c r="T24" s="2"/>
      <c r="U24" s="2"/>
    </row>
    <row r="25" spans="1:21" x14ac:dyDescent="0.3">
      <c r="A25" s="4">
        <f t="shared" si="0"/>
        <v>10.766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109</v>
      </c>
      <c r="I25" s="2">
        <f>VLOOKUP($D:$D,'Trade Values'!$D:$L,6,FALSE)</f>
        <v>181</v>
      </c>
      <c r="J25" s="2">
        <f>VLOOKUP($D:$D,'Trade Values'!$D:$L,7,FALSE)</f>
        <v>129.9</v>
      </c>
      <c r="K25" s="2">
        <f>VLOOKUP($D:$D,'Trade Values'!$D:$L,8,FALSE)</f>
        <v>18.2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54.599999999999994</v>
      </c>
      <c r="R25" s="2">
        <f t="shared" si="6"/>
        <v>258.39999999999998</v>
      </c>
      <c r="S25" s="5">
        <f t="shared" si="7"/>
        <v>10.766</v>
      </c>
      <c r="T25" s="2"/>
      <c r="U25" s="2"/>
    </row>
    <row r="26" spans="1:21" x14ac:dyDescent="0.3">
      <c r="A26" s="4">
        <f t="shared" si="0"/>
        <v>10.276999999999999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113</v>
      </c>
      <c r="I26" s="2">
        <f>VLOOKUP($D:$D,'Trade Values'!$D:$L,6,FALSE)</f>
        <v>214</v>
      </c>
      <c r="J26" s="2">
        <f>VLOOKUP($D:$D,'Trade Values'!$D:$L,7,FALSE)</f>
        <v>161.80000000000001</v>
      </c>
      <c r="K26" s="2">
        <f>VLOOKUP($D:$D,'Trade Values'!$D:$L,8,FALSE)</f>
        <v>23.4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70.199999999999989</v>
      </c>
      <c r="R26" s="2">
        <f t="shared" si="6"/>
        <v>225.8</v>
      </c>
      <c r="S26" s="5">
        <f t="shared" si="7"/>
        <v>10.276999999999999</v>
      </c>
      <c r="T26" s="2"/>
      <c r="U26" s="2"/>
    </row>
    <row r="27" spans="1:21" x14ac:dyDescent="0.3">
      <c r="A27" s="4">
        <f t="shared" si="0"/>
        <v>9.1938461538461542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>
        <f>VLOOKUP($D:$D,'Trade Values'!$D:$L,5,FALSE)</f>
        <v>235</v>
      </c>
      <c r="I27" s="2">
        <f>VLOOKUP($D:$D,'Trade Values'!$D:$L,6,FALSE)</f>
        <v>328</v>
      </c>
      <c r="J27" s="2">
        <f>VLOOKUP($D:$D,'Trade Values'!$D:$L,7,FALSE)</f>
        <v>279.2</v>
      </c>
      <c r="K27" s="2">
        <f>VLOOKUP($D:$D,'Trade Values'!$D:$L,8,FALSE)</f>
        <v>29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>
        <f t="shared" si="5"/>
        <v>87</v>
      </c>
      <c r="R27" s="2">
        <f t="shared" si="6"/>
        <v>188</v>
      </c>
      <c r="S27" s="5">
        <f t="shared" si="7"/>
        <v>9.1938461538461542</v>
      </c>
      <c r="T27" s="2"/>
      <c r="U27" s="2"/>
    </row>
    <row r="28" spans="1:21" x14ac:dyDescent="0.3">
      <c r="A28" s="4">
        <f t="shared" si="0"/>
        <v>9.4700000000000006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129</v>
      </c>
      <c r="I28" s="2">
        <f>VLOOKUP($D:$D,'Trade Values'!$D:$L,6,FALSE)</f>
        <v>268</v>
      </c>
      <c r="J28" s="2">
        <f>VLOOKUP($D:$D,'Trade Values'!$D:$L,7,FALSE)</f>
        <v>203.7</v>
      </c>
      <c r="K28" s="2">
        <f>VLOOKUP($D:$D,'Trade Values'!$D:$L,8,FALSE)</f>
        <v>41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123</v>
      </c>
      <c r="R28" s="2">
        <f t="shared" si="6"/>
        <v>172</v>
      </c>
      <c r="S28" s="5">
        <f t="shared" si="7"/>
        <v>9.4700000000000006</v>
      </c>
      <c r="T28" s="2"/>
      <c r="U28" s="2"/>
    </row>
    <row r="29" spans="1:21" x14ac:dyDescent="0.3">
      <c r="A29" s="4">
        <f t="shared" si="0"/>
        <v>9.1039999999999992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188</v>
      </c>
      <c r="I29" s="2">
        <f>VLOOKUP($D:$D,'Trade Values'!$D:$L,6,FALSE)</f>
        <v>306</v>
      </c>
      <c r="J29" s="2">
        <f>VLOOKUP($D:$D,'Trade Values'!$D:$L,7,FALSE)</f>
        <v>220.9</v>
      </c>
      <c r="K29" s="2">
        <f>VLOOKUP($D:$D,'Trade Values'!$D:$L,8,FALSE)</f>
        <v>24.1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72.300000000000011</v>
      </c>
      <c r="R29" s="2">
        <f t="shared" si="6"/>
        <v>180.7</v>
      </c>
      <c r="S29" s="5">
        <f t="shared" si="7"/>
        <v>9.1039999999999992</v>
      </c>
      <c r="T29" s="2"/>
      <c r="U29" s="2"/>
    </row>
    <row r="30" spans="1:21" x14ac:dyDescent="0.3">
      <c r="A30" s="4">
        <f t="shared" si="0"/>
        <v>9.1766153846153848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237</v>
      </c>
      <c r="I30" s="2">
        <f>VLOOKUP($D:$D,'Trade Values'!$D:$L,6,FALSE)</f>
        <v>327</v>
      </c>
      <c r="J30" s="2">
        <f>VLOOKUP($D:$D,'Trade Values'!$D:$L,7,FALSE)</f>
        <v>283.3</v>
      </c>
      <c r="K30" s="2">
        <f>VLOOKUP($D:$D,'Trade Values'!$D:$L,8,FALSE)</f>
        <v>28.8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86.4</v>
      </c>
      <c r="R30" s="2">
        <f t="shared" si="6"/>
        <v>186.6</v>
      </c>
      <c r="S30" s="5">
        <f t="shared" si="7"/>
        <v>9.1766153846153848</v>
      </c>
      <c r="T30" s="2"/>
      <c r="U30" s="2"/>
    </row>
    <row r="31" spans="1:21" x14ac:dyDescent="0.3">
      <c r="A31" s="4">
        <f t="shared" si="0"/>
        <v>8.4380000000000006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157</v>
      </c>
      <c r="I31" s="2">
        <f>VLOOKUP($D:$D,'Trade Values'!$D:$L,6,FALSE)</f>
        <v>247</v>
      </c>
      <c r="J31" s="2">
        <f>VLOOKUP($D:$D,'Trade Values'!$D:$L,7,FALSE)</f>
        <v>211.7</v>
      </c>
      <c r="K31" s="2">
        <f>VLOOKUP($D:$D,'Trade Values'!$D:$L,8,FALSE)</f>
        <v>23.4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70.199999999999989</v>
      </c>
      <c r="R31" s="2">
        <f t="shared" si="6"/>
        <v>156.80000000000001</v>
      </c>
      <c r="S31" s="5">
        <f t="shared" si="7"/>
        <v>8.4380000000000006</v>
      </c>
      <c r="T31" s="2"/>
      <c r="U31" s="2"/>
    </row>
    <row r="32" spans="1:21" x14ac:dyDescent="0.3">
      <c r="A32" s="4">
        <f t="shared" si="0"/>
        <v>8.7379999999999995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78</v>
      </c>
      <c r="I32" s="2">
        <f>VLOOKUP($D:$D,'Trade Values'!$D:$L,6,FALSE)</f>
        <v>133</v>
      </c>
      <c r="J32" s="2">
        <f>VLOOKUP($D:$D,'Trade Values'!$D:$L,7,FALSE)</f>
        <v>103.7</v>
      </c>
      <c r="K32" s="2">
        <f>VLOOKUP($D:$D,'Trade Values'!$D:$L,8,FALSE)</f>
        <v>16.399999999999999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49.199999999999996</v>
      </c>
      <c r="R32" s="2">
        <f t="shared" si="6"/>
        <v>186.8</v>
      </c>
      <c r="S32" s="5">
        <f t="shared" si="7"/>
        <v>8.7379999999999995</v>
      </c>
      <c r="T32" s="2"/>
      <c r="U32" s="2"/>
    </row>
    <row r="33" spans="1:21" x14ac:dyDescent="0.3">
      <c r="A33" s="4">
        <f t="shared" si="0"/>
        <v>7.6258461538461546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169</v>
      </c>
      <c r="I33" s="2">
        <f>VLOOKUP($D:$D,'Trade Values'!$D:$L,6,FALSE)</f>
        <v>381</v>
      </c>
      <c r="J33" s="2">
        <f>VLOOKUP($D:$D,'Trade Values'!$D:$L,7,FALSE)</f>
        <v>249.9</v>
      </c>
      <c r="K33" s="2">
        <f>VLOOKUP($D:$D,'Trade Values'!$D:$L,8,FALSE)</f>
        <v>61.8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185.39999999999998</v>
      </c>
      <c r="R33" s="2">
        <f t="shared" si="6"/>
        <v>60.600000000000023</v>
      </c>
      <c r="S33" s="5">
        <f t="shared" si="7"/>
        <v>7.6258461538461546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8.3692307692307697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181</v>
      </c>
      <c r="I35" s="2">
        <f>VLOOKUP($D:$D,'Trade Values'!$D:$L,6,FALSE)</f>
        <v>305</v>
      </c>
      <c r="J35" s="2">
        <f>VLOOKUP($D:$D,'Trade Values'!$D:$L,7,FALSE)</f>
        <v>230.4</v>
      </c>
      <c r="K35" s="2">
        <f>VLOOKUP($D:$D,'Trade Values'!$D:$L,8,FALSE)</f>
        <v>40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120</v>
      </c>
      <c r="R35" s="2">
        <f t="shared" si="6"/>
        <v>121</v>
      </c>
      <c r="S35" s="5">
        <f t="shared" si="7"/>
        <v>8.3692307692307697</v>
      </c>
      <c r="T35" s="2"/>
      <c r="U35" s="2"/>
    </row>
    <row r="36" spans="1:21" x14ac:dyDescent="0.3">
      <c r="A36" s="4">
        <f t="shared" si="0"/>
        <v>7.9830000000000005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142</v>
      </c>
      <c r="I36" s="2">
        <f>VLOOKUP($D:$D,'Trade Values'!$D:$L,6,FALSE)</f>
        <v>291</v>
      </c>
      <c r="J36" s="2">
        <f>VLOOKUP($D:$D,'Trade Values'!$D:$L,7,FALSE)</f>
        <v>193.2</v>
      </c>
      <c r="K36" s="2">
        <f>VLOOKUP($D:$D,'Trade Values'!$D:$L,8,FALSE)</f>
        <v>37.9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113.69999999999999</v>
      </c>
      <c r="R36" s="2">
        <f t="shared" si="6"/>
        <v>111.30000000000001</v>
      </c>
      <c r="S36" s="5">
        <f t="shared" si="7"/>
        <v>7.9830000000000005</v>
      </c>
      <c r="T36" s="2"/>
      <c r="U36" s="2"/>
    </row>
    <row r="37" spans="1:21" x14ac:dyDescent="0.3">
      <c r="A37" s="4">
        <f t="shared" si="0"/>
        <v>8.0670000000000002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140</v>
      </c>
      <c r="I37" s="2">
        <f>VLOOKUP($D:$D,'Trade Values'!$D:$L,6,FALSE)</f>
        <v>246</v>
      </c>
      <c r="J37" s="2">
        <f>VLOOKUP($D:$D,'Trade Values'!$D:$L,7,FALSE)</f>
        <v>183.9</v>
      </c>
      <c r="K37" s="2">
        <f>VLOOKUP($D:$D,'Trade Values'!$D:$L,8,FALSE)</f>
        <v>30.1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90.300000000000011</v>
      </c>
      <c r="R37" s="2">
        <f t="shared" si="6"/>
        <v>119.69999999999999</v>
      </c>
      <c r="S37" s="5">
        <f t="shared" si="7"/>
        <v>8.0670000000000002</v>
      </c>
      <c r="T37" s="2"/>
      <c r="U37" s="2"/>
    </row>
    <row r="38" spans="1:21" x14ac:dyDescent="0.3">
      <c r="A38" s="4">
        <f t="shared" si="0"/>
        <v>8.9575384615384621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236</v>
      </c>
      <c r="I38" s="2">
        <f>VLOOKUP($D:$D,'Trade Values'!$D:$L,6,FALSE)</f>
        <v>332</v>
      </c>
      <c r="J38" s="2">
        <f>VLOOKUP($D:$D,'Trade Values'!$D:$L,7,FALSE)</f>
        <v>274.5</v>
      </c>
      <c r="K38" s="2">
        <f>VLOOKUP($D:$D,'Trade Values'!$D:$L,8,FALSE)</f>
        <v>27.4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82.199999999999989</v>
      </c>
      <c r="R38" s="2">
        <f t="shared" si="6"/>
        <v>168.8</v>
      </c>
      <c r="S38" s="5">
        <f t="shared" si="7"/>
        <v>8.9575384615384621</v>
      </c>
      <c r="T38" s="2"/>
      <c r="U38" s="2"/>
    </row>
    <row r="39" spans="1:21" x14ac:dyDescent="0.3">
      <c r="A39" s="4" t="e">
        <f t="shared" si="0"/>
        <v>#N/A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 t="e">
        <f>VLOOKUP($D:$D,'Trade Values'!$D:$L,5,FALSE)</f>
        <v>#N/A</v>
      </c>
      <c r="I39" s="2" t="e">
        <f>VLOOKUP($D:$D,'Trade Values'!$D:$L,6,FALSE)</f>
        <v>#N/A</v>
      </c>
      <c r="J39" s="2" t="e">
        <f>VLOOKUP($D:$D,'Trade Values'!$D:$L,7,FALSE)</f>
        <v>#N/A</v>
      </c>
      <c r="K39" s="2" t="e">
        <f>VLOOKUP($D:$D,'Trade Values'!$D:$L,8,FALSE)</f>
        <v>#N/A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 t="e">
        <f t="shared" si="5"/>
        <v>#N/A</v>
      </c>
      <c r="R39" s="2" t="e">
        <f t="shared" si="6"/>
        <v>#N/A</v>
      </c>
      <c r="S39" s="5" t="e">
        <f t="shared" si="7"/>
        <v>#N/A</v>
      </c>
      <c r="T39" s="2"/>
      <c r="U39" s="2"/>
    </row>
    <row r="40" spans="1:21" x14ac:dyDescent="0.3">
      <c r="A40" s="4">
        <f t="shared" si="0"/>
        <v>7.44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164</v>
      </c>
      <c r="I40" s="2">
        <f>VLOOKUP($D:$D,'Trade Values'!$D:$L,6,FALSE)</f>
        <v>356</v>
      </c>
      <c r="J40" s="2">
        <f>VLOOKUP($D:$D,'Trade Values'!$D:$L,7,FALSE)</f>
        <v>226.8</v>
      </c>
      <c r="K40" s="2">
        <f>VLOOKUP($D:$D,'Trade Values'!$D:$L,8,FALSE)</f>
        <v>48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144</v>
      </c>
      <c r="R40" s="2">
        <f t="shared" si="6"/>
        <v>57</v>
      </c>
      <c r="S40" s="5">
        <f t="shared" si="7"/>
        <v>7.44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>
        <f t="shared" si="0"/>
        <v>7.6335999999999995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>
        <f>VLOOKUP($D:$D,'Trade Values'!$D:$L,5,FALSE)</f>
        <v>295</v>
      </c>
      <c r="I43" s="2">
        <f>VLOOKUP($D:$D,'Trade Values'!$D:$L,6,FALSE)</f>
        <v>394</v>
      </c>
      <c r="J43" s="2">
        <f>VLOOKUP($D:$D,'Trade Values'!$D:$L,7,FALSE)</f>
        <v>355.9</v>
      </c>
      <c r="K43" s="2">
        <f>VLOOKUP($D:$D,'Trade Values'!$D:$L,8,FALSE)</f>
        <v>28.1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>
        <f t="shared" si="5"/>
        <v>84.300000000000011</v>
      </c>
      <c r="R43" s="2">
        <f t="shared" si="6"/>
        <v>96.699999999999989</v>
      </c>
      <c r="S43" s="5">
        <f t="shared" si="7"/>
        <v>7.6335999999999995</v>
      </c>
      <c r="T43" s="2"/>
      <c r="U43" s="2"/>
    </row>
    <row r="44" spans="1:21" x14ac:dyDescent="0.3">
      <c r="A44" s="4">
        <f t="shared" si="0"/>
        <v>7.8015999999999996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>
        <f>VLOOKUP($D:$D,'Trade Values'!$D:$L,5,FALSE)</f>
        <v>318</v>
      </c>
      <c r="I44" s="2">
        <f>VLOOKUP($D:$D,'Trade Values'!$D:$L,6,FALSE)</f>
        <v>388</v>
      </c>
      <c r="J44" s="2">
        <f>VLOOKUP($D:$D,'Trade Values'!$D:$L,7,FALSE)</f>
        <v>358.7</v>
      </c>
      <c r="K44" s="2">
        <f>VLOOKUP($D:$D,'Trade Values'!$D:$L,8,FALSE)</f>
        <v>20.100000000000001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>
        <f t="shared" si="5"/>
        <v>60.300000000000004</v>
      </c>
      <c r="R44" s="2">
        <f t="shared" si="6"/>
        <v>117.69999999999999</v>
      </c>
      <c r="S44" s="5">
        <f t="shared" si="7"/>
        <v>7.8015999999999996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2" priority="66"/>
  </conditionalFormatting>
  <conditionalFormatting sqref="D2:D44">
    <cfRule type="duplicateValues" dxfId="11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9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9" t="s">
        <v>364</v>
      </c>
      <c r="E1" s="9" t="s">
        <v>364</v>
      </c>
      <c r="F1" s="9" t="s">
        <v>363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10">
        <f>VLOOKUP(A:A,'Trade Values'!D:U,18,FALSE)</f>
        <v>42.928999999999995</v>
      </c>
      <c r="E2" s="10">
        <v>62.204000000000008</v>
      </c>
      <c r="F2" s="6">
        <v>59.744</v>
      </c>
      <c r="G2" s="6"/>
      <c r="H2" s="6">
        <f t="shared" ref="H2:H33" si="0">D2-E2</f>
        <v>-19.275000000000013</v>
      </c>
      <c r="I2" s="7"/>
    </row>
    <row r="3" spans="1:9" x14ac:dyDescent="0.3">
      <c r="A3" t="s">
        <v>23</v>
      </c>
      <c r="B3" t="s">
        <v>24</v>
      </c>
      <c r="C3" t="s">
        <v>22</v>
      </c>
      <c r="D3" s="10">
        <f>VLOOKUP(A:A,'Trade Values'!D:U,18,FALSE)</f>
        <v>51.804500000000004</v>
      </c>
      <c r="E3" s="10">
        <v>62.575999999999993</v>
      </c>
      <c r="F3" s="6">
        <v>57.171999999999997</v>
      </c>
      <c r="G3" s="6"/>
      <c r="H3" s="6">
        <f t="shared" si="0"/>
        <v>-10.771499999999989</v>
      </c>
      <c r="I3" s="7"/>
    </row>
    <row r="4" spans="1:9" x14ac:dyDescent="0.3">
      <c r="A4" t="s">
        <v>27</v>
      </c>
      <c r="B4" t="s">
        <v>28</v>
      </c>
      <c r="C4" t="s">
        <v>29</v>
      </c>
      <c r="D4" s="10">
        <f>VLOOKUP(A:A,'Trade Values'!D:U,18,FALSE)</f>
        <v>71.195999999999998</v>
      </c>
      <c r="E4" s="10">
        <v>64.16</v>
      </c>
      <c r="F4" s="6">
        <v>55.8</v>
      </c>
      <c r="G4" s="6"/>
      <c r="H4" s="6">
        <f t="shared" si="0"/>
        <v>7.0360000000000014</v>
      </c>
      <c r="I4" s="7"/>
    </row>
    <row r="5" spans="1:9" x14ac:dyDescent="0.3">
      <c r="A5" t="s">
        <v>47</v>
      </c>
      <c r="B5" t="s">
        <v>48</v>
      </c>
      <c r="C5" t="s">
        <v>29</v>
      </c>
      <c r="D5" s="10">
        <f>VLOOKUP(A:A,'Trade Values'!D:U,18,FALSE)</f>
        <v>38.494399999999999</v>
      </c>
      <c r="E5" s="10">
        <v>49.657000000000011</v>
      </c>
      <c r="F5" s="6">
        <v>49.002499999999998</v>
      </c>
      <c r="G5" s="6"/>
      <c r="H5" s="6">
        <f t="shared" si="0"/>
        <v>-11.162600000000012</v>
      </c>
      <c r="I5" s="6"/>
    </row>
    <row r="6" spans="1:9" x14ac:dyDescent="0.3">
      <c r="A6" t="s">
        <v>43</v>
      </c>
      <c r="B6" t="s">
        <v>44</v>
      </c>
      <c r="C6" t="s">
        <v>29</v>
      </c>
      <c r="D6" s="10">
        <f>VLOOKUP(A:A,'Trade Values'!D:U,18,FALSE)</f>
        <v>70.944000000000003</v>
      </c>
      <c r="E6" s="10">
        <v>56.807999999999993</v>
      </c>
      <c r="F6" s="6">
        <v>54.103999999999985</v>
      </c>
      <c r="G6" s="6"/>
      <c r="H6" s="6">
        <f t="shared" si="0"/>
        <v>14.13600000000001</v>
      </c>
      <c r="I6" s="6"/>
    </row>
    <row r="7" spans="1:9" x14ac:dyDescent="0.3">
      <c r="A7" t="s">
        <v>41</v>
      </c>
      <c r="B7" t="s">
        <v>42</v>
      </c>
      <c r="C7" t="s">
        <v>29</v>
      </c>
      <c r="D7" s="10">
        <f>VLOOKUP(A:A,'Trade Values'!D:U,18,FALSE)</f>
        <v>57.275999999999996</v>
      </c>
      <c r="E7" s="10">
        <v>50.541000000000004</v>
      </c>
      <c r="F7" s="6">
        <v>50.320000000000007</v>
      </c>
      <c r="G7" s="6"/>
      <c r="H7" s="6">
        <f t="shared" si="0"/>
        <v>6.7349999999999923</v>
      </c>
      <c r="I7" s="6"/>
    </row>
    <row r="8" spans="1:9" x14ac:dyDescent="0.3">
      <c r="A8" t="s">
        <v>92</v>
      </c>
      <c r="B8" t="s">
        <v>78</v>
      </c>
      <c r="C8" t="s">
        <v>29</v>
      </c>
      <c r="D8" s="10">
        <f>VLOOKUP(A:A,'Trade Values'!D:U,18,FALSE)</f>
        <v>24.672000000000001</v>
      </c>
      <c r="E8" s="10">
        <v>29.904999999999994</v>
      </c>
      <c r="F8" s="6">
        <v>51.997</v>
      </c>
      <c r="G8" s="6"/>
      <c r="H8" s="6">
        <f t="shared" si="0"/>
        <v>-5.2329999999999934</v>
      </c>
      <c r="I8" s="6"/>
    </row>
    <row r="9" spans="1:9" x14ac:dyDescent="0.3">
      <c r="A9" t="s">
        <v>71</v>
      </c>
      <c r="B9" t="s">
        <v>72</v>
      </c>
      <c r="C9" t="s">
        <v>29</v>
      </c>
      <c r="D9" s="10">
        <f>VLOOKUP(A:A,'Trade Values'!D:U,18,FALSE)</f>
        <v>30.99</v>
      </c>
      <c r="E9" s="10">
        <v>31.300799999999995</v>
      </c>
      <c r="F9" s="6">
        <v>51.858500000000006</v>
      </c>
      <c r="G9" s="6"/>
      <c r="H9" s="6">
        <f t="shared" si="0"/>
        <v>-0.31079999999999686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10">
        <f>VLOOKUP(A:A,'Trade Values'!D:U,18,FALSE)</f>
        <v>28.92</v>
      </c>
      <c r="E10" s="10">
        <v>23.08</v>
      </c>
      <c r="F10" s="6">
        <v>38.281599999999997</v>
      </c>
      <c r="G10" s="6"/>
      <c r="H10" s="6">
        <f t="shared" si="0"/>
        <v>5.8400000000000034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10">
        <f>VLOOKUP(A:A,'Trade Values'!D:U,18,FALSE)</f>
        <v>51.107500000000009</v>
      </c>
      <c r="E11" s="10">
        <v>50.232000000000006</v>
      </c>
      <c r="F11" s="6">
        <v>33.385000000000005</v>
      </c>
      <c r="G11" s="6"/>
      <c r="H11" s="6">
        <f t="shared" si="0"/>
        <v>0.87550000000000239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10">
        <f>VLOOKUP(A:A,'Trade Values'!D:U,18,FALSE)</f>
        <v>49.390500000000003</v>
      </c>
      <c r="E12" s="10">
        <v>62.335999999999984</v>
      </c>
      <c r="F12" s="6">
        <v>43.787199999999999</v>
      </c>
      <c r="G12" s="6"/>
      <c r="H12" s="6">
        <f t="shared" si="0"/>
        <v>-12.945499999999981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10">
        <f>VLOOKUP(A:A,'Trade Values'!D:U,18,FALSE)</f>
        <v>37.9696</v>
      </c>
      <c r="E13" s="10">
        <v>29.38</v>
      </c>
      <c r="F13" s="6">
        <v>51.260799999999996</v>
      </c>
      <c r="G13" s="6"/>
      <c r="H13" s="6">
        <f t="shared" si="0"/>
        <v>8.5896000000000008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10">
        <f>VLOOKUP(A:A,'Trade Values'!D:U,18,FALSE)</f>
        <v>38.699200000000005</v>
      </c>
      <c r="E14" s="10">
        <v>38.196800000000003</v>
      </c>
      <c r="F14" s="6">
        <v>44.4544</v>
      </c>
      <c r="G14" s="6"/>
      <c r="H14" s="6">
        <f t="shared" si="0"/>
        <v>0.50240000000000151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10">
        <f>VLOOKUP(A:A,'Trade Values'!D:U,18,FALSE)</f>
        <v>30.770000000000003</v>
      </c>
      <c r="E15" s="10">
        <v>30.765000000000001</v>
      </c>
      <c r="F15" s="6">
        <v>46.090499999999992</v>
      </c>
      <c r="G15" s="6"/>
      <c r="H15" s="6">
        <f t="shared" si="0"/>
        <v>5.000000000002558E-3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10">
        <f>VLOOKUP(A:A,'Trade Values'!D:U,18,FALSE)</f>
        <v>30.785000000000004</v>
      </c>
      <c r="E16" s="10">
        <v>38.537599999999998</v>
      </c>
      <c r="F16" s="6">
        <v>48.908799999999999</v>
      </c>
      <c r="G16" s="6"/>
      <c r="H16" s="6">
        <f t="shared" si="0"/>
        <v>-7.7525999999999939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10">
        <f>VLOOKUP(A:A,'Trade Values'!D:U,18,FALSE)</f>
        <v>11.72925</v>
      </c>
      <c r="E17" s="10">
        <v>38.027200000000008</v>
      </c>
      <c r="F17" s="6">
        <v>48.866500000000002</v>
      </c>
      <c r="G17" s="6"/>
      <c r="H17" s="6">
        <f t="shared" si="0"/>
        <v>-26.297950000000007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10">
        <f>VLOOKUP(A:A,'Trade Values'!D:U,18,FALSE)</f>
        <v>20.131499999999999</v>
      </c>
      <c r="E18" s="10">
        <v>29.97</v>
      </c>
      <c r="F18" s="6">
        <v>40.276799999999994</v>
      </c>
      <c r="G18" s="6"/>
      <c r="H18" s="6">
        <f t="shared" si="0"/>
        <v>-9.8384999999999998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10">
        <f>VLOOKUP(A:A,'Trade Values'!D:U,18,FALSE)</f>
        <v>49.283000000000001</v>
      </c>
      <c r="E19" s="10">
        <v>38.859200000000001</v>
      </c>
      <c r="F19" s="6">
        <v>38.467199999999998</v>
      </c>
      <c r="G19" s="6"/>
      <c r="H19" s="6">
        <f t="shared" si="0"/>
        <v>10.4238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10">
        <f>VLOOKUP(A:A,'Trade Values'!D:U,18,FALSE)</f>
        <v>36.918399999999998</v>
      </c>
      <c r="E20" s="10">
        <v>32.435199999999995</v>
      </c>
      <c r="F20" s="6">
        <v>38.384</v>
      </c>
      <c r="G20" s="6"/>
      <c r="H20" s="6">
        <f t="shared" si="0"/>
        <v>4.4832000000000036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10">
        <f>VLOOKUP(A:A,'Trade Values'!D:U,18,FALSE)</f>
        <v>30.8</v>
      </c>
      <c r="E21" s="10">
        <v>50.49</v>
      </c>
      <c r="F21" s="6">
        <v>38.300800000000002</v>
      </c>
      <c r="G21" s="6"/>
      <c r="H21" s="6">
        <f t="shared" si="0"/>
        <v>-19.690000000000001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10">
        <f>VLOOKUP(A:A,'Trade Values'!D:U,18,FALSE)</f>
        <v>31.671999999999997</v>
      </c>
      <c r="E22" s="10">
        <v>39.927999999999997</v>
      </c>
      <c r="F22" s="6">
        <v>30.979999999999997</v>
      </c>
      <c r="G22" s="6"/>
      <c r="H22" s="6">
        <f t="shared" si="0"/>
        <v>-8.2560000000000002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10">
        <f>VLOOKUP(A:A,'Trade Values'!D:U,18,FALSE)</f>
        <v>21.853000000000002</v>
      </c>
      <c r="E23" s="10">
        <v>30.11</v>
      </c>
      <c r="F23" s="6">
        <v>18.176000000000002</v>
      </c>
      <c r="G23" s="6"/>
      <c r="H23" s="6">
        <f t="shared" si="0"/>
        <v>-8.2569999999999979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10">
        <f>VLOOKUP(A:A,'Trade Values'!D:U,18,FALSE)</f>
        <v>24.96</v>
      </c>
      <c r="E24" s="10">
        <v>25.108000000000001</v>
      </c>
      <c r="F24" s="6">
        <v>30.22</v>
      </c>
      <c r="G24" s="6"/>
      <c r="H24" s="6">
        <f t="shared" si="0"/>
        <v>-0.14799999999999969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10">
        <f>VLOOKUP(A:A,'Trade Values'!D:U,18,FALSE)</f>
        <v>20.4955</v>
      </c>
      <c r="E25" s="10">
        <v>20.611499999999999</v>
      </c>
      <c r="F25" s="6">
        <v>30.99</v>
      </c>
      <c r="G25" s="6"/>
      <c r="H25" s="6">
        <f t="shared" si="0"/>
        <v>-0.11599999999999966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10">
        <f>VLOOKUP(A:A,'Trade Values'!D:U,18,FALSE)</f>
        <v>17.835999999999999</v>
      </c>
      <c r="E26" s="10">
        <v>22.855</v>
      </c>
      <c r="F26" s="6">
        <v>39.911999999999999</v>
      </c>
      <c r="G26" s="6"/>
      <c r="H26" s="6">
        <f t="shared" si="0"/>
        <v>-5.0190000000000019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10">
        <f>VLOOKUP(A:A,'Trade Values'!D:U,18,FALSE)</f>
        <v>24.911999999999995</v>
      </c>
      <c r="E27" s="10">
        <v>39.844799999999992</v>
      </c>
      <c r="F27" s="6">
        <v>34.314999999999998</v>
      </c>
      <c r="G27" s="6"/>
      <c r="H27" s="6">
        <f t="shared" si="0"/>
        <v>-14.932799999999997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10">
        <f>VLOOKUP(A:A,'Trade Values'!D:U,18,FALSE)</f>
        <v>50.625999999999998</v>
      </c>
      <c r="E28" s="10">
        <v>44.959999999999994</v>
      </c>
      <c r="F28" s="6">
        <v>30.73</v>
      </c>
      <c r="G28" s="6"/>
      <c r="H28" s="6">
        <f t="shared" si="0"/>
        <v>5.6660000000000039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10">
        <f>VLOOKUP(A:A,'Trade Values'!D:U,18,FALSE)</f>
        <v>21.202999999999999</v>
      </c>
      <c r="E29" s="10">
        <v>20.475999999999999</v>
      </c>
      <c r="F29" s="6">
        <v>33.879999999999995</v>
      </c>
      <c r="G29" s="6"/>
      <c r="H29" s="6">
        <f t="shared" si="0"/>
        <v>0.72700000000000031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10">
        <f>VLOOKUP(A:A,'Trade Values'!D:U,18,FALSE)</f>
        <v>31.445</v>
      </c>
      <c r="E30" s="10">
        <v>31.495000000000001</v>
      </c>
      <c r="F30" s="6">
        <v>24.908000000000001</v>
      </c>
      <c r="G30" s="6"/>
      <c r="H30" s="6">
        <f t="shared" si="0"/>
        <v>-5.0000000000000711E-2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10">
        <f>VLOOKUP(A:A,'Trade Values'!D:U,18,FALSE)</f>
        <v>38.789999999999992</v>
      </c>
      <c r="E31" s="10">
        <v>31.339999999999996</v>
      </c>
      <c r="F31" s="6">
        <v>30.36</v>
      </c>
      <c r="G31" s="6"/>
      <c r="H31" s="6">
        <f t="shared" si="0"/>
        <v>7.4499999999999957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10">
        <f>VLOOKUP(A:A,'Trade Values'!D:U,18,FALSE)</f>
        <v>18.016000000000002</v>
      </c>
      <c r="E32" s="10">
        <v>21.375250000000001</v>
      </c>
      <c r="F32" s="6">
        <v>25.015999999999998</v>
      </c>
      <c r="G32" s="6"/>
      <c r="H32" s="6">
        <f t="shared" si="0"/>
        <v>-3.3592499999999994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10">
        <f>VLOOKUP(A:A,'Trade Values'!D:U,18,FALSE)</f>
        <v>17.074666666666666</v>
      </c>
      <c r="E33" s="10">
        <v>30.98</v>
      </c>
      <c r="F33" s="6">
        <v>30.6</v>
      </c>
      <c r="G33" s="6"/>
      <c r="H33" s="6">
        <f t="shared" si="0"/>
        <v>-13.905333333333335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10">
        <f>VLOOKUP(A:A,'Trade Values'!D:U,18,FALSE)</f>
        <v>30.84</v>
      </c>
      <c r="E34" s="10">
        <v>23.008000000000003</v>
      </c>
      <c r="F34" s="6">
        <v>37.049999999999997</v>
      </c>
      <c r="G34" s="6"/>
      <c r="H34" s="6">
        <f t="shared" ref="H34:H65" si="1">D34-E34</f>
        <v>7.8319999999999972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10">
        <f>VLOOKUP(A:A,'Trade Values'!D:U,18,FALSE)</f>
        <v>25.371999999999996</v>
      </c>
      <c r="E35" s="10">
        <v>12.64725</v>
      </c>
      <c r="F35" s="6">
        <v>20.758749999999999</v>
      </c>
      <c r="G35" s="6"/>
      <c r="H35" s="6">
        <f t="shared" si="1"/>
        <v>12.724749999999997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10">
        <f>VLOOKUP(A:A,'Trade Values'!D:U,18,FALSE)</f>
        <v>20.962499999999999</v>
      </c>
      <c r="E36" s="10">
        <v>30.96</v>
      </c>
      <c r="F36" s="6">
        <v>23.18</v>
      </c>
      <c r="G36" s="6"/>
      <c r="H36" s="6">
        <f t="shared" si="1"/>
        <v>-9.9975000000000023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10">
        <f>VLOOKUP(A:A,'Trade Values'!D:U,18,FALSE)</f>
        <v>31.58</v>
      </c>
      <c r="E37" s="10">
        <v>21.768000000000001</v>
      </c>
      <c r="F37" s="6">
        <v>33.950000000000003</v>
      </c>
      <c r="G37" s="6"/>
      <c r="H37" s="6">
        <f t="shared" si="1"/>
        <v>9.8119999999999976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10">
        <f>VLOOKUP(A:A,'Trade Values'!D:U,18,FALSE)</f>
        <v>25.067999999999998</v>
      </c>
      <c r="E38" s="10">
        <v>30.515000000000001</v>
      </c>
      <c r="F38" s="6">
        <v>30.77</v>
      </c>
      <c r="G38" s="6"/>
      <c r="H38" s="6">
        <f t="shared" si="1"/>
        <v>-5.4470000000000027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10">
        <f>VLOOKUP(A:A,'Trade Values'!D:U,18,FALSE)</f>
        <v>21.210500000000003</v>
      </c>
      <c r="E39" s="10">
        <v>18.798000000000002</v>
      </c>
      <c r="F39" s="6">
        <v>18.809750000000001</v>
      </c>
      <c r="G39" s="6"/>
      <c r="H39" s="6">
        <f t="shared" si="1"/>
        <v>2.4125000000000014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10">
        <f>VLOOKUP(A:A,'Trade Values'!D:U,18,FALSE)</f>
        <v>39.147199999999998</v>
      </c>
      <c r="E40" s="10">
        <v>38.211199999999998</v>
      </c>
      <c r="F40" s="6">
        <v>19.166249999999998</v>
      </c>
      <c r="G40" s="6"/>
      <c r="H40" s="6">
        <f t="shared" si="1"/>
        <v>0.93599999999999994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10">
        <f>VLOOKUP(A:A,'Trade Values'!D:U,18,FALSE)</f>
        <v>15.356999999999999</v>
      </c>
      <c r="E41" s="10">
        <v>13.267999999999999</v>
      </c>
      <c r="F41" s="6">
        <v>26.284000000000002</v>
      </c>
      <c r="G41" s="6"/>
      <c r="H41" s="6">
        <f t="shared" si="1"/>
        <v>2.0890000000000004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10">
        <f>VLOOKUP(A:A,'Trade Values'!D:U,18,FALSE)</f>
        <v>20.84975</v>
      </c>
      <c r="E42" s="10">
        <v>24.707999999999998</v>
      </c>
      <c r="F42" s="6">
        <v>21.028500000000001</v>
      </c>
      <c r="G42" s="6"/>
      <c r="H42" s="6">
        <f t="shared" si="1"/>
        <v>-3.8582499999999982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10">
        <f>VLOOKUP(A:A,'Trade Values'!D:U,18,FALSE)</f>
        <v>25.904</v>
      </c>
      <c r="E43" s="10">
        <v>26.18</v>
      </c>
      <c r="F43" s="6">
        <v>20.722000000000001</v>
      </c>
      <c r="G43" s="6"/>
      <c r="H43" s="6">
        <f t="shared" si="1"/>
        <v>-0.2759999999999998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10">
        <f>VLOOKUP(A:A,'Trade Values'!D:U,18,FALSE)</f>
        <v>25.503999999999998</v>
      </c>
      <c r="E44" s="10">
        <v>17.621333333333332</v>
      </c>
      <c r="F44" s="6">
        <v>24.715999999999998</v>
      </c>
      <c r="G44" s="6"/>
      <c r="H44" s="6">
        <f t="shared" si="1"/>
        <v>7.8826666666666654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10">
        <f>VLOOKUP(A:A,'Trade Values'!D:U,18,FALSE)</f>
        <v>17.346666666666668</v>
      </c>
      <c r="E45" s="10">
        <v>16.99733333333333</v>
      </c>
      <c r="F45" s="6">
        <v>24.791999999999994</v>
      </c>
      <c r="G45" s="6"/>
      <c r="H45" s="6">
        <f t="shared" si="1"/>
        <v>0.34933333333333749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10">
        <f>VLOOKUP(A:A,'Trade Values'!D:U,18,FALSE)</f>
        <v>18.490666666666666</v>
      </c>
      <c r="E46" s="10">
        <v>20.774000000000001</v>
      </c>
      <c r="F46" s="6">
        <v>24.588000000000001</v>
      </c>
      <c r="G46" s="6"/>
      <c r="H46" s="6">
        <f t="shared" si="1"/>
        <v>-2.283333333333335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10">
        <f>VLOOKUP(A:A,'Trade Values'!D:U,18,FALSE)</f>
        <v>20.836750000000002</v>
      </c>
      <c r="E47" s="10">
        <v>19.051500000000001</v>
      </c>
      <c r="F47" s="6">
        <v>24.8</v>
      </c>
      <c r="G47" s="6"/>
      <c r="H47" s="6">
        <f t="shared" si="1"/>
        <v>1.7852500000000013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10">
        <f>VLOOKUP(A:A,'Trade Values'!D:U,18,FALSE)</f>
        <v>17.792000000000002</v>
      </c>
      <c r="E48" s="10">
        <v>20.024250000000002</v>
      </c>
      <c r="F48" s="6">
        <v>14.719999999999999</v>
      </c>
      <c r="G48" s="6"/>
      <c r="H48" s="6">
        <f t="shared" si="1"/>
        <v>-2.2322500000000005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10">
        <f>VLOOKUP(A:A,'Trade Values'!D:U,18,FALSE)</f>
        <v>20.35575</v>
      </c>
      <c r="E49" s="10">
        <v>24.923999999999999</v>
      </c>
      <c r="F49" s="6">
        <v>29.515999999999998</v>
      </c>
      <c r="G49" s="6"/>
      <c r="H49" s="6">
        <f t="shared" si="1"/>
        <v>-4.568249999999999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10">
        <f>VLOOKUP(A:A,'Trade Values'!D:U,18,FALSE)</f>
        <v>49.750500000000002</v>
      </c>
      <c r="E50" s="10">
        <v>32.284999999999997</v>
      </c>
      <c r="F50" s="6">
        <v>19.258249999999997</v>
      </c>
      <c r="G50" s="6"/>
      <c r="H50" s="6">
        <f t="shared" si="1"/>
        <v>17.465500000000006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10">
        <f>VLOOKUP(A:A,'Trade Values'!D:U,18,FALSE)</f>
        <v>49.197999999999993</v>
      </c>
      <c r="E51" s="10">
        <v>25.312000000000001</v>
      </c>
      <c r="F51" s="6">
        <v>29.251999999999999</v>
      </c>
      <c r="G51" s="6"/>
      <c r="H51" s="6">
        <f t="shared" si="1"/>
        <v>23.885999999999992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10">
        <f>VLOOKUP(A:A,'Trade Values'!D:U,18,FALSE)</f>
        <v>14.257999999999999</v>
      </c>
      <c r="E52" s="10">
        <v>14.544</v>
      </c>
      <c r="F52" s="6">
        <v>23.71</v>
      </c>
      <c r="G52" s="6"/>
      <c r="H52" s="6">
        <f t="shared" si="1"/>
        <v>-0.28600000000000136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10">
        <f>VLOOKUP(A:A,'Trade Values'!D:U,18,FALSE)</f>
        <v>13.194545454545455</v>
      </c>
      <c r="E53" s="10">
        <v>17.600000000000001</v>
      </c>
      <c r="F53" s="6">
        <v>20.339499999999997</v>
      </c>
      <c r="G53" s="6"/>
      <c r="H53" s="6">
        <f t="shared" si="1"/>
        <v>-4.4054545454545462</v>
      </c>
      <c r="I53" s="6"/>
    </row>
    <row r="54" spans="1:9" x14ac:dyDescent="0.3">
      <c r="A54" t="s">
        <v>359</v>
      </c>
      <c r="B54" t="s">
        <v>50</v>
      </c>
      <c r="C54" t="s">
        <v>22</v>
      </c>
      <c r="D54" s="10">
        <f>VLOOKUP(A:A,'Trade Values'!D:U,18,FALSE)</f>
        <v>36.340800000000002</v>
      </c>
      <c r="E54" s="10">
        <v>62.347999999999999</v>
      </c>
      <c r="F54" s="6">
        <v>31.45</v>
      </c>
      <c r="G54" s="6"/>
      <c r="H54" s="6">
        <f t="shared" si="1"/>
        <v>-26.007199999999997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10">
        <f>VLOOKUP(A:A,'Trade Values'!D:U,18,FALSE)</f>
        <v>38.513599999999997</v>
      </c>
      <c r="E55" s="10">
        <v>25.12</v>
      </c>
      <c r="F55" s="6">
        <v>22.509500000000003</v>
      </c>
      <c r="G55" s="6"/>
      <c r="H55" s="6">
        <f t="shared" si="1"/>
        <v>13.393599999999996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10">
        <f>VLOOKUP(A:A,'Trade Values'!D:U,18,FALSE)</f>
        <v>15.841000000000001</v>
      </c>
      <c r="E56" s="10">
        <v>17.528000000000002</v>
      </c>
      <c r="F56" s="6">
        <v>18.223999999999997</v>
      </c>
      <c r="G56" s="6"/>
      <c r="H56" s="6">
        <f t="shared" si="1"/>
        <v>-1.6870000000000012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10">
        <f>VLOOKUP(A:A,'Trade Values'!D:U,18,FALSE)</f>
        <v>15.528599999999999</v>
      </c>
      <c r="E57" s="10">
        <v>17.349333333333334</v>
      </c>
      <c r="F57" s="6">
        <v>20.586500000000001</v>
      </c>
      <c r="G57" s="6"/>
      <c r="H57" s="6">
        <f t="shared" si="1"/>
        <v>-1.8207333333333349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10">
        <f>VLOOKUP(A:A,'Trade Values'!D:U,18,FALSE)</f>
        <v>13.719999999999999</v>
      </c>
      <c r="E58" s="10">
        <v>18.448</v>
      </c>
      <c r="F58" s="6">
        <v>21.694749999999999</v>
      </c>
      <c r="G58" s="6"/>
      <c r="H58" s="6">
        <f t="shared" si="1"/>
        <v>-4.7280000000000015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10">
        <f>VLOOKUP(A:A,'Trade Values'!D:U,18,FALSE)</f>
        <v>17.533333333333331</v>
      </c>
      <c r="E59" s="10">
        <v>14.707999999999998</v>
      </c>
      <c r="F59" s="6">
        <v>25.544</v>
      </c>
      <c r="G59" s="6"/>
      <c r="H59" s="6">
        <f t="shared" si="1"/>
        <v>2.825333333333333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10">
        <f>VLOOKUP(A:A,'Trade Values'!D:U,18,FALSE)</f>
        <v>25.851999999999997</v>
      </c>
      <c r="E60" s="10">
        <v>16.249749999999999</v>
      </c>
      <c r="F60" s="6">
        <v>24.7</v>
      </c>
      <c r="G60" s="6"/>
      <c r="H60" s="6">
        <f t="shared" si="1"/>
        <v>9.602249999999998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10">
        <f>VLOOKUP(A:A,'Trade Values'!D:U,18,FALSE)</f>
        <v>13.966749999999999</v>
      </c>
      <c r="E61" s="10">
        <v>21.797750000000001</v>
      </c>
      <c r="F61" s="6">
        <v>19.290666666666667</v>
      </c>
      <c r="G61" s="6"/>
      <c r="H61" s="6">
        <f t="shared" si="1"/>
        <v>-7.8310000000000013</v>
      </c>
      <c r="I61" s="6"/>
    </row>
    <row r="62" spans="1:9" x14ac:dyDescent="0.3">
      <c r="A62" t="s">
        <v>349</v>
      </c>
      <c r="B62" t="s">
        <v>48</v>
      </c>
      <c r="C62" t="s">
        <v>29</v>
      </c>
      <c r="D62" s="10">
        <f>VLOOKUP(A:A,'Trade Values'!D:U,18,FALSE)</f>
        <v>15.302</v>
      </c>
      <c r="E62" s="10">
        <v>19.985250000000001</v>
      </c>
      <c r="F62" s="6">
        <v>30.59</v>
      </c>
      <c r="G62" s="6"/>
      <c r="H62" s="6">
        <f t="shared" si="1"/>
        <v>-4.683250000000001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10">
        <f>VLOOKUP(A:A,'Trade Values'!D:U,18,FALSE)</f>
        <v>38.699199999999998</v>
      </c>
      <c r="E63" s="10">
        <v>31.91</v>
      </c>
      <c r="F63" s="6">
        <v>13.267272727272728</v>
      </c>
      <c r="G63" s="6"/>
      <c r="H63" s="6">
        <f t="shared" si="1"/>
        <v>6.7891999999999975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10">
        <f>VLOOKUP(A:A,'Trade Values'!D:U,18,FALSE)</f>
        <v>21.810749999999999</v>
      </c>
      <c r="E64" s="10">
        <v>21.183499999999999</v>
      </c>
      <c r="F64" s="6">
        <v>20.878999999999998</v>
      </c>
      <c r="G64" s="6"/>
      <c r="H64" s="6">
        <f t="shared" si="1"/>
        <v>0.62725000000000009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10">
        <f>VLOOKUP(A:A,'Trade Values'!D:U,18,FALSE)</f>
        <v>17.210666666666668</v>
      </c>
      <c r="E65" s="10">
        <v>20.969000000000001</v>
      </c>
      <c r="F65" s="6">
        <v>21.1</v>
      </c>
      <c r="G65" s="6"/>
      <c r="H65" s="6">
        <f t="shared" si="1"/>
        <v>-3.7583333333333329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10">
        <f>VLOOKUP(A:A,'Trade Values'!D:U,18,FALSE)</f>
        <v>13.652727272727272</v>
      </c>
      <c r="E66" s="10">
        <v>15.343799999999998</v>
      </c>
      <c r="F66" s="6">
        <v>20.056750000000001</v>
      </c>
      <c r="G66" s="6"/>
      <c r="H66" s="6">
        <f t="shared" ref="H66:H97" si="2">D66-E66</f>
        <v>-1.6910727272727257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10">
        <f>VLOOKUP(A:A,'Trade Values'!D:U,18,FALSE)</f>
        <v>17.231999999999999</v>
      </c>
      <c r="E67" s="10">
        <v>19.942999999999998</v>
      </c>
      <c r="F67" s="6">
        <v>30.131500000000003</v>
      </c>
      <c r="G67" s="6"/>
      <c r="H67" s="6">
        <f t="shared" si="2"/>
        <v>-2.7109999999999985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10">
        <f>VLOOKUP(A:A,'Trade Values'!D:U,18,FALSE)</f>
        <v>24.863999999999997</v>
      </c>
      <c r="E68" s="10">
        <v>20.807499999999997</v>
      </c>
      <c r="F68" s="6">
        <v>20.099</v>
      </c>
      <c r="G68" s="6"/>
      <c r="H68" s="6">
        <f t="shared" si="2"/>
        <v>4.0564999999999998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10">
        <f>VLOOKUP(A:A,'Trade Values'!D:U,18,FALSE)</f>
        <v>20.696000000000002</v>
      </c>
      <c r="E69" s="10">
        <v>14.807</v>
      </c>
      <c r="F69" s="6">
        <v>21.216999999999999</v>
      </c>
      <c r="G69" s="6"/>
      <c r="H69" s="6">
        <f t="shared" si="2"/>
        <v>5.8890000000000011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10">
        <f>VLOOKUP(A:A,'Trade Values'!D:U,18,FALSE)</f>
        <v>24.26</v>
      </c>
      <c r="E70" s="10">
        <v>21.921250000000001</v>
      </c>
      <c r="F70" s="6">
        <v>21.041499999999999</v>
      </c>
      <c r="G70" s="6"/>
      <c r="H70" s="6">
        <f t="shared" si="2"/>
        <v>2.338750000000001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10">
        <f>VLOOKUP(A:A,'Trade Values'!D:U,18,FALSE)</f>
        <v>20.689500000000002</v>
      </c>
      <c r="E71" s="10">
        <v>21.492250000000002</v>
      </c>
      <c r="F71" s="6">
        <v>16.146666666666668</v>
      </c>
      <c r="G71" s="6"/>
      <c r="H71" s="6">
        <f t="shared" si="2"/>
        <v>-0.80274999999999963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10">
        <f>VLOOKUP(A:A,'Trade Values'!D:U,18,FALSE)</f>
        <v>11.905454545454544</v>
      </c>
      <c r="E72" s="10">
        <v>17.501333333333335</v>
      </c>
      <c r="F72" s="6">
        <v>15.698</v>
      </c>
      <c r="G72" s="6"/>
      <c r="H72" s="6">
        <f t="shared" si="2"/>
        <v>-5.5958787878787906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10">
        <f>VLOOKUP(A:A,'Trade Values'!D:U,18,FALSE)</f>
        <v>18.650666666666666</v>
      </c>
      <c r="E73" s="10">
        <v>17.765333333333331</v>
      </c>
      <c r="F73" s="6">
        <v>21.295000000000002</v>
      </c>
      <c r="G73" s="6"/>
      <c r="H73" s="6">
        <f t="shared" si="2"/>
        <v>0.8853333333333353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10">
        <f>VLOOKUP(A:A,'Trade Values'!D:U,18,FALSE)</f>
        <v>23.68</v>
      </c>
      <c r="E74" s="10">
        <v>24.815999999999999</v>
      </c>
      <c r="F74" s="6">
        <v>18.517333333333333</v>
      </c>
      <c r="G74" s="6"/>
      <c r="H74" s="6">
        <f t="shared" si="2"/>
        <v>-1.1359999999999992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10">
        <f>VLOOKUP(A:A,'Trade Values'!D:U,18,FALSE)</f>
        <v>11.5725</v>
      </c>
      <c r="E75" s="10">
        <v>12.554545454545455</v>
      </c>
      <c r="F75" s="6">
        <v>17.525333333333332</v>
      </c>
      <c r="G75" s="6"/>
      <c r="H75" s="6">
        <f t="shared" si="2"/>
        <v>-0.98204545454545489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10">
        <f>VLOOKUP(A:A,'Trade Values'!D:U,18,FALSE)</f>
        <v>17.549333333333337</v>
      </c>
      <c r="E76" s="10">
        <v>15.418600000000001</v>
      </c>
      <c r="F76" s="6">
        <v>17.018666666666668</v>
      </c>
      <c r="G76" s="6"/>
      <c r="H76" s="6">
        <f t="shared" si="2"/>
        <v>2.1307333333333354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10">
        <f>VLOOKUP(A:A,'Trade Values'!D:U,18,FALSE)</f>
        <v>11.7735</v>
      </c>
      <c r="E77" s="10">
        <v>16.127000000000002</v>
      </c>
      <c r="F77" s="6">
        <v>20.991999999999997</v>
      </c>
      <c r="G77" s="6"/>
      <c r="H77" s="6">
        <f t="shared" si="2"/>
        <v>-4.3535000000000021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10">
        <f>VLOOKUP(A:A,'Trade Values'!D:U,18,FALSE)</f>
        <v>13.538181818181819</v>
      </c>
      <c r="E78" s="10">
        <v>14.854200000000001</v>
      </c>
      <c r="F78" s="6">
        <v>13.736363636363636</v>
      </c>
      <c r="G78" s="6"/>
      <c r="H78" s="6">
        <f t="shared" si="2"/>
        <v>-1.3160181818181815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10">
        <f>VLOOKUP(A:A,'Trade Values'!D:U,18,FALSE)</f>
        <v>11.619</v>
      </c>
      <c r="E79" s="10">
        <v>14.978666666666665</v>
      </c>
      <c r="F79" s="6">
        <v>17.186666666666667</v>
      </c>
      <c r="G79" s="6"/>
      <c r="H79" s="6">
        <f t="shared" si="2"/>
        <v>-3.3596666666666657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10">
        <f>VLOOKUP(A:A,'Trade Values'!D:U,18,FALSE)</f>
        <v>18.010666666666665</v>
      </c>
      <c r="E80" s="10">
        <v>20.307000000000002</v>
      </c>
      <c r="F80" s="6">
        <v>20.58</v>
      </c>
      <c r="G80" s="6"/>
      <c r="H80" s="6">
        <f t="shared" si="2"/>
        <v>-2.2963333333333367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10">
        <f>VLOOKUP(A:A,'Trade Values'!D:U,18,FALSE)</f>
        <v>30.94</v>
      </c>
      <c r="E81" s="10">
        <v>24.923999999999999</v>
      </c>
      <c r="F81" s="6">
        <v>16.437333333333331</v>
      </c>
      <c r="G81" s="6"/>
      <c r="H81" s="6">
        <f t="shared" si="2"/>
        <v>6.0160000000000018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10">
        <f>VLOOKUP(A:A,'Trade Values'!D:U,18,FALSE)</f>
        <v>13.02</v>
      </c>
      <c r="E82" s="10">
        <v>11.512727272727272</v>
      </c>
      <c r="F82" s="6">
        <v>20.794666666666664</v>
      </c>
      <c r="G82" s="6"/>
      <c r="H82" s="6">
        <f t="shared" si="2"/>
        <v>1.5072727272727278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10">
        <f>VLOOKUP(A:A,'Trade Values'!D:U,18,FALSE)</f>
        <v>26.544</v>
      </c>
      <c r="E83" s="10">
        <v>21.418749999999999</v>
      </c>
      <c r="F83" s="6">
        <v>17.2392</v>
      </c>
      <c r="G83" s="6"/>
      <c r="H83" s="6">
        <f t="shared" si="2"/>
        <v>5.1252500000000012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10">
        <f>VLOOKUP(A:A,'Trade Values'!D:U,18,FALSE)</f>
        <v>15.509800000000002</v>
      </c>
      <c r="E84" s="10">
        <v>13.287800000000001</v>
      </c>
      <c r="F84" s="6">
        <v>20.730666666666664</v>
      </c>
      <c r="G84" s="6"/>
      <c r="H84" s="6">
        <f t="shared" si="2"/>
        <v>2.2220000000000013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10">
        <f>VLOOKUP(A:A,'Trade Values'!D:U,18,FALSE)</f>
        <v>17.906666666666666</v>
      </c>
      <c r="E85" s="10">
        <v>16.99733333333333</v>
      </c>
      <c r="F85" s="6">
        <v>14.890666666666666</v>
      </c>
      <c r="G85" s="6"/>
      <c r="H85" s="6">
        <f t="shared" si="2"/>
        <v>0.90933333333333621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10">
        <f>VLOOKUP(A:A,'Trade Values'!D:U,18,FALSE)</f>
        <v>22.038249999999998</v>
      </c>
      <c r="E86" s="10">
        <v>20.345999999999997</v>
      </c>
      <c r="F86" s="6">
        <v>18.696000000000002</v>
      </c>
      <c r="G86" s="6"/>
      <c r="H86" s="6">
        <f t="shared" si="2"/>
        <v>1.6922500000000014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10">
        <f>VLOOKUP(A:A,'Trade Values'!D:U,18,FALSE)</f>
        <v>20.959249999999997</v>
      </c>
      <c r="E87" s="10">
        <v>22.399000000000001</v>
      </c>
      <c r="F87" s="6">
        <v>17.098666666666666</v>
      </c>
      <c r="G87" s="6"/>
      <c r="H87" s="6">
        <f t="shared" si="2"/>
        <v>-1.4397500000000036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10">
        <f>VLOOKUP(A:A,'Trade Values'!D:U,18,FALSE)</f>
        <v>30.429999999999996</v>
      </c>
      <c r="E88" s="10">
        <v>29.164999999999996</v>
      </c>
      <c r="F88" s="6">
        <v>16.269333333333332</v>
      </c>
      <c r="G88" s="6"/>
      <c r="H88" s="6">
        <f t="shared" si="2"/>
        <v>1.2650000000000006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10">
        <f>VLOOKUP(A:A,'Trade Values'!D:U,18,FALSE)</f>
        <v>11.863636363636363</v>
      </c>
      <c r="E89" s="10">
        <v>13.381200000000002</v>
      </c>
      <c r="F89" s="6">
        <v>18.114666666666665</v>
      </c>
      <c r="G89" s="6"/>
      <c r="H89" s="6">
        <f t="shared" si="2"/>
        <v>-1.5175636363636382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10">
        <f>VLOOKUP(A:A,'Trade Values'!D:U,18,FALSE)</f>
        <v>8.0719999999999992</v>
      </c>
      <c r="E90" s="10">
        <v>10.343</v>
      </c>
      <c r="F90" s="6">
        <v>14.907</v>
      </c>
      <c r="G90" s="6"/>
      <c r="H90" s="6">
        <f t="shared" si="2"/>
        <v>-2.2710000000000008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10">
        <f>VLOOKUP(A:A,'Trade Values'!D:U,18,FALSE)</f>
        <v>22.064250000000001</v>
      </c>
      <c r="E91" s="10">
        <v>25.167999999999999</v>
      </c>
      <c r="F91" s="6">
        <v>18.682000000000002</v>
      </c>
      <c r="G91" s="6"/>
      <c r="H91" s="6">
        <f t="shared" si="2"/>
        <v>-3.103749999999998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10">
        <f>VLOOKUP(A:A,'Trade Values'!D:U,18,FALSE)</f>
        <v>1.25</v>
      </c>
      <c r="E92" s="10">
        <v>10.929500000000001</v>
      </c>
      <c r="F92" s="6">
        <v>17.431999999999999</v>
      </c>
      <c r="G92" s="6"/>
      <c r="H92" s="6">
        <f t="shared" si="2"/>
        <v>-9.6795000000000009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10">
        <f>VLOOKUP(A:A,'Trade Values'!D:U,18,FALSE)</f>
        <v>17.946666666666665</v>
      </c>
      <c r="E93" s="10">
        <v>15.472</v>
      </c>
      <c r="F93" s="6">
        <v>17.218666666666664</v>
      </c>
      <c r="G93" s="6"/>
      <c r="H93" s="6">
        <f t="shared" si="2"/>
        <v>2.4746666666666659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10">
        <f>VLOOKUP(A:A,'Trade Values'!D:U,18,FALSE)</f>
        <v>11.9175</v>
      </c>
      <c r="E94" s="10">
        <v>12.86</v>
      </c>
      <c r="F94" s="6">
        <v>12.16</v>
      </c>
      <c r="G94" s="6"/>
      <c r="H94" s="6">
        <f t="shared" si="2"/>
        <v>-0.94249999999999901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10">
        <f>VLOOKUP(A:A,'Trade Values'!D:U,18,FALSE)</f>
        <v>9.5040000000000013</v>
      </c>
      <c r="E95" s="10">
        <v>7.2052000000000014</v>
      </c>
      <c r="F95" s="6">
        <v>13.8444</v>
      </c>
      <c r="G95" s="6"/>
      <c r="H95" s="6">
        <f t="shared" si="2"/>
        <v>2.2988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10">
        <f>VLOOKUP(A:A,'Trade Values'!D:U,18,FALSE)</f>
        <v>20.349250000000001</v>
      </c>
      <c r="E96" s="10">
        <v>20.012250000000002</v>
      </c>
      <c r="F96" s="6">
        <v>15.333799999999998</v>
      </c>
      <c r="G96" s="6"/>
      <c r="H96" s="6">
        <f t="shared" si="2"/>
        <v>0.33699999999999974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10">
        <f>VLOOKUP(A:A,'Trade Values'!D:U,18,FALSE)</f>
        <v>10.936500000000001</v>
      </c>
      <c r="E97" s="10">
        <v>12.518181818181819</v>
      </c>
      <c r="F97" s="6">
        <v>17.178666666666668</v>
      </c>
      <c r="G97" s="6"/>
      <c r="H97" s="6">
        <f t="shared" si="2"/>
        <v>-1.5816818181818189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10">
        <f>VLOOKUP(A:A,'Trade Values'!D:U,18,FALSE)</f>
        <v>11.954545454545455</v>
      </c>
      <c r="E98" s="10">
        <v>13.490909090909092</v>
      </c>
      <c r="F98" s="6">
        <v>16.173200000000001</v>
      </c>
      <c r="G98" s="6"/>
      <c r="H98" s="6">
        <f t="shared" ref="H98:H129" si="3">D98-E98</f>
        <v>-1.536363636363637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10">
        <f>VLOOKUP(A:A,'Trade Values'!D:U,18,FALSE)</f>
        <v>13.574545454545454</v>
      </c>
      <c r="E99" s="10">
        <v>13.935599999999997</v>
      </c>
      <c r="F99" s="6">
        <v>16.583999999999996</v>
      </c>
      <c r="G99" s="6"/>
      <c r="H99" s="6">
        <f t="shared" si="3"/>
        <v>-0.36105454545454307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10">
        <f>VLOOKUP(A:A,'Trade Values'!D:U,18,FALSE)</f>
        <v>21.009</v>
      </c>
      <c r="E100" s="10">
        <v>12.95</v>
      </c>
      <c r="F100" s="6">
        <v>14.946599999999998</v>
      </c>
      <c r="G100" s="6"/>
      <c r="H100" s="6">
        <f t="shared" si="3"/>
        <v>8.0590000000000011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10">
        <f>VLOOKUP(A:A,'Trade Values'!D:U,18,FALSE)</f>
        <v>11.016500000000001</v>
      </c>
      <c r="E101" s="10">
        <v>13.18</v>
      </c>
      <c r="F101" s="6">
        <v>14.854200000000001</v>
      </c>
      <c r="G101" s="6"/>
      <c r="H101" s="6">
        <f t="shared" si="3"/>
        <v>-2.1634999999999991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10">
        <f>VLOOKUP(A:A,'Trade Values'!D:U,18,FALSE)</f>
        <v>11.754545454545454</v>
      </c>
      <c r="E102" s="10">
        <v>15.7486</v>
      </c>
      <c r="F102" s="6">
        <v>14.872999999999999</v>
      </c>
      <c r="G102" s="6"/>
      <c r="H102" s="6">
        <f t="shared" si="3"/>
        <v>-3.9940545454545457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10">
        <f>VLOOKUP(A:A,'Trade Values'!D:U,18,FALSE)</f>
        <v>11.774545454545454</v>
      </c>
      <c r="E103" s="10">
        <v>12.310909090909089</v>
      </c>
      <c r="F103" s="6">
        <v>15.3118</v>
      </c>
      <c r="G103" s="6"/>
      <c r="H103" s="6">
        <f t="shared" si="3"/>
        <v>-0.53636363636363527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10">
        <f>VLOOKUP(A:A,'Trade Values'!D:U,18,FALSE)</f>
        <v>1.1893749999999998</v>
      </c>
      <c r="E104" s="10">
        <v>12.478181818181818</v>
      </c>
      <c r="F104" s="6">
        <v>14.280000000000001</v>
      </c>
      <c r="G104" s="6"/>
      <c r="H104" s="6">
        <f t="shared" si="3"/>
        <v>-11.288806818181818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10">
        <f>VLOOKUP(A:A,'Trade Values'!D:U,18,FALSE)</f>
        <v>13.372399999999999</v>
      </c>
      <c r="E105" s="10">
        <v>13.693333333333333</v>
      </c>
      <c r="F105" s="6">
        <v>17.336000000000002</v>
      </c>
      <c r="G105" s="6"/>
      <c r="H105" s="6">
        <f t="shared" si="3"/>
        <v>-0.3209333333333344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10">
        <f>VLOOKUP(A:A,'Trade Values'!D:U,18,FALSE)</f>
        <v>13.850909090909092</v>
      </c>
      <c r="E106" s="10">
        <v>15.101800000000001</v>
      </c>
      <c r="F106" s="6">
        <v>11.694545454545455</v>
      </c>
      <c r="G106" s="6"/>
      <c r="H106" s="6">
        <f t="shared" si="3"/>
        <v>-1.2508909090909093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10">
        <f>VLOOKUP(A:A,'Trade Values'!D:U,18,FALSE)</f>
        <v>20.251750000000001</v>
      </c>
      <c r="E107" s="10">
        <v>15.343799999999998</v>
      </c>
      <c r="F107" s="6">
        <v>14.8432</v>
      </c>
      <c r="G107" s="6"/>
      <c r="H107" s="6">
        <f t="shared" si="3"/>
        <v>4.9079500000000031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10">
        <f>VLOOKUP(A:A,'Trade Values'!D:U,18,FALSE)</f>
        <v>11.9055</v>
      </c>
      <c r="E108" s="10">
        <v>12.278181818181817</v>
      </c>
      <c r="F108" s="6">
        <v>13.256363636363636</v>
      </c>
      <c r="G108" s="6"/>
      <c r="H108" s="6">
        <f t="shared" si="3"/>
        <v>-0.37268181818181745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10">
        <f>VLOOKUP(A:A,'Trade Values'!D:U,18,FALSE)</f>
        <v>24.591999999999999</v>
      </c>
      <c r="E109" s="10">
        <v>16.105</v>
      </c>
      <c r="F109" s="6">
        <v>16.133600000000001</v>
      </c>
      <c r="G109" s="6"/>
      <c r="H109" s="6">
        <f t="shared" si="3"/>
        <v>8.4869999999999983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10">
        <f>VLOOKUP(A:A,'Trade Values'!D:U,18,FALSE)</f>
        <v>21.648250000000001</v>
      </c>
      <c r="E110" s="10">
        <v>16.158999999999999</v>
      </c>
      <c r="F110" s="6">
        <v>14.359200000000001</v>
      </c>
      <c r="G110" s="6"/>
      <c r="H110" s="6">
        <f t="shared" si="3"/>
        <v>5.489250000000002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10">
        <f>VLOOKUP(A:A,'Trade Values'!D:U,18,FALSE)</f>
        <v>14.664999999999999</v>
      </c>
      <c r="E111" s="10">
        <v>13.045454545454545</v>
      </c>
      <c r="F111" s="6">
        <v>24.968000000000004</v>
      </c>
      <c r="G111" s="6"/>
      <c r="H111" s="6">
        <f t="shared" si="3"/>
        <v>1.6195454545454542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10">
        <f>VLOOKUP(A:A,'Trade Values'!D:U,18,FALSE)</f>
        <v>8.0543999999999993</v>
      </c>
      <c r="E112" s="10">
        <v>17.170666666666666</v>
      </c>
      <c r="F112" s="6">
        <v>13.376799999999999</v>
      </c>
      <c r="G112" s="6"/>
      <c r="H112" s="6">
        <f t="shared" si="3"/>
        <v>-9.1162666666666663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10">
        <f>VLOOKUP(A:A,'Trade Values'!D:U,18,FALSE)</f>
        <v>14.209599999999998</v>
      </c>
      <c r="E113" s="10">
        <v>17.911999999999999</v>
      </c>
      <c r="F113" s="6">
        <v>12</v>
      </c>
      <c r="G113" s="6"/>
      <c r="H113" s="6">
        <f t="shared" si="3"/>
        <v>-3.7024000000000008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10">
        <f>VLOOKUP(A:A,'Trade Values'!D:U,18,FALSE)</f>
        <v>11.4285</v>
      </c>
      <c r="E114" s="10">
        <v>15.5176</v>
      </c>
      <c r="F114" s="6">
        <v>14.6782</v>
      </c>
      <c r="G114" s="6"/>
      <c r="H114" s="6">
        <f t="shared" si="3"/>
        <v>-4.0891000000000002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10">
        <f>VLOOKUP(A:A,'Trade Values'!D:U,18,FALSE)</f>
        <v>19.206250000000001</v>
      </c>
      <c r="E115" s="10">
        <v>19.757750000000001</v>
      </c>
      <c r="F115" s="6">
        <v>13.354545454545455</v>
      </c>
      <c r="G115" s="6"/>
      <c r="H115" s="6">
        <f t="shared" si="3"/>
        <v>-0.55150000000000077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10">
        <f>VLOOKUP(A:A,'Trade Values'!D:U,18,FALSE)</f>
        <v>13.75090909090909</v>
      </c>
      <c r="E116" s="10">
        <v>6.1272727272727279</v>
      </c>
      <c r="F116" s="6">
        <v>14.962</v>
      </c>
      <c r="G116" s="6"/>
      <c r="H116" s="6">
        <f t="shared" si="3"/>
        <v>7.6236363636363622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10">
        <f>VLOOKUP(A:A,'Trade Values'!D:U,18,FALSE)</f>
        <v>13.534545454545455</v>
      </c>
      <c r="E117" s="10">
        <v>13.045454545454545</v>
      </c>
      <c r="F117" s="6">
        <v>14.17</v>
      </c>
      <c r="G117" s="6"/>
      <c r="H117" s="6">
        <f t="shared" si="3"/>
        <v>0.48909090909091013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10">
        <f>VLOOKUP(A:A,'Trade Values'!D:U,18,FALSE)</f>
        <v>8.4659999999999993</v>
      </c>
      <c r="E118" s="10">
        <v>11.341818181818182</v>
      </c>
      <c r="F118" s="6">
        <v>15.724399999999999</v>
      </c>
      <c r="G118" s="6"/>
      <c r="H118" s="6">
        <f t="shared" si="3"/>
        <v>-2.8758181818181825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10">
        <f>VLOOKUP(A:A,'Trade Values'!D:U,18,FALSE)</f>
        <v>13.418181818181818</v>
      </c>
      <c r="E119" s="10">
        <v>13.623636363636365</v>
      </c>
      <c r="F119" s="6">
        <v>13.832727272727272</v>
      </c>
      <c r="G119" s="6"/>
      <c r="H119" s="6">
        <f t="shared" si="3"/>
        <v>-0.20545454545454689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10">
        <f>VLOOKUP(A:A,'Trade Values'!D:U,18,FALSE)</f>
        <v>8.9513846153846153</v>
      </c>
      <c r="E120" s="10">
        <v>11.898181818181818</v>
      </c>
      <c r="F120" s="6">
        <v>13.528599999999999</v>
      </c>
      <c r="G120" s="6"/>
      <c r="H120" s="6">
        <f t="shared" si="3"/>
        <v>-2.9467972027972031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10">
        <f>VLOOKUP(A:A,'Trade Values'!D:U,18,FALSE)</f>
        <v>16.458666666666666</v>
      </c>
      <c r="E121" s="10">
        <v>14.578200000000001</v>
      </c>
      <c r="F121" s="6">
        <v>13.956600000000002</v>
      </c>
      <c r="G121" s="6"/>
      <c r="H121" s="6">
        <f t="shared" si="3"/>
        <v>1.8804666666666652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10">
        <f>VLOOKUP(A:A,'Trade Values'!D:U,18,FALSE)</f>
        <v>10.832000000000001</v>
      </c>
      <c r="E122" s="10">
        <v>12.852727272727272</v>
      </c>
      <c r="F122" s="6">
        <v>12.472727272727273</v>
      </c>
      <c r="G122" s="6"/>
      <c r="H122" s="6">
        <f t="shared" si="3"/>
        <v>-2.0207272727272709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10">
        <f>VLOOKUP(A:A,'Trade Values'!D:U,18,FALSE)</f>
        <v>9.2566153846153831</v>
      </c>
      <c r="E123" s="10">
        <v>12.256363636363636</v>
      </c>
      <c r="F123" s="6">
        <v>14.178181818181818</v>
      </c>
      <c r="G123" s="6"/>
      <c r="H123" s="6">
        <f t="shared" si="3"/>
        <v>-2.9997482517482528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10">
        <f>VLOOKUP(A:A,'Trade Values'!D:U,18,FALSE)</f>
        <v>8.9169230769230765</v>
      </c>
      <c r="E124" s="10">
        <v>11.131500000000001</v>
      </c>
      <c r="F124" s="6">
        <v>11.6355</v>
      </c>
      <c r="G124" s="6"/>
      <c r="H124" s="6">
        <f t="shared" si="3"/>
        <v>-2.2145769230769243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10">
        <f>VLOOKUP(A:A,'Trade Values'!D:U,18,FALSE)</f>
        <v>15.955400000000001</v>
      </c>
      <c r="E125" s="10">
        <v>16.365333333333332</v>
      </c>
      <c r="F125" s="6">
        <v>13.805454545454545</v>
      </c>
      <c r="G125" s="6"/>
      <c r="H125" s="6">
        <f t="shared" si="3"/>
        <v>-0.40993333333333126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10">
        <f>VLOOKUP(A:A,'Trade Values'!D:U,18,FALSE)</f>
        <v>9.8104615384615386</v>
      </c>
      <c r="E126" s="10">
        <v>12.32</v>
      </c>
      <c r="F126" s="6">
        <v>13.765454545454546</v>
      </c>
      <c r="G126" s="6"/>
      <c r="H126" s="6">
        <f t="shared" si="3"/>
        <v>-2.5095384615384617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10">
        <f>VLOOKUP(A:A,'Trade Values'!D:U,18,FALSE)</f>
        <v>11.611499999999999</v>
      </c>
      <c r="E127" s="10">
        <v>13.701818181818181</v>
      </c>
      <c r="F127" s="6">
        <v>12.773</v>
      </c>
      <c r="G127" s="6"/>
      <c r="H127" s="6">
        <f t="shared" si="3"/>
        <v>-2.0903181818181817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10">
        <f>VLOOKUP(A:A,'Trade Values'!D:U,18,FALSE)</f>
        <v>14.484599999999997</v>
      </c>
      <c r="E128" s="10">
        <v>15.532999999999999</v>
      </c>
      <c r="F128" s="6">
        <v>16.232599999999998</v>
      </c>
      <c r="G128" s="6"/>
      <c r="H128" s="6">
        <f t="shared" si="3"/>
        <v>-1.0484000000000027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10">
        <f>VLOOKUP(A:A,'Trade Values'!D:U,18,FALSE)</f>
        <v>18.368000000000002</v>
      </c>
      <c r="E129" s="10">
        <v>20.028500000000001</v>
      </c>
      <c r="F129" s="6">
        <v>13.401818181818182</v>
      </c>
      <c r="G129" s="6"/>
      <c r="H129" s="6">
        <f t="shared" si="3"/>
        <v>-1.660499999999999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10">
        <f>VLOOKUP(A:A,'Trade Values'!D:U,18,FALSE)</f>
        <v>11.4255</v>
      </c>
      <c r="E130" s="10">
        <v>13.292727272727271</v>
      </c>
      <c r="F130" s="6">
        <v>18.218666666666664</v>
      </c>
      <c r="G130" s="6"/>
      <c r="H130" s="6">
        <f t="shared" ref="H130:H135" si="4">D130-E130</f>
        <v>-1.8672272727272716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10">
        <f>VLOOKUP(A:A,'Trade Values'!D:U,18,FALSE)</f>
        <v>9.693538461538461</v>
      </c>
      <c r="E131" s="10">
        <v>13.185454545454547</v>
      </c>
      <c r="F131" s="6">
        <v>12.390909090909091</v>
      </c>
      <c r="G131" s="6"/>
      <c r="H131" s="6">
        <f t="shared" si="4"/>
        <v>-3.4919160839160863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10">
        <f>VLOOKUP(A:A,'Trade Values'!D:U,18,FALSE)</f>
        <v>11.178181818181818</v>
      </c>
      <c r="E132" s="10">
        <v>9.8854545454545466</v>
      </c>
      <c r="F132" s="6">
        <v>11.876363636363635</v>
      </c>
      <c r="G132" s="6"/>
      <c r="H132" s="6">
        <f t="shared" si="4"/>
        <v>1.2927272727272712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10">
        <f>VLOOKUP(A:A,'Trade Values'!D:U,18,FALSE)</f>
        <v>0.64400000000000002</v>
      </c>
      <c r="E133" s="10">
        <v>8.3170000000000002</v>
      </c>
      <c r="F133" s="6">
        <v>14.915800000000001</v>
      </c>
      <c r="G133" s="6"/>
      <c r="H133" s="6">
        <f t="shared" si="4"/>
        <v>-7.673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10">
        <f>VLOOKUP(A:A,'Trade Values'!D:U,18,FALSE)</f>
        <v>13.987272727272728</v>
      </c>
      <c r="E134" s="10">
        <v>12.038181818181817</v>
      </c>
      <c r="F134" s="6">
        <v>12.572727272727272</v>
      </c>
      <c r="G134" s="6"/>
      <c r="H134" s="6">
        <f t="shared" si="4"/>
        <v>1.949090909090911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10">
        <f>VLOOKUP(A:A,'Trade Values'!D:U,18,FALSE)</f>
        <v>10.865</v>
      </c>
      <c r="E135" s="10">
        <v>12.945454545454545</v>
      </c>
      <c r="F135" s="6">
        <v>14.350909090909092</v>
      </c>
      <c r="G135" s="6"/>
      <c r="H135" s="6">
        <f t="shared" si="4"/>
        <v>-2.0804545454545451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10">
        <f>VLOOKUP(A:A,'Trade Values'!D:U,18,FALSE)</f>
        <v>12.843636363636364</v>
      </c>
      <c r="E136" s="10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10">
        <f>VLOOKUP(A:A,'Trade Values'!D:U,18,FALSE)</f>
        <v>14.6342</v>
      </c>
      <c r="E137" s="10">
        <v>16.834666666666667</v>
      </c>
      <c r="F137" s="6">
        <v>13.345454545454544</v>
      </c>
      <c r="G137" s="6"/>
      <c r="H137" s="6">
        <f t="shared" ref="H137:H167" si="5">D137-E137</f>
        <v>-2.2004666666666672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10">
        <f>VLOOKUP(A:A,'Trade Values'!D:U,18,FALSE)</f>
        <v>8.6379999999999999</v>
      </c>
      <c r="E138" s="10">
        <v>11.724</v>
      </c>
      <c r="F138" s="6">
        <v>9.5374999999999996</v>
      </c>
      <c r="G138" s="6"/>
      <c r="H138" s="6">
        <f t="shared" si="5"/>
        <v>-3.0860000000000003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10">
        <f>VLOOKUP(A:A,'Trade Values'!D:U,18,FALSE)</f>
        <v>9.3070769230769237</v>
      </c>
      <c r="E139" s="10">
        <v>11.134499999999999</v>
      </c>
      <c r="F139" s="6">
        <v>13.24909090909091</v>
      </c>
      <c r="G139" s="6"/>
      <c r="H139" s="6">
        <f t="shared" si="5"/>
        <v>-1.8274230769230755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10" t="e">
        <f>VLOOKUP(A:A,'Trade Values'!D:U,18,FALSE)</f>
        <v>#N/A</v>
      </c>
      <c r="E140" s="10">
        <v>1.9452307692307693</v>
      </c>
      <c r="F140" s="6">
        <v>13.07090909090909</v>
      </c>
      <c r="G140" s="6"/>
      <c r="H140" s="6" t="e">
        <f t="shared" si="5"/>
        <v>#N/A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10">
        <f>VLOOKUP(A:A,'Trade Values'!D:U,18,FALSE)</f>
        <v>1.1789999999999998</v>
      </c>
      <c r="E141" s="10">
        <v>10.024000000000001</v>
      </c>
      <c r="F141" s="6">
        <v>12.550909090909091</v>
      </c>
      <c r="G141" s="6"/>
      <c r="H141" s="6">
        <f t="shared" si="5"/>
        <v>-8.8450000000000006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10">
        <f>VLOOKUP(A:A,'Trade Values'!D:U,18,FALSE)</f>
        <v>11.266499999999999</v>
      </c>
      <c r="E142" s="10">
        <v>12.109500000000001</v>
      </c>
      <c r="F142" s="6">
        <v>13.545454545454545</v>
      </c>
      <c r="G142" s="6"/>
      <c r="H142" s="6">
        <f t="shared" si="5"/>
        <v>-0.84300000000000175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10">
        <f>VLOOKUP(A:A,'Trade Values'!D:U,18,FALSE)</f>
        <v>8.8443076923076926</v>
      </c>
      <c r="E143" s="10">
        <v>11.818181818181818</v>
      </c>
      <c r="F143" s="6">
        <v>10.1525</v>
      </c>
      <c r="G143" s="6"/>
      <c r="H143" s="6">
        <f t="shared" si="5"/>
        <v>-2.9738741258741257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10">
        <f>VLOOKUP(A:A,'Trade Values'!D:U,18,FALSE)</f>
        <v>15.269</v>
      </c>
      <c r="E144" s="10">
        <v>15.139200000000001</v>
      </c>
      <c r="F144" s="6">
        <v>13.110909090909091</v>
      </c>
      <c r="G144" s="6"/>
      <c r="H144" s="6">
        <f t="shared" si="5"/>
        <v>0.12979999999999947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10">
        <f>VLOOKUP(A:A,'Trade Values'!D:U,18,FALSE)</f>
        <v>8.7070000000000007</v>
      </c>
      <c r="E145" s="10">
        <v>13.358181818181819</v>
      </c>
      <c r="F145" s="6">
        <v>11.40909090909091</v>
      </c>
      <c r="G145" s="6"/>
      <c r="H145" s="6">
        <f t="shared" si="5"/>
        <v>-4.6511818181818185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10">
        <f>VLOOKUP(A:A,'Trade Values'!D:U,18,FALSE)</f>
        <v>13.801818181818181</v>
      </c>
      <c r="E146" s="10">
        <v>12.694545454545455</v>
      </c>
      <c r="F146" s="6">
        <v>13.656363636363636</v>
      </c>
      <c r="G146" s="6"/>
      <c r="H146" s="6">
        <f t="shared" si="5"/>
        <v>1.1072727272727256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10">
        <f>VLOOKUP(A:A,'Trade Values'!D:U,18,FALSE)</f>
        <v>11.8695</v>
      </c>
      <c r="E147" s="10">
        <v>12.141818181818181</v>
      </c>
      <c r="F147" s="6">
        <v>11.68</v>
      </c>
      <c r="G147" s="6"/>
      <c r="H147" s="6">
        <f t="shared" si="5"/>
        <v>-0.27231818181818035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10">
        <f>VLOOKUP(A:A,'Trade Values'!D:U,18,FALSE)</f>
        <v>12.92</v>
      </c>
      <c r="E148" s="10">
        <v>14.850999999999999</v>
      </c>
      <c r="F148" s="6">
        <v>13.641818181818181</v>
      </c>
      <c r="G148" s="6"/>
      <c r="H148" s="6">
        <f t="shared" si="5"/>
        <v>-1.9309999999999992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10" t="e">
        <f>VLOOKUP(A:A,'Trade Values'!D:U,18,FALSE)</f>
        <v>#N/A</v>
      </c>
      <c r="E149" s="10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10">
        <f>VLOOKUP(A:A,'Trade Values'!D:U,18,FALSE)</f>
        <v>0.7135999999999999</v>
      </c>
      <c r="E150" s="10">
        <v>9.202461538461538</v>
      </c>
      <c r="F150" s="6">
        <v>11.053999999999998</v>
      </c>
      <c r="G150" s="6"/>
      <c r="H150" s="6">
        <f t="shared" si="5"/>
        <v>-8.4888615384615385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10">
        <f>VLOOKUP(A:A,'Trade Values'!D:U,18,FALSE)</f>
        <v>13.205454545454545</v>
      </c>
      <c r="E151" s="10">
        <v>11.690909090909091</v>
      </c>
      <c r="F151" s="6">
        <v>10.28</v>
      </c>
      <c r="G151" s="6"/>
      <c r="H151" s="6">
        <f t="shared" si="5"/>
        <v>1.5145454545454538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10">
        <f>VLOOKUP(A:A,'Trade Values'!D:U,18,FALSE)</f>
        <v>8.9809230769230766</v>
      </c>
      <c r="E152" s="10">
        <v>10.870769230769231</v>
      </c>
      <c r="F152" s="6">
        <v>11.314545454545454</v>
      </c>
      <c r="G152" s="6"/>
      <c r="H152" s="6">
        <f t="shared" si="5"/>
        <v>-1.889846153846154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10">
        <f>VLOOKUP(A:A,'Trade Values'!D:U,18,FALSE)</f>
        <v>13.387272727272727</v>
      </c>
      <c r="E153" s="10">
        <v>10.478181818181818</v>
      </c>
      <c r="F153" s="6">
        <v>13.134545454545455</v>
      </c>
      <c r="G153" s="6"/>
      <c r="H153" s="6">
        <f t="shared" si="5"/>
        <v>2.9090909090909083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10">
        <f>VLOOKUP(A:A,'Trade Values'!D:U,18,FALSE)</f>
        <v>1.1619999999999999</v>
      </c>
      <c r="E154" s="10">
        <v>11.439</v>
      </c>
      <c r="F154" s="6">
        <v>11.1335</v>
      </c>
      <c r="G154" s="6"/>
      <c r="H154" s="6">
        <f t="shared" si="5"/>
        <v>-10.277000000000001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10" t="e">
        <f>VLOOKUP(A:A,'Trade Values'!D:U,18,FALSE)</f>
        <v>#N/A</v>
      </c>
      <c r="E155" s="10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10">
        <f>VLOOKUP(A:A,'Trade Values'!D:U,18,FALSE)</f>
        <v>8.7569230769230764</v>
      </c>
      <c r="E156" s="10">
        <v>12.207000000000001</v>
      </c>
      <c r="F156" s="6">
        <v>10.8125</v>
      </c>
      <c r="G156" s="6"/>
      <c r="H156" s="6">
        <f t="shared" si="5"/>
        <v>-3.4500769230769244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10">
        <f>VLOOKUP(A:A,'Trade Values'!D:U,18,FALSE)</f>
        <v>13.870909090909091</v>
      </c>
      <c r="E157" s="10">
        <v>12.24</v>
      </c>
      <c r="F157" s="6">
        <v>11.112500000000001</v>
      </c>
      <c r="G157" s="6"/>
      <c r="H157" s="6">
        <f t="shared" si="5"/>
        <v>1.6309090909090909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10" t="e">
        <f>VLOOKUP(A:A,'Trade Values'!D:U,18,FALSE)</f>
        <v>#N/A</v>
      </c>
      <c r="E158" s="10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10">
        <f>VLOOKUP(A:A,'Trade Values'!D:U,18,FALSE)</f>
        <v>1.1479999999999999</v>
      </c>
      <c r="E159" s="10">
        <v>11.9505</v>
      </c>
      <c r="F159" s="6">
        <v>9.7809999999999988</v>
      </c>
      <c r="G159" s="6"/>
      <c r="H159" s="6">
        <f t="shared" si="5"/>
        <v>-10.8025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10">
        <f>VLOOKUP(A:A,'Trade Values'!D:U,18,FALSE)</f>
        <v>1.2360000000000002</v>
      </c>
      <c r="E160" s="10">
        <v>10.114461538461537</v>
      </c>
      <c r="F160" s="6">
        <v>10.0105</v>
      </c>
      <c r="G160" s="6"/>
      <c r="H160" s="6">
        <f t="shared" si="5"/>
        <v>-8.8784615384615364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10" t="e">
        <f>VLOOKUP(A:A,'Trade Values'!D:U,18,FALSE)</f>
        <v>#N/A</v>
      </c>
      <c r="E161" s="10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10">
        <f>VLOOKUP(A:A,'Trade Values'!D:U,18,FALSE)</f>
        <v>1.3159999999999998</v>
      </c>
      <c r="E162" s="10">
        <v>10.870999999999999</v>
      </c>
      <c r="F162" s="6">
        <v>12.672727272727272</v>
      </c>
      <c r="G162" s="6"/>
      <c r="H162" s="6">
        <f t="shared" si="5"/>
        <v>-9.5549999999999997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10">
        <f>VLOOKUP(A:A,'Trade Values'!D:U,18,FALSE)</f>
        <v>1.3229999999999997</v>
      </c>
      <c r="E163" s="10">
        <v>10.1525</v>
      </c>
      <c r="F163" s="6">
        <v>9.5240000000000009</v>
      </c>
      <c r="G163" s="6"/>
      <c r="H163" s="6">
        <f t="shared" si="5"/>
        <v>-8.8294999999999995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10">
        <f>VLOOKUP(A:A,'Trade Values'!D:U,18,FALSE)</f>
        <v>12.205500000000001</v>
      </c>
      <c r="E164" s="10">
        <v>10.901</v>
      </c>
      <c r="F164" s="6">
        <v>10.058</v>
      </c>
      <c r="G164" s="6"/>
      <c r="H164" s="6">
        <f t="shared" si="5"/>
        <v>1.3045000000000009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10">
        <f>VLOOKUP(A:A,'Trade Values'!D:U,18,FALSE)</f>
        <v>12.356999999999999</v>
      </c>
      <c r="E165" s="10">
        <v>12.512727272727272</v>
      </c>
      <c r="F165" s="6">
        <v>12.045</v>
      </c>
      <c r="G165" s="6"/>
      <c r="H165" s="6">
        <f t="shared" si="5"/>
        <v>-0.15572727272727249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10">
        <f>VLOOKUP(A:A,'Trade Values'!D:U,18,FALSE)</f>
        <v>0.51919999999999999</v>
      </c>
      <c r="E166" s="10">
        <v>1.87</v>
      </c>
      <c r="F166" s="6">
        <v>10.737500000000001</v>
      </c>
      <c r="G166" s="6"/>
      <c r="H166" s="6">
        <f t="shared" si="5"/>
        <v>-1.3508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10">
        <f>VLOOKUP(A:A,'Trade Values'!D:U,18,FALSE)</f>
        <v>0.94720000000000015</v>
      </c>
      <c r="E167" s="10">
        <v>8.3710000000000004</v>
      </c>
      <c r="F167" s="6">
        <v>11.843999999999999</v>
      </c>
      <c r="G167" s="6"/>
      <c r="H167" s="6">
        <f t="shared" si="5"/>
        <v>-7.4238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10">
        <f>VLOOKUP(A:A,'Trade Values'!D:U,18,FALSE)</f>
        <v>10.203500000000002</v>
      </c>
      <c r="E168" s="10">
        <v>10.259</v>
      </c>
      <c r="F168" s="6">
        <v>8.7378461538461529</v>
      </c>
      <c r="G168" s="6"/>
      <c r="H168" s="6">
        <f t="shared" ref="H168:H197" si="6">D168-E168</f>
        <v>-5.549999999999855E-2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10">
        <f>VLOOKUP(A:A,'Trade Values'!D:U,18,FALSE)</f>
        <v>1.05125</v>
      </c>
      <c r="E169" s="10">
        <v>9.5261538461538464</v>
      </c>
      <c r="F169" s="6">
        <v>8.1064615384615379</v>
      </c>
      <c r="G169" s="6"/>
      <c r="H169" s="6">
        <f t="shared" si="6"/>
        <v>-8.4749038461538468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10">
        <f>VLOOKUP(A:A,'Trade Values'!D:U,18,FALSE)</f>
        <v>10.431000000000001</v>
      </c>
      <c r="E170" s="10">
        <v>10.134499999999999</v>
      </c>
      <c r="F170" s="6">
        <v>7.6283076923076916</v>
      </c>
      <c r="G170" s="6"/>
      <c r="H170" s="6">
        <f t="shared" si="6"/>
        <v>0.29650000000000176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10">
        <f>VLOOKUP(A:A,'Trade Values'!D:U,18,FALSE)</f>
        <v>7.415</v>
      </c>
      <c r="E171" s="10">
        <v>9.4633846153846157</v>
      </c>
      <c r="F171" s="6">
        <v>12.078181818181818</v>
      </c>
      <c r="G171" s="6"/>
      <c r="H171" s="6">
        <f t="shared" si="6"/>
        <v>-2.0483846153846157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10">
        <f>VLOOKUP(A:A,'Trade Values'!D:U,18,FALSE)</f>
        <v>1.1743749999999999</v>
      </c>
      <c r="E172" s="10">
        <v>8.2469999999999999</v>
      </c>
      <c r="F172" s="6">
        <v>8.1163076923076929</v>
      </c>
      <c r="G172" s="6"/>
      <c r="H172" s="6">
        <f t="shared" si="6"/>
        <v>-7.0726250000000004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10" t="e">
        <f>VLOOKUP(A:A,'Trade Values'!D:U,18,FALSE)</f>
        <v>#N/A</v>
      </c>
      <c r="E173" s="10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10" t="e">
        <f>VLOOKUP(A:A,'Trade Values'!D:U,18,FALSE)</f>
        <v>#N/A</v>
      </c>
      <c r="E174" s="10">
        <v>10.127384615384615</v>
      </c>
      <c r="F174" s="6">
        <v>9.0018461538461541</v>
      </c>
      <c r="G174" s="6"/>
      <c r="H174" s="6" t="e">
        <f t="shared" si="6"/>
        <v>#N/A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10" t="e">
        <f>VLOOKUP(A:A,'Trade Values'!D:U,18,FALSE)</f>
        <v>#N/A</v>
      </c>
      <c r="E175" s="10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10">
        <f>VLOOKUP(A:A,'Trade Values'!D:U,18,FALSE)</f>
        <v>1.2187999999999999</v>
      </c>
      <c r="E176" s="10">
        <v>11.563500000000001</v>
      </c>
      <c r="F176" s="6">
        <v>10.4255</v>
      </c>
      <c r="G176" s="6"/>
      <c r="H176" s="6">
        <f t="shared" si="6"/>
        <v>-10.344700000000001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10">
        <f>VLOOKUP(A:A,'Trade Values'!D:U,18,FALSE)</f>
        <v>1.4192</v>
      </c>
      <c r="E177" s="10">
        <v>8.3815384615384616</v>
      </c>
      <c r="F177" s="6">
        <v>9.244307692307693</v>
      </c>
      <c r="G177" s="6"/>
      <c r="H177" s="6">
        <f t="shared" si="6"/>
        <v>-6.9623384615384616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10">
        <f>VLOOKUP(A:A,'Trade Values'!D:U,18,FALSE)</f>
        <v>9.1950769230769236</v>
      </c>
      <c r="E178" s="10">
        <v>13.35090909090909</v>
      </c>
      <c r="F178" s="6">
        <v>9.2996923076923075</v>
      </c>
      <c r="G178" s="6"/>
      <c r="H178" s="6">
        <f t="shared" si="6"/>
        <v>-4.1558321678321661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10" t="e">
        <f>VLOOKUP(A:A,'Trade Values'!D:U,18,FALSE)</f>
        <v>#N/A</v>
      </c>
      <c r="E179" s="10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10">
        <f>VLOOKUP(A:A,'Trade Values'!D:U,18,FALSE)</f>
        <v>0.54320000000000013</v>
      </c>
      <c r="E180" s="10">
        <v>10.762461538461539</v>
      </c>
      <c r="F180" s="6">
        <v>11.650499999999999</v>
      </c>
      <c r="G180" s="6"/>
      <c r="H180" s="6">
        <f t="shared" si="6"/>
        <v>-10.219261538461538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10">
        <f>VLOOKUP(A:A,'Trade Values'!D:U,18,FALSE)</f>
        <v>9.9634999999999998</v>
      </c>
      <c r="E181" s="10">
        <v>9.304615384615385</v>
      </c>
      <c r="F181" s="6">
        <v>2.9110000000000005</v>
      </c>
      <c r="G181" s="6"/>
      <c r="H181" s="6">
        <f t="shared" si="6"/>
        <v>0.65888461538461485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10">
        <f>VLOOKUP(A:A,'Trade Values'!D:U,18,FALSE)</f>
        <v>9.7083076923076916</v>
      </c>
      <c r="E182" s="10">
        <v>9.5150769230769221</v>
      </c>
      <c r="F182" s="6">
        <v>8.9907692307692315</v>
      </c>
      <c r="G182" s="6"/>
      <c r="H182" s="6">
        <f t="shared" si="6"/>
        <v>0.19323076923076954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10">
        <f>VLOOKUP(A:A,'Trade Values'!D:U,18,FALSE)</f>
        <v>0.54</v>
      </c>
      <c r="E183" s="10">
        <v>8.7240000000000002</v>
      </c>
      <c r="F183" s="6">
        <v>8.9664999999999999</v>
      </c>
      <c r="G183" s="6"/>
      <c r="H183" s="6">
        <f t="shared" si="6"/>
        <v>-8.1840000000000011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10" t="e">
        <f>VLOOKUP(A:A,'Trade Values'!D:U,18,FALSE)</f>
        <v>#N/A</v>
      </c>
      <c r="E184" s="10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10">
        <f>VLOOKUP(A:A,'Trade Values'!D:U,18,FALSE)</f>
        <v>9.2787692307692318</v>
      </c>
      <c r="E185" s="10">
        <v>11.489846153846154</v>
      </c>
      <c r="F185" s="6">
        <v>10.936500000000001</v>
      </c>
      <c r="G185" s="6"/>
      <c r="H185" s="6">
        <f t="shared" si="6"/>
        <v>-2.2110769230769218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10">
        <f>VLOOKUP(A:A,'Trade Values'!D:U,18,FALSE)</f>
        <v>3.5863529411764703</v>
      </c>
      <c r="E186" s="10">
        <v>0.83200000000000018</v>
      </c>
      <c r="F186" s="6">
        <v>8.0683076923076928</v>
      </c>
      <c r="G186" s="6"/>
      <c r="H186" s="6">
        <f t="shared" si="6"/>
        <v>2.75435294117647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10">
        <f>VLOOKUP(A:A,'Trade Values'!D:U,18,FALSE)</f>
        <v>10.569500000000001</v>
      </c>
      <c r="E187" s="10">
        <v>11.019500000000001</v>
      </c>
      <c r="F187" s="6">
        <v>11.296499999999998</v>
      </c>
      <c r="G187" s="6"/>
      <c r="H187" s="6">
        <f t="shared" si="6"/>
        <v>-0.44999999999999929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10">
        <f>VLOOKUP(A:A,'Trade Values'!D:U,18,FALSE)</f>
        <v>3.4079999999999999</v>
      </c>
      <c r="E188" s="10">
        <v>9.6550000000000011</v>
      </c>
      <c r="F188" s="6">
        <v>8.771692307692307</v>
      </c>
      <c r="G188" s="6"/>
      <c r="H188" s="6">
        <f t="shared" si="6"/>
        <v>-6.2470000000000017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10" t="e">
        <f>VLOOKUP(A:A,'Trade Values'!D:U,18,FALSE)</f>
        <v>#N/A</v>
      </c>
      <c r="E189" s="10">
        <v>7.8879999999999999</v>
      </c>
      <c r="F189" s="6">
        <v>7.9649230769230766</v>
      </c>
      <c r="G189" s="6"/>
      <c r="H189" s="6" t="e">
        <f t="shared" si="6"/>
        <v>#N/A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10">
        <f>VLOOKUP(A:A,'Trade Values'!D:U,18,FALSE)</f>
        <v>15.643000000000001</v>
      </c>
      <c r="E190" s="10">
        <v>11.8095</v>
      </c>
      <c r="F190" s="6">
        <v>8.2307692307692299</v>
      </c>
      <c r="G190" s="6"/>
      <c r="H190" s="6">
        <f t="shared" si="6"/>
        <v>3.8335000000000008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10">
        <f>VLOOKUP(A:A,'Trade Values'!D:U,18,FALSE)</f>
        <v>12.447272727272727</v>
      </c>
      <c r="E191" s="10">
        <v>12.605454545454545</v>
      </c>
      <c r="F191" s="6">
        <v>8.2086153846153849</v>
      </c>
      <c r="G191" s="6"/>
      <c r="H191" s="6">
        <f t="shared" si="6"/>
        <v>-0.1581818181818182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10">
        <f>VLOOKUP(A:A,'Trade Values'!D:U,18,FALSE)</f>
        <v>1.3608</v>
      </c>
      <c r="E192" s="10">
        <v>6.3311999999999999</v>
      </c>
      <c r="F192" s="6">
        <v>8.9725000000000001</v>
      </c>
      <c r="G192" s="6"/>
      <c r="H192" s="6">
        <f t="shared" si="6"/>
        <v>-4.9703999999999997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10">
        <f>VLOOKUP(A:A,'Trade Values'!D:U,18,FALSE)</f>
        <v>16.166600000000003</v>
      </c>
      <c r="E193" s="10">
        <v>10.8695</v>
      </c>
      <c r="F193" s="6">
        <v>9.0178461538461541</v>
      </c>
      <c r="G193" s="6"/>
      <c r="H193" s="6">
        <f t="shared" si="6"/>
        <v>5.2971000000000021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10" t="e">
        <f>VLOOKUP(A:A,'Trade Values'!D:U,18,FALSE)</f>
        <v>#N/A</v>
      </c>
      <c r="E194" s="10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10" t="e">
        <f>VLOOKUP(A:A,'Trade Values'!D:U,18,FALSE)</f>
        <v>#N/A</v>
      </c>
      <c r="E195" s="10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10" t="e">
        <f>VLOOKUP(A:A,'Trade Values'!D:U,18,FALSE)</f>
        <v>#N/A</v>
      </c>
      <c r="E196" s="10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10">
        <f>VLOOKUP(A:A,'Trade Values'!D:U,18,FALSE)</f>
        <v>9.6923076923076916</v>
      </c>
      <c r="E197" s="10">
        <v>10.420307692307691</v>
      </c>
      <c r="F197" s="6">
        <v>10.092499999999999</v>
      </c>
      <c r="G197" s="6"/>
      <c r="H197" s="6">
        <f t="shared" si="6"/>
        <v>-0.72799999999999976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10">
        <f>VLOOKUP(A:A,'Trade Values'!D:U,18,FALSE)</f>
        <v>1.5840000000000001</v>
      </c>
      <c r="E198" s="10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10" t="e">
        <f>VLOOKUP(A:A,'Trade Values'!D:U,18,FALSE)</f>
        <v>#N/A</v>
      </c>
      <c r="E199" s="10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10" t="e">
        <f>VLOOKUP(A:A,'Trade Values'!D:U,18,FALSE)</f>
        <v>#N/A</v>
      </c>
      <c r="E200" s="10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10">
        <f>VLOOKUP(A:A,'Trade Values'!D:U,18,FALSE)</f>
        <v>1.0240000000000002</v>
      </c>
      <c r="E201" s="10">
        <v>11.085000000000001</v>
      </c>
      <c r="F201" s="6">
        <v>8.7076923076923087</v>
      </c>
      <c r="G201" s="6"/>
      <c r="H201" s="6">
        <f t="shared" si="7"/>
        <v>-10.061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10" t="e">
        <f>VLOOKUP(A:A,'Trade Values'!D:U,18,FALSE)</f>
        <v>#N/A</v>
      </c>
      <c r="E202" s="10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10" t="e">
        <f>VLOOKUP(A:A,'Trade Values'!D:U,18,FALSE)</f>
        <v>#N/A</v>
      </c>
      <c r="E203" s="10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350</v>
      </c>
      <c r="B204" t="s">
        <v>126</v>
      </c>
      <c r="C204" t="s">
        <v>46</v>
      </c>
      <c r="D204" s="10" t="e">
        <f>VLOOKUP(A:A,'Trade Values'!D:U,18,FALSE)</f>
        <v>#N/A</v>
      </c>
      <c r="E204" s="10">
        <v>8.8610000000000007</v>
      </c>
      <c r="F204" s="6">
        <v>10.1105</v>
      </c>
      <c r="G204" s="6"/>
      <c r="H204" s="6" t="e">
        <f t="shared" si="7"/>
        <v>#N/A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10">
        <f>VLOOKUP(A:A,'Trade Values'!D:U,18,FALSE)</f>
        <v>7.8467692307692314</v>
      </c>
      <c r="E205" s="10">
        <v>9.9649230769230783</v>
      </c>
      <c r="F205" s="6">
        <v>9.2274999999999991</v>
      </c>
      <c r="G205" s="6"/>
      <c r="H205" s="6">
        <f t="shared" si="7"/>
        <v>-2.1181538461538469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10" t="e">
        <f>VLOOKUP(A:A,'Trade Values'!D:U,18,FALSE)</f>
        <v>#N/A</v>
      </c>
      <c r="E206" s="10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10" t="e">
        <f>VLOOKUP(A:A,'Trade Values'!D:U,18,FALSE)</f>
        <v>#N/A</v>
      </c>
      <c r="E207" s="10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10">
        <f>VLOOKUP(A:A,'Trade Values'!D:U,18,FALSE)</f>
        <v>10.078999999999999</v>
      </c>
      <c r="E208" s="10">
        <v>12.42909090909091</v>
      </c>
      <c r="F208" s="6">
        <v>9.2529230769230768</v>
      </c>
      <c r="G208" s="6"/>
      <c r="H208" s="6">
        <f>D208-E208</f>
        <v>-2.3500909090909108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10">
        <f>VLOOKUP(A:A,'Trade Values'!D:U,18,FALSE)</f>
        <v>1.258</v>
      </c>
      <c r="E209" s="10">
        <v>10.606153846153846</v>
      </c>
      <c r="F209" s="6">
        <v>0.56079999999999985</v>
      </c>
      <c r="G209" s="6"/>
      <c r="H209" s="6">
        <f>D209-E209</f>
        <v>-9.3481538461538456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10" t="e">
        <f>VLOOKUP(A:A,'Trade Values'!D:U,18,FALSE)</f>
        <v>#N/A</v>
      </c>
      <c r="E210" s="10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10">
        <f>VLOOKUP(A:A,'Trade Values'!D:U,18,FALSE)</f>
        <v>1.2450000000000001</v>
      </c>
      <c r="E211" s="10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10">
        <f>VLOOKUP(A:A,'Trade Values'!D:U,18,FALSE)</f>
        <v>8.7396923076923088</v>
      </c>
      <c r="E212" s="10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10" t="e">
        <f>VLOOKUP(A:A,'Trade Values'!D:U,18,FALSE)</f>
        <v>#N/A</v>
      </c>
      <c r="E213" s="10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10">
        <f>VLOOKUP(A:A,'Trade Values'!D:U,18,FALSE)</f>
        <v>10.507999999999999</v>
      </c>
      <c r="E214" s="10">
        <v>11.656499999999999</v>
      </c>
      <c r="F214" s="6">
        <v>1.6264615384615382</v>
      </c>
      <c r="G214" s="6"/>
      <c r="H214" s="6">
        <f t="shared" si="8"/>
        <v>-1.1485000000000003</v>
      </c>
      <c r="I214" s="6"/>
    </row>
    <row r="215" spans="1:9" x14ac:dyDescent="0.3">
      <c r="A215" t="s">
        <v>351</v>
      </c>
      <c r="B215" t="s">
        <v>78</v>
      </c>
      <c r="C215" t="s">
        <v>22</v>
      </c>
      <c r="D215" s="10" t="e">
        <f>VLOOKUP(A:A,'Trade Values'!D:U,18,FALSE)</f>
        <v>#N/A</v>
      </c>
      <c r="E215" s="10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10">
        <f>VLOOKUP(A:A,'Trade Values'!D:U,18,FALSE)</f>
        <v>12.742000000000001</v>
      </c>
      <c r="E216" s="10">
        <v>13.023636363636363</v>
      </c>
      <c r="F216" s="6">
        <v>0</v>
      </c>
      <c r="G216" s="6"/>
      <c r="H216" s="6">
        <f t="shared" si="8"/>
        <v>-0.28163636363636257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10" t="e">
        <f>VLOOKUP(A:A,'Trade Values'!D:U,18,FALSE)</f>
        <v>#N/A</v>
      </c>
      <c r="E217" s="10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10">
        <f>VLOOKUP(A:A,'Trade Values'!D:U,18,FALSE)</f>
        <v>12.541818181818181</v>
      </c>
      <c r="E218" s="10">
        <v>11.265000000000001</v>
      </c>
      <c r="F218" s="6">
        <v>0</v>
      </c>
      <c r="G218" s="6"/>
      <c r="H218" s="6">
        <f t="shared" si="8"/>
        <v>1.2768181818181805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10">
        <f>VLOOKUP(A:A,'Trade Values'!D:U,18,FALSE)</f>
        <v>0.97100000000000009</v>
      </c>
      <c r="E219" s="10">
        <v>8.6</v>
      </c>
      <c r="F219" s="6">
        <v>0</v>
      </c>
      <c r="G219" s="6"/>
      <c r="H219" s="6">
        <f t="shared" si="8"/>
        <v>-7.6289999999999996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10" t="e">
        <f>VLOOKUP(A:A,'Trade Values'!D:U,18,FALSE)</f>
        <v>#N/A</v>
      </c>
      <c r="E220" s="10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10" t="e">
        <f>VLOOKUP(A:A,'Trade Values'!D:U,18,FALSE)</f>
        <v>#N/A</v>
      </c>
      <c r="E221" s="10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10" t="e">
        <f>VLOOKUP(A:A,'Trade Values'!D:U,18,FALSE)</f>
        <v>#N/A</v>
      </c>
      <c r="E222" s="10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10">
        <f>VLOOKUP(A:A,'Trade Values'!D:U,18,FALSE)</f>
        <v>10.8005</v>
      </c>
      <c r="E223" s="10">
        <v>13.405454545454546</v>
      </c>
      <c r="F223" s="6">
        <v>8.9353846153846153</v>
      </c>
      <c r="G223" s="6"/>
      <c r="H223" s="6">
        <f t="shared" si="8"/>
        <v>-2.6049545454545466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10" t="e">
        <f>VLOOKUP(A:A,'Trade Values'!D:U,18,FALSE)</f>
        <v>#N/A</v>
      </c>
      <c r="E224" s="10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10" t="e">
        <f>VLOOKUP(A:A,'Trade Values'!D:U,18,FALSE)</f>
        <v>#N/A</v>
      </c>
      <c r="E225" s="10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10">
        <f>VLOOKUP(A:A,'Trade Values'!D:U,18,FALSE)</f>
        <v>1.0031249999999998</v>
      </c>
      <c r="E226" s="10">
        <v>7.8159999999999998</v>
      </c>
      <c r="F226" s="6">
        <v>0</v>
      </c>
      <c r="G226" s="6"/>
      <c r="H226" s="6">
        <f t="shared" si="8"/>
        <v>-6.812875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10">
        <f>VLOOKUP(A:A,'Trade Values'!D:U,18,FALSE)</f>
        <v>0.9769411764705882</v>
      </c>
      <c r="E227" s="10">
        <v>1.1344000000000001</v>
      </c>
      <c r="F227" s="6">
        <v>0</v>
      </c>
      <c r="G227" s="6"/>
      <c r="H227" s="6">
        <f t="shared" si="8"/>
        <v>-0.15745882352941187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10">
        <f>VLOOKUP(A:A,'Trade Values'!D:U,18,FALSE)</f>
        <v>8.8418461538461539</v>
      </c>
      <c r="E228" s="10">
        <v>10.126153846153846</v>
      </c>
      <c r="F228" s="6">
        <v>0</v>
      </c>
      <c r="G228" s="6"/>
      <c r="H228" s="6">
        <f t="shared" si="8"/>
        <v>-1.2843076923076922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10">
        <f>VLOOKUP(A:A,'Trade Values'!D:U,18,FALSE)</f>
        <v>9.2270769230769236</v>
      </c>
      <c r="E229" s="10">
        <v>13.805454545454545</v>
      </c>
      <c r="F229" s="6">
        <v>0</v>
      </c>
      <c r="G229" s="6"/>
      <c r="H229" s="6">
        <f t="shared" si="8"/>
        <v>-4.5783776223776211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10">
        <f>VLOOKUP(A:A,'Trade Values'!D:U,18,FALSE)</f>
        <v>10.689846153846155</v>
      </c>
      <c r="E230" s="10">
        <v>8.0429999999999993</v>
      </c>
      <c r="F230" s="6">
        <v>1.2489999999999997</v>
      </c>
      <c r="G230" s="6"/>
      <c r="H230" s="6">
        <f t="shared" si="8"/>
        <v>2.6468461538461554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10">
        <f>VLOOKUP(A:A,'Trade Values'!D:U,18,FALSE)</f>
        <v>6.71</v>
      </c>
      <c r="E231" s="10">
        <v>7.9560000000000004</v>
      </c>
      <c r="F231" s="6">
        <v>0</v>
      </c>
      <c r="G231" s="6"/>
      <c r="H231" s="6">
        <f t="shared" si="8"/>
        <v>-1.2460000000000004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10">
        <f>VLOOKUP(A:A,'Trade Values'!D:U,18,FALSE)</f>
        <v>13.030909090909091</v>
      </c>
      <c r="E232" s="10">
        <v>9.7335384615384619</v>
      </c>
      <c r="F232" s="6">
        <v>0</v>
      </c>
      <c r="G232" s="6"/>
      <c r="H232" s="6">
        <f t="shared" si="8"/>
        <v>3.2973706293706293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10" t="e">
        <f>VLOOKUP(A:A,'Trade Values'!D:U,18,FALSE)</f>
        <v>#N/A</v>
      </c>
      <c r="E233" s="10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10" t="e">
        <f>VLOOKUP(A:A,'Trade Values'!D:U,18,FALSE)</f>
        <v>#N/A</v>
      </c>
      <c r="E234" s="10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10" t="e">
        <f>VLOOKUP(A:A,'Trade Values'!D:U,18,FALSE)</f>
        <v>#N/A</v>
      </c>
      <c r="E235" s="10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10">
        <f>VLOOKUP(A:A,'Trade Values'!D:U,18,FALSE)</f>
        <v>9.4086153846153842</v>
      </c>
      <c r="E236" s="10">
        <v>8.088000000000001</v>
      </c>
      <c r="F236" s="6">
        <v>0</v>
      </c>
      <c r="G236" s="6"/>
      <c r="H236" s="6">
        <f t="shared" si="8"/>
        <v>1.3206153846153832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10" t="e">
        <f>VLOOKUP(A:A,'Trade Values'!D:U,18,FALSE)</f>
        <v>#N/A</v>
      </c>
      <c r="E237" s="10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10" t="e">
        <f>VLOOKUP(A:A,'Trade Values'!D:U,18,FALSE)</f>
        <v>#N/A</v>
      </c>
      <c r="E238" s="10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10" t="e">
        <f>VLOOKUP(A:A,'Trade Values'!D:U,18,FALSE)</f>
        <v>#N/A</v>
      </c>
      <c r="E239" s="10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10">
        <f>VLOOKUP(A:A,'Trade Values'!D:U,18,FALSE)</f>
        <v>1.3284000000000002</v>
      </c>
      <c r="E240" s="10">
        <v>8.2344615384615381</v>
      </c>
      <c r="F240" s="6">
        <v>0</v>
      </c>
      <c r="G240" s="6"/>
      <c r="H240" s="6">
        <f t="shared" si="8"/>
        <v>-6.9060615384615378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10">
        <f>VLOOKUP(A:A,'Trade Values'!D:U,18,FALSE)</f>
        <v>0.51840000000000008</v>
      </c>
      <c r="E241" s="10">
        <v>10.53476923076923</v>
      </c>
      <c r="F241" s="6">
        <v>0</v>
      </c>
      <c r="G241" s="6"/>
      <c r="H241" s="6">
        <f t="shared" si="8"/>
        <v>-10.01636923076923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10" t="e">
        <f>VLOOKUP(A:A,'Trade Values'!D:U,18,FALSE)</f>
        <v>#N/A</v>
      </c>
      <c r="E242" s="10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10">
        <f>VLOOKUP(A:A,'Trade Values'!D:U,18,FALSE)</f>
        <v>9.8405000000000005</v>
      </c>
      <c r="E243" s="10">
        <v>8.6621538461538456</v>
      </c>
      <c r="F243" s="6">
        <v>0</v>
      </c>
      <c r="G243" s="6"/>
      <c r="H243" s="6">
        <f t="shared" si="9"/>
        <v>1.1783461538461548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10" t="e">
        <f>VLOOKUP(A:A,'Trade Values'!D:U,18,FALSE)</f>
        <v>#N/A</v>
      </c>
      <c r="E244" s="10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10" t="e">
        <f>VLOOKUP(A:A,'Trade Values'!D:U,18,FALSE)</f>
        <v>#N/A</v>
      </c>
      <c r="E245" s="10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10">
        <f>VLOOKUP(A:A,'Trade Values'!D:U,18,FALSE)</f>
        <v>1.2281249999999999</v>
      </c>
      <c r="E246" s="10">
        <v>7.7439999999999998</v>
      </c>
      <c r="F246" s="6">
        <v>0</v>
      </c>
      <c r="G246" s="6"/>
      <c r="H246" s="6">
        <f t="shared" si="9"/>
        <v>-6.5158749999999994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10" t="e">
        <f>VLOOKUP(A:A,'Trade Values'!D:U,18,FALSE)</f>
        <v>#N/A</v>
      </c>
      <c r="E247" s="10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10" t="e">
        <f>VLOOKUP(A:A,'Trade Values'!D:U,18,FALSE)</f>
        <v>#N/A</v>
      </c>
      <c r="E248" s="10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10" t="e">
        <f>VLOOKUP(A:A,'Trade Values'!D:U,18,FALSE)</f>
        <v>#N/A</v>
      </c>
      <c r="E249" s="10">
        <v>7.62</v>
      </c>
      <c r="F249" s="6">
        <v>0</v>
      </c>
      <c r="G249" s="6"/>
      <c r="H249" s="6" t="e">
        <f t="shared" si="9"/>
        <v>#N/A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10">
        <f>VLOOKUP(A:A,'Trade Values'!D:U,18,FALSE)</f>
        <v>9.2344615384615381</v>
      </c>
      <c r="E250" s="10">
        <v>8.6658461538461538</v>
      </c>
      <c r="F250" s="6">
        <v>1.2873333333333332</v>
      </c>
      <c r="G250" s="6"/>
      <c r="H250" s="6">
        <f t="shared" si="9"/>
        <v>0.5686153846153843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10" t="e">
        <f>VLOOKUP(A:A,'Trade Values'!D:U,18,FALSE)</f>
        <v>#N/A</v>
      </c>
      <c r="E251" s="10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10" t="e">
        <f>VLOOKUP(A:A,'Trade Values'!D:U,18,FALSE)</f>
        <v>#N/A</v>
      </c>
      <c r="E252" s="10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354</v>
      </c>
      <c r="B253" t="s">
        <v>99</v>
      </c>
      <c r="C253" t="s">
        <v>22</v>
      </c>
      <c r="D253" s="10" t="e">
        <f>VLOOKUP(A:A,'Trade Values'!D:U,18,FALSE)</f>
        <v>#N/A</v>
      </c>
      <c r="E253" s="10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355</v>
      </c>
      <c r="B254" t="s">
        <v>40</v>
      </c>
      <c r="C254" t="s">
        <v>29</v>
      </c>
      <c r="D254" s="10">
        <f>VLOOKUP(A:A,'Trade Values'!D:U,18,FALSE)</f>
        <v>7.3620000000000001</v>
      </c>
      <c r="E254" s="10">
        <v>8.6230000000000011</v>
      </c>
      <c r="F254" s="6">
        <v>0</v>
      </c>
      <c r="G254" s="6"/>
      <c r="H254" s="6">
        <f t="shared" si="9"/>
        <v>-1.261000000000001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10">
        <f>VLOOKUP(A:A,'Trade Values'!D:U,18,FALSE)</f>
        <v>11.319000000000001</v>
      </c>
      <c r="E255" s="10">
        <v>10.060923076923077</v>
      </c>
      <c r="F255" s="6">
        <v>0</v>
      </c>
      <c r="G255" s="6"/>
      <c r="H255" s="6">
        <f t="shared" si="9"/>
        <v>1.2580769230769242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10" t="e">
        <f>VLOOKUP(A:A,'Trade Values'!D:U,18,FALSE)</f>
        <v>#N/A</v>
      </c>
      <c r="E256" s="10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10" t="e">
        <f>VLOOKUP(A:A,'Trade Values'!D:U,18,FALSE)</f>
        <v>#N/A</v>
      </c>
      <c r="E257" s="10">
        <v>6.4144000000000005</v>
      </c>
      <c r="F257" s="6">
        <v>0</v>
      </c>
      <c r="G257" s="6"/>
      <c r="H257" s="6" t="e">
        <f t="shared" si="9"/>
        <v>#N/A</v>
      </c>
      <c r="I257" s="6"/>
    </row>
    <row r="258" spans="1:9" x14ac:dyDescent="0.3">
      <c r="A258" t="s">
        <v>357</v>
      </c>
      <c r="B258" t="s">
        <v>99</v>
      </c>
      <c r="C258" t="s">
        <v>29</v>
      </c>
      <c r="D258" s="10">
        <f>VLOOKUP(A:A,'Trade Values'!D:U,18,FALSE)</f>
        <v>11.600999999999999</v>
      </c>
      <c r="E258" s="10">
        <v>7.109</v>
      </c>
      <c r="F258" s="6">
        <v>1.006875</v>
      </c>
      <c r="G258" s="6"/>
      <c r="H258" s="6">
        <f t="shared" si="9"/>
        <v>4.4919999999999991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10">
        <f>VLOOKUP(A:A,'Trade Values'!D:U,18,FALSE)</f>
        <v>8.6769230769230763</v>
      </c>
      <c r="E259" s="10">
        <v>7.4560000000000004</v>
      </c>
      <c r="F259" s="6">
        <v>0</v>
      </c>
      <c r="G259" s="6"/>
      <c r="H259" s="6">
        <f t="shared" si="9"/>
        <v>1.2209230769230759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10" t="e">
        <f>VLOOKUP(A:A,'Trade Values'!D:U,18,FALSE)</f>
        <v>#N/A</v>
      </c>
      <c r="E260" s="10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10" t="e">
        <f>VLOOKUP(A:A,'Trade Values'!D:U,18,FALSE)</f>
        <v>#N/A</v>
      </c>
      <c r="E261" s="10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353</v>
      </c>
      <c r="B262" t="s">
        <v>136</v>
      </c>
      <c r="C262" t="s">
        <v>22</v>
      </c>
      <c r="D262" s="10" t="e">
        <f>VLOOKUP(A:A,'Trade Values'!D:U,18,FALSE)</f>
        <v>#N/A</v>
      </c>
      <c r="E262" s="10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10">
        <f>VLOOKUP(A:A,'Trade Values'!D:U,18,FALSE)</f>
        <v>7.26</v>
      </c>
      <c r="E263" s="10">
        <v>10.087999999999999</v>
      </c>
      <c r="F263" s="6">
        <v>1.2735999999999998</v>
      </c>
      <c r="G263" s="6"/>
      <c r="H263" s="6">
        <f t="shared" si="10"/>
        <v>-2.8279999999999994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10" t="e">
        <f>VLOOKUP(A:A,'Trade Values'!D:U,18,FALSE)</f>
        <v>#N/A</v>
      </c>
      <c r="E264" s="10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10" t="e">
        <f>VLOOKUP(A:A,'Trade Values'!D:U,18,FALSE)</f>
        <v>#N/A</v>
      </c>
      <c r="E265" s="10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356</v>
      </c>
      <c r="B266" t="s">
        <v>68</v>
      </c>
      <c r="C266" t="s">
        <v>22</v>
      </c>
      <c r="D266" s="10">
        <f>VLOOKUP(A:A,'Trade Values'!D:U,18,FALSE)</f>
        <v>1.34</v>
      </c>
      <c r="E266" s="10">
        <v>8.7569999999999997</v>
      </c>
      <c r="F266" s="6">
        <v>1.100625</v>
      </c>
      <c r="G266" s="6"/>
      <c r="H266" s="6">
        <f t="shared" si="10"/>
        <v>-7.4169999999999998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10">
        <f>VLOOKUP(A:A,'Trade Values'!D:U,18,FALSE)</f>
        <v>0.94164705882352939</v>
      </c>
      <c r="E267" s="10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10" t="e">
        <f>VLOOKUP(A:A,'Trade Values'!D:U,18,FALSE)</f>
        <v>#N/A</v>
      </c>
      <c r="E268" s="10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10">
        <f>VLOOKUP(A:A,'Trade Values'!D:U,18,FALSE)</f>
        <v>0.83874999999999988</v>
      </c>
      <c r="E269" s="10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10" t="e">
        <f>VLOOKUP(A:A,'Trade Values'!D:U,18,FALSE)</f>
        <v>#N/A</v>
      </c>
      <c r="E270" s="10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10">
        <f>VLOOKUP(A:A,'Trade Values'!D:U,18,FALSE)</f>
        <v>11.884500000000001</v>
      </c>
      <c r="E271" s="10">
        <v>13.107272727272729</v>
      </c>
      <c r="F271" s="6">
        <v>0</v>
      </c>
      <c r="G271" s="6"/>
      <c r="H271" s="6">
        <f t="shared" si="10"/>
        <v>-1.2227727272727282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10">
        <f>VLOOKUP(A:A,'Trade Values'!D:U,18,FALSE)</f>
        <v>18.448</v>
      </c>
      <c r="E272" s="10">
        <v>14.8048</v>
      </c>
      <c r="F272" s="6">
        <v>0</v>
      </c>
      <c r="G272" s="6"/>
      <c r="H272" s="6">
        <f t="shared" si="10"/>
        <v>3.6432000000000002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10" t="e">
        <f>VLOOKUP(A:A,'Trade Values'!D:U,18,FALSE)</f>
        <v>#N/A</v>
      </c>
      <c r="E273" s="10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10">
        <f>VLOOKUP(A:A,'Trade Values'!D:U,18,FALSE)</f>
        <v>11.275500000000001</v>
      </c>
      <c r="E274" s="10">
        <v>10.2105</v>
      </c>
      <c r="F274" s="6">
        <v>0</v>
      </c>
      <c r="G274" s="6"/>
      <c r="H274" s="6">
        <f t="shared" si="10"/>
        <v>1.0650000000000013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10">
        <f>VLOOKUP(A:A,'Trade Values'!D:U,18,FALSE)</f>
        <v>3.1943999999999999</v>
      </c>
      <c r="E275" s="10">
        <v>6.7544000000000004</v>
      </c>
      <c r="F275" s="6">
        <v>0</v>
      </c>
      <c r="G275" s="6"/>
      <c r="H275" s="6">
        <f t="shared" si="10"/>
        <v>-3.5600000000000005</v>
      </c>
      <c r="I275" s="6"/>
    </row>
    <row r="276" spans="1:9" x14ac:dyDescent="0.3">
      <c r="A276" t="s">
        <v>352</v>
      </c>
      <c r="B276" t="s">
        <v>78</v>
      </c>
      <c r="C276" t="s">
        <v>29</v>
      </c>
      <c r="D276" s="10" t="e">
        <f>VLOOKUP(A:A,'Trade Values'!D:U,18,FALSE)</f>
        <v>#N/A</v>
      </c>
      <c r="E276" s="10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10" t="e">
        <f>VLOOKUP(A:A,'Trade Values'!D:U,18,FALSE)</f>
        <v>#N/A</v>
      </c>
      <c r="E277" s="10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10">
        <f>VLOOKUP(A:A,'Trade Values'!D:U,18,FALSE)</f>
        <v>15.900400000000001</v>
      </c>
      <c r="E278" s="10">
        <v>15.5154</v>
      </c>
      <c r="F278" s="6">
        <v>0</v>
      </c>
      <c r="G278" s="6"/>
      <c r="H278" s="6">
        <f t="shared" si="10"/>
        <v>0.38500000000000156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10" t="e">
        <f>VLOOKUP(A:A,'Trade Values'!D:U,18,FALSE)</f>
        <v>#N/A</v>
      </c>
      <c r="E279" s="10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10" t="e">
        <f>VLOOKUP(A:A,'Trade Values'!D:U,18,FALSE)</f>
        <v>#N/A</v>
      </c>
      <c r="E280" s="10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10">
        <f>VLOOKUP(A:A,'Trade Values'!D:U,18,FALSE)</f>
        <v>10.8825</v>
      </c>
      <c r="E281" s="10">
        <v>6.2960000000000003</v>
      </c>
      <c r="F281" s="6">
        <v>0</v>
      </c>
      <c r="G281" s="6"/>
      <c r="H281" s="6">
        <f t="shared" ref="H281:H284" si="11">D281-E281</f>
        <v>4.5865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10">
        <f>VLOOKUP(A:A,'Trade Values'!D:U,18,FALSE)</f>
        <v>11.4975</v>
      </c>
      <c r="E282" s="10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10" t="e">
        <f>VLOOKUP(A:A,'Trade Values'!D:U,18,FALSE)</f>
        <v>#N/A</v>
      </c>
      <c r="E283" s="10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10" t="e">
        <f>VLOOKUP(A:A,'Trade Values'!D:U,18,FALSE)</f>
        <v>#N/A</v>
      </c>
      <c r="E284" s="10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607:A1048576 A363:A364 A376:A380 A373 A371 A368 A1 A348:A361">
    <cfRule type="duplicateValues" dxfId="10" priority="55"/>
  </conditionalFormatting>
  <conditionalFormatting sqref="A363:A364 A376:A380 A373 A371 A368 A348:A361">
    <cfRule type="duplicateValues" dxfId="9" priority="64"/>
  </conditionalFormatting>
  <conditionalFormatting sqref="A1">
    <cfRule type="duplicateValues" dxfId="8" priority="65"/>
  </conditionalFormatting>
  <conditionalFormatting sqref="A285:A347">
    <cfRule type="duplicateValues" dxfId="7" priority="4"/>
  </conditionalFormatting>
  <conditionalFormatting sqref="H1:H1048576">
    <cfRule type="cellIs" dxfId="6" priority="2" operator="lessThan">
      <formula>0</formula>
    </cfRule>
    <cfRule type="cellIs" dxfId="5" priority="3" operator="greaterThan">
      <formula>1</formula>
    </cfRule>
  </conditionalFormatting>
  <conditionalFormatting sqref="A2:A284">
    <cfRule type="duplicateValues" dxfId="4" priority="8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2023-05-08T16:37:16Z</dcterms:modified>
</cp:coreProperties>
</file>