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\Documents\"/>
    </mc:Choice>
  </mc:AlternateContent>
  <xr:revisionPtr revIDLastSave="0" documentId="13_ncr:1_{E14D9A0F-ED15-4399-930B-DBC68321B725}" xr6:coauthVersionLast="47" xr6:coauthVersionMax="47" xr10:uidLastSave="{00000000-0000-0000-0000-000000000000}"/>
  <bookViews>
    <workbookView xWindow="-57720" yWindow="-120" windowWidth="29040" windowHeight="15720" activeTab="3" xr2:uid="{00000000-000D-0000-FFFF-FFFF00000000}"/>
  </bookViews>
  <sheets>
    <sheet name="Hitters" sheetId="1" r:id="rId1"/>
    <sheet name="Pitchers" sheetId="3" r:id="rId2"/>
    <sheet name="Scales" sheetId="2" r:id="rId3"/>
    <sheet name="Trade Valu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4" l="1"/>
  <c r="K3" i="4"/>
  <c r="K4" i="4"/>
  <c r="K5" i="4"/>
  <c r="K6" i="4"/>
  <c r="K7" i="4"/>
  <c r="K8" i="4"/>
  <c r="K9" i="4"/>
  <c r="K10" i="4"/>
  <c r="K11" i="4"/>
  <c r="K12" i="4"/>
  <c r="K13" i="4"/>
  <c r="K14" i="4"/>
  <c r="K15" i="4"/>
  <c r="J15" i="4" s="1"/>
  <c r="I15" i="4" s="1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J30" i="4" s="1"/>
  <c r="K31" i="4"/>
  <c r="J31" i="4" s="1"/>
  <c r="I31" i="4" s="1"/>
  <c r="K32" i="4"/>
  <c r="J32" i="4" s="1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J54" i="4" s="1"/>
  <c r="I54" i="4" s="1"/>
  <c r="K55" i="4"/>
  <c r="J55" i="4" s="1"/>
  <c r="I55" i="4" s="1"/>
  <c r="K56" i="4"/>
  <c r="J56" i="4" s="1"/>
  <c r="I56" i="4" s="1"/>
  <c r="K57" i="4"/>
  <c r="K58" i="4"/>
  <c r="K59" i="4"/>
  <c r="K60" i="4"/>
  <c r="K61" i="4"/>
  <c r="K62" i="4"/>
  <c r="J62" i="4" s="1"/>
  <c r="I62" i="4" s="1"/>
  <c r="K63" i="4"/>
  <c r="J63" i="4" s="1"/>
  <c r="I63" i="4" s="1"/>
  <c r="K64" i="4"/>
  <c r="J64" i="4" s="1"/>
  <c r="K65" i="4"/>
  <c r="K66" i="4"/>
  <c r="K67" i="4"/>
  <c r="K68" i="4"/>
  <c r="K69" i="4"/>
  <c r="K70" i="4"/>
  <c r="K71" i="4"/>
  <c r="J71" i="4" s="1"/>
  <c r="I71" i="4" s="1"/>
  <c r="K72" i="4"/>
  <c r="K73" i="4"/>
  <c r="K74" i="4"/>
  <c r="K75" i="4"/>
  <c r="K76" i="4"/>
  <c r="K77" i="4"/>
  <c r="K78" i="4"/>
  <c r="J78" i="4" s="1"/>
  <c r="I78" i="4" s="1"/>
  <c r="K79" i="4"/>
  <c r="J79" i="4" s="1"/>
  <c r="I79" i="4" s="1"/>
  <c r="K80" i="4"/>
  <c r="J80" i="4" s="1"/>
  <c r="I80" i="4" s="1"/>
  <c r="K81" i="4"/>
  <c r="K82" i="4"/>
  <c r="K83" i="4"/>
  <c r="K84" i="4"/>
  <c r="K85" i="4"/>
  <c r="K86" i="4"/>
  <c r="J86" i="4" s="1"/>
  <c r="I86" i="4" s="1"/>
  <c r="K87" i="4"/>
  <c r="J87" i="4" s="1"/>
  <c r="I87" i="4" s="1"/>
  <c r="K88" i="4"/>
  <c r="J88" i="4" s="1"/>
  <c r="I88" i="4" s="1"/>
  <c r="K89" i="4"/>
  <c r="K90" i="4"/>
  <c r="K91" i="4"/>
  <c r="K92" i="4"/>
  <c r="K93" i="4"/>
  <c r="K94" i="4"/>
  <c r="J94" i="4" s="1"/>
  <c r="I94" i="4" s="1"/>
  <c r="K95" i="4"/>
  <c r="K96" i="4"/>
  <c r="J96" i="4" s="1"/>
  <c r="I96" i="4" s="1"/>
  <c r="K97" i="4"/>
  <c r="K98" i="4"/>
  <c r="K99" i="4"/>
  <c r="K100" i="4"/>
  <c r="K101" i="4"/>
  <c r="K102" i="4"/>
  <c r="J102" i="4" s="1"/>
  <c r="I102" i="4" s="1"/>
  <c r="K103" i="4"/>
  <c r="J103" i="4" s="1"/>
  <c r="I103" i="4" s="1"/>
  <c r="K104" i="4"/>
  <c r="J104" i="4" s="1"/>
  <c r="I104" i="4" s="1"/>
  <c r="K105" i="4"/>
  <c r="K106" i="4"/>
  <c r="K107" i="4"/>
  <c r="K108" i="4"/>
  <c r="K109" i="4"/>
  <c r="K110" i="4"/>
  <c r="J110" i="4" s="1"/>
  <c r="I110" i="4" s="1"/>
  <c r="K111" i="4"/>
  <c r="K112" i="4"/>
  <c r="J112" i="4" s="1"/>
  <c r="I112" i="4" s="1"/>
  <c r="K113" i="4"/>
  <c r="K114" i="4"/>
  <c r="K115" i="4"/>
  <c r="K116" i="4"/>
  <c r="K117" i="4"/>
  <c r="K118" i="4"/>
  <c r="K119" i="4"/>
  <c r="K120" i="4"/>
  <c r="J120" i="4" s="1"/>
  <c r="I120" i="4" s="1"/>
  <c r="K121" i="4"/>
  <c r="K122" i="4"/>
  <c r="K123" i="4"/>
  <c r="K124" i="4"/>
  <c r="K125" i="4"/>
  <c r="K126" i="4"/>
  <c r="J126" i="4" s="1"/>
  <c r="I126" i="4" s="1"/>
  <c r="K127" i="4"/>
  <c r="J127" i="4" s="1"/>
  <c r="I127" i="4" s="1"/>
  <c r="K128" i="4"/>
  <c r="J128" i="4" s="1"/>
  <c r="I128" i="4" s="1"/>
  <c r="K129" i="4"/>
  <c r="K130" i="4"/>
  <c r="K131" i="4"/>
  <c r="K132" i="4"/>
  <c r="K133" i="4"/>
  <c r="K134" i="4"/>
  <c r="J134" i="4" s="1"/>
  <c r="I134" i="4" s="1"/>
  <c r="K135" i="4"/>
  <c r="J135" i="4" s="1"/>
  <c r="I135" i="4" s="1"/>
  <c r="K136" i="4"/>
  <c r="J136" i="4" s="1"/>
  <c r="I136" i="4" s="1"/>
  <c r="K137" i="4"/>
  <c r="K138" i="4"/>
  <c r="K139" i="4"/>
  <c r="K140" i="4"/>
  <c r="K141" i="4"/>
  <c r="K142" i="4"/>
  <c r="J142" i="4" s="1"/>
  <c r="I142" i="4" s="1"/>
  <c r="K143" i="4"/>
  <c r="J143" i="4" s="1"/>
  <c r="I143" i="4" s="1"/>
  <c r="K144" i="4"/>
  <c r="J144" i="4" s="1"/>
  <c r="I144" i="4" s="1"/>
  <c r="K145" i="4"/>
  <c r="K146" i="4"/>
  <c r="J146" i="4" s="1"/>
  <c r="I146" i="4" s="1"/>
  <c r="K147" i="4"/>
  <c r="K148" i="4"/>
  <c r="K149" i="4"/>
  <c r="K150" i="4"/>
  <c r="J150" i="4" s="1"/>
  <c r="I150" i="4" s="1"/>
  <c r="K151" i="4"/>
  <c r="J151" i="4" s="1"/>
  <c r="I151" i="4" s="1"/>
  <c r="K152" i="4"/>
  <c r="J152" i="4" s="1"/>
  <c r="K153" i="4"/>
  <c r="K154" i="4"/>
  <c r="K155" i="4"/>
  <c r="K156" i="4"/>
  <c r="J156" i="4" s="1"/>
  <c r="I156" i="4" s="1"/>
  <c r="K157" i="4"/>
  <c r="K158" i="4"/>
  <c r="J158" i="4" s="1"/>
  <c r="I158" i="4" s="1"/>
  <c r="K159" i="4"/>
  <c r="J159" i="4" s="1"/>
  <c r="I159" i="4" s="1"/>
  <c r="K160" i="4"/>
  <c r="J160" i="4" s="1"/>
  <c r="I160" i="4" s="1"/>
  <c r="K161" i="4"/>
  <c r="J161" i="4" s="1"/>
  <c r="I161" i="4" s="1"/>
  <c r="K162" i="4"/>
  <c r="J162" i="4" s="1"/>
  <c r="I162" i="4" s="1"/>
  <c r="K163" i="4"/>
  <c r="K164" i="4"/>
  <c r="K165" i="4"/>
  <c r="K166" i="4"/>
  <c r="K167" i="4"/>
  <c r="J167" i="4" s="1"/>
  <c r="I167" i="4" s="1"/>
  <c r="J6" i="4"/>
  <c r="I6" i="4" s="1"/>
  <c r="J14" i="4"/>
  <c r="I14" i="4" s="1"/>
  <c r="J22" i="4"/>
  <c r="I22" i="4" s="1"/>
  <c r="J27" i="4"/>
  <c r="I27" i="4" s="1"/>
  <c r="J38" i="4"/>
  <c r="I38" i="4" s="1"/>
  <c r="J39" i="4"/>
  <c r="I39" i="4" s="1"/>
  <c r="J46" i="4"/>
  <c r="I46" i="4" s="1"/>
  <c r="J125" i="4"/>
  <c r="I125" i="4" s="1"/>
  <c r="J77" i="4"/>
  <c r="I77" i="4" s="1"/>
  <c r="J81" i="4"/>
  <c r="I81" i="4" s="1"/>
  <c r="J84" i="4"/>
  <c r="I84" i="4" s="1"/>
  <c r="J85" i="4"/>
  <c r="I85" i="4" s="1"/>
  <c r="J89" i="4"/>
  <c r="I89" i="4" s="1"/>
  <c r="J92" i="4"/>
  <c r="I92" i="4" s="1"/>
  <c r="J93" i="4"/>
  <c r="I93" i="4" s="1"/>
  <c r="J97" i="4"/>
  <c r="I97" i="4" s="1"/>
  <c r="J101" i="4"/>
  <c r="I101" i="4" s="1"/>
  <c r="J105" i="4"/>
  <c r="I105" i="4" s="1"/>
  <c r="J106" i="4"/>
  <c r="I106" i="4" s="1"/>
  <c r="J109" i="4"/>
  <c r="I109" i="4" s="1"/>
  <c r="J113" i="4"/>
  <c r="I113" i="4" s="1"/>
  <c r="J114" i="4"/>
  <c r="I114" i="4" s="1"/>
  <c r="J117" i="4"/>
  <c r="I117" i="4" s="1"/>
  <c r="J118" i="4"/>
  <c r="I118" i="4" s="1"/>
  <c r="J121" i="4"/>
  <c r="I121" i="4" s="1"/>
  <c r="J122" i="4"/>
  <c r="I122" i="4" s="1"/>
  <c r="J123" i="4"/>
  <c r="I123" i="4" s="1"/>
  <c r="J138" i="4"/>
  <c r="I138" i="4" s="1"/>
  <c r="J139" i="4"/>
  <c r="I139" i="4" s="1"/>
  <c r="J141" i="4"/>
  <c r="I141" i="4" s="1"/>
  <c r="J148" i="4"/>
  <c r="J154" i="4"/>
  <c r="I154" i="4" s="1"/>
  <c r="J164" i="4"/>
  <c r="I164" i="4" s="1"/>
  <c r="J165" i="4"/>
  <c r="I165" i="4" s="1"/>
  <c r="J166" i="4"/>
  <c r="I166" i="4" s="1"/>
  <c r="J17" i="4"/>
  <c r="I17" i="4" s="1"/>
  <c r="J20" i="4"/>
  <c r="I20" i="4" s="1"/>
  <c r="J33" i="4"/>
  <c r="I33" i="4" s="1"/>
  <c r="J35" i="4"/>
  <c r="I35" i="4" s="1"/>
  <c r="J41" i="4"/>
  <c r="I41" i="4" s="1"/>
  <c r="J48" i="4"/>
  <c r="I48" i="4" s="1"/>
  <c r="J49" i="4"/>
  <c r="I49" i="4" s="1"/>
  <c r="J51" i="4"/>
  <c r="I51" i="4" s="1"/>
  <c r="J57" i="4"/>
  <c r="J65" i="4"/>
  <c r="I65" i="4" s="1"/>
  <c r="J66" i="4"/>
  <c r="I66" i="4" s="1"/>
  <c r="J67" i="4"/>
  <c r="I67" i="4" s="1"/>
  <c r="J70" i="4"/>
  <c r="I70" i="4" s="1"/>
  <c r="J72" i="4"/>
  <c r="I72" i="4" s="1"/>
  <c r="J73" i="4"/>
  <c r="I73" i="4" s="1"/>
  <c r="J74" i="4"/>
  <c r="I74" i="4" s="1"/>
  <c r="J82" i="4"/>
  <c r="I82" i="4" s="1"/>
  <c r="J90" i="4"/>
  <c r="J95" i="4"/>
  <c r="I95" i="4" s="1"/>
  <c r="J98" i="4"/>
  <c r="I98" i="4" s="1"/>
  <c r="J107" i="4"/>
  <c r="I107" i="4" s="1"/>
  <c r="J115" i="4"/>
  <c r="I115" i="4" s="1"/>
  <c r="J129" i="4"/>
  <c r="I129" i="4" s="1"/>
  <c r="J130" i="4"/>
  <c r="I130" i="4" s="1"/>
  <c r="J132" i="4"/>
  <c r="I132" i="4" s="1"/>
  <c r="J137" i="4"/>
  <c r="I137" i="4" s="1"/>
  <c r="J140" i="4"/>
  <c r="I140" i="4" s="1"/>
  <c r="J145" i="4"/>
  <c r="J153" i="4"/>
  <c r="I153" i="4" s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C25" i="4" s="1"/>
  <c r="B25" i="4" s="1"/>
  <c r="D26" i="4"/>
  <c r="D27" i="4"/>
  <c r="D28" i="4"/>
  <c r="D29" i="4"/>
  <c r="D30" i="4"/>
  <c r="D31" i="4"/>
  <c r="D32" i="4"/>
  <c r="D33" i="4"/>
  <c r="C33" i="4" s="1"/>
  <c r="B33" i="4" s="1"/>
  <c r="D34" i="4"/>
  <c r="D35" i="4"/>
  <c r="D36" i="4"/>
  <c r="D37" i="4"/>
  <c r="D38" i="4"/>
  <c r="D39" i="4"/>
  <c r="D40" i="4"/>
  <c r="D41" i="4"/>
  <c r="C41" i="4" s="1"/>
  <c r="B41" i="4" s="1"/>
  <c r="D42" i="4"/>
  <c r="D43" i="4"/>
  <c r="D44" i="4"/>
  <c r="D45" i="4"/>
  <c r="D46" i="4"/>
  <c r="D47" i="4"/>
  <c r="D48" i="4"/>
  <c r="D49" i="4"/>
  <c r="C49" i="4" s="1"/>
  <c r="B49" i="4" s="1"/>
  <c r="D50" i="4"/>
  <c r="D51" i="4"/>
  <c r="D52" i="4"/>
  <c r="D53" i="4"/>
  <c r="D54" i="4"/>
  <c r="D55" i="4"/>
  <c r="D56" i="4"/>
  <c r="D57" i="4"/>
  <c r="C57" i="4" s="1"/>
  <c r="B57" i="4" s="1"/>
  <c r="D58" i="4"/>
  <c r="D59" i="4"/>
  <c r="D60" i="4"/>
  <c r="D61" i="4"/>
  <c r="D62" i="4"/>
  <c r="D63" i="4"/>
  <c r="D64" i="4"/>
  <c r="D65" i="4"/>
  <c r="C65" i="4" s="1"/>
  <c r="B65" i="4" s="1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C89" i="4" s="1"/>
  <c r="B89" i="4" s="1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C105" i="4" s="1"/>
  <c r="B105" i="4" s="1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C121" i="4" s="1"/>
  <c r="B121" i="4" s="1"/>
  <c r="D122" i="4"/>
  <c r="D123" i="4"/>
  <c r="D124" i="4"/>
  <c r="D125" i="4"/>
  <c r="D126" i="4"/>
  <c r="D127" i="4"/>
  <c r="D128" i="4"/>
  <c r="D129" i="4"/>
  <c r="C129" i="4" s="1"/>
  <c r="B129" i="4" s="1"/>
  <c r="D130" i="4"/>
  <c r="C130" i="4" s="1"/>
  <c r="B130" i="4" s="1"/>
  <c r="D131" i="4"/>
  <c r="D132" i="4"/>
  <c r="D133" i="4"/>
  <c r="D134" i="4"/>
  <c r="D135" i="4"/>
  <c r="D136" i="4"/>
  <c r="D137" i="4"/>
  <c r="D138" i="4"/>
  <c r="C138" i="4" s="1"/>
  <c r="B138" i="4" s="1"/>
  <c r="D139" i="4"/>
  <c r="D140" i="4"/>
  <c r="D141" i="4"/>
  <c r="D142" i="4"/>
  <c r="D143" i="4"/>
  <c r="D144" i="4"/>
  <c r="D145" i="4"/>
  <c r="C145" i="4" s="1"/>
  <c r="B145" i="4" s="1"/>
  <c r="D146" i="4"/>
  <c r="C146" i="4" s="1"/>
  <c r="B146" i="4" s="1"/>
  <c r="D147" i="4"/>
  <c r="D148" i="4"/>
  <c r="D149" i="4"/>
  <c r="D150" i="4"/>
  <c r="D151" i="4"/>
  <c r="D152" i="4"/>
  <c r="D153" i="4"/>
  <c r="D154" i="4"/>
  <c r="C154" i="4" s="1"/>
  <c r="B154" i="4" s="1"/>
  <c r="D155" i="4"/>
  <c r="D156" i="4"/>
  <c r="D157" i="4"/>
  <c r="D158" i="4"/>
  <c r="D159" i="4"/>
  <c r="D160" i="4"/>
  <c r="D161" i="4"/>
  <c r="C161" i="4" s="1"/>
  <c r="B161" i="4" s="1"/>
  <c r="D162" i="4"/>
  <c r="C162" i="4" s="1"/>
  <c r="B162" i="4" s="1"/>
  <c r="D163" i="4"/>
  <c r="D164" i="4"/>
  <c r="D165" i="4"/>
  <c r="D166" i="4"/>
  <c r="D167" i="4"/>
  <c r="D168" i="4"/>
  <c r="D169" i="4"/>
  <c r="C169" i="4" s="1"/>
  <c r="B169" i="4" s="1"/>
  <c r="D170" i="4"/>
  <c r="C170" i="4" s="1"/>
  <c r="B170" i="4" s="1"/>
  <c r="D171" i="4"/>
  <c r="D172" i="4"/>
  <c r="D173" i="4"/>
  <c r="D174" i="4"/>
  <c r="D175" i="4"/>
  <c r="D176" i="4"/>
  <c r="D177" i="4"/>
  <c r="D178" i="4"/>
  <c r="C178" i="4" s="1"/>
  <c r="B178" i="4" s="1"/>
  <c r="D179" i="4"/>
  <c r="D180" i="4"/>
  <c r="D181" i="4"/>
  <c r="D182" i="4"/>
  <c r="D183" i="4"/>
  <c r="D184" i="4"/>
  <c r="D185" i="4"/>
  <c r="C185" i="4" s="1"/>
  <c r="B185" i="4" s="1"/>
  <c r="D186" i="4"/>
  <c r="C186" i="4" s="1"/>
  <c r="B186" i="4" s="1"/>
  <c r="D187" i="4"/>
  <c r="D188" i="4"/>
  <c r="D189" i="4"/>
  <c r="C189" i="4" s="1"/>
  <c r="B189" i="4" s="1"/>
  <c r="D190" i="4"/>
  <c r="D191" i="4"/>
  <c r="D192" i="4"/>
  <c r="D193" i="4"/>
  <c r="C193" i="4" s="1"/>
  <c r="B193" i="4" s="1"/>
  <c r="D194" i="4"/>
  <c r="C194" i="4" s="1"/>
  <c r="B194" i="4" s="1"/>
  <c r="D195" i="4"/>
  <c r="D196" i="4"/>
  <c r="C196" i="4" s="1"/>
  <c r="B196" i="4" s="1"/>
  <c r="D197" i="4"/>
  <c r="D198" i="4"/>
  <c r="D199" i="4"/>
  <c r="D200" i="4"/>
  <c r="D201" i="4"/>
  <c r="C201" i="4" s="1"/>
  <c r="B201" i="4" s="1"/>
  <c r="D202" i="4"/>
  <c r="C202" i="4" s="1"/>
  <c r="B202" i="4" s="1"/>
  <c r="J5" i="4"/>
  <c r="I5" i="4" s="1"/>
  <c r="J13" i="4"/>
  <c r="I13" i="4" s="1"/>
  <c r="J19" i="4"/>
  <c r="I19" i="4" s="1"/>
  <c r="J83" i="4"/>
  <c r="I83" i="4" s="1"/>
  <c r="J91" i="4"/>
  <c r="I91" i="4" s="1"/>
  <c r="J108" i="4"/>
  <c r="I108" i="4" s="1"/>
  <c r="J116" i="4"/>
  <c r="I116" i="4" s="1"/>
  <c r="J119" i="4"/>
  <c r="I119" i="4" s="1"/>
  <c r="J124" i="4"/>
  <c r="I124" i="4" s="1"/>
  <c r="J131" i="4"/>
  <c r="I131" i="4" s="1"/>
  <c r="J133" i="4"/>
  <c r="I133" i="4" s="1"/>
  <c r="J149" i="4"/>
  <c r="I149" i="4" s="1"/>
  <c r="J157" i="4"/>
  <c r="I157" i="4" s="1"/>
  <c r="C23" i="4"/>
  <c r="B23" i="4" s="1"/>
  <c r="C47" i="4"/>
  <c r="B47" i="4" s="1"/>
  <c r="C55" i="4"/>
  <c r="B55" i="4" s="1"/>
  <c r="C63" i="4"/>
  <c r="B63" i="4" s="1"/>
  <c r="C71" i="4"/>
  <c r="B71" i="4" s="1"/>
  <c r="C87" i="4"/>
  <c r="B87" i="4" s="1"/>
  <c r="C95" i="4"/>
  <c r="B95" i="4" s="1"/>
  <c r="C103" i="4"/>
  <c r="B103" i="4" s="1"/>
  <c r="C111" i="4"/>
  <c r="B111" i="4" s="1"/>
  <c r="C119" i="4"/>
  <c r="B119" i="4" s="1"/>
  <c r="C136" i="4"/>
  <c r="B136" i="4" s="1"/>
  <c r="C143" i="4"/>
  <c r="B143" i="4" s="1"/>
  <c r="C151" i="4"/>
  <c r="B151" i="4" s="1"/>
  <c r="C152" i="4"/>
  <c r="B152" i="4" s="1"/>
  <c r="C159" i="4"/>
  <c r="B159" i="4" s="1"/>
  <c r="C160" i="4"/>
  <c r="B160" i="4" s="1"/>
  <c r="C167" i="4"/>
  <c r="B167" i="4" s="1"/>
  <c r="C168" i="4"/>
  <c r="B168" i="4" s="1"/>
  <c r="C175" i="4"/>
  <c r="B175" i="4" s="1"/>
  <c r="C176" i="4"/>
  <c r="B176" i="4" s="1"/>
  <c r="C183" i="4"/>
  <c r="B183" i="4" s="1"/>
  <c r="C184" i="4"/>
  <c r="B184" i="4" s="1"/>
  <c r="C188" i="4"/>
  <c r="B188" i="4" s="1"/>
  <c r="C191" i="4"/>
  <c r="B191" i="4" s="1"/>
  <c r="C192" i="4"/>
  <c r="B192" i="4" s="1"/>
  <c r="C197" i="4"/>
  <c r="B197" i="4" s="1"/>
  <c r="C198" i="4"/>
  <c r="B198" i="4" s="1"/>
  <c r="C199" i="4"/>
  <c r="B199" i="4" s="1"/>
  <c r="C200" i="4"/>
  <c r="B200" i="4" s="1"/>
  <c r="C16" i="4"/>
  <c r="B16" i="4" s="1"/>
  <c r="C17" i="4"/>
  <c r="B17" i="4" s="1"/>
  <c r="C18" i="4"/>
  <c r="B18" i="4" s="1"/>
  <c r="C26" i="4"/>
  <c r="B26" i="4" s="1"/>
  <c r="C32" i="4"/>
  <c r="B32" i="4" s="1"/>
  <c r="C40" i="4"/>
  <c r="B40" i="4" s="1"/>
  <c r="C42" i="4"/>
  <c r="B42" i="4" s="1"/>
  <c r="C48" i="4"/>
  <c r="B48" i="4" s="1"/>
  <c r="C50" i="4"/>
  <c r="B50" i="4" s="1"/>
  <c r="C56" i="4"/>
  <c r="B56" i="4" s="1"/>
  <c r="C58" i="4"/>
  <c r="B58" i="4" s="1"/>
  <c r="C64" i="4"/>
  <c r="B64" i="4" s="1"/>
  <c r="C66" i="4"/>
  <c r="B66" i="4" s="1"/>
  <c r="C72" i="4"/>
  <c r="B72" i="4" s="1"/>
  <c r="C73" i="4"/>
  <c r="B73" i="4" s="1"/>
  <c r="C74" i="4"/>
  <c r="B74" i="4" s="1"/>
  <c r="C80" i="4"/>
  <c r="B80" i="4" s="1"/>
  <c r="C82" i="4"/>
  <c r="B82" i="4" s="1"/>
  <c r="C83" i="4"/>
  <c r="B83" i="4" s="1"/>
  <c r="C88" i="4"/>
  <c r="B88" i="4" s="1"/>
  <c r="C90" i="4"/>
  <c r="B90" i="4" s="1"/>
  <c r="C91" i="4"/>
  <c r="B91" i="4" s="1"/>
  <c r="C96" i="4"/>
  <c r="B96" i="4" s="1"/>
  <c r="C97" i="4"/>
  <c r="B97" i="4" s="1"/>
  <c r="C98" i="4"/>
  <c r="B98" i="4" s="1"/>
  <c r="C99" i="4"/>
  <c r="B99" i="4" s="1"/>
  <c r="C104" i="4"/>
  <c r="B104" i="4" s="1"/>
  <c r="C106" i="4"/>
  <c r="B106" i="4" s="1"/>
  <c r="C107" i="4"/>
  <c r="B107" i="4" s="1"/>
  <c r="C113" i="4"/>
  <c r="B113" i="4" s="1"/>
  <c r="C114" i="4"/>
  <c r="B114" i="4" s="1"/>
  <c r="C120" i="4"/>
  <c r="B120" i="4" s="1"/>
  <c r="C122" i="4"/>
  <c r="B122" i="4" s="1"/>
  <c r="C128" i="4"/>
  <c r="B128" i="4" s="1"/>
  <c r="C131" i="4"/>
  <c r="B131" i="4" s="1"/>
  <c r="C137" i="4"/>
  <c r="B137" i="4" s="1"/>
  <c r="C139" i="4"/>
  <c r="B139" i="4" s="1"/>
  <c r="C144" i="4"/>
  <c r="B144" i="4" s="1"/>
  <c r="C147" i="4"/>
  <c r="B147" i="4" s="1"/>
  <c r="C78" i="4"/>
  <c r="B78" i="4" s="1"/>
  <c r="C153" i="4"/>
  <c r="B153" i="4" s="1"/>
  <c r="C157" i="4"/>
  <c r="B157" i="4" s="1"/>
  <c r="C165" i="4"/>
  <c r="B165" i="4" s="1"/>
  <c r="C177" i="4"/>
  <c r="B177" i="4" s="1"/>
  <c r="C181" i="4"/>
  <c r="B181" i="4" s="1"/>
  <c r="C195" i="4"/>
  <c r="B195" i="4" s="1"/>
  <c r="C10" i="4"/>
  <c r="B10" i="4" s="1"/>
  <c r="C31" i="4"/>
  <c r="B31" i="4" s="1"/>
  <c r="C34" i="4"/>
  <c r="B34" i="4" s="1"/>
  <c r="C112" i="4"/>
  <c r="B112" i="4" s="1"/>
  <c r="C134" i="4"/>
  <c r="B134" i="4" s="1"/>
  <c r="C149" i="4"/>
  <c r="B149" i="4" s="1"/>
  <c r="C173" i="4"/>
  <c r="B173" i="4" s="1"/>
  <c r="C14" i="4"/>
  <c r="B14" i="4" s="1"/>
  <c r="C29" i="4"/>
  <c r="B29" i="4" s="1"/>
  <c r="C35" i="4"/>
  <c r="B35" i="4" s="1"/>
  <c r="C44" i="4"/>
  <c r="B44" i="4" s="1"/>
  <c r="C45" i="4"/>
  <c r="B45" i="4" s="1"/>
  <c r="C61" i="4"/>
  <c r="B61" i="4" s="1"/>
  <c r="C62" i="4"/>
  <c r="B62" i="4" s="1"/>
  <c r="C69" i="4"/>
  <c r="B69" i="4" s="1"/>
  <c r="C79" i="4"/>
  <c r="B79" i="4" s="1"/>
  <c r="C86" i="4"/>
  <c r="B86" i="4" s="1"/>
  <c r="C94" i="4"/>
  <c r="B94" i="4" s="1"/>
  <c r="C110" i="4"/>
  <c r="B110" i="4" s="1"/>
  <c r="C118" i="4"/>
  <c r="B118" i="4" s="1"/>
  <c r="C135" i="4"/>
  <c r="B135" i="4" s="1"/>
  <c r="C142" i="4"/>
  <c r="B142" i="4" s="1"/>
  <c r="C158" i="4"/>
  <c r="B158" i="4" s="1"/>
  <c r="C166" i="4"/>
  <c r="B166" i="4" s="1"/>
  <c r="C174" i="4"/>
  <c r="B174" i="4" s="1"/>
  <c r="C182" i="4"/>
  <c r="B182" i="4" s="1"/>
  <c r="C190" i="4"/>
  <c r="B190" i="4" s="1"/>
  <c r="J4" i="4"/>
  <c r="I4" i="4" s="1"/>
  <c r="J10" i="4"/>
  <c r="I10" i="4" s="1"/>
  <c r="J11" i="4"/>
  <c r="I11" i="4" s="1"/>
  <c r="J12" i="4"/>
  <c r="I12" i="4" s="1"/>
  <c r="J21" i="4"/>
  <c r="I21" i="4" s="1"/>
  <c r="J25" i="4"/>
  <c r="I25" i="4" s="1"/>
  <c r="J28" i="4"/>
  <c r="I28" i="4" s="1"/>
  <c r="J36" i="4"/>
  <c r="I36" i="4" s="1"/>
  <c r="J40" i="4"/>
  <c r="I40" i="4" s="1"/>
  <c r="J42" i="4"/>
  <c r="I42" i="4" s="1"/>
  <c r="J44" i="4"/>
  <c r="I44" i="4" s="1"/>
  <c r="J50" i="4"/>
  <c r="I50" i="4" s="1"/>
  <c r="J58" i="4"/>
  <c r="I58" i="4" s="1"/>
  <c r="J99" i="4"/>
  <c r="I99" i="4" s="1"/>
  <c r="J100" i="4"/>
  <c r="I100" i="4" s="1"/>
  <c r="J111" i="4"/>
  <c r="I111" i="4" s="1"/>
  <c r="J155" i="4"/>
  <c r="I155" i="4" s="1"/>
  <c r="J61" i="4"/>
  <c r="I61" i="4" s="1"/>
  <c r="J8" i="4"/>
  <c r="I8" i="4" s="1"/>
  <c r="J9" i="4"/>
  <c r="I9" i="4" s="1"/>
  <c r="J18" i="4"/>
  <c r="I18" i="4" s="1"/>
  <c r="J24" i="4"/>
  <c r="I24" i="4" s="1"/>
  <c r="J59" i="4"/>
  <c r="I59" i="4" s="1"/>
  <c r="J16" i="4"/>
  <c r="I16" i="4" s="1"/>
  <c r="J23" i="4"/>
  <c r="I23" i="4" s="1"/>
  <c r="J29" i="4"/>
  <c r="I29" i="4" s="1"/>
  <c r="J34" i="4"/>
  <c r="I34" i="4" s="1"/>
  <c r="J37" i="4"/>
  <c r="I37" i="4" s="1"/>
  <c r="J45" i="4"/>
  <c r="I45" i="4" s="1"/>
  <c r="J52" i="4"/>
  <c r="I52" i="4" s="1"/>
  <c r="J53" i="4"/>
  <c r="I53" i="4" s="1"/>
  <c r="J60" i="4"/>
  <c r="I60" i="4" s="1"/>
  <c r="J68" i="4"/>
  <c r="I68" i="4" s="1"/>
  <c r="J76" i="4"/>
  <c r="I76" i="4" s="1"/>
  <c r="J75" i="4"/>
  <c r="I75" i="4" s="1"/>
  <c r="J7" i="4"/>
  <c r="C7" i="4"/>
  <c r="B7" i="4" s="1"/>
  <c r="C8" i="4"/>
  <c r="B8" i="4" s="1"/>
  <c r="C15" i="4"/>
  <c r="B15" i="4" s="1"/>
  <c r="C22" i="4"/>
  <c r="B22" i="4" s="1"/>
  <c r="C24" i="4"/>
  <c r="B24" i="4" s="1"/>
  <c r="C27" i="4"/>
  <c r="B27" i="4" s="1"/>
  <c r="C37" i="4"/>
  <c r="C36" i="4"/>
  <c r="B36" i="4" s="1"/>
  <c r="C38" i="4"/>
  <c r="B38" i="4" s="1"/>
  <c r="C46" i="4"/>
  <c r="B46" i="4" s="1"/>
  <c r="C54" i="4"/>
  <c r="B54" i="4" s="1"/>
  <c r="C59" i="4"/>
  <c r="B59" i="4" s="1"/>
  <c r="C67" i="4"/>
  <c r="B67" i="4" s="1"/>
  <c r="C70" i="4"/>
  <c r="B70" i="4" s="1"/>
  <c r="C81" i="4"/>
  <c r="B81" i="4" s="1"/>
  <c r="C92" i="4"/>
  <c r="B92" i="4" s="1"/>
  <c r="C108" i="4"/>
  <c r="B108" i="4" s="1"/>
  <c r="C115" i="4"/>
  <c r="B115" i="4" s="1"/>
  <c r="C124" i="4"/>
  <c r="B124" i="4" s="1"/>
  <c r="C132" i="4"/>
  <c r="B132" i="4" s="1"/>
  <c r="C150" i="4"/>
  <c r="B150" i="4" s="1"/>
  <c r="C163" i="4"/>
  <c r="B163" i="4" s="1"/>
  <c r="C171" i="4"/>
  <c r="B171" i="4" s="1"/>
  <c r="C179" i="4"/>
  <c r="B179" i="4" s="1"/>
  <c r="C187" i="4"/>
  <c r="B187" i="4" s="1"/>
  <c r="D2" i="4"/>
  <c r="C2" i="4" s="1"/>
  <c r="B2" i="4" s="1"/>
  <c r="K2" i="4"/>
  <c r="J2" i="4" s="1"/>
  <c r="I2" i="4" s="1"/>
  <c r="I3" i="4"/>
  <c r="C3" i="4"/>
  <c r="B3" i="4" s="1"/>
  <c r="C6" i="4"/>
  <c r="B6" i="4" s="1"/>
  <c r="C11" i="4"/>
  <c r="B11" i="4" s="1"/>
  <c r="C19" i="4"/>
  <c r="B19" i="4" s="1"/>
  <c r="C28" i="4"/>
  <c r="B28" i="4" s="1"/>
  <c r="C51" i="4"/>
  <c r="B51" i="4" s="1"/>
  <c r="C53" i="4"/>
  <c r="B53" i="4" s="1"/>
  <c r="C60" i="4"/>
  <c r="B60" i="4" s="1"/>
  <c r="C68" i="4"/>
  <c r="B68" i="4" s="1"/>
  <c r="C75" i="4"/>
  <c r="B75" i="4" s="1"/>
  <c r="C76" i="4"/>
  <c r="B76" i="4" s="1"/>
  <c r="C77" i="4"/>
  <c r="B77" i="4" s="1"/>
  <c r="C84" i="4"/>
  <c r="B84" i="4" s="1"/>
  <c r="C85" i="4"/>
  <c r="B85" i="4" s="1"/>
  <c r="C93" i="4"/>
  <c r="B93" i="4" s="1"/>
  <c r="C100" i="4"/>
  <c r="B100" i="4" s="1"/>
  <c r="C102" i="4"/>
  <c r="B102" i="4" s="1"/>
  <c r="C109" i="4"/>
  <c r="B109" i="4" s="1"/>
  <c r="C116" i="4"/>
  <c r="B116" i="4" s="1"/>
  <c r="C117" i="4"/>
  <c r="B117" i="4" s="1"/>
  <c r="C125" i="4"/>
  <c r="B125" i="4" s="1"/>
  <c r="C126" i="4"/>
  <c r="B126" i="4" s="1"/>
  <c r="C127" i="4"/>
  <c r="B127" i="4" s="1"/>
  <c r="C133" i="4"/>
  <c r="B133" i="4" s="1"/>
  <c r="C140" i="4"/>
  <c r="B140" i="4" s="1"/>
  <c r="C148" i="4"/>
  <c r="B148" i="4" s="1"/>
  <c r="C155" i="4"/>
  <c r="B155" i="4" s="1"/>
  <c r="C156" i="4"/>
  <c r="B156" i="4" s="1"/>
  <c r="C164" i="4"/>
  <c r="B164" i="4" s="1"/>
  <c r="C172" i="4"/>
  <c r="B172" i="4" s="1"/>
  <c r="C180" i="4"/>
  <c r="B180" i="4" s="1"/>
  <c r="C21" i="4"/>
  <c r="B21" i="4" s="1"/>
  <c r="C30" i="4"/>
  <c r="B30" i="4" s="1"/>
  <c r="C9" i="4"/>
  <c r="B9" i="4" s="1"/>
  <c r="C52" i="4"/>
  <c r="B52" i="4" s="1"/>
  <c r="C5" i="4"/>
  <c r="B5" i="4" s="1"/>
  <c r="C13" i="4"/>
  <c r="B13" i="4" s="1"/>
  <c r="C123" i="4"/>
  <c r="B123" i="4" s="1"/>
  <c r="C20" i="4"/>
  <c r="B20" i="4" s="1"/>
  <c r="C12" i="4"/>
  <c r="B12" i="4" s="1"/>
  <c r="C101" i="4"/>
  <c r="B101" i="4" s="1"/>
  <c r="I148" i="4" l="1"/>
  <c r="J163" i="4"/>
  <c r="I163" i="4" s="1"/>
  <c r="J147" i="4"/>
  <c r="I147" i="4" s="1"/>
  <c r="C39" i="4"/>
  <c r="B39" i="4" s="1"/>
  <c r="B37" i="4"/>
  <c r="I145" i="4"/>
  <c r="I90" i="4"/>
  <c r="I152" i="4"/>
  <c r="J47" i="4"/>
  <c r="I47" i="4" s="1"/>
  <c r="J43" i="4"/>
  <c r="I43" i="4" s="1"/>
  <c r="I30" i="4"/>
  <c r="I57" i="4"/>
  <c r="I64" i="4"/>
  <c r="J69" i="4"/>
  <c r="I69" i="4" s="1"/>
  <c r="I32" i="4"/>
  <c r="I7" i="4"/>
  <c r="C141" i="4"/>
  <c r="B141" i="4" s="1"/>
  <c r="C43" i="4"/>
  <c r="B43" i="4" s="1"/>
  <c r="CN149" i="3" l="1"/>
  <c r="CO149" i="3" s="1"/>
  <c r="CN190" i="3"/>
  <c r="CO190" i="3" s="1"/>
  <c r="CN198" i="3"/>
  <c r="CO198" i="3" s="1"/>
  <c r="CN207" i="3"/>
  <c r="CO207" i="3" s="1"/>
  <c r="CN195" i="3"/>
  <c r="CO195" i="3" s="1"/>
  <c r="CN199" i="3"/>
  <c r="CO199" i="3" s="1"/>
  <c r="CN208" i="3"/>
  <c r="CO208" i="3" s="1"/>
  <c r="CN197" i="3"/>
  <c r="CO197" i="3"/>
  <c r="CN216" i="3"/>
  <c r="CO216" i="3"/>
  <c r="CN209" i="3"/>
  <c r="CO209" i="3" s="1"/>
  <c r="CN205" i="3"/>
  <c r="CO205" i="3" s="1"/>
  <c r="CN113" i="3"/>
  <c r="CO113" i="3"/>
  <c r="CN215" i="3"/>
  <c r="CO215" i="3" s="1"/>
  <c r="CN204" i="3"/>
  <c r="CO204" i="3" s="1"/>
  <c r="CN84" i="3"/>
  <c r="CO84" i="3" s="1"/>
  <c r="CN218" i="3"/>
  <c r="CO218" i="3"/>
  <c r="CN206" i="3"/>
  <c r="CO206" i="3"/>
  <c r="CN217" i="3"/>
  <c r="CO217" i="3"/>
  <c r="CN181" i="3"/>
  <c r="CO181" i="3" s="1"/>
  <c r="CN179" i="3"/>
  <c r="CO179" i="3" s="1"/>
  <c r="CN36" i="3"/>
  <c r="CO36" i="3"/>
  <c r="CN65" i="3"/>
  <c r="CO65" i="3" s="1"/>
  <c r="CN139" i="3"/>
  <c r="CO139" i="3" s="1"/>
  <c r="CN48" i="3"/>
  <c r="CO48" i="3"/>
  <c r="CN95" i="3"/>
  <c r="CO95" i="3"/>
  <c r="CN138" i="3"/>
  <c r="CO138" i="3"/>
  <c r="CN74" i="3"/>
  <c r="CO74" i="3" s="1"/>
  <c r="CN132" i="3"/>
  <c r="CO132" i="3" s="1"/>
  <c r="CN47" i="3"/>
  <c r="CO47" i="3" s="1"/>
  <c r="CN78" i="3"/>
  <c r="CO78" i="3"/>
  <c r="CN129" i="3"/>
  <c r="CO129" i="3" s="1"/>
  <c r="CN119" i="3"/>
  <c r="CO119" i="3"/>
  <c r="CN169" i="3"/>
  <c r="CO169" i="3"/>
  <c r="CN163" i="3"/>
  <c r="CO163" i="3"/>
  <c r="CN125" i="3"/>
  <c r="CO125" i="3" s="1"/>
  <c r="CN180" i="3"/>
  <c r="CO180" i="3" s="1"/>
  <c r="CN201" i="3"/>
  <c r="CO201" i="3" s="1"/>
  <c r="CN196" i="3"/>
  <c r="CO196" i="3" s="1"/>
  <c r="CN152" i="3"/>
  <c r="CO152" i="3" s="1"/>
  <c r="CN96" i="3"/>
  <c r="CO96" i="3"/>
  <c r="CN167" i="3"/>
  <c r="CO167" i="3"/>
  <c r="CN154" i="3"/>
  <c r="CO154" i="3" s="1"/>
  <c r="CN165" i="3"/>
  <c r="CO165" i="3" s="1"/>
  <c r="CN155" i="3"/>
  <c r="CO155" i="3"/>
  <c r="CN219" i="3"/>
  <c r="CO219" i="3" s="1"/>
  <c r="CN156" i="3"/>
  <c r="CO156" i="3" s="1"/>
  <c r="CN172" i="3"/>
  <c r="CO172" i="3" s="1"/>
  <c r="CN171" i="3"/>
  <c r="CO171" i="3"/>
  <c r="CN200" i="3"/>
  <c r="CO200" i="3"/>
  <c r="CK149" i="3"/>
  <c r="CL149" i="3" s="1"/>
  <c r="CK190" i="3"/>
  <c r="CL190" i="3" s="1"/>
  <c r="CK198" i="3"/>
  <c r="CL198" i="3"/>
  <c r="CK207" i="3"/>
  <c r="CL207" i="3" s="1"/>
  <c r="CK195" i="3"/>
  <c r="CL195" i="3" s="1"/>
  <c r="CK199" i="3"/>
  <c r="CL199" i="3" s="1"/>
  <c r="CK208" i="3"/>
  <c r="CL208" i="3" s="1"/>
  <c r="CK197" i="3"/>
  <c r="CL197" i="3" s="1"/>
  <c r="CK216" i="3"/>
  <c r="CL216" i="3" s="1"/>
  <c r="CK209" i="3"/>
  <c r="CL209" i="3" s="1"/>
  <c r="CK205" i="3"/>
  <c r="CL205" i="3"/>
  <c r="CK113" i="3"/>
  <c r="CL113" i="3" s="1"/>
  <c r="CK215" i="3"/>
  <c r="CL215" i="3" s="1"/>
  <c r="CK204" i="3"/>
  <c r="CL204" i="3" s="1"/>
  <c r="CK84" i="3"/>
  <c r="CL84" i="3" s="1"/>
  <c r="CK218" i="3"/>
  <c r="CL218" i="3" s="1"/>
  <c r="CK206" i="3"/>
  <c r="CL206" i="3"/>
  <c r="CK217" i="3"/>
  <c r="CL217" i="3" s="1"/>
  <c r="CK181" i="3"/>
  <c r="CL181" i="3"/>
  <c r="CK179" i="3"/>
  <c r="CL179" i="3" s="1"/>
  <c r="CK36" i="3"/>
  <c r="CL36" i="3"/>
  <c r="CK65" i="3"/>
  <c r="CL65" i="3" s="1"/>
  <c r="CK139" i="3"/>
  <c r="CL139" i="3"/>
  <c r="CK48" i="3"/>
  <c r="CL48" i="3" s="1"/>
  <c r="CK95" i="3"/>
  <c r="CL95" i="3" s="1"/>
  <c r="CK138" i="3"/>
  <c r="CL138" i="3" s="1"/>
  <c r="CK74" i="3"/>
  <c r="CL74" i="3"/>
  <c r="CK132" i="3"/>
  <c r="CL132" i="3" s="1"/>
  <c r="CK47" i="3"/>
  <c r="CL47" i="3" s="1"/>
  <c r="CK78" i="3"/>
  <c r="CL78" i="3" s="1"/>
  <c r="CK129" i="3"/>
  <c r="CL129" i="3"/>
  <c r="CK119" i="3"/>
  <c r="CL119" i="3" s="1"/>
  <c r="CK169" i="3"/>
  <c r="CL169" i="3"/>
  <c r="CK163" i="3"/>
  <c r="CL163" i="3" s="1"/>
  <c r="CK125" i="3"/>
  <c r="CL125" i="3"/>
  <c r="CK180" i="3"/>
  <c r="CL180" i="3" s="1"/>
  <c r="CK201" i="3"/>
  <c r="CL201" i="3" s="1"/>
  <c r="CK196" i="3"/>
  <c r="CL196" i="3" s="1"/>
  <c r="CK152" i="3"/>
  <c r="CL152" i="3"/>
  <c r="CK96" i="3"/>
  <c r="CL96" i="3" s="1"/>
  <c r="CK167" i="3"/>
  <c r="CL167" i="3" s="1"/>
  <c r="CK154" i="3"/>
  <c r="CL154" i="3" s="1"/>
  <c r="CK165" i="3"/>
  <c r="CL165" i="3"/>
  <c r="CK155" i="3"/>
  <c r="CL155" i="3" s="1"/>
  <c r="CK219" i="3"/>
  <c r="CL219" i="3" s="1"/>
  <c r="CK156" i="3"/>
  <c r="CL156" i="3" s="1"/>
  <c r="CK172" i="3"/>
  <c r="CL172" i="3"/>
  <c r="CK171" i="3"/>
  <c r="CL171" i="3" s="1"/>
  <c r="CK200" i="3"/>
  <c r="CL200" i="3"/>
  <c r="CI149" i="3"/>
  <c r="CI190" i="3"/>
  <c r="CI198" i="3"/>
  <c r="CI207" i="3"/>
  <c r="CI195" i="3"/>
  <c r="CI199" i="3"/>
  <c r="CI208" i="3"/>
  <c r="CI197" i="3"/>
  <c r="CI216" i="3"/>
  <c r="CI209" i="3"/>
  <c r="CI205" i="3"/>
  <c r="CI113" i="3"/>
  <c r="CI215" i="3"/>
  <c r="CI204" i="3"/>
  <c r="CI84" i="3"/>
  <c r="CI218" i="3"/>
  <c r="CI206" i="3"/>
  <c r="CI217" i="3"/>
  <c r="CI181" i="3"/>
  <c r="CI179" i="3"/>
  <c r="CI36" i="3"/>
  <c r="CI65" i="3"/>
  <c r="CI139" i="3"/>
  <c r="CI48" i="3"/>
  <c r="CI95" i="3"/>
  <c r="CI138" i="3"/>
  <c r="CI74" i="3"/>
  <c r="CI132" i="3"/>
  <c r="CI47" i="3"/>
  <c r="CI78" i="3"/>
  <c r="CI129" i="3"/>
  <c r="CI119" i="3"/>
  <c r="CI169" i="3"/>
  <c r="CI163" i="3"/>
  <c r="CI125" i="3"/>
  <c r="CI180" i="3"/>
  <c r="CI201" i="3"/>
  <c r="CI196" i="3"/>
  <c r="CI152" i="3"/>
  <c r="CI96" i="3"/>
  <c r="CI167" i="3"/>
  <c r="CI154" i="3"/>
  <c r="CI165" i="3"/>
  <c r="CI155" i="3"/>
  <c r="CI219" i="3"/>
  <c r="CI156" i="3"/>
  <c r="CI172" i="3"/>
  <c r="CI171" i="3"/>
  <c r="CI200" i="3"/>
  <c r="CG149" i="3"/>
  <c r="CG190" i="3"/>
  <c r="CG198" i="3"/>
  <c r="CG207" i="3"/>
  <c r="CG195" i="3"/>
  <c r="CG199" i="3"/>
  <c r="CG208" i="3"/>
  <c r="CG197" i="3"/>
  <c r="CG216" i="3"/>
  <c r="CG209" i="3"/>
  <c r="CG205" i="3"/>
  <c r="CG113" i="3"/>
  <c r="CG215" i="3"/>
  <c r="CG204" i="3"/>
  <c r="CG84" i="3"/>
  <c r="CG218" i="3"/>
  <c r="CG206" i="3"/>
  <c r="CG217" i="3"/>
  <c r="CG181" i="3"/>
  <c r="CG179" i="3"/>
  <c r="CG36" i="3"/>
  <c r="CG65" i="3"/>
  <c r="CG139" i="3"/>
  <c r="CG48" i="3"/>
  <c r="CG95" i="3"/>
  <c r="CG138" i="3"/>
  <c r="CG74" i="3"/>
  <c r="CG132" i="3"/>
  <c r="CG47" i="3"/>
  <c r="CG78" i="3"/>
  <c r="CG129" i="3"/>
  <c r="CG119" i="3"/>
  <c r="CG169" i="3"/>
  <c r="CG163" i="3"/>
  <c r="CG125" i="3"/>
  <c r="CG180" i="3"/>
  <c r="CG201" i="3"/>
  <c r="CG196" i="3"/>
  <c r="CG152" i="3"/>
  <c r="CG96" i="3"/>
  <c r="CG167" i="3"/>
  <c r="CG154" i="3"/>
  <c r="CG165" i="3"/>
  <c r="CG155" i="3"/>
  <c r="CG219" i="3"/>
  <c r="CG156" i="3"/>
  <c r="CG172" i="3"/>
  <c r="CG171" i="3"/>
  <c r="CG200" i="3"/>
  <c r="CD149" i="3"/>
  <c r="CE149" i="3" s="1"/>
  <c r="CD190" i="3"/>
  <c r="CE190" i="3" s="1"/>
  <c r="CD198" i="3"/>
  <c r="CE198" i="3"/>
  <c r="CD207" i="3"/>
  <c r="CE207" i="3"/>
  <c r="CD195" i="3"/>
  <c r="CE195" i="3" s="1"/>
  <c r="CD199" i="3"/>
  <c r="CE199" i="3"/>
  <c r="CD208" i="3"/>
  <c r="CE208" i="3" s="1"/>
  <c r="CD197" i="3"/>
  <c r="CE197" i="3" s="1"/>
  <c r="CD216" i="3"/>
  <c r="CE216" i="3" s="1"/>
  <c r="CD209" i="3"/>
  <c r="CE209" i="3" s="1"/>
  <c r="CD205" i="3"/>
  <c r="CE205" i="3" s="1"/>
  <c r="CD113" i="3"/>
  <c r="CE113" i="3"/>
  <c r="CD215" i="3"/>
  <c r="CE215" i="3" s="1"/>
  <c r="CD204" i="3"/>
  <c r="CE204" i="3"/>
  <c r="CD84" i="3"/>
  <c r="CE84" i="3"/>
  <c r="CD218" i="3"/>
  <c r="CE218" i="3"/>
  <c r="CD206" i="3"/>
  <c r="CE206" i="3" s="1"/>
  <c r="CD217" i="3"/>
  <c r="CE217" i="3"/>
  <c r="CD181" i="3"/>
  <c r="CE181" i="3" s="1"/>
  <c r="CD179" i="3"/>
  <c r="CE179" i="3" s="1"/>
  <c r="CD36" i="3"/>
  <c r="CE36" i="3" s="1"/>
  <c r="CD65" i="3"/>
  <c r="CE65" i="3" s="1"/>
  <c r="CD139" i="3"/>
  <c r="CE139" i="3"/>
  <c r="CD48" i="3"/>
  <c r="CE48" i="3"/>
  <c r="CD95" i="3"/>
  <c r="CE95" i="3" s="1"/>
  <c r="CD138" i="3"/>
  <c r="CE138" i="3"/>
  <c r="CD74" i="3"/>
  <c r="CE74" i="3"/>
  <c r="CD132" i="3"/>
  <c r="CE132" i="3" s="1"/>
  <c r="CD47" i="3"/>
  <c r="CE47" i="3" s="1"/>
  <c r="CD78" i="3"/>
  <c r="CE78" i="3"/>
  <c r="CD129" i="3"/>
  <c r="CE129" i="3" s="1"/>
  <c r="CD119" i="3"/>
  <c r="CE119" i="3"/>
  <c r="CD169" i="3"/>
  <c r="CE169" i="3" s="1"/>
  <c r="CD163" i="3"/>
  <c r="CE163" i="3" s="1"/>
  <c r="CD125" i="3"/>
  <c r="CE125" i="3"/>
  <c r="CD180" i="3"/>
  <c r="CE180" i="3"/>
  <c r="CD201" i="3"/>
  <c r="CE201" i="3" s="1"/>
  <c r="CD196" i="3"/>
  <c r="CE196" i="3"/>
  <c r="CD152" i="3"/>
  <c r="CE152" i="3"/>
  <c r="CD96" i="3"/>
  <c r="CE96" i="3" s="1"/>
  <c r="CD167" i="3"/>
  <c r="CE167" i="3" s="1"/>
  <c r="CD154" i="3"/>
  <c r="CE154" i="3" s="1"/>
  <c r="CD165" i="3"/>
  <c r="CE165" i="3" s="1"/>
  <c r="CD155" i="3"/>
  <c r="CE155" i="3"/>
  <c r="CD219" i="3"/>
  <c r="CE219" i="3" s="1"/>
  <c r="CD156" i="3"/>
  <c r="CE156" i="3"/>
  <c r="CD172" i="3"/>
  <c r="CE172" i="3"/>
  <c r="CD171" i="3"/>
  <c r="CE171" i="3"/>
  <c r="CD200" i="3"/>
  <c r="CE200" i="3" s="1"/>
  <c r="BY149" i="3"/>
  <c r="BZ149" i="3" s="1"/>
  <c r="BY190" i="3"/>
  <c r="BZ190" i="3" s="1"/>
  <c r="BY198" i="3"/>
  <c r="BZ198" i="3" s="1"/>
  <c r="BY207" i="3"/>
  <c r="BZ207" i="3" s="1"/>
  <c r="BY195" i="3"/>
  <c r="BZ195" i="3" s="1"/>
  <c r="BY199" i="3"/>
  <c r="BZ199" i="3" s="1"/>
  <c r="BY208" i="3"/>
  <c r="BZ208" i="3" s="1"/>
  <c r="BY197" i="3"/>
  <c r="BZ197" i="3" s="1"/>
  <c r="BY216" i="3"/>
  <c r="BZ216" i="3" s="1"/>
  <c r="BY209" i="3"/>
  <c r="BZ209" i="3" s="1"/>
  <c r="BY205" i="3"/>
  <c r="BZ205" i="3" s="1"/>
  <c r="BY113" i="3"/>
  <c r="BZ113" i="3" s="1"/>
  <c r="BY215" i="3"/>
  <c r="BZ215" i="3" s="1"/>
  <c r="BY204" i="3"/>
  <c r="BZ204" i="3" s="1"/>
  <c r="BY84" i="3"/>
  <c r="BZ84" i="3" s="1"/>
  <c r="BY218" i="3"/>
  <c r="BZ218" i="3" s="1"/>
  <c r="BY206" i="3"/>
  <c r="BZ206" i="3" s="1"/>
  <c r="BY217" i="3"/>
  <c r="BZ217" i="3" s="1"/>
  <c r="BY181" i="3"/>
  <c r="BZ181" i="3" s="1"/>
  <c r="BY179" i="3"/>
  <c r="BZ179" i="3" s="1"/>
  <c r="BY36" i="3"/>
  <c r="BZ36" i="3" s="1"/>
  <c r="BY65" i="3"/>
  <c r="BZ65" i="3" s="1"/>
  <c r="BY139" i="3"/>
  <c r="BZ139" i="3" s="1"/>
  <c r="BY48" i="3"/>
  <c r="BZ48" i="3" s="1"/>
  <c r="BY95" i="3"/>
  <c r="BZ95" i="3" s="1"/>
  <c r="BY138" i="3"/>
  <c r="BZ138" i="3" s="1"/>
  <c r="BY74" i="3"/>
  <c r="BZ74" i="3" s="1"/>
  <c r="BY132" i="3"/>
  <c r="BZ132" i="3" s="1"/>
  <c r="BY47" i="3"/>
  <c r="BZ47" i="3" s="1"/>
  <c r="BY78" i="3"/>
  <c r="BZ78" i="3" s="1"/>
  <c r="BY129" i="3"/>
  <c r="BZ129" i="3" s="1"/>
  <c r="BY119" i="3"/>
  <c r="BZ119" i="3" s="1"/>
  <c r="BY169" i="3"/>
  <c r="BZ169" i="3" s="1"/>
  <c r="BY163" i="3"/>
  <c r="BZ163" i="3" s="1"/>
  <c r="BY125" i="3"/>
  <c r="BZ125" i="3" s="1"/>
  <c r="BY180" i="3"/>
  <c r="BZ180" i="3" s="1"/>
  <c r="BY201" i="3"/>
  <c r="BZ201" i="3" s="1"/>
  <c r="BY196" i="3"/>
  <c r="BZ196" i="3" s="1"/>
  <c r="BY152" i="3"/>
  <c r="BZ152" i="3" s="1"/>
  <c r="BY96" i="3"/>
  <c r="BZ96" i="3" s="1"/>
  <c r="BY167" i="3"/>
  <c r="BZ167" i="3" s="1"/>
  <c r="BY154" i="3"/>
  <c r="BZ154" i="3" s="1"/>
  <c r="BY165" i="3"/>
  <c r="BZ165" i="3" s="1"/>
  <c r="BY155" i="3"/>
  <c r="BZ155" i="3" s="1"/>
  <c r="BY219" i="3"/>
  <c r="BZ219" i="3" s="1"/>
  <c r="BY156" i="3"/>
  <c r="BZ156" i="3" s="1"/>
  <c r="BY172" i="3"/>
  <c r="BZ172" i="3" s="1"/>
  <c r="BY171" i="3"/>
  <c r="BZ171" i="3" s="1"/>
  <c r="BY200" i="3"/>
  <c r="BZ200" i="3" s="1"/>
  <c r="BP204" i="3"/>
  <c r="BP235" i="3"/>
  <c r="BP127" i="3"/>
  <c r="BP77" i="3"/>
  <c r="BP134" i="3"/>
  <c r="BP192" i="3"/>
  <c r="BP166" i="3"/>
  <c r="BP135" i="3"/>
  <c r="BP131" i="3"/>
  <c r="BP218" i="3"/>
  <c r="BP147" i="3"/>
  <c r="BQ147" i="3"/>
  <c r="BP124" i="3"/>
  <c r="BP94" i="3"/>
  <c r="BP106" i="3"/>
  <c r="BP206" i="3"/>
  <c r="BQ206" i="3"/>
  <c r="BP107" i="3"/>
  <c r="BP148" i="3"/>
  <c r="BP163" i="3"/>
  <c r="BP178" i="3"/>
  <c r="BP150" i="3"/>
  <c r="BP79" i="3"/>
  <c r="BP54" i="3"/>
  <c r="BP237" i="3"/>
  <c r="BP161" i="3"/>
  <c r="BP194" i="3"/>
  <c r="BP111" i="3"/>
  <c r="BP229" i="3"/>
  <c r="BP243" i="3"/>
  <c r="BP247" i="3"/>
  <c r="BP110" i="3"/>
  <c r="BP85" i="3"/>
  <c r="BQ110" i="3" s="1"/>
  <c r="BP165" i="3"/>
  <c r="BP233" i="3"/>
  <c r="BQ165" i="3" s="1"/>
  <c r="BP222" i="3"/>
  <c r="BP236" i="3"/>
  <c r="BQ236" i="3"/>
  <c r="BP238" i="3"/>
  <c r="BQ237" i="3" s="1"/>
  <c r="BP128" i="3"/>
  <c r="BP141" i="3"/>
  <c r="BP177" i="3"/>
  <c r="BQ177" i="3"/>
  <c r="BP118" i="3"/>
  <c r="BP245" i="3"/>
  <c r="BP196" i="3"/>
  <c r="BP132" i="3"/>
  <c r="BP213" i="3"/>
  <c r="BP88" i="3"/>
  <c r="BP249" i="3"/>
  <c r="BP155" i="3"/>
  <c r="BP159" i="3"/>
  <c r="BP102" i="3"/>
  <c r="BP170" i="3"/>
  <c r="BP208" i="3"/>
  <c r="BP89" i="3"/>
  <c r="BP137" i="3"/>
  <c r="BP242" i="3"/>
  <c r="BP248" i="3"/>
  <c r="BP203" i="3"/>
  <c r="BP212" i="3"/>
  <c r="BP130" i="3"/>
  <c r="BQ212" i="3" s="1"/>
  <c r="BP209" i="3"/>
  <c r="BQ130" i="3" s="1"/>
  <c r="BP246" i="3"/>
  <c r="BP244" i="3"/>
  <c r="BQ246" i="3" s="1"/>
  <c r="BP145" i="3"/>
  <c r="BP121" i="3"/>
  <c r="BQ145" i="3" s="1"/>
  <c r="BP207" i="3"/>
  <c r="BP184" i="3"/>
  <c r="BQ207" i="3" s="1"/>
  <c r="BP162" i="3"/>
  <c r="BP201" i="3"/>
  <c r="BQ162" i="3" s="1"/>
  <c r="BQ201" i="3"/>
  <c r="BP142" i="3"/>
  <c r="BP200" i="3"/>
  <c r="BP146" i="3"/>
  <c r="BP231" i="3"/>
  <c r="BQ146" i="3" s="1"/>
  <c r="BP183" i="3"/>
  <c r="BP239" i="3"/>
  <c r="BQ183" i="3" s="1"/>
  <c r="BP160" i="3"/>
  <c r="BQ239" i="3" s="1"/>
  <c r="BP205" i="3"/>
  <c r="BQ205" i="3"/>
  <c r="BP157" i="3"/>
  <c r="BP168" i="3"/>
  <c r="BP172" i="3"/>
  <c r="BP240" i="3"/>
  <c r="BP197" i="3"/>
  <c r="BP202" i="3"/>
  <c r="BP191" i="3"/>
  <c r="BQ202" i="3" s="1"/>
  <c r="BP216" i="3"/>
  <c r="BQ191" i="3" s="1"/>
  <c r="BP193" i="3"/>
  <c r="BP250" i="3"/>
  <c r="BQ193" i="3" s="1"/>
  <c r="BP210" i="3"/>
  <c r="BQ250" i="3" s="1"/>
  <c r="BP228" i="3"/>
  <c r="BP226" i="3"/>
  <c r="BP214" i="3"/>
  <c r="BP234" i="3"/>
  <c r="BP176" i="3"/>
  <c r="BQ234" i="3" s="1"/>
  <c r="BQ176" i="3"/>
  <c r="BM204" i="3"/>
  <c r="BN204" i="3" s="1"/>
  <c r="BM235" i="3"/>
  <c r="BN235" i="3" s="1"/>
  <c r="BM127" i="3"/>
  <c r="BN127" i="3" s="1"/>
  <c r="BM77" i="3"/>
  <c r="BN77" i="3"/>
  <c r="BM134" i="3"/>
  <c r="BN134" i="3" s="1"/>
  <c r="BM192" i="3"/>
  <c r="BN192" i="3" s="1"/>
  <c r="BM166" i="3"/>
  <c r="BN166" i="3"/>
  <c r="BM135" i="3"/>
  <c r="BN135" i="3"/>
  <c r="BM131" i="3"/>
  <c r="BN131" i="3" s="1"/>
  <c r="BM218" i="3"/>
  <c r="BN218" i="3"/>
  <c r="BM147" i="3"/>
  <c r="BN147" i="3" s="1"/>
  <c r="BM124" i="3"/>
  <c r="BN124" i="3" s="1"/>
  <c r="BM94" i="3"/>
  <c r="BN94" i="3" s="1"/>
  <c r="BM106" i="3"/>
  <c r="BN106" i="3" s="1"/>
  <c r="BM206" i="3"/>
  <c r="BN206" i="3" s="1"/>
  <c r="BM107" i="3"/>
  <c r="BN107" i="3"/>
  <c r="BM148" i="3"/>
  <c r="BN148" i="3" s="1"/>
  <c r="BM163" i="3"/>
  <c r="BN163" i="3"/>
  <c r="BM178" i="3"/>
  <c r="BN178" i="3"/>
  <c r="BM150" i="3"/>
  <c r="BN150" i="3" s="1"/>
  <c r="BM79" i="3"/>
  <c r="BN79" i="3" s="1"/>
  <c r="BM54" i="3"/>
  <c r="BN54" i="3"/>
  <c r="BM237" i="3"/>
  <c r="BN237" i="3" s="1"/>
  <c r="BM161" i="3"/>
  <c r="BN161" i="3" s="1"/>
  <c r="BM194" i="3"/>
  <c r="BN194" i="3" s="1"/>
  <c r="BM111" i="3"/>
  <c r="BN111" i="3" s="1"/>
  <c r="BM229" i="3"/>
  <c r="BN229" i="3"/>
  <c r="BM243" i="3"/>
  <c r="BN243" i="3"/>
  <c r="BM247" i="3"/>
  <c r="BN247" i="3" s="1"/>
  <c r="BM110" i="3"/>
  <c r="BN110" i="3"/>
  <c r="BM85" i="3"/>
  <c r="BN85" i="3"/>
  <c r="BM165" i="3"/>
  <c r="BN165" i="3" s="1"/>
  <c r="BM233" i="3"/>
  <c r="BN233" i="3" s="1"/>
  <c r="BM222" i="3"/>
  <c r="BN222" i="3" s="1"/>
  <c r="BM236" i="3"/>
  <c r="BN236" i="3" s="1"/>
  <c r="BM238" i="3"/>
  <c r="BN238" i="3"/>
  <c r="BM128" i="3"/>
  <c r="BN128" i="3" s="1"/>
  <c r="BM141" i="3"/>
  <c r="BN141" i="3" s="1"/>
  <c r="BM177" i="3"/>
  <c r="BN177" i="3"/>
  <c r="BM118" i="3"/>
  <c r="BN118" i="3"/>
  <c r="BM245" i="3"/>
  <c r="BN245" i="3" s="1"/>
  <c r="BM196" i="3"/>
  <c r="BN196" i="3"/>
  <c r="BM132" i="3"/>
  <c r="BN132" i="3" s="1"/>
  <c r="BM213" i="3"/>
  <c r="BN213" i="3" s="1"/>
  <c r="BM88" i="3"/>
  <c r="BN88" i="3" s="1"/>
  <c r="BM249" i="3"/>
  <c r="BN249" i="3" s="1"/>
  <c r="BM155" i="3"/>
  <c r="BN155" i="3" s="1"/>
  <c r="BM159" i="3"/>
  <c r="BN159" i="3"/>
  <c r="BM102" i="3"/>
  <c r="BN102" i="3" s="1"/>
  <c r="BM170" i="3"/>
  <c r="BN170" i="3"/>
  <c r="BM208" i="3"/>
  <c r="BN208" i="3"/>
  <c r="BM89" i="3"/>
  <c r="BN89" i="3" s="1"/>
  <c r="BM137" i="3"/>
  <c r="BN137" i="3" s="1"/>
  <c r="BM242" i="3"/>
  <c r="BN242" i="3"/>
  <c r="BM248" i="3"/>
  <c r="BN248" i="3" s="1"/>
  <c r="BM203" i="3"/>
  <c r="BN203" i="3" s="1"/>
  <c r="BM212" i="3"/>
  <c r="BN212" i="3" s="1"/>
  <c r="BM130" i="3"/>
  <c r="BN130" i="3" s="1"/>
  <c r="BM209" i="3"/>
  <c r="BN209" i="3"/>
  <c r="BM246" i="3"/>
  <c r="BN246" i="3"/>
  <c r="BM244" i="3"/>
  <c r="BN244" i="3" s="1"/>
  <c r="BM145" i="3"/>
  <c r="BN145" i="3"/>
  <c r="BM121" i="3"/>
  <c r="BN121" i="3"/>
  <c r="BM207" i="3"/>
  <c r="BN207" i="3" s="1"/>
  <c r="BM184" i="3"/>
  <c r="BN184" i="3" s="1"/>
  <c r="BM162" i="3"/>
  <c r="BN162" i="3" s="1"/>
  <c r="BM201" i="3"/>
  <c r="BN201" i="3" s="1"/>
  <c r="BM142" i="3"/>
  <c r="BN142" i="3"/>
  <c r="BM200" i="3"/>
  <c r="BN200" i="3" s="1"/>
  <c r="BM146" i="3"/>
  <c r="BN146" i="3" s="1"/>
  <c r="BM231" i="3"/>
  <c r="BN231" i="3"/>
  <c r="BM183" i="3"/>
  <c r="BN183" i="3"/>
  <c r="BM239" i="3"/>
  <c r="BN239" i="3" s="1"/>
  <c r="BM160" i="3"/>
  <c r="BN160" i="3"/>
  <c r="BM205" i="3"/>
  <c r="BN205" i="3" s="1"/>
  <c r="BM157" i="3"/>
  <c r="BN157" i="3" s="1"/>
  <c r="BM168" i="3"/>
  <c r="BN168" i="3" s="1"/>
  <c r="BM172" i="3"/>
  <c r="BN172" i="3" s="1"/>
  <c r="BM240" i="3"/>
  <c r="BN240" i="3" s="1"/>
  <c r="BM197" i="3"/>
  <c r="BN197" i="3"/>
  <c r="BM202" i="3"/>
  <c r="BN202" i="3" s="1"/>
  <c r="BM191" i="3"/>
  <c r="BN191" i="3"/>
  <c r="BM216" i="3"/>
  <c r="BN216" i="3"/>
  <c r="BM193" i="3"/>
  <c r="BN193" i="3" s="1"/>
  <c r="BM250" i="3"/>
  <c r="BN250" i="3" s="1"/>
  <c r="BM210" i="3"/>
  <c r="BN210" i="3"/>
  <c r="BM228" i="3"/>
  <c r="BN228" i="3" s="1"/>
  <c r="BM226" i="3"/>
  <c r="BN226" i="3" s="1"/>
  <c r="BM214" i="3"/>
  <c r="BN214" i="3" s="1"/>
  <c r="BM234" i="3"/>
  <c r="BN234" i="3" s="1"/>
  <c r="BM176" i="3"/>
  <c r="BN176" i="3"/>
  <c r="BK204" i="3"/>
  <c r="BK235" i="3"/>
  <c r="BK127" i="3"/>
  <c r="BK77" i="3"/>
  <c r="BK134" i="3"/>
  <c r="BK192" i="3"/>
  <c r="BK166" i="3"/>
  <c r="BK135" i="3"/>
  <c r="BK131" i="3"/>
  <c r="BK218" i="3"/>
  <c r="BK147" i="3"/>
  <c r="BK124" i="3"/>
  <c r="BK94" i="3"/>
  <c r="BK106" i="3"/>
  <c r="BK206" i="3"/>
  <c r="BK107" i="3"/>
  <c r="BK148" i="3"/>
  <c r="BK163" i="3"/>
  <c r="BK178" i="3"/>
  <c r="BK150" i="3"/>
  <c r="BK79" i="3"/>
  <c r="BK54" i="3"/>
  <c r="BK237" i="3"/>
  <c r="BK161" i="3"/>
  <c r="BK194" i="3"/>
  <c r="BK111" i="3"/>
  <c r="BK229" i="3"/>
  <c r="BK243" i="3"/>
  <c r="BK247" i="3"/>
  <c r="BK110" i="3"/>
  <c r="BK85" i="3"/>
  <c r="BK165" i="3"/>
  <c r="BK233" i="3"/>
  <c r="BK222" i="3"/>
  <c r="BK236" i="3"/>
  <c r="BK238" i="3"/>
  <c r="BK128" i="3"/>
  <c r="BK141" i="3"/>
  <c r="BK177" i="3"/>
  <c r="BK118" i="3"/>
  <c r="BK245" i="3"/>
  <c r="BK196" i="3"/>
  <c r="BK132" i="3"/>
  <c r="BK213" i="3"/>
  <c r="BK88" i="3"/>
  <c r="BK249" i="3"/>
  <c r="BK155" i="3"/>
  <c r="BK159" i="3"/>
  <c r="BK102" i="3"/>
  <c r="BK170" i="3"/>
  <c r="BK208" i="3"/>
  <c r="BK89" i="3"/>
  <c r="BK137" i="3"/>
  <c r="BK242" i="3"/>
  <c r="BK248" i="3"/>
  <c r="BK203" i="3"/>
  <c r="BK212" i="3"/>
  <c r="BK130" i="3"/>
  <c r="BK209" i="3"/>
  <c r="BK246" i="3"/>
  <c r="BK244" i="3"/>
  <c r="BK145" i="3"/>
  <c r="BK121" i="3"/>
  <c r="BK207" i="3"/>
  <c r="BK184" i="3"/>
  <c r="BK162" i="3"/>
  <c r="BK201" i="3"/>
  <c r="BK142" i="3"/>
  <c r="BK200" i="3"/>
  <c r="BK146" i="3"/>
  <c r="BK231" i="3"/>
  <c r="BK183" i="3"/>
  <c r="BK239" i="3"/>
  <c r="BK160" i="3"/>
  <c r="BK205" i="3"/>
  <c r="BK157" i="3"/>
  <c r="BK168" i="3"/>
  <c r="BK172" i="3"/>
  <c r="BK240" i="3"/>
  <c r="BK197" i="3"/>
  <c r="BK202" i="3"/>
  <c r="BK191" i="3"/>
  <c r="BK216" i="3"/>
  <c r="BK193" i="3"/>
  <c r="BK250" i="3"/>
  <c r="BK210" i="3"/>
  <c r="BK228" i="3"/>
  <c r="BK226" i="3"/>
  <c r="BK214" i="3"/>
  <c r="BK234" i="3"/>
  <c r="BK176" i="3"/>
  <c r="BI204" i="3"/>
  <c r="BI235" i="3"/>
  <c r="BI127" i="3"/>
  <c r="BI77" i="3"/>
  <c r="BI134" i="3"/>
  <c r="BI192" i="3"/>
  <c r="BI166" i="3"/>
  <c r="BI135" i="3"/>
  <c r="BI131" i="3"/>
  <c r="BI218" i="3"/>
  <c r="BI147" i="3"/>
  <c r="BI124" i="3"/>
  <c r="BI94" i="3"/>
  <c r="BI106" i="3"/>
  <c r="BI206" i="3"/>
  <c r="BI107" i="3"/>
  <c r="BI148" i="3"/>
  <c r="BI163" i="3"/>
  <c r="BI178" i="3"/>
  <c r="BI150" i="3"/>
  <c r="BI79" i="3"/>
  <c r="BI54" i="3"/>
  <c r="BI237" i="3"/>
  <c r="BI161" i="3"/>
  <c r="BI194" i="3"/>
  <c r="BI111" i="3"/>
  <c r="BI229" i="3"/>
  <c r="BI243" i="3"/>
  <c r="BI247" i="3"/>
  <c r="BI110" i="3"/>
  <c r="BI85" i="3"/>
  <c r="BI165" i="3"/>
  <c r="BI233" i="3"/>
  <c r="BI222" i="3"/>
  <c r="BI236" i="3"/>
  <c r="BI238" i="3"/>
  <c r="BI128" i="3"/>
  <c r="BI141" i="3"/>
  <c r="BI177" i="3"/>
  <c r="BI118" i="3"/>
  <c r="BI245" i="3"/>
  <c r="BI196" i="3"/>
  <c r="BI132" i="3"/>
  <c r="BI213" i="3"/>
  <c r="BI88" i="3"/>
  <c r="BI249" i="3"/>
  <c r="BI155" i="3"/>
  <c r="BI159" i="3"/>
  <c r="BI102" i="3"/>
  <c r="BI170" i="3"/>
  <c r="BI208" i="3"/>
  <c r="BI89" i="3"/>
  <c r="BI137" i="3"/>
  <c r="BI242" i="3"/>
  <c r="BI248" i="3"/>
  <c r="BI203" i="3"/>
  <c r="BI212" i="3"/>
  <c r="BI130" i="3"/>
  <c r="BI209" i="3"/>
  <c r="BI246" i="3"/>
  <c r="BI244" i="3"/>
  <c r="BI145" i="3"/>
  <c r="BI121" i="3"/>
  <c r="BI207" i="3"/>
  <c r="BI184" i="3"/>
  <c r="BI162" i="3"/>
  <c r="BI201" i="3"/>
  <c r="BI142" i="3"/>
  <c r="BI200" i="3"/>
  <c r="BI146" i="3"/>
  <c r="BI231" i="3"/>
  <c r="BI183" i="3"/>
  <c r="BI239" i="3"/>
  <c r="BI160" i="3"/>
  <c r="BI205" i="3"/>
  <c r="BI157" i="3"/>
  <c r="BI168" i="3"/>
  <c r="BI172" i="3"/>
  <c r="BI240" i="3"/>
  <c r="BI197" i="3"/>
  <c r="BI202" i="3"/>
  <c r="BI191" i="3"/>
  <c r="BI216" i="3"/>
  <c r="BI193" i="3"/>
  <c r="BI250" i="3"/>
  <c r="BI210" i="3"/>
  <c r="BI228" i="3"/>
  <c r="BI226" i="3"/>
  <c r="BI214" i="3"/>
  <c r="BI234" i="3"/>
  <c r="BI176" i="3"/>
  <c r="BF204" i="3"/>
  <c r="BG204" i="3"/>
  <c r="BF235" i="3"/>
  <c r="BG235" i="3" s="1"/>
  <c r="BF127" i="3"/>
  <c r="BG127" i="3" s="1"/>
  <c r="BF77" i="3"/>
  <c r="BG77" i="3"/>
  <c r="BF134" i="3"/>
  <c r="BG134" i="3" s="1"/>
  <c r="BF192" i="3"/>
  <c r="BG192" i="3" s="1"/>
  <c r="BF166" i="3"/>
  <c r="BG166" i="3"/>
  <c r="BF135" i="3"/>
  <c r="BG135" i="3" s="1"/>
  <c r="BF131" i="3"/>
  <c r="BG131" i="3" s="1"/>
  <c r="BF218" i="3"/>
  <c r="BG218" i="3" s="1"/>
  <c r="BF147" i="3"/>
  <c r="BG147" i="3" s="1"/>
  <c r="BF124" i="3"/>
  <c r="BG124" i="3" s="1"/>
  <c r="BF94" i="3"/>
  <c r="BG94" i="3"/>
  <c r="BF106" i="3"/>
  <c r="BG106" i="3" s="1"/>
  <c r="BF206" i="3"/>
  <c r="BG206" i="3"/>
  <c r="BF107" i="3"/>
  <c r="BG107" i="3"/>
  <c r="BF148" i="3"/>
  <c r="BG148" i="3" s="1"/>
  <c r="BF163" i="3"/>
  <c r="BG163" i="3" s="1"/>
  <c r="BF178" i="3"/>
  <c r="BG178" i="3" s="1"/>
  <c r="BF150" i="3"/>
  <c r="BG150" i="3" s="1"/>
  <c r="BF79" i="3"/>
  <c r="BG79" i="3" s="1"/>
  <c r="BF54" i="3"/>
  <c r="BG54" i="3" s="1"/>
  <c r="BF237" i="3"/>
  <c r="BG237" i="3" s="1"/>
  <c r="BF161" i="3"/>
  <c r="BG161" i="3"/>
  <c r="BF194" i="3"/>
  <c r="BG194" i="3"/>
  <c r="BF111" i="3"/>
  <c r="BG111" i="3" s="1"/>
  <c r="BF229" i="3"/>
  <c r="BG229" i="3"/>
  <c r="BF243" i="3"/>
  <c r="BG243" i="3" s="1"/>
  <c r="BF247" i="3"/>
  <c r="BG247" i="3" s="1"/>
  <c r="BF110" i="3"/>
  <c r="BG110" i="3" s="1"/>
  <c r="BF85" i="3"/>
  <c r="BG85" i="3" s="1"/>
  <c r="BF165" i="3"/>
  <c r="BG165" i="3" s="1"/>
  <c r="BF233" i="3"/>
  <c r="BG233" i="3"/>
  <c r="BF222" i="3"/>
  <c r="BG222" i="3" s="1"/>
  <c r="BF236" i="3"/>
  <c r="BG236" i="3" s="1"/>
  <c r="BF238" i="3"/>
  <c r="BG238" i="3"/>
  <c r="BF128" i="3"/>
  <c r="BG128" i="3" s="1"/>
  <c r="BF141" i="3"/>
  <c r="BG141" i="3" s="1"/>
  <c r="BF177" i="3"/>
  <c r="BG177" i="3"/>
  <c r="BF118" i="3"/>
  <c r="BG118" i="3" s="1"/>
  <c r="BF245" i="3"/>
  <c r="BG245" i="3" s="1"/>
  <c r="BF196" i="3"/>
  <c r="BG196" i="3" s="1"/>
  <c r="BF132" i="3"/>
  <c r="BG132" i="3" s="1"/>
  <c r="BF213" i="3"/>
  <c r="BG213" i="3" s="1"/>
  <c r="BF88" i="3"/>
  <c r="BG88" i="3"/>
  <c r="BF249" i="3"/>
  <c r="BG249" i="3" s="1"/>
  <c r="BF155" i="3"/>
  <c r="BG155" i="3"/>
  <c r="BF159" i="3"/>
  <c r="BG159" i="3"/>
  <c r="BF102" i="3"/>
  <c r="BG102" i="3" s="1"/>
  <c r="BF170" i="3"/>
  <c r="BG170" i="3" s="1"/>
  <c r="BF208" i="3"/>
  <c r="BG208" i="3" s="1"/>
  <c r="BF89" i="3"/>
  <c r="BG89" i="3" s="1"/>
  <c r="BF137" i="3"/>
  <c r="BG137" i="3" s="1"/>
  <c r="BF242" i="3"/>
  <c r="BG242" i="3" s="1"/>
  <c r="BF248" i="3"/>
  <c r="BG248" i="3" s="1"/>
  <c r="BF203" i="3"/>
  <c r="BG203" i="3"/>
  <c r="BF212" i="3"/>
  <c r="BG212" i="3"/>
  <c r="BF130" i="3"/>
  <c r="BG130" i="3" s="1"/>
  <c r="BF209" i="3"/>
  <c r="BG209" i="3"/>
  <c r="BF246" i="3"/>
  <c r="BG246" i="3" s="1"/>
  <c r="BF244" i="3"/>
  <c r="BG244" i="3" s="1"/>
  <c r="BF145" i="3"/>
  <c r="BG145" i="3" s="1"/>
  <c r="BF121" i="3"/>
  <c r="BG121" i="3" s="1"/>
  <c r="BF207" i="3"/>
  <c r="BG207" i="3" s="1"/>
  <c r="BF184" i="3"/>
  <c r="BG184" i="3"/>
  <c r="BF162" i="3"/>
  <c r="BG162" i="3" s="1"/>
  <c r="BF201" i="3"/>
  <c r="BG201" i="3" s="1"/>
  <c r="BF142" i="3"/>
  <c r="BG142" i="3"/>
  <c r="BF200" i="3"/>
  <c r="BG200" i="3" s="1"/>
  <c r="BF146" i="3"/>
  <c r="BG146" i="3" s="1"/>
  <c r="BF231" i="3"/>
  <c r="BG231" i="3"/>
  <c r="BF183" i="3"/>
  <c r="BG183" i="3" s="1"/>
  <c r="BF239" i="3"/>
  <c r="BG239" i="3" s="1"/>
  <c r="BF160" i="3"/>
  <c r="BG160" i="3" s="1"/>
  <c r="BF205" i="3"/>
  <c r="BG205" i="3" s="1"/>
  <c r="BF157" i="3"/>
  <c r="BG157" i="3" s="1"/>
  <c r="BF168" i="3"/>
  <c r="BG168" i="3"/>
  <c r="BF172" i="3"/>
  <c r="BG172" i="3" s="1"/>
  <c r="BF240" i="3"/>
  <c r="BG240" i="3"/>
  <c r="BF197" i="3"/>
  <c r="BG197" i="3"/>
  <c r="BF202" i="3"/>
  <c r="BG202" i="3" s="1"/>
  <c r="BF191" i="3"/>
  <c r="BG191" i="3" s="1"/>
  <c r="BF216" i="3"/>
  <c r="BG216" i="3" s="1"/>
  <c r="BF193" i="3"/>
  <c r="BG193" i="3" s="1"/>
  <c r="BF250" i="3"/>
  <c r="BG250" i="3" s="1"/>
  <c r="BF210" i="3"/>
  <c r="BG210" i="3" s="1"/>
  <c r="BF228" i="3"/>
  <c r="BG228" i="3" s="1"/>
  <c r="BF226" i="3"/>
  <c r="BG226" i="3"/>
  <c r="BF214" i="3"/>
  <c r="BG214" i="3"/>
  <c r="BF234" i="3"/>
  <c r="BG234" i="3" s="1"/>
  <c r="BF176" i="3"/>
  <c r="BG176" i="3"/>
  <c r="BA204" i="3"/>
  <c r="BB204" i="3" s="1"/>
  <c r="BA235" i="3"/>
  <c r="BB235" i="3" s="1"/>
  <c r="BA127" i="3"/>
  <c r="BB127" i="3" s="1"/>
  <c r="BA77" i="3"/>
  <c r="BB77" i="3" s="1"/>
  <c r="BC77" i="3" s="1"/>
  <c r="BA134" i="3"/>
  <c r="BB134" i="3" s="1"/>
  <c r="BA192" i="3"/>
  <c r="BB192" i="3" s="1"/>
  <c r="BC192" i="3" s="1"/>
  <c r="BA166" i="3"/>
  <c r="BB166" i="3" s="1"/>
  <c r="BA135" i="3"/>
  <c r="BB135" i="3" s="1"/>
  <c r="BC135" i="3" s="1"/>
  <c r="BA131" i="3"/>
  <c r="BB131" i="3" s="1"/>
  <c r="BA218" i="3"/>
  <c r="BB218" i="3" s="1"/>
  <c r="BA147" i="3"/>
  <c r="BB147" i="3" s="1"/>
  <c r="BA124" i="3"/>
  <c r="BB124" i="3" s="1"/>
  <c r="BC124" i="3" s="1"/>
  <c r="BA94" i="3"/>
  <c r="BB94" i="3" s="1"/>
  <c r="BA106" i="3"/>
  <c r="BB106" i="3" s="1"/>
  <c r="BC106" i="3" s="1"/>
  <c r="BA206" i="3"/>
  <c r="BB206" i="3" s="1"/>
  <c r="BA107" i="3"/>
  <c r="BB107" i="3" s="1"/>
  <c r="BA148" i="3"/>
  <c r="BB148" i="3" s="1"/>
  <c r="BA163" i="3"/>
  <c r="BB163" i="3" s="1"/>
  <c r="BA178" i="3"/>
  <c r="BB178" i="3" s="1"/>
  <c r="BA150" i="3"/>
  <c r="BB150" i="3" s="1"/>
  <c r="BA79" i="3"/>
  <c r="BB79" i="3" s="1"/>
  <c r="BA54" i="3"/>
  <c r="BB54" i="3" s="1"/>
  <c r="BA237" i="3"/>
  <c r="BB237" i="3" s="1"/>
  <c r="BA161" i="3"/>
  <c r="BB161" i="3" s="1"/>
  <c r="BA194" i="3"/>
  <c r="BB194" i="3" s="1"/>
  <c r="BA111" i="3"/>
  <c r="BB111" i="3" s="1"/>
  <c r="BA229" i="3"/>
  <c r="BB229" i="3" s="1"/>
  <c r="BA243" i="3"/>
  <c r="BB243" i="3" s="1"/>
  <c r="BA247" i="3"/>
  <c r="BB247" i="3" s="1"/>
  <c r="BA110" i="3"/>
  <c r="BB110" i="3" s="1"/>
  <c r="BA85" i="3"/>
  <c r="BB85" i="3" s="1"/>
  <c r="BA165" i="3"/>
  <c r="BB165" i="3" s="1"/>
  <c r="BA233" i="3"/>
  <c r="BB233" i="3" s="1"/>
  <c r="BA222" i="3"/>
  <c r="BB222" i="3" s="1"/>
  <c r="BA236" i="3"/>
  <c r="BB236" i="3" s="1"/>
  <c r="BA238" i="3"/>
  <c r="BB238" i="3" s="1"/>
  <c r="BA128" i="3"/>
  <c r="BB128" i="3" s="1"/>
  <c r="BA141" i="3"/>
  <c r="BB141" i="3" s="1"/>
  <c r="BA177" i="3"/>
  <c r="BB177" i="3" s="1"/>
  <c r="BA118" i="3"/>
  <c r="BB118" i="3" s="1"/>
  <c r="BA245" i="3"/>
  <c r="BB245" i="3" s="1"/>
  <c r="BA196" i="3"/>
  <c r="BB196" i="3" s="1"/>
  <c r="BA132" i="3"/>
  <c r="BB132" i="3" s="1"/>
  <c r="BA213" i="3"/>
  <c r="BB213" i="3" s="1"/>
  <c r="BA88" i="3"/>
  <c r="BB88" i="3" s="1"/>
  <c r="BA249" i="3"/>
  <c r="BB249" i="3" s="1"/>
  <c r="BA155" i="3"/>
  <c r="BB155" i="3" s="1"/>
  <c r="BC155" i="3" s="1"/>
  <c r="BA159" i="3"/>
  <c r="BB159" i="3" s="1"/>
  <c r="BA102" i="3"/>
  <c r="BB102" i="3"/>
  <c r="BC102" i="3" s="1"/>
  <c r="BA170" i="3"/>
  <c r="BB170" i="3" s="1"/>
  <c r="BA208" i="3"/>
  <c r="BB208" i="3" s="1"/>
  <c r="BC208" i="3" s="1"/>
  <c r="BA89" i="3"/>
  <c r="BB89" i="3" s="1"/>
  <c r="BA137" i="3"/>
  <c r="BB137" i="3"/>
  <c r="BC137" i="3" s="1"/>
  <c r="BA242" i="3"/>
  <c r="BB242" i="3" s="1"/>
  <c r="BA248" i="3"/>
  <c r="BB248" i="3" s="1"/>
  <c r="BC248" i="3" s="1"/>
  <c r="BA203" i="3"/>
  <c r="BB203" i="3" s="1"/>
  <c r="BA212" i="3"/>
  <c r="BB212" i="3" s="1"/>
  <c r="BC212" i="3" s="1"/>
  <c r="BA130" i="3"/>
  <c r="BB130" i="3" s="1"/>
  <c r="BA209" i="3"/>
  <c r="BB209" i="3" s="1"/>
  <c r="BC209" i="3" s="1"/>
  <c r="BA246" i="3"/>
  <c r="BB246" i="3" s="1"/>
  <c r="BA244" i="3"/>
  <c r="BB244" i="3"/>
  <c r="BC244" i="3" s="1"/>
  <c r="BA145" i="3"/>
  <c r="BB145" i="3" s="1"/>
  <c r="BA121" i="3"/>
  <c r="BB121" i="3" s="1"/>
  <c r="BC121" i="3" s="1"/>
  <c r="BA207" i="3"/>
  <c r="BB207" i="3" s="1"/>
  <c r="BA184" i="3"/>
  <c r="BB184" i="3"/>
  <c r="BC184" i="3" s="1"/>
  <c r="BA162" i="3"/>
  <c r="BB162" i="3" s="1"/>
  <c r="BA201" i="3"/>
  <c r="BB201" i="3" s="1"/>
  <c r="BC201" i="3" s="1"/>
  <c r="BA142" i="3"/>
  <c r="BB142" i="3" s="1"/>
  <c r="BA200" i="3"/>
  <c r="BB200" i="3"/>
  <c r="BC200" i="3" s="1"/>
  <c r="BA146" i="3"/>
  <c r="BB146" i="3" s="1"/>
  <c r="BA231" i="3"/>
  <c r="BB231" i="3" s="1"/>
  <c r="BC231" i="3" s="1"/>
  <c r="BA183" i="3"/>
  <c r="BB183" i="3" s="1"/>
  <c r="BA239" i="3"/>
  <c r="BB239" i="3" s="1"/>
  <c r="BC239" i="3" s="1"/>
  <c r="BA160" i="3"/>
  <c r="BB160" i="3" s="1"/>
  <c r="BA205" i="3"/>
  <c r="BB205" i="3" s="1"/>
  <c r="BC205" i="3" s="1"/>
  <c r="BA157" i="3"/>
  <c r="BB157" i="3" s="1"/>
  <c r="BA168" i="3"/>
  <c r="BB168" i="3"/>
  <c r="BC168" i="3" s="1"/>
  <c r="BA172" i="3"/>
  <c r="BB172" i="3" s="1"/>
  <c r="BA240" i="3"/>
  <c r="BB240" i="3" s="1"/>
  <c r="BC240" i="3" s="1"/>
  <c r="BA197" i="3"/>
  <c r="BB197" i="3" s="1"/>
  <c r="BA202" i="3"/>
  <c r="BB202" i="3"/>
  <c r="BC202" i="3" s="1"/>
  <c r="BA191" i="3"/>
  <c r="BB191" i="3" s="1"/>
  <c r="BC191" i="3" s="1"/>
  <c r="BD191" i="3"/>
  <c r="BA216" i="3"/>
  <c r="BB216" i="3" s="1"/>
  <c r="BC216" i="3" s="1"/>
  <c r="BA193" i="3"/>
  <c r="BB193" i="3" s="1"/>
  <c r="BC193" i="3" s="1"/>
  <c r="BD193" i="3"/>
  <c r="BA250" i="3"/>
  <c r="BB250" i="3"/>
  <c r="BC250" i="3" s="1"/>
  <c r="BA210" i="3"/>
  <c r="BB210" i="3" s="1"/>
  <c r="BC210" i="3" s="1"/>
  <c r="BD210" i="3"/>
  <c r="BA228" i="3"/>
  <c r="BB228" i="3" s="1"/>
  <c r="BC228" i="3" s="1"/>
  <c r="BA226" i="3"/>
  <c r="BB226" i="3" s="1"/>
  <c r="BC226" i="3" s="1"/>
  <c r="BD226" i="3"/>
  <c r="BA214" i="3"/>
  <c r="BB214" i="3"/>
  <c r="BC214" i="3" s="1"/>
  <c r="BA234" i="3"/>
  <c r="BB234" i="3" s="1"/>
  <c r="BC234" i="3" s="1"/>
  <c r="BD234" i="3"/>
  <c r="BA176" i="3"/>
  <c r="BB176" i="3" s="1"/>
  <c r="BC176" i="3" s="1"/>
  <c r="BQ235" i="3" l="1"/>
  <c r="BQ209" i="3"/>
  <c r="BQ249" i="3"/>
  <c r="BQ233" i="3"/>
  <c r="BQ106" i="3"/>
  <c r="BQ204" i="3"/>
  <c r="BQ208" i="3"/>
  <c r="BQ213" i="3"/>
  <c r="BQ141" i="3"/>
  <c r="BQ192" i="3"/>
  <c r="BQ88" i="3"/>
  <c r="BQ200" i="3"/>
  <c r="BQ203" i="3"/>
  <c r="BQ161" i="3"/>
  <c r="BQ134" i="3"/>
  <c r="BQ238" i="3"/>
  <c r="BD192" i="3"/>
  <c r="BQ228" i="3"/>
  <c r="BQ160" i="3"/>
  <c r="BQ244" i="3"/>
  <c r="BQ248" i="3"/>
  <c r="BQ159" i="3"/>
  <c r="BQ196" i="3"/>
  <c r="BQ247" i="3"/>
  <c r="BD124" i="3"/>
  <c r="BQ242" i="3"/>
  <c r="BQ245" i="3"/>
  <c r="BQ243" i="3"/>
  <c r="BQ131" i="3"/>
  <c r="BQ127" i="3"/>
  <c r="CB119" i="3"/>
  <c r="BV119" i="3" s="1"/>
  <c r="CA119" i="3"/>
  <c r="CA172" i="3"/>
  <c r="CB172" i="3"/>
  <c r="BV172" i="3" s="1"/>
  <c r="CA152" i="3"/>
  <c r="CB152" i="3"/>
  <c r="BV152" i="3" s="1"/>
  <c r="CA129" i="3"/>
  <c r="CB129" i="3"/>
  <c r="BV129" i="3" s="1"/>
  <c r="CA139" i="3"/>
  <c r="CB139" i="3"/>
  <c r="BV139" i="3" s="1"/>
  <c r="CA84" i="3"/>
  <c r="CB84" i="3"/>
  <c r="BV84" i="3" s="1"/>
  <c r="CA208" i="3"/>
  <c r="CB208" i="3"/>
  <c r="BV208" i="3" s="1"/>
  <c r="CB197" i="3"/>
  <c r="BV197" i="3" s="1"/>
  <c r="CA197" i="3"/>
  <c r="CB156" i="3"/>
  <c r="BV156" i="3" s="1"/>
  <c r="CA156" i="3"/>
  <c r="CB196" i="3"/>
  <c r="BV196" i="3" s="1"/>
  <c r="CA196" i="3"/>
  <c r="CB78" i="3"/>
  <c r="BV78" i="3" s="1"/>
  <c r="CA78" i="3"/>
  <c r="CB65" i="3"/>
  <c r="BV65" i="3" s="1"/>
  <c r="CA65" i="3"/>
  <c r="CB204" i="3"/>
  <c r="BV204" i="3" s="1"/>
  <c r="CA204" i="3"/>
  <c r="CB199" i="3"/>
  <c r="BV199" i="3" s="1"/>
  <c r="CA199" i="3"/>
  <c r="CB171" i="3"/>
  <c r="BV171" i="3" s="1"/>
  <c r="CA171" i="3"/>
  <c r="CB96" i="3"/>
  <c r="BV96" i="3" s="1"/>
  <c r="CA96" i="3"/>
  <c r="CB48" i="3"/>
  <c r="BV48" i="3" s="1"/>
  <c r="CA48" i="3"/>
  <c r="CA219" i="3"/>
  <c r="CB219" i="3"/>
  <c r="BV219" i="3" s="1"/>
  <c r="CA201" i="3"/>
  <c r="CB201" i="3"/>
  <c r="BV201" i="3" s="1"/>
  <c r="CA47" i="3"/>
  <c r="CB47" i="3"/>
  <c r="BV47" i="3" s="1"/>
  <c r="CA36" i="3"/>
  <c r="CB36" i="3"/>
  <c r="BV36" i="3" s="1"/>
  <c r="CA215" i="3"/>
  <c r="CB215" i="3"/>
  <c r="BV215" i="3" s="1"/>
  <c r="CA195" i="3"/>
  <c r="CB195" i="3"/>
  <c r="BV195" i="3" s="1"/>
  <c r="CB218" i="3"/>
  <c r="BV218" i="3" s="1"/>
  <c r="CA218" i="3"/>
  <c r="CB155" i="3"/>
  <c r="BV155" i="3" s="1"/>
  <c r="CA155" i="3"/>
  <c r="CB180" i="3"/>
  <c r="BV180" i="3" s="1"/>
  <c r="CA180" i="3"/>
  <c r="CB132" i="3"/>
  <c r="BV132" i="3" s="1"/>
  <c r="CA132" i="3"/>
  <c r="CB179" i="3"/>
  <c r="BV179" i="3" s="1"/>
  <c r="CA179" i="3"/>
  <c r="CB113" i="3"/>
  <c r="BV113" i="3" s="1"/>
  <c r="CA113" i="3"/>
  <c r="CA207" i="3"/>
  <c r="CB207" i="3"/>
  <c r="BV207" i="3" s="1"/>
  <c r="CA165" i="3"/>
  <c r="CB165" i="3"/>
  <c r="BV165" i="3" s="1"/>
  <c r="CA125" i="3"/>
  <c r="CB125" i="3"/>
  <c r="BV125" i="3" s="1"/>
  <c r="CA74" i="3"/>
  <c r="CB74" i="3"/>
  <c r="BV74" i="3" s="1"/>
  <c r="CA181" i="3"/>
  <c r="CB181" i="3"/>
  <c r="BV181" i="3" s="1"/>
  <c r="CA205" i="3"/>
  <c r="CB205" i="3"/>
  <c r="BV205" i="3" s="1"/>
  <c r="CA198" i="3"/>
  <c r="CB198" i="3"/>
  <c r="BV198" i="3" s="1"/>
  <c r="CB154" i="3"/>
  <c r="BV154" i="3" s="1"/>
  <c r="CA154" i="3"/>
  <c r="CB163" i="3"/>
  <c r="BV163" i="3" s="1"/>
  <c r="CA163" i="3"/>
  <c r="CB138" i="3"/>
  <c r="BV138" i="3" s="1"/>
  <c r="CA138" i="3"/>
  <c r="CB217" i="3"/>
  <c r="BV217" i="3" s="1"/>
  <c r="CA217" i="3"/>
  <c r="CB209" i="3"/>
  <c r="BV209" i="3" s="1"/>
  <c r="CA209" i="3"/>
  <c r="CB190" i="3"/>
  <c r="BV190" i="3" s="1"/>
  <c r="CA190" i="3"/>
  <c r="CA200" i="3"/>
  <c r="CB200" i="3"/>
  <c r="BV200" i="3" s="1"/>
  <c r="CA167" i="3"/>
  <c r="CB167" i="3"/>
  <c r="BV167" i="3" s="1"/>
  <c r="CA169" i="3"/>
  <c r="CB169" i="3"/>
  <c r="BV169" i="3" s="1"/>
  <c r="CA95" i="3"/>
  <c r="CB95" i="3"/>
  <c r="BV95" i="3" s="1"/>
  <c r="CA206" i="3"/>
  <c r="CB206" i="3"/>
  <c r="BV206" i="3" s="1"/>
  <c r="CA216" i="3"/>
  <c r="CB216" i="3"/>
  <c r="BV216" i="3" s="1"/>
  <c r="CA149" i="3"/>
  <c r="CB149" i="3"/>
  <c r="BV149" i="3" s="1"/>
  <c r="AX234" i="3"/>
  <c r="AX191" i="3"/>
  <c r="AX192" i="3"/>
  <c r="AX193" i="3"/>
  <c r="BD157" i="3"/>
  <c r="BC157" i="3"/>
  <c r="BD246" i="3"/>
  <c r="AX246" i="3" s="1"/>
  <c r="BC246" i="3"/>
  <c r="BC132" i="3"/>
  <c r="BD132" i="3"/>
  <c r="BC236" i="3"/>
  <c r="BD236" i="3"/>
  <c r="AX236" i="3" s="1"/>
  <c r="BC229" i="3"/>
  <c r="BD229" i="3"/>
  <c r="BC178" i="3"/>
  <c r="BD178" i="3"/>
  <c r="BD146" i="3"/>
  <c r="AX146" i="3" s="1"/>
  <c r="BC146" i="3"/>
  <c r="BD242" i="3"/>
  <c r="BC242" i="3"/>
  <c r="BD196" i="3"/>
  <c r="AX196" i="3" s="1"/>
  <c r="BC196" i="3"/>
  <c r="BD222" i="3"/>
  <c r="BC222" i="3"/>
  <c r="BD111" i="3"/>
  <c r="BC111" i="3"/>
  <c r="BD163" i="3"/>
  <c r="BC163" i="3"/>
  <c r="BD197" i="3"/>
  <c r="BC197" i="3"/>
  <c r="BD207" i="3"/>
  <c r="AX207" i="3" s="1"/>
  <c r="BC207" i="3"/>
  <c r="BD159" i="3"/>
  <c r="AX159" i="3" s="1"/>
  <c r="BC159" i="3"/>
  <c r="BC245" i="3"/>
  <c r="BD245" i="3"/>
  <c r="AX245" i="3" s="1"/>
  <c r="BC233" i="3"/>
  <c r="BD233" i="3"/>
  <c r="AX233" i="3" s="1"/>
  <c r="BC194" i="3"/>
  <c r="BD194" i="3"/>
  <c r="BC148" i="3"/>
  <c r="BD148" i="3"/>
  <c r="BC147" i="3"/>
  <c r="BD147" i="3"/>
  <c r="AX147" i="3" s="1"/>
  <c r="BC134" i="3"/>
  <c r="BD134" i="3"/>
  <c r="AX134" i="3" s="1"/>
  <c r="BD160" i="3"/>
  <c r="AX160" i="3" s="1"/>
  <c r="BC160" i="3"/>
  <c r="BD130" i="3"/>
  <c r="AX130" i="3" s="1"/>
  <c r="BC130" i="3"/>
  <c r="BC118" i="3"/>
  <c r="BD118" i="3"/>
  <c r="BC165" i="3"/>
  <c r="BD165" i="3"/>
  <c r="AX165" i="3" s="1"/>
  <c r="BD161" i="3"/>
  <c r="AX161" i="3" s="1"/>
  <c r="BC161" i="3"/>
  <c r="BD107" i="3"/>
  <c r="BC107" i="3"/>
  <c r="BD218" i="3"/>
  <c r="BC218" i="3"/>
  <c r="BD77" i="3"/>
  <c r="BD142" i="3"/>
  <c r="BC142" i="3"/>
  <c r="BD89" i="3"/>
  <c r="BC89" i="3"/>
  <c r="BC177" i="3"/>
  <c r="BD177" i="3"/>
  <c r="AX177" i="3" s="1"/>
  <c r="BC85" i="3"/>
  <c r="BD85" i="3"/>
  <c r="BC237" i="3"/>
  <c r="BD237" i="3"/>
  <c r="AX237" i="3" s="1"/>
  <c r="BC206" i="3"/>
  <c r="BD206" i="3"/>
  <c r="AX206" i="3" s="1"/>
  <c r="BC131" i="3"/>
  <c r="BD131" i="3"/>
  <c r="AX131" i="3" s="1"/>
  <c r="BD172" i="3"/>
  <c r="BC172" i="3"/>
  <c r="BD145" i="3"/>
  <c r="AX145" i="3" s="1"/>
  <c r="BC145" i="3"/>
  <c r="BD249" i="3"/>
  <c r="AX249" i="3" s="1"/>
  <c r="BC249" i="3"/>
  <c r="BD141" i="3"/>
  <c r="BC141" i="3"/>
  <c r="BD110" i="3"/>
  <c r="AX110" i="3" s="1"/>
  <c r="BC110" i="3"/>
  <c r="BD54" i="3"/>
  <c r="BC54" i="3"/>
  <c r="BD106" i="3"/>
  <c r="BD135" i="3"/>
  <c r="BC127" i="3"/>
  <c r="BD127" i="3"/>
  <c r="AX127" i="3" s="1"/>
  <c r="BD183" i="3"/>
  <c r="AX183" i="3" s="1"/>
  <c r="BC183" i="3"/>
  <c r="BD203" i="3"/>
  <c r="AX203" i="3" s="1"/>
  <c r="BC203" i="3"/>
  <c r="BC88" i="3"/>
  <c r="BD88" i="3"/>
  <c r="AX88" i="3" s="1"/>
  <c r="BC128" i="3"/>
  <c r="BD128" i="3"/>
  <c r="BC247" i="3"/>
  <c r="BD247" i="3"/>
  <c r="AX247" i="3" s="1"/>
  <c r="BC79" i="3"/>
  <c r="BD79" i="3"/>
  <c r="BC235" i="3"/>
  <c r="BD235" i="3"/>
  <c r="BD162" i="3"/>
  <c r="AX162" i="3" s="1"/>
  <c r="BC162" i="3"/>
  <c r="BD170" i="3"/>
  <c r="BC170" i="3"/>
  <c r="BC213" i="3"/>
  <c r="BD213" i="3"/>
  <c r="AX213" i="3" s="1"/>
  <c r="BC238" i="3"/>
  <c r="BD238" i="3"/>
  <c r="BC243" i="3"/>
  <c r="BD243" i="3"/>
  <c r="AX243" i="3" s="1"/>
  <c r="BC150" i="3"/>
  <c r="BD150" i="3"/>
  <c r="BC94" i="3"/>
  <c r="BD94" i="3"/>
  <c r="BC166" i="3"/>
  <c r="BD166" i="3"/>
  <c r="BC204" i="3"/>
  <c r="BD204" i="3"/>
  <c r="AX204" i="3" s="1"/>
  <c r="BD176" i="3"/>
  <c r="AX176" i="3" s="1"/>
  <c r="BD214" i="3"/>
  <c r="BD228" i="3"/>
  <c r="AX228" i="3" s="1"/>
  <c r="BD250" i="3"/>
  <c r="AX250" i="3" s="1"/>
  <c r="BD216" i="3"/>
  <c r="BD202" i="3"/>
  <c r="AX202" i="3" s="1"/>
  <c r="BD240" i="3"/>
  <c r="BD168" i="3"/>
  <c r="BD205" i="3"/>
  <c r="AX205" i="3" s="1"/>
  <c r="BD239" i="3"/>
  <c r="AX239" i="3" s="1"/>
  <c r="BD231" i="3"/>
  <c r="BD200" i="3"/>
  <c r="BD201" i="3"/>
  <c r="AX201" i="3" s="1"/>
  <c r="BD184" i="3"/>
  <c r="BD121" i="3"/>
  <c r="BD244" i="3"/>
  <c r="BD209" i="3"/>
  <c r="AX209" i="3" s="1"/>
  <c r="BD212" i="3"/>
  <c r="AX212" i="3" s="1"/>
  <c r="BD248" i="3"/>
  <c r="AX248" i="3" s="1"/>
  <c r="BD137" i="3"/>
  <c r="BD208" i="3"/>
  <c r="AX208" i="3" s="1"/>
  <c r="BD102" i="3"/>
  <c r="BD155" i="3"/>
  <c r="AX106" i="3" l="1"/>
  <c r="AX200" i="3"/>
  <c r="AX244" i="3"/>
  <c r="AX242" i="3"/>
  <c r="AX141" i="3"/>
  <c r="AX238" i="3"/>
  <c r="AX235" i="3"/>
  <c r="C4" i="4" l="1"/>
  <c r="B4" i="4" s="1"/>
  <c r="BI238" i="1" l="1"/>
  <c r="BI235" i="1"/>
  <c r="BI259" i="1"/>
  <c r="BI184" i="1"/>
  <c r="BI175" i="1"/>
  <c r="BI217" i="1"/>
  <c r="BI244" i="1"/>
  <c r="BI246" i="1"/>
  <c r="BI214" i="1"/>
  <c r="BI255" i="1"/>
  <c r="BI97" i="1"/>
  <c r="BI179" i="1"/>
  <c r="BI136" i="1"/>
  <c r="BI156" i="1"/>
  <c r="BI205" i="1"/>
  <c r="BI209" i="1"/>
  <c r="BI208" i="1"/>
  <c r="BI183" i="1"/>
  <c r="BI194" i="1"/>
  <c r="BI239" i="1"/>
  <c r="BI265" i="1"/>
  <c r="BI256" i="1"/>
  <c r="BI225" i="1"/>
  <c r="BI304" i="1"/>
  <c r="BI257" i="1"/>
  <c r="BI314" i="1"/>
  <c r="BI207" i="1"/>
  <c r="BI202" i="1"/>
  <c r="BI98" i="1"/>
  <c r="BI224" i="1"/>
  <c r="BI233" i="1"/>
  <c r="BI228" i="1"/>
  <c r="BI290" i="1"/>
  <c r="BI258" i="1"/>
  <c r="BI266" i="1"/>
  <c r="BI240" i="1"/>
  <c r="BI245" i="1"/>
  <c r="BI282" i="1"/>
  <c r="BI236" i="1"/>
  <c r="BI301" i="1"/>
  <c r="BI271" i="1"/>
  <c r="BI291" i="1"/>
  <c r="BI286" i="1"/>
  <c r="BI213" i="1"/>
  <c r="BI164" i="1"/>
  <c r="BI269" i="1"/>
  <c r="BI210" i="1"/>
  <c r="BI237" i="1"/>
  <c r="BI260" i="1"/>
  <c r="BI316" i="1"/>
  <c r="BI263" i="1"/>
  <c r="BI283" i="1"/>
  <c r="BI250" i="1"/>
  <c r="BI219" i="1"/>
  <c r="BI273" i="1"/>
  <c r="BI253" i="1"/>
  <c r="BI289" i="1"/>
  <c r="BI274" i="1"/>
  <c r="BI293" i="1"/>
  <c r="BI268" i="1"/>
  <c r="BI221" i="1"/>
  <c r="BI321" i="1"/>
  <c r="BI226" i="1"/>
  <c r="BI168" i="1"/>
  <c r="BI234" i="1"/>
  <c r="BI280" i="1"/>
  <c r="BI294" i="1"/>
  <c r="BI197" i="1"/>
  <c r="BI279" i="1"/>
  <c r="BI191" i="1"/>
  <c r="BI288" i="1"/>
  <c r="BI216" i="1"/>
  <c r="BI287" i="1"/>
  <c r="BI317" i="1"/>
  <c r="BI270" i="1"/>
  <c r="BI298" i="1"/>
  <c r="BI284" i="1"/>
  <c r="BI292" i="1"/>
  <c r="BI295" i="1"/>
  <c r="BI251" i="1"/>
  <c r="BI312" i="1"/>
  <c r="BI306" i="1"/>
  <c r="BI275" i="1"/>
  <c r="BI305" i="1"/>
  <c r="BI322" i="1"/>
  <c r="BI296" i="1"/>
  <c r="BI324" i="1"/>
  <c r="BI261" i="1"/>
  <c r="BI249" i="1"/>
  <c r="BI315" i="1"/>
  <c r="BI277" i="1"/>
  <c r="BI307" i="1"/>
  <c r="BI310" i="1"/>
  <c r="BI320" i="1"/>
  <c r="BI303" i="1"/>
  <c r="BI309" i="1"/>
  <c r="BI319" i="1"/>
  <c r="BI308" i="1"/>
  <c r="BI300" i="1"/>
  <c r="BI318" i="1"/>
  <c r="BI297" i="1"/>
  <c r="BI302" i="1"/>
  <c r="BI276" i="1"/>
  <c r="BI285" i="1"/>
  <c r="BI267" i="1"/>
  <c r="BI313" i="1"/>
  <c r="BI262" i="1"/>
  <c r="BI311" i="1"/>
  <c r="BI299" i="1"/>
  <c r="BI281" i="1"/>
  <c r="BI323" i="1"/>
  <c r="BG238" i="1"/>
  <c r="BG235" i="1"/>
  <c r="BG259" i="1"/>
  <c r="BG184" i="1"/>
  <c r="BG175" i="1"/>
  <c r="BG217" i="1"/>
  <c r="BG244" i="1"/>
  <c r="BG246" i="1"/>
  <c r="BG214" i="1"/>
  <c r="BG255" i="1"/>
  <c r="BG97" i="1"/>
  <c r="BG179" i="1"/>
  <c r="BG136" i="1"/>
  <c r="BG156" i="1"/>
  <c r="BG205" i="1"/>
  <c r="BG209" i="1"/>
  <c r="BG208" i="1"/>
  <c r="BG183" i="1"/>
  <c r="BG194" i="1"/>
  <c r="BG239" i="1"/>
  <c r="BG265" i="1"/>
  <c r="BG256" i="1"/>
  <c r="BG225" i="1"/>
  <c r="BG304" i="1"/>
  <c r="BG257" i="1"/>
  <c r="BG314" i="1"/>
  <c r="BG207" i="1"/>
  <c r="BG202" i="1"/>
  <c r="BG98" i="1"/>
  <c r="BG224" i="1"/>
  <c r="BG233" i="1"/>
  <c r="BG228" i="1"/>
  <c r="BG290" i="1"/>
  <c r="BG258" i="1"/>
  <c r="BG266" i="1"/>
  <c r="BG240" i="1"/>
  <c r="BG245" i="1"/>
  <c r="BG282" i="1"/>
  <c r="BG236" i="1"/>
  <c r="BG301" i="1"/>
  <c r="BG271" i="1"/>
  <c r="BG291" i="1"/>
  <c r="BG286" i="1"/>
  <c r="BG213" i="1"/>
  <c r="BG164" i="1"/>
  <c r="BG269" i="1"/>
  <c r="BG210" i="1"/>
  <c r="BG237" i="1"/>
  <c r="BG260" i="1"/>
  <c r="BG316" i="1"/>
  <c r="BG263" i="1"/>
  <c r="BG283" i="1"/>
  <c r="BG250" i="1"/>
  <c r="BG219" i="1"/>
  <c r="BG273" i="1"/>
  <c r="BG253" i="1"/>
  <c r="BG289" i="1"/>
  <c r="BG274" i="1"/>
  <c r="BG293" i="1"/>
  <c r="BG268" i="1"/>
  <c r="BG221" i="1"/>
  <c r="BG321" i="1"/>
  <c r="BG226" i="1"/>
  <c r="BG168" i="1"/>
  <c r="BG234" i="1"/>
  <c r="BG280" i="1"/>
  <c r="BG294" i="1"/>
  <c r="BG197" i="1"/>
  <c r="BG279" i="1"/>
  <c r="BG191" i="1"/>
  <c r="BG288" i="1"/>
  <c r="BG216" i="1"/>
  <c r="BG287" i="1"/>
  <c r="BG317" i="1"/>
  <c r="BG270" i="1"/>
  <c r="BG298" i="1"/>
  <c r="BG284" i="1"/>
  <c r="BG292" i="1"/>
  <c r="BG295" i="1"/>
  <c r="BG251" i="1"/>
  <c r="BG312" i="1"/>
  <c r="BG306" i="1"/>
  <c r="BG275" i="1"/>
  <c r="BG305" i="1"/>
  <c r="BG322" i="1"/>
  <c r="BG296" i="1"/>
  <c r="BG324" i="1"/>
  <c r="BG261" i="1"/>
  <c r="BG249" i="1"/>
  <c r="BG315" i="1"/>
  <c r="BG277" i="1"/>
  <c r="BG307" i="1"/>
  <c r="BG310" i="1"/>
  <c r="BG320" i="1"/>
  <c r="BG303" i="1"/>
  <c r="BG309" i="1"/>
  <c r="BG319" i="1"/>
  <c r="BG308" i="1"/>
  <c r="BG300" i="1"/>
  <c r="BG318" i="1"/>
  <c r="BG297" i="1"/>
  <c r="BG302" i="1"/>
  <c r="BG276" i="1"/>
  <c r="BG285" i="1"/>
  <c r="BG267" i="1"/>
  <c r="BG313" i="1"/>
  <c r="BG262" i="1"/>
  <c r="BG311" i="1"/>
  <c r="BG299" i="1"/>
  <c r="BG281" i="1"/>
  <c r="BG323" i="1"/>
  <c r="BD238" i="1"/>
  <c r="BE238" i="1" s="1"/>
  <c r="BD235" i="1"/>
  <c r="BE235" i="1" s="1"/>
  <c r="BD259" i="1"/>
  <c r="BE259" i="1" s="1"/>
  <c r="BD184" i="1"/>
  <c r="BE184" i="1" s="1"/>
  <c r="BD175" i="1"/>
  <c r="BE175" i="1" s="1"/>
  <c r="BD217" i="1"/>
  <c r="BE217" i="1" s="1"/>
  <c r="BD244" i="1"/>
  <c r="BE244" i="1"/>
  <c r="BD246" i="1"/>
  <c r="BE246" i="1"/>
  <c r="BD214" i="1"/>
  <c r="BE214" i="1" s="1"/>
  <c r="BD255" i="1"/>
  <c r="BE255" i="1" s="1"/>
  <c r="BD97" i="1"/>
  <c r="BE97" i="1"/>
  <c r="BD179" i="1"/>
  <c r="BE179" i="1"/>
  <c r="BD136" i="1"/>
  <c r="BE136" i="1" s="1"/>
  <c r="BD156" i="1"/>
  <c r="BE156" i="1" s="1"/>
  <c r="BD205" i="1"/>
  <c r="BE205" i="1"/>
  <c r="BD209" i="1"/>
  <c r="BE209" i="1"/>
  <c r="BD208" i="1"/>
  <c r="BE208" i="1" s="1"/>
  <c r="BD183" i="1"/>
  <c r="BE183" i="1" s="1"/>
  <c r="BD194" i="1"/>
  <c r="BE194" i="1"/>
  <c r="BD239" i="1"/>
  <c r="BE239" i="1"/>
  <c r="BD265" i="1"/>
  <c r="BE265" i="1" s="1"/>
  <c r="BD256" i="1"/>
  <c r="BE256" i="1" s="1"/>
  <c r="BD225" i="1"/>
  <c r="BE225" i="1"/>
  <c r="BD304" i="1"/>
  <c r="BE304" i="1"/>
  <c r="BD257" i="1"/>
  <c r="BE257" i="1" s="1"/>
  <c r="BD314" i="1"/>
  <c r="BE314" i="1" s="1"/>
  <c r="BD207" i="1"/>
  <c r="BE207" i="1"/>
  <c r="BD202" i="1"/>
  <c r="BE202" i="1"/>
  <c r="BD98" i="1"/>
  <c r="BE98" i="1" s="1"/>
  <c r="BD224" i="1"/>
  <c r="BE224" i="1" s="1"/>
  <c r="BD233" i="1"/>
  <c r="BE233" i="1"/>
  <c r="BD228" i="1"/>
  <c r="BE228" i="1"/>
  <c r="BD290" i="1"/>
  <c r="BE290" i="1" s="1"/>
  <c r="BD258" i="1"/>
  <c r="BE258" i="1" s="1"/>
  <c r="BD266" i="1"/>
  <c r="BE266" i="1"/>
  <c r="BD240" i="1"/>
  <c r="BE240" i="1"/>
  <c r="BD245" i="1"/>
  <c r="BE245" i="1" s="1"/>
  <c r="BD282" i="1"/>
  <c r="BE282" i="1" s="1"/>
  <c r="BD236" i="1"/>
  <c r="BE236" i="1"/>
  <c r="BD301" i="1"/>
  <c r="BE301" i="1"/>
  <c r="BD271" i="1"/>
  <c r="BE271" i="1" s="1"/>
  <c r="BD291" i="1"/>
  <c r="BE291" i="1" s="1"/>
  <c r="BD286" i="1"/>
  <c r="BE286" i="1"/>
  <c r="BD213" i="1"/>
  <c r="BE213" i="1"/>
  <c r="BD164" i="1"/>
  <c r="BE164" i="1" s="1"/>
  <c r="BD269" i="1"/>
  <c r="BE269" i="1" s="1"/>
  <c r="BD210" i="1"/>
  <c r="BE210" i="1"/>
  <c r="BD237" i="1"/>
  <c r="BE237" i="1"/>
  <c r="BD260" i="1"/>
  <c r="BE260" i="1" s="1"/>
  <c r="BD316" i="1"/>
  <c r="BE316" i="1" s="1"/>
  <c r="BD263" i="1"/>
  <c r="BE263" i="1"/>
  <c r="BD283" i="1"/>
  <c r="BE283" i="1"/>
  <c r="BD250" i="1"/>
  <c r="BE250" i="1" s="1"/>
  <c r="BD219" i="1"/>
  <c r="BE219" i="1" s="1"/>
  <c r="BD273" i="1"/>
  <c r="BE273" i="1"/>
  <c r="BD253" i="1"/>
  <c r="BE253" i="1"/>
  <c r="BD289" i="1"/>
  <c r="BE289" i="1" s="1"/>
  <c r="BD274" i="1"/>
  <c r="BE274" i="1" s="1"/>
  <c r="BD293" i="1"/>
  <c r="BE293" i="1"/>
  <c r="BD268" i="1"/>
  <c r="BE268" i="1"/>
  <c r="BD221" i="1"/>
  <c r="BE221" i="1" s="1"/>
  <c r="BD321" i="1"/>
  <c r="BE321" i="1" s="1"/>
  <c r="BD226" i="1"/>
  <c r="BE226" i="1"/>
  <c r="BD168" i="1"/>
  <c r="BE168" i="1"/>
  <c r="BD234" i="1"/>
  <c r="BE234" i="1" s="1"/>
  <c r="BD280" i="1"/>
  <c r="BE280" i="1" s="1"/>
  <c r="BD294" i="1"/>
  <c r="BE294" i="1"/>
  <c r="BD197" i="1"/>
  <c r="BE197" i="1"/>
  <c r="BD279" i="1"/>
  <c r="BE279" i="1" s="1"/>
  <c r="BD191" i="1"/>
  <c r="BE191" i="1" s="1"/>
  <c r="BD288" i="1"/>
  <c r="BE288" i="1"/>
  <c r="BD216" i="1"/>
  <c r="BE216" i="1"/>
  <c r="BD287" i="1"/>
  <c r="BE287" i="1" s="1"/>
  <c r="BD317" i="1"/>
  <c r="BE317" i="1" s="1"/>
  <c r="BD270" i="1"/>
  <c r="BE270" i="1"/>
  <c r="BD298" i="1"/>
  <c r="BE298" i="1"/>
  <c r="BD284" i="1"/>
  <c r="BE284" i="1" s="1"/>
  <c r="BD292" i="1"/>
  <c r="BE292" i="1" s="1"/>
  <c r="BD295" i="1"/>
  <c r="BE295" i="1"/>
  <c r="BD251" i="1"/>
  <c r="BE251" i="1"/>
  <c r="BD312" i="1"/>
  <c r="BE312" i="1" s="1"/>
  <c r="BD306" i="1"/>
  <c r="BE306" i="1" s="1"/>
  <c r="BD275" i="1"/>
  <c r="BE275" i="1"/>
  <c r="BD305" i="1"/>
  <c r="BE305" i="1"/>
  <c r="BD322" i="1"/>
  <c r="BE322" i="1" s="1"/>
  <c r="BD296" i="1"/>
  <c r="BE296" i="1" s="1"/>
  <c r="BD324" i="1"/>
  <c r="BE324" i="1"/>
  <c r="BD261" i="1"/>
  <c r="BE261" i="1"/>
  <c r="BD249" i="1"/>
  <c r="BE249" i="1" s="1"/>
  <c r="BD315" i="1"/>
  <c r="BE315" i="1" s="1"/>
  <c r="BD277" i="1"/>
  <c r="BE277" i="1"/>
  <c r="BD307" i="1"/>
  <c r="BE307" i="1"/>
  <c r="BD310" i="1"/>
  <c r="BE310" i="1" s="1"/>
  <c r="BD320" i="1"/>
  <c r="BE320" i="1" s="1"/>
  <c r="BD303" i="1"/>
  <c r="BE303" i="1"/>
  <c r="BD309" i="1"/>
  <c r="BE309" i="1"/>
  <c r="BD319" i="1"/>
  <c r="BE319" i="1" s="1"/>
  <c r="BD308" i="1"/>
  <c r="BE308" i="1" s="1"/>
  <c r="BD300" i="1"/>
  <c r="BE300" i="1"/>
  <c r="BD318" i="1"/>
  <c r="BE318" i="1"/>
  <c r="BD297" i="1"/>
  <c r="BE297" i="1" s="1"/>
  <c r="BD302" i="1"/>
  <c r="BE302" i="1" s="1"/>
  <c r="BD276" i="1"/>
  <c r="BE276" i="1"/>
  <c r="BD285" i="1"/>
  <c r="BE285" i="1"/>
  <c r="BD267" i="1"/>
  <c r="BE267" i="1" s="1"/>
  <c r="BD313" i="1"/>
  <c r="BE313" i="1" s="1"/>
  <c r="BD262" i="1"/>
  <c r="BE262" i="1"/>
  <c r="BD311" i="1"/>
  <c r="BE311" i="1"/>
  <c r="BD299" i="1"/>
  <c r="BE299" i="1" s="1"/>
  <c r="BD281" i="1"/>
  <c r="BE281" i="1" s="1"/>
  <c r="BD323" i="1"/>
  <c r="BE323" i="1" s="1"/>
  <c r="AX238" i="1"/>
  <c r="AY238" i="1" s="1"/>
  <c r="AX235" i="1"/>
  <c r="AY235" i="1" s="1"/>
  <c r="AX259" i="1"/>
  <c r="AY259" i="1"/>
  <c r="AX184" i="1"/>
  <c r="AY184" i="1"/>
  <c r="AX175" i="1"/>
  <c r="AY175" i="1" s="1"/>
  <c r="AX217" i="1"/>
  <c r="AY217" i="1" s="1"/>
  <c r="AX244" i="1"/>
  <c r="AY244" i="1"/>
  <c r="AX246" i="1"/>
  <c r="AY246" i="1"/>
  <c r="AX214" i="1"/>
  <c r="AY214" i="1" s="1"/>
  <c r="AX255" i="1"/>
  <c r="AY255" i="1" s="1"/>
  <c r="AX97" i="1"/>
  <c r="AY97" i="1" s="1"/>
  <c r="AX179" i="1"/>
  <c r="AY179" i="1"/>
  <c r="AX136" i="1"/>
  <c r="AY136" i="1" s="1"/>
  <c r="AX156" i="1"/>
  <c r="AY156" i="1" s="1"/>
  <c r="AX205" i="1"/>
  <c r="AY205" i="1"/>
  <c r="AX209" i="1"/>
  <c r="AY209" i="1" s="1"/>
  <c r="AX208" i="1"/>
  <c r="AY208" i="1" s="1"/>
  <c r="AX183" i="1"/>
  <c r="AY183" i="1" s="1"/>
  <c r="AX194" i="1"/>
  <c r="AY194" i="1"/>
  <c r="AX239" i="1"/>
  <c r="AY239" i="1"/>
  <c r="AX265" i="1"/>
  <c r="AY265" i="1" s="1"/>
  <c r="AX256" i="1"/>
  <c r="AY256" i="1" s="1"/>
  <c r="AX225" i="1"/>
  <c r="AY225" i="1"/>
  <c r="AX304" i="1"/>
  <c r="AY304" i="1"/>
  <c r="AX257" i="1"/>
  <c r="AY257" i="1" s="1"/>
  <c r="AX314" i="1"/>
  <c r="AY314" i="1" s="1"/>
  <c r="AX207" i="1"/>
  <c r="AY207" i="1" s="1"/>
  <c r="AX202" i="1"/>
  <c r="AY202" i="1"/>
  <c r="AX98" i="1"/>
  <c r="AY98" i="1" s="1"/>
  <c r="AX224" i="1"/>
  <c r="AY224" i="1" s="1"/>
  <c r="AX233" i="1"/>
  <c r="AY233" i="1"/>
  <c r="AX228" i="1"/>
  <c r="AY228" i="1" s="1"/>
  <c r="AX290" i="1"/>
  <c r="AY290" i="1" s="1"/>
  <c r="AX258" i="1"/>
  <c r="AY258" i="1" s="1"/>
  <c r="AX266" i="1"/>
  <c r="AY266" i="1"/>
  <c r="AX240" i="1"/>
  <c r="AY240" i="1"/>
  <c r="AX245" i="1"/>
  <c r="AY245" i="1" s="1"/>
  <c r="AX282" i="1"/>
  <c r="AY282" i="1" s="1"/>
  <c r="AX236" i="1"/>
  <c r="AY236" i="1"/>
  <c r="AX301" i="1"/>
  <c r="AY301" i="1"/>
  <c r="AX271" i="1"/>
  <c r="AY271" i="1" s="1"/>
  <c r="AX291" i="1"/>
  <c r="AY291" i="1" s="1"/>
  <c r="AX286" i="1"/>
  <c r="AY286" i="1" s="1"/>
  <c r="AX213" i="1"/>
  <c r="AY213" i="1"/>
  <c r="AX164" i="1"/>
  <c r="AY164" i="1" s="1"/>
  <c r="AX269" i="1"/>
  <c r="AY269" i="1" s="1"/>
  <c r="AX210" i="1"/>
  <c r="AY210" i="1"/>
  <c r="AX237" i="1"/>
  <c r="AY237" i="1" s="1"/>
  <c r="AX260" i="1"/>
  <c r="AY260" i="1" s="1"/>
  <c r="AX316" i="1"/>
  <c r="AY316" i="1" s="1"/>
  <c r="AX263" i="1"/>
  <c r="AY263" i="1"/>
  <c r="AX283" i="1"/>
  <c r="AY283" i="1"/>
  <c r="AX250" i="1"/>
  <c r="AY250" i="1" s="1"/>
  <c r="AX219" i="1"/>
  <c r="AY219" i="1" s="1"/>
  <c r="AX273" i="1"/>
  <c r="AY273" i="1"/>
  <c r="AX253" i="1"/>
  <c r="AY253" i="1"/>
  <c r="AX289" i="1"/>
  <c r="AY289" i="1" s="1"/>
  <c r="AX274" i="1"/>
  <c r="AY274" i="1" s="1"/>
  <c r="AX293" i="1"/>
  <c r="AY293" i="1" s="1"/>
  <c r="AX268" i="1"/>
  <c r="AY268" i="1"/>
  <c r="AX221" i="1"/>
  <c r="AY221" i="1" s="1"/>
  <c r="AX321" i="1"/>
  <c r="AY321" i="1" s="1"/>
  <c r="AX226" i="1"/>
  <c r="AY226" i="1"/>
  <c r="AX168" i="1"/>
  <c r="AY168" i="1" s="1"/>
  <c r="AX234" i="1"/>
  <c r="AY234" i="1" s="1"/>
  <c r="AX280" i="1"/>
  <c r="AY280" i="1" s="1"/>
  <c r="AX294" i="1"/>
  <c r="AY294" i="1"/>
  <c r="AX197" i="1"/>
  <c r="AY197" i="1"/>
  <c r="AX279" i="1"/>
  <c r="AY279" i="1" s="1"/>
  <c r="AX191" i="1"/>
  <c r="AY191" i="1" s="1"/>
  <c r="AX288" i="1"/>
  <c r="AY288" i="1"/>
  <c r="AX216" i="1"/>
  <c r="AY216" i="1"/>
  <c r="AX287" i="1"/>
  <c r="AY287" i="1" s="1"/>
  <c r="AX317" i="1"/>
  <c r="AY317" i="1" s="1"/>
  <c r="AX270" i="1"/>
  <c r="AY270" i="1" s="1"/>
  <c r="AX298" i="1"/>
  <c r="AY298" i="1"/>
  <c r="AX284" i="1"/>
  <c r="AY284" i="1" s="1"/>
  <c r="AX292" i="1"/>
  <c r="AY292" i="1" s="1"/>
  <c r="AX295" i="1"/>
  <c r="AY295" i="1"/>
  <c r="AX251" i="1"/>
  <c r="AY251" i="1" s="1"/>
  <c r="AX312" i="1"/>
  <c r="AY312" i="1" s="1"/>
  <c r="AX306" i="1"/>
  <c r="AY306" i="1" s="1"/>
  <c r="AX275" i="1"/>
  <c r="AY275" i="1"/>
  <c r="AX305" i="1"/>
  <c r="AY305" i="1"/>
  <c r="AX322" i="1"/>
  <c r="AY322" i="1" s="1"/>
  <c r="AX296" i="1"/>
  <c r="AY296" i="1" s="1"/>
  <c r="AX324" i="1"/>
  <c r="AY324" i="1"/>
  <c r="AX261" i="1"/>
  <c r="AY261" i="1"/>
  <c r="AX249" i="1"/>
  <c r="AY249" i="1" s="1"/>
  <c r="AX315" i="1"/>
  <c r="AY315" i="1" s="1"/>
  <c r="AX277" i="1"/>
  <c r="AY277" i="1" s="1"/>
  <c r="AX307" i="1"/>
  <c r="AY307" i="1"/>
  <c r="AX310" i="1"/>
  <c r="AY310" i="1" s="1"/>
  <c r="AX320" i="1"/>
  <c r="AY320" i="1" s="1"/>
  <c r="AX303" i="1"/>
  <c r="AY303" i="1"/>
  <c r="AX309" i="1"/>
  <c r="AY309" i="1" s="1"/>
  <c r="AX319" i="1"/>
  <c r="AY319" i="1" s="1"/>
  <c r="AX308" i="1"/>
  <c r="AY308" i="1" s="1"/>
  <c r="AX300" i="1"/>
  <c r="AY300" i="1"/>
  <c r="AX318" i="1"/>
  <c r="AY318" i="1"/>
  <c r="AX297" i="1"/>
  <c r="AY297" i="1" s="1"/>
  <c r="AX302" i="1"/>
  <c r="AY302" i="1" s="1"/>
  <c r="AX276" i="1"/>
  <c r="AY276" i="1"/>
  <c r="AX285" i="1"/>
  <c r="AY285" i="1"/>
  <c r="AX267" i="1"/>
  <c r="AY267" i="1" s="1"/>
  <c r="AX313" i="1"/>
  <c r="AY313" i="1" s="1"/>
  <c r="AX262" i="1"/>
  <c r="AY262" i="1" s="1"/>
  <c r="AX311" i="1"/>
  <c r="AY311" i="1"/>
  <c r="AX299" i="1"/>
  <c r="AY299" i="1" s="1"/>
  <c r="AX281" i="1"/>
  <c r="AY281" i="1" s="1"/>
  <c r="AX323" i="1"/>
  <c r="AY323" i="1"/>
  <c r="AU238" i="1"/>
  <c r="AV238" i="1" s="1"/>
  <c r="AU235" i="1"/>
  <c r="AV235" i="1" s="1"/>
  <c r="AU259" i="1"/>
  <c r="AV259" i="1" s="1"/>
  <c r="AU184" i="1"/>
  <c r="AV184" i="1" s="1"/>
  <c r="AU175" i="1"/>
  <c r="AV175" i="1" s="1"/>
  <c r="AU217" i="1"/>
  <c r="AV217" i="1" s="1"/>
  <c r="AU244" i="1"/>
  <c r="AV244" i="1" s="1"/>
  <c r="AU246" i="1"/>
  <c r="AV246" i="1" s="1"/>
  <c r="AU214" i="1"/>
  <c r="AV214" i="1" s="1"/>
  <c r="AU255" i="1"/>
  <c r="AV255" i="1" s="1"/>
  <c r="AU97" i="1"/>
  <c r="AV97" i="1" s="1"/>
  <c r="AU179" i="1"/>
  <c r="AV179" i="1" s="1"/>
  <c r="AU136" i="1"/>
  <c r="AV136" i="1" s="1"/>
  <c r="AU156" i="1"/>
  <c r="AV156" i="1" s="1"/>
  <c r="AU205" i="1"/>
  <c r="AV205" i="1" s="1"/>
  <c r="AU209" i="1"/>
  <c r="AV209" i="1"/>
  <c r="AU208" i="1"/>
  <c r="AV208" i="1" s="1"/>
  <c r="AU183" i="1"/>
  <c r="AV183" i="1" s="1"/>
  <c r="AU194" i="1"/>
  <c r="AV194" i="1" s="1"/>
  <c r="AU239" i="1"/>
  <c r="AV239" i="1"/>
  <c r="AU265" i="1"/>
  <c r="AV265" i="1" s="1"/>
  <c r="AU256" i="1"/>
  <c r="AV256" i="1" s="1"/>
  <c r="AU225" i="1"/>
  <c r="AV225" i="1" s="1"/>
  <c r="AU304" i="1"/>
  <c r="AV304" i="1"/>
  <c r="AU257" i="1"/>
  <c r="AV257" i="1" s="1"/>
  <c r="AU314" i="1"/>
  <c r="AV314" i="1" s="1"/>
  <c r="AU207" i="1"/>
  <c r="AV207" i="1" s="1"/>
  <c r="AU202" i="1"/>
  <c r="AV202" i="1" s="1"/>
  <c r="AU98" i="1"/>
  <c r="AV98" i="1" s="1"/>
  <c r="AU224" i="1"/>
  <c r="AV224" i="1" s="1"/>
  <c r="AU233" i="1"/>
  <c r="AV233" i="1" s="1"/>
  <c r="AU228" i="1"/>
  <c r="AV228" i="1"/>
  <c r="AU290" i="1"/>
  <c r="AV290" i="1" s="1"/>
  <c r="AU258" i="1"/>
  <c r="AV258" i="1" s="1"/>
  <c r="AU266" i="1"/>
  <c r="AV266" i="1" s="1"/>
  <c r="AU240" i="1"/>
  <c r="AV240" i="1" s="1"/>
  <c r="AU245" i="1"/>
  <c r="AV245" i="1" s="1"/>
  <c r="AU282" i="1"/>
  <c r="AV282" i="1" s="1"/>
  <c r="AU236" i="1"/>
  <c r="AV236" i="1" s="1"/>
  <c r="AU301" i="1"/>
  <c r="AV301" i="1" s="1"/>
  <c r="AU271" i="1"/>
  <c r="AV271" i="1" s="1"/>
  <c r="AU291" i="1"/>
  <c r="AV291" i="1" s="1"/>
  <c r="AU286" i="1"/>
  <c r="AV286" i="1" s="1"/>
  <c r="AU213" i="1"/>
  <c r="AV213" i="1" s="1"/>
  <c r="AU164" i="1"/>
  <c r="AV164" i="1" s="1"/>
  <c r="AU269" i="1"/>
  <c r="AV269" i="1" s="1"/>
  <c r="AU210" i="1"/>
  <c r="AV210" i="1" s="1"/>
  <c r="AU237" i="1"/>
  <c r="AV237" i="1"/>
  <c r="AU260" i="1"/>
  <c r="AV260" i="1" s="1"/>
  <c r="AU316" i="1"/>
  <c r="AV316" i="1" s="1"/>
  <c r="AU263" i="1"/>
  <c r="AV263" i="1" s="1"/>
  <c r="AU283" i="1"/>
  <c r="AV283" i="1"/>
  <c r="AU250" i="1"/>
  <c r="AV250" i="1" s="1"/>
  <c r="AU219" i="1"/>
  <c r="AV219" i="1" s="1"/>
  <c r="AU273" i="1"/>
  <c r="AV273" i="1" s="1"/>
  <c r="AU253" i="1"/>
  <c r="AV253" i="1"/>
  <c r="AU289" i="1"/>
  <c r="AV289" i="1" s="1"/>
  <c r="AU274" i="1"/>
  <c r="AV274" i="1" s="1"/>
  <c r="AU293" i="1"/>
  <c r="AV293" i="1" s="1"/>
  <c r="AU268" i="1"/>
  <c r="AV268" i="1" s="1"/>
  <c r="AU221" i="1"/>
  <c r="AV221" i="1" s="1"/>
  <c r="AU321" i="1"/>
  <c r="AV321" i="1" s="1"/>
  <c r="AU226" i="1"/>
  <c r="AV226" i="1" s="1"/>
  <c r="AU168" i="1"/>
  <c r="AV168" i="1"/>
  <c r="AU234" i="1"/>
  <c r="AV234" i="1" s="1"/>
  <c r="AU280" i="1"/>
  <c r="AV280" i="1" s="1"/>
  <c r="AU294" i="1"/>
  <c r="AV294" i="1" s="1"/>
  <c r="AU197" i="1"/>
  <c r="AV197" i="1" s="1"/>
  <c r="AU279" i="1"/>
  <c r="AV279" i="1" s="1"/>
  <c r="AU191" i="1"/>
  <c r="AV191" i="1" s="1"/>
  <c r="AU288" i="1"/>
  <c r="AV288" i="1" s="1"/>
  <c r="AU216" i="1"/>
  <c r="AV216" i="1" s="1"/>
  <c r="AU287" i="1"/>
  <c r="AV287" i="1" s="1"/>
  <c r="AU317" i="1"/>
  <c r="AV317" i="1" s="1"/>
  <c r="AU270" i="1"/>
  <c r="AV270" i="1" s="1"/>
  <c r="AU298" i="1"/>
  <c r="AV298" i="1" s="1"/>
  <c r="AU284" i="1"/>
  <c r="AV284" i="1" s="1"/>
  <c r="AU292" i="1"/>
  <c r="AV292" i="1" s="1"/>
  <c r="AU295" i="1"/>
  <c r="AV295" i="1" s="1"/>
  <c r="AU251" i="1"/>
  <c r="AV251" i="1"/>
  <c r="AU312" i="1"/>
  <c r="AV312" i="1" s="1"/>
  <c r="AU306" i="1"/>
  <c r="AV306" i="1" s="1"/>
  <c r="AU275" i="1"/>
  <c r="AV275" i="1" s="1"/>
  <c r="AU305" i="1"/>
  <c r="AV305" i="1"/>
  <c r="AU322" i="1"/>
  <c r="AV322" i="1" s="1"/>
  <c r="AU296" i="1"/>
  <c r="AV296" i="1" s="1"/>
  <c r="AU324" i="1"/>
  <c r="AV324" i="1" s="1"/>
  <c r="AU261" i="1"/>
  <c r="AV261" i="1"/>
  <c r="AU249" i="1"/>
  <c r="AV249" i="1" s="1"/>
  <c r="AU315" i="1"/>
  <c r="AV315" i="1" s="1"/>
  <c r="AU277" i="1"/>
  <c r="AV277" i="1" s="1"/>
  <c r="AU307" i="1"/>
  <c r="AV307" i="1" s="1"/>
  <c r="AU310" i="1"/>
  <c r="AV310" i="1" s="1"/>
  <c r="AU320" i="1"/>
  <c r="AV320" i="1" s="1"/>
  <c r="AU303" i="1"/>
  <c r="AV303" i="1" s="1"/>
  <c r="AU309" i="1"/>
  <c r="AV309" i="1"/>
  <c r="AU319" i="1"/>
  <c r="AV319" i="1" s="1"/>
  <c r="AU308" i="1"/>
  <c r="AV308" i="1" s="1"/>
  <c r="AU300" i="1"/>
  <c r="AV300" i="1" s="1"/>
  <c r="AU318" i="1"/>
  <c r="AV318" i="1" s="1"/>
  <c r="AU297" i="1"/>
  <c r="AV297" i="1" s="1"/>
  <c r="AU302" i="1"/>
  <c r="AV302" i="1" s="1"/>
  <c r="AU276" i="1"/>
  <c r="AV276" i="1" s="1"/>
  <c r="AU285" i="1"/>
  <c r="AV285" i="1" s="1"/>
  <c r="AU267" i="1"/>
  <c r="AV267" i="1" s="1"/>
  <c r="AU313" i="1"/>
  <c r="AV313" i="1" s="1"/>
  <c r="AU262" i="1"/>
  <c r="AV262" i="1" s="1"/>
  <c r="AU311" i="1"/>
  <c r="AV311" i="1" s="1"/>
  <c r="AU299" i="1"/>
  <c r="AV299" i="1" s="1"/>
  <c r="AU281" i="1"/>
  <c r="AV281" i="1" s="1"/>
  <c r="AU323" i="1"/>
  <c r="AV323" i="1" s="1"/>
  <c r="BA238" i="1"/>
  <c r="BB238" i="1" s="1"/>
  <c r="BA235" i="1"/>
  <c r="BA259" i="1"/>
  <c r="BA184" i="1"/>
  <c r="BA175" i="1"/>
  <c r="BB175" i="1" s="1"/>
  <c r="BA217" i="1"/>
  <c r="BA244" i="1"/>
  <c r="BA246" i="1"/>
  <c r="BB246" i="1" s="1"/>
  <c r="BA214" i="1"/>
  <c r="BB214" i="1" s="1"/>
  <c r="BA255" i="1"/>
  <c r="BA97" i="1"/>
  <c r="BA179" i="1"/>
  <c r="BB179" i="1" s="1"/>
  <c r="BA136" i="1"/>
  <c r="BB136" i="1" s="1"/>
  <c r="BA156" i="1"/>
  <c r="BA205" i="1"/>
  <c r="BA209" i="1"/>
  <c r="BB209" i="1" s="1"/>
  <c r="BA208" i="1"/>
  <c r="BB208" i="1" s="1"/>
  <c r="BA183" i="1"/>
  <c r="BA194" i="1"/>
  <c r="BA239" i="1"/>
  <c r="BB239" i="1" s="1"/>
  <c r="BA265" i="1"/>
  <c r="BB265" i="1" s="1"/>
  <c r="BA256" i="1"/>
  <c r="BA225" i="1"/>
  <c r="BA304" i="1"/>
  <c r="BB304" i="1" s="1"/>
  <c r="BA257" i="1"/>
  <c r="BB257" i="1" s="1"/>
  <c r="BA314" i="1"/>
  <c r="BA207" i="1"/>
  <c r="BA202" i="1"/>
  <c r="BB202" i="1" s="1"/>
  <c r="BA98" i="1"/>
  <c r="BB98" i="1" s="1"/>
  <c r="BA224" i="1"/>
  <c r="BA233" i="1"/>
  <c r="BA228" i="1"/>
  <c r="BB228" i="1" s="1"/>
  <c r="BA290" i="1"/>
  <c r="BB290" i="1" s="1"/>
  <c r="BA258" i="1"/>
  <c r="BA266" i="1"/>
  <c r="BA240" i="1"/>
  <c r="BB240" i="1" s="1"/>
  <c r="BA245" i="1"/>
  <c r="BB245" i="1" s="1"/>
  <c r="BA282" i="1"/>
  <c r="BA236" i="1"/>
  <c r="BA301" i="1"/>
  <c r="BB301" i="1" s="1"/>
  <c r="BA271" i="1"/>
  <c r="BB271" i="1" s="1"/>
  <c r="BA291" i="1"/>
  <c r="BA286" i="1"/>
  <c r="BA213" i="1"/>
  <c r="BB213" i="1" s="1"/>
  <c r="BA164" i="1"/>
  <c r="BB164" i="1" s="1"/>
  <c r="BA269" i="1"/>
  <c r="BA210" i="1"/>
  <c r="BA237" i="1"/>
  <c r="BB237" i="1" s="1"/>
  <c r="BA260" i="1"/>
  <c r="BB260" i="1" s="1"/>
  <c r="BA316" i="1"/>
  <c r="BA263" i="1"/>
  <c r="BA283" i="1"/>
  <c r="BB283" i="1" s="1"/>
  <c r="BA250" i="1"/>
  <c r="BB250" i="1" s="1"/>
  <c r="BA219" i="1"/>
  <c r="BA273" i="1"/>
  <c r="BA253" i="1"/>
  <c r="BB253" i="1" s="1"/>
  <c r="BA289" i="1"/>
  <c r="BB289" i="1" s="1"/>
  <c r="BA274" i="1"/>
  <c r="BA293" i="1"/>
  <c r="BA268" i="1"/>
  <c r="BB268" i="1" s="1"/>
  <c r="BA221" i="1"/>
  <c r="BB221" i="1" s="1"/>
  <c r="BA321" i="1"/>
  <c r="BA226" i="1"/>
  <c r="BA168" i="1"/>
  <c r="BB168" i="1" s="1"/>
  <c r="BA234" i="1"/>
  <c r="BB234" i="1" s="1"/>
  <c r="BA280" i="1"/>
  <c r="BA294" i="1"/>
  <c r="BA197" i="1"/>
  <c r="BA279" i="1"/>
  <c r="BB279" i="1" s="1"/>
  <c r="BA191" i="1"/>
  <c r="BA288" i="1"/>
  <c r="BA216" i="1"/>
  <c r="BB216" i="1" s="1"/>
  <c r="BA287" i="1"/>
  <c r="BB287" i="1" s="1"/>
  <c r="BA317" i="1"/>
  <c r="BA270" i="1"/>
  <c r="BA298" i="1"/>
  <c r="BB298" i="1" s="1"/>
  <c r="BA284" i="1"/>
  <c r="BB284" i="1" s="1"/>
  <c r="BA292" i="1"/>
  <c r="BA295" i="1"/>
  <c r="BA251" i="1"/>
  <c r="BB251" i="1" s="1"/>
  <c r="BA312" i="1"/>
  <c r="BB312" i="1" s="1"/>
  <c r="BA306" i="1"/>
  <c r="BA275" i="1"/>
  <c r="BA305" i="1"/>
  <c r="BB305" i="1" s="1"/>
  <c r="BA322" i="1"/>
  <c r="BB322" i="1" s="1"/>
  <c r="BA296" i="1"/>
  <c r="BA324" i="1"/>
  <c r="BA261" i="1"/>
  <c r="BB261" i="1" s="1"/>
  <c r="BA249" i="1"/>
  <c r="BB249" i="1" s="1"/>
  <c r="BA315" i="1"/>
  <c r="BA277" i="1"/>
  <c r="BA307" i="1"/>
  <c r="BB307" i="1" s="1"/>
  <c r="BA310" i="1"/>
  <c r="BB310" i="1" s="1"/>
  <c r="BA320" i="1"/>
  <c r="BA303" i="1"/>
  <c r="BA309" i="1"/>
  <c r="BB309" i="1" s="1"/>
  <c r="BA319" i="1"/>
  <c r="BB319" i="1" s="1"/>
  <c r="BA308" i="1"/>
  <c r="BA300" i="1"/>
  <c r="BA318" i="1"/>
  <c r="BB318" i="1" s="1"/>
  <c r="BA297" i="1"/>
  <c r="BB297" i="1" s="1"/>
  <c r="BA302" i="1"/>
  <c r="BA276" i="1"/>
  <c r="BA285" i="1"/>
  <c r="BB285" i="1" s="1"/>
  <c r="BA267" i="1"/>
  <c r="BB267" i="1" s="1"/>
  <c r="BA313" i="1"/>
  <c r="BA262" i="1"/>
  <c r="BA311" i="1"/>
  <c r="BB311" i="1" s="1"/>
  <c r="BA299" i="1"/>
  <c r="BB299" i="1" s="1"/>
  <c r="BA281" i="1"/>
  <c r="BA323" i="1"/>
  <c r="BB24" i="1"/>
  <c r="BB32" i="1"/>
  <c r="BB48" i="1"/>
  <c r="BB122" i="1"/>
  <c r="BB139" i="1"/>
  <c r="BB147" i="1"/>
  <c r="BB155" i="1"/>
  <c r="BB165" i="1"/>
  <c r="BB174" i="1"/>
  <c r="BB186" i="1"/>
  <c r="BB211" i="1"/>
  <c r="BB248" i="1"/>
  <c r="BB235" i="1"/>
  <c r="BB259" i="1"/>
  <c r="BB184" i="1"/>
  <c r="BB217" i="1"/>
  <c r="BB244" i="1"/>
  <c r="BB255" i="1"/>
  <c r="BB97" i="1"/>
  <c r="BB156" i="1"/>
  <c r="BB205" i="1"/>
  <c r="BB183" i="1"/>
  <c r="BB194" i="1"/>
  <c r="BB256" i="1"/>
  <c r="BB225" i="1"/>
  <c r="BB314" i="1"/>
  <c r="BB207" i="1"/>
  <c r="BB224" i="1"/>
  <c r="BB233" i="1"/>
  <c r="BB258" i="1"/>
  <c r="BB266" i="1"/>
  <c r="BB282" i="1"/>
  <c r="BB236" i="1"/>
  <c r="BB291" i="1"/>
  <c r="BB286" i="1"/>
  <c r="BB269" i="1"/>
  <c r="BB210" i="1"/>
  <c r="BB316" i="1"/>
  <c r="BB263" i="1"/>
  <c r="BB219" i="1"/>
  <c r="BB273" i="1"/>
  <c r="BB274" i="1"/>
  <c r="BB293" i="1"/>
  <c r="BB321" i="1"/>
  <c r="BB226" i="1"/>
  <c r="BB280" i="1"/>
  <c r="BB294" i="1"/>
  <c r="BB197" i="1"/>
  <c r="BB191" i="1"/>
  <c r="BB288" i="1"/>
  <c r="BB317" i="1"/>
  <c r="BB270" i="1"/>
  <c r="BB292" i="1"/>
  <c r="BB295" i="1"/>
  <c r="BB306" i="1"/>
  <c r="BB275" i="1"/>
  <c r="BB296" i="1"/>
  <c r="BB324" i="1"/>
  <c r="BB315" i="1"/>
  <c r="BB277" i="1"/>
  <c r="BB320" i="1"/>
  <c r="BB303" i="1"/>
  <c r="BB308" i="1"/>
  <c r="BB300" i="1"/>
  <c r="BB302" i="1"/>
  <c r="BB276" i="1"/>
  <c r="BB313" i="1"/>
  <c r="BB262" i="1"/>
  <c r="BB281" i="1"/>
  <c r="BB323" i="1"/>
  <c r="BX4" i="1"/>
  <c r="BX5" i="1"/>
  <c r="BX6" i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20" i="1"/>
  <c r="BX21" i="1"/>
  <c r="BX22" i="1"/>
  <c r="BX23" i="1"/>
  <c r="BX24" i="1"/>
  <c r="BX25" i="1"/>
  <c r="BX26" i="1"/>
  <c r="BX27" i="1"/>
  <c r="BX28" i="1"/>
  <c r="BX29" i="1"/>
  <c r="BX30" i="1"/>
  <c r="BX31" i="1"/>
  <c r="BX32" i="1"/>
  <c r="BX33" i="1"/>
  <c r="BX34" i="1"/>
  <c r="BX35" i="1"/>
  <c r="BX36" i="1"/>
  <c r="BX37" i="1"/>
  <c r="BX38" i="1"/>
  <c r="BX39" i="1"/>
  <c r="BX40" i="1"/>
  <c r="BX41" i="1"/>
  <c r="BX42" i="1"/>
  <c r="BX43" i="1"/>
  <c r="BX44" i="1"/>
  <c r="BX45" i="1"/>
  <c r="BX46" i="1"/>
  <c r="BX47" i="1"/>
  <c r="BX48" i="1"/>
  <c r="BX49" i="1"/>
  <c r="BX50" i="1"/>
  <c r="BX51" i="1"/>
  <c r="BX52" i="1"/>
  <c r="BX53" i="1"/>
  <c r="BX54" i="1"/>
  <c r="BX55" i="1"/>
  <c r="BX56" i="1"/>
  <c r="BX57" i="1"/>
  <c r="BX58" i="1"/>
  <c r="BX59" i="1"/>
  <c r="BX60" i="1"/>
  <c r="BX61" i="1"/>
  <c r="BX62" i="1"/>
  <c r="BX63" i="1"/>
  <c r="BX64" i="1"/>
  <c r="BX65" i="1"/>
  <c r="BX66" i="1"/>
  <c r="BX67" i="1"/>
  <c r="BX68" i="1"/>
  <c r="BX69" i="1"/>
  <c r="BX70" i="1"/>
  <c r="BX71" i="1"/>
  <c r="BX72" i="1"/>
  <c r="BX73" i="1"/>
  <c r="BX74" i="1"/>
  <c r="BX75" i="1"/>
  <c r="BX76" i="1"/>
  <c r="BX79" i="1"/>
  <c r="BX89" i="1"/>
  <c r="BX97" i="1"/>
  <c r="BX105" i="1"/>
  <c r="BX121" i="1"/>
  <c r="BX142" i="1"/>
  <c r="CE134" i="1"/>
  <c r="CE133" i="1"/>
  <c r="CE167" i="1"/>
  <c r="CE235" i="1"/>
  <c r="CE236" i="1"/>
  <c r="CE243" i="1"/>
  <c r="CE276" i="1"/>
  <c r="CE117" i="1"/>
  <c r="CE193" i="1"/>
  <c r="CE262" i="1"/>
  <c r="CE200" i="1"/>
  <c r="CE87" i="1"/>
  <c r="CE217" i="1"/>
  <c r="CE201" i="1"/>
  <c r="CE202" i="1"/>
  <c r="CE135" i="1"/>
  <c r="CE204" i="1"/>
  <c r="CE188" i="1"/>
  <c r="CE130" i="1"/>
  <c r="CE162" i="1"/>
  <c r="CE97" i="1"/>
  <c r="CE161" i="1"/>
  <c r="CE81" i="1"/>
  <c r="CE157" i="1"/>
  <c r="CE180" i="1"/>
  <c r="CE211" i="1"/>
  <c r="CE240" i="1"/>
  <c r="CE290" i="1"/>
  <c r="CE269" i="1"/>
  <c r="CE219" i="1"/>
  <c r="CE224" i="1"/>
  <c r="CE227" i="1"/>
  <c r="CE195" i="1"/>
  <c r="CE281" i="1"/>
  <c r="CE282" i="1"/>
  <c r="CE169" i="1"/>
  <c r="CE174" i="1"/>
  <c r="CE93" i="1"/>
  <c r="CE192" i="1"/>
  <c r="CE177" i="1"/>
  <c r="CE248" i="1"/>
  <c r="CE209" i="1"/>
  <c r="CE260" i="1"/>
  <c r="CE250" i="1"/>
  <c r="CE151" i="1"/>
  <c r="CE194" i="1"/>
  <c r="CE259" i="1"/>
  <c r="CE288" i="1"/>
  <c r="CE283" i="1"/>
  <c r="CE90" i="1"/>
  <c r="CE111" i="1"/>
  <c r="CE176" i="1"/>
  <c r="CE251" i="1"/>
  <c r="CE144" i="1"/>
  <c r="CE83" i="1"/>
  <c r="CE249" i="1"/>
  <c r="CE278" i="1"/>
  <c r="CE112" i="1"/>
  <c r="CE147" i="1"/>
  <c r="CE272" i="1"/>
  <c r="CE286" i="1"/>
  <c r="CE255" i="1"/>
  <c r="CE254" i="1"/>
  <c r="CE241" i="1"/>
  <c r="CE190" i="1"/>
  <c r="CE257" i="1"/>
  <c r="CE228" i="1"/>
  <c r="CE163" i="1"/>
  <c r="CE203" i="1"/>
  <c r="CE256" i="1"/>
  <c r="CE277" i="1"/>
  <c r="CE242" i="1"/>
  <c r="CE232" i="1"/>
  <c r="CE230" i="1"/>
  <c r="CE208" i="1"/>
  <c r="CE152" i="1"/>
  <c r="CE231" i="1"/>
  <c r="CE234" i="1"/>
  <c r="CE179" i="1"/>
  <c r="CE182" i="1"/>
  <c r="CE189" i="1"/>
  <c r="CE127" i="1"/>
  <c r="CE212" i="1"/>
  <c r="CE116" i="1"/>
  <c r="CE258" i="1"/>
  <c r="CE244" i="1"/>
  <c r="CE104" i="1"/>
  <c r="CE274" i="1"/>
  <c r="CE267" i="1"/>
  <c r="CE271" i="1"/>
  <c r="CE206" i="1"/>
  <c r="CE220" i="1"/>
  <c r="CE160" i="1"/>
  <c r="CC134" i="1"/>
  <c r="CC133" i="1"/>
  <c r="CC167" i="1"/>
  <c r="CC235" i="1"/>
  <c r="CC236" i="1"/>
  <c r="CC243" i="1"/>
  <c r="CC276" i="1"/>
  <c r="CC117" i="1"/>
  <c r="CC193" i="1"/>
  <c r="CC262" i="1"/>
  <c r="CC200" i="1"/>
  <c r="CC87" i="1"/>
  <c r="CC217" i="1"/>
  <c r="CC201" i="1"/>
  <c r="CC202" i="1"/>
  <c r="CC135" i="1"/>
  <c r="CC204" i="1"/>
  <c r="CC188" i="1"/>
  <c r="CC130" i="1"/>
  <c r="CC162" i="1"/>
  <c r="CC97" i="1"/>
  <c r="CC161" i="1"/>
  <c r="CC81" i="1"/>
  <c r="CC157" i="1"/>
  <c r="CC180" i="1"/>
  <c r="CC211" i="1"/>
  <c r="CC240" i="1"/>
  <c r="CC290" i="1"/>
  <c r="CC269" i="1"/>
  <c r="CC219" i="1"/>
  <c r="CC224" i="1"/>
  <c r="CC227" i="1"/>
  <c r="CC195" i="1"/>
  <c r="CC281" i="1"/>
  <c r="CC282" i="1"/>
  <c r="CC169" i="1"/>
  <c r="CC174" i="1"/>
  <c r="CC93" i="1"/>
  <c r="CC192" i="1"/>
  <c r="CC177" i="1"/>
  <c r="CC248" i="1"/>
  <c r="CC209" i="1"/>
  <c r="CC260" i="1"/>
  <c r="CC250" i="1"/>
  <c r="CC151" i="1"/>
  <c r="CC194" i="1"/>
  <c r="CC259" i="1"/>
  <c r="CC288" i="1"/>
  <c r="CC283" i="1"/>
  <c r="CC90" i="1"/>
  <c r="CC111" i="1"/>
  <c r="CC176" i="1"/>
  <c r="CC251" i="1"/>
  <c r="CC144" i="1"/>
  <c r="CC83" i="1"/>
  <c r="CC249" i="1"/>
  <c r="CC278" i="1"/>
  <c r="CC112" i="1"/>
  <c r="CC147" i="1"/>
  <c r="CC272" i="1"/>
  <c r="CC286" i="1"/>
  <c r="CC255" i="1"/>
  <c r="CC254" i="1"/>
  <c r="CC241" i="1"/>
  <c r="CC190" i="1"/>
  <c r="CC257" i="1"/>
  <c r="CC228" i="1"/>
  <c r="CC163" i="1"/>
  <c r="CC203" i="1"/>
  <c r="CC256" i="1"/>
  <c r="CC277" i="1"/>
  <c r="CC242" i="1"/>
  <c r="CC232" i="1"/>
  <c r="CC230" i="1"/>
  <c r="CC208" i="1"/>
  <c r="CC152" i="1"/>
  <c r="CC231" i="1"/>
  <c r="CC234" i="1"/>
  <c r="CC179" i="1"/>
  <c r="CC182" i="1"/>
  <c r="CC189" i="1"/>
  <c r="CC127" i="1"/>
  <c r="CC212" i="1"/>
  <c r="CC116" i="1"/>
  <c r="CC258" i="1"/>
  <c r="CC244" i="1"/>
  <c r="CC104" i="1"/>
  <c r="CC274" i="1"/>
  <c r="CC267" i="1"/>
  <c r="CC271" i="1"/>
  <c r="CC206" i="1"/>
  <c r="CC220" i="1"/>
  <c r="CC160" i="1"/>
  <c r="BZ134" i="1"/>
  <c r="CA134" i="1" s="1"/>
  <c r="BZ133" i="1"/>
  <c r="CA133" i="1" s="1"/>
  <c r="BZ167" i="1"/>
  <c r="CA167" i="1" s="1"/>
  <c r="BZ235" i="1"/>
  <c r="CA235" i="1" s="1"/>
  <c r="BZ236" i="1"/>
  <c r="CA236" i="1" s="1"/>
  <c r="BZ243" i="1"/>
  <c r="CA243" i="1" s="1"/>
  <c r="BZ276" i="1"/>
  <c r="CA276" i="1" s="1"/>
  <c r="BZ117" i="1"/>
  <c r="CA117" i="1" s="1"/>
  <c r="BZ193" i="1"/>
  <c r="CA193" i="1" s="1"/>
  <c r="BZ262" i="1"/>
  <c r="CA262" i="1" s="1"/>
  <c r="BZ200" i="1"/>
  <c r="CA200" i="1" s="1"/>
  <c r="BZ87" i="1"/>
  <c r="CA87" i="1" s="1"/>
  <c r="BZ217" i="1"/>
  <c r="CA217" i="1" s="1"/>
  <c r="BZ201" i="1"/>
  <c r="CA201" i="1" s="1"/>
  <c r="BZ202" i="1"/>
  <c r="CA202" i="1" s="1"/>
  <c r="BZ135" i="1"/>
  <c r="CA135" i="1"/>
  <c r="BZ204" i="1"/>
  <c r="CA204" i="1" s="1"/>
  <c r="BZ188" i="1"/>
  <c r="CA188" i="1" s="1"/>
  <c r="BZ130" i="1"/>
  <c r="CA130" i="1" s="1"/>
  <c r="BZ162" i="1"/>
  <c r="CA162" i="1" s="1"/>
  <c r="BZ97" i="1"/>
  <c r="CA97" i="1"/>
  <c r="BZ161" i="1"/>
  <c r="CA161" i="1" s="1"/>
  <c r="BZ81" i="1"/>
  <c r="CA81" i="1" s="1"/>
  <c r="BZ157" i="1"/>
  <c r="CA157" i="1" s="1"/>
  <c r="BZ180" i="1"/>
  <c r="CA180" i="1" s="1"/>
  <c r="BZ211" i="1"/>
  <c r="CA211" i="1" s="1"/>
  <c r="BZ240" i="1"/>
  <c r="CA240" i="1" s="1"/>
  <c r="BZ290" i="1"/>
  <c r="CA290" i="1" s="1"/>
  <c r="BZ269" i="1"/>
  <c r="CA269" i="1" s="1"/>
  <c r="BZ219" i="1"/>
  <c r="CA219" i="1" s="1"/>
  <c r="BZ224" i="1"/>
  <c r="CA224" i="1" s="1"/>
  <c r="BZ227" i="1"/>
  <c r="CA227" i="1" s="1"/>
  <c r="BZ195" i="1"/>
  <c r="CA195" i="1" s="1"/>
  <c r="BZ281" i="1"/>
  <c r="CA281" i="1" s="1"/>
  <c r="BZ282" i="1"/>
  <c r="CA282" i="1" s="1"/>
  <c r="BZ169" i="1"/>
  <c r="CA169" i="1" s="1"/>
  <c r="BZ174" i="1"/>
  <c r="CA174" i="1"/>
  <c r="BZ93" i="1"/>
  <c r="CA93" i="1" s="1"/>
  <c r="BZ192" i="1"/>
  <c r="CA192" i="1" s="1"/>
  <c r="BZ177" i="1"/>
  <c r="CA177" i="1" s="1"/>
  <c r="BZ248" i="1"/>
  <c r="CA248" i="1" s="1"/>
  <c r="BZ209" i="1"/>
  <c r="CA209" i="1" s="1"/>
  <c r="BZ260" i="1"/>
  <c r="CA260" i="1" s="1"/>
  <c r="BZ250" i="1"/>
  <c r="CA250" i="1" s="1"/>
  <c r="BZ151" i="1"/>
  <c r="CA151" i="1" s="1"/>
  <c r="BZ194" i="1"/>
  <c r="CA194" i="1" s="1"/>
  <c r="BZ259" i="1"/>
  <c r="CA259" i="1" s="1"/>
  <c r="BZ288" i="1"/>
  <c r="CA288" i="1" s="1"/>
  <c r="BZ283" i="1"/>
  <c r="CA283" i="1" s="1"/>
  <c r="BZ90" i="1"/>
  <c r="CA90" i="1" s="1"/>
  <c r="BZ111" i="1"/>
  <c r="CA111" i="1" s="1"/>
  <c r="BZ176" i="1"/>
  <c r="CA176" i="1" s="1"/>
  <c r="BZ251" i="1"/>
  <c r="CA251" i="1" s="1"/>
  <c r="BZ144" i="1"/>
  <c r="CA144" i="1" s="1"/>
  <c r="BZ83" i="1"/>
  <c r="CA83" i="1" s="1"/>
  <c r="BZ249" i="1"/>
  <c r="CA249" i="1" s="1"/>
  <c r="BZ278" i="1"/>
  <c r="CA278" i="1" s="1"/>
  <c r="BZ112" i="1"/>
  <c r="CA112" i="1" s="1"/>
  <c r="BZ147" i="1"/>
  <c r="CA147" i="1" s="1"/>
  <c r="BZ272" i="1"/>
  <c r="CA272" i="1" s="1"/>
  <c r="BZ286" i="1"/>
  <c r="CA286" i="1" s="1"/>
  <c r="BZ255" i="1"/>
  <c r="CA255" i="1" s="1"/>
  <c r="BZ254" i="1"/>
  <c r="CA254" i="1" s="1"/>
  <c r="BZ241" i="1"/>
  <c r="CA241" i="1" s="1"/>
  <c r="BZ190" i="1"/>
  <c r="CA190" i="1" s="1"/>
  <c r="BZ257" i="1"/>
  <c r="CA257" i="1" s="1"/>
  <c r="BZ228" i="1"/>
  <c r="CA228" i="1" s="1"/>
  <c r="BZ163" i="1"/>
  <c r="CA163" i="1" s="1"/>
  <c r="BZ203" i="1"/>
  <c r="CA203" i="1" s="1"/>
  <c r="BZ256" i="1"/>
  <c r="CA256" i="1" s="1"/>
  <c r="BZ277" i="1"/>
  <c r="CA277" i="1" s="1"/>
  <c r="BZ242" i="1"/>
  <c r="CA242" i="1" s="1"/>
  <c r="BZ232" i="1"/>
  <c r="CA232" i="1" s="1"/>
  <c r="BZ230" i="1"/>
  <c r="CA230" i="1" s="1"/>
  <c r="BZ208" i="1"/>
  <c r="CA208" i="1" s="1"/>
  <c r="BZ152" i="1"/>
  <c r="CA152" i="1" s="1"/>
  <c r="BZ231" i="1"/>
  <c r="CA231" i="1" s="1"/>
  <c r="BZ234" i="1"/>
  <c r="CA234" i="1" s="1"/>
  <c r="BZ179" i="1"/>
  <c r="CA179" i="1" s="1"/>
  <c r="BZ182" i="1"/>
  <c r="CA182" i="1" s="1"/>
  <c r="BZ189" i="1"/>
  <c r="CA189" i="1" s="1"/>
  <c r="BZ127" i="1"/>
  <c r="CA127" i="1" s="1"/>
  <c r="BZ212" i="1"/>
  <c r="CA212" i="1" s="1"/>
  <c r="BZ116" i="1"/>
  <c r="CA116" i="1" s="1"/>
  <c r="BZ258" i="1"/>
  <c r="CA258" i="1" s="1"/>
  <c r="BZ244" i="1"/>
  <c r="CA244" i="1" s="1"/>
  <c r="BZ104" i="1"/>
  <c r="CA104" i="1" s="1"/>
  <c r="BZ274" i="1"/>
  <c r="CA274" i="1" s="1"/>
  <c r="BZ267" i="1"/>
  <c r="CA267" i="1" s="1"/>
  <c r="BZ271" i="1"/>
  <c r="CA271" i="1" s="1"/>
  <c r="BZ206" i="1"/>
  <c r="CA206" i="1" s="1"/>
  <c r="BZ220" i="1"/>
  <c r="CA220" i="1" s="1"/>
  <c r="BZ160" i="1"/>
  <c r="CA160" i="1"/>
  <c r="BW134" i="1"/>
  <c r="BX134" i="1" s="1"/>
  <c r="BW133" i="1"/>
  <c r="BX133" i="1" s="1"/>
  <c r="BW167" i="1"/>
  <c r="BX167" i="1" s="1"/>
  <c r="BW235" i="1"/>
  <c r="BX235" i="1" s="1"/>
  <c r="BW236" i="1"/>
  <c r="BX236" i="1" s="1"/>
  <c r="BW243" i="1"/>
  <c r="BX243" i="1" s="1"/>
  <c r="BW276" i="1"/>
  <c r="BX276" i="1" s="1"/>
  <c r="BW117" i="1"/>
  <c r="BX117" i="1" s="1"/>
  <c r="BW193" i="1"/>
  <c r="BX193" i="1" s="1"/>
  <c r="BW262" i="1"/>
  <c r="BX262" i="1" s="1"/>
  <c r="BW200" i="1"/>
  <c r="BX200" i="1" s="1"/>
  <c r="BW87" i="1"/>
  <c r="BX87" i="1" s="1"/>
  <c r="BW217" i="1"/>
  <c r="BX217" i="1" s="1"/>
  <c r="BW201" i="1"/>
  <c r="BX201" i="1" s="1"/>
  <c r="BW202" i="1"/>
  <c r="BX202" i="1" s="1"/>
  <c r="BW135" i="1"/>
  <c r="BX135" i="1" s="1"/>
  <c r="BW204" i="1"/>
  <c r="BX204" i="1" s="1"/>
  <c r="BW188" i="1"/>
  <c r="BX188" i="1" s="1"/>
  <c r="BW130" i="1"/>
  <c r="BX130" i="1" s="1"/>
  <c r="BW162" i="1"/>
  <c r="BX162" i="1" s="1"/>
  <c r="BW97" i="1"/>
  <c r="BW161" i="1"/>
  <c r="BX161" i="1" s="1"/>
  <c r="BW81" i="1"/>
  <c r="BX81" i="1" s="1"/>
  <c r="BW157" i="1"/>
  <c r="BX157" i="1" s="1"/>
  <c r="BW180" i="1"/>
  <c r="BX180" i="1" s="1"/>
  <c r="BW211" i="1"/>
  <c r="BX211" i="1" s="1"/>
  <c r="BW240" i="1"/>
  <c r="BX240" i="1" s="1"/>
  <c r="BW290" i="1"/>
  <c r="BX290" i="1" s="1"/>
  <c r="BW269" i="1"/>
  <c r="BX269" i="1" s="1"/>
  <c r="BW219" i="1"/>
  <c r="BX219" i="1" s="1"/>
  <c r="BW224" i="1"/>
  <c r="BX224" i="1" s="1"/>
  <c r="BW227" i="1"/>
  <c r="BX227" i="1" s="1"/>
  <c r="BW195" i="1"/>
  <c r="BX195" i="1" s="1"/>
  <c r="BW281" i="1"/>
  <c r="BX281" i="1" s="1"/>
  <c r="BW282" i="1"/>
  <c r="BX282" i="1" s="1"/>
  <c r="BW169" i="1"/>
  <c r="BX169" i="1" s="1"/>
  <c r="BW174" i="1"/>
  <c r="BX174" i="1" s="1"/>
  <c r="BW93" i="1"/>
  <c r="BX93" i="1" s="1"/>
  <c r="BW192" i="1"/>
  <c r="BX192" i="1" s="1"/>
  <c r="BW177" i="1"/>
  <c r="BX177" i="1" s="1"/>
  <c r="BW248" i="1"/>
  <c r="BX248" i="1" s="1"/>
  <c r="BW209" i="1"/>
  <c r="BX209" i="1" s="1"/>
  <c r="BW260" i="1"/>
  <c r="BX260" i="1" s="1"/>
  <c r="BW250" i="1"/>
  <c r="BX250" i="1" s="1"/>
  <c r="BW151" i="1"/>
  <c r="BX151" i="1" s="1"/>
  <c r="BW194" i="1"/>
  <c r="BX194" i="1" s="1"/>
  <c r="BW259" i="1"/>
  <c r="BX259" i="1" s="1"/>
  <c r="BW288" i="1"/>
  <c r="BX288" i="1" s="1"/>
  <c r="BW283" i="1"/>
  <c r="BX283" i="1" s="1"/>
  <c r="BW90" i="1"/>
  <c r="BX90" i="1" s="1"/>
  <c r="BW111" i="1"/>
  <c r="BX111" i="1" s="1"/>
  <c r="BW176" i="1"/>
  <c r="BX176" i="1" s="1"/>
  <c r="BW251" i="1"/>
  <c r="BX251" i="1" s="1"/>
  <c r="BW144" i="1"/>
  <c r="BX144" i="1" s="1"/>
  <c r="BW83" i="1"/>
  <c r="BX83" i="1" s="1"/>
  <c r="BW249" i="1"/>
  <c r="BX249" i="1" s="1"/>
  <c r="BW278" i="1"/>
  <c r="BX278" i="1" s="1"/>
  <c r="BW112" i="1"/>
  <c r="BX112" i="1" s="1"/>
  <c r="BW147" i="1"/>
  <c r="BX147" i="1" s="1"/>
  <c r="BW272" i="1"/>
  <c r="BX272" i="1" s="1"/>
  <c r="BW286" i="1"/>
  <c r="BX286" i="1" s="1"/>
  <c r="BW255" i="1"/>
  <c r="BX255" i="1" s="1"/>
  <c r="BW254" i="1"/>
  <c r="BX254" i="1" s="1"/>
  <c r="BW241" i="1"/>
  <c r="BX241" i="1" s="1"/>
  <c r="BW190" i="1"/>
  <c r="BX190" i="1" s="1"/>
  <c r="BW257" i="1"/>
  <c r="BX257" i="1" s="1"/>
  <c r="BW228" i="1"/>
  <c r="BX228" i="1" s="1"/>
  <c r="BW163" i="1"/>
  <c r="BX163" i="1" s="1"/>
  <c r="BW203" i="1"/>
  <c r="BX203" i="1" s="1"/>
  <c r="BW256" i="1"/>
  <c r="BX256" i="1" s="1"/>
  <c r="BW277" i="1"/>
  <c r="BX277" i="1" s="1"/>
  <c r="BW242" i="1"/>
  <c r="BX242" i="1" s="1"/>
  <c r="BW232" i="1"/>
  <c r="BX232" i="1" s="1"/>
  <c r="BW230" i="1"/>
  <c r="BX230" i="1" s="1"/>
  <c r="BW208" i="1"/>
  <c r="BX208" i="1" s="1"/>
  <c r="BW152" i="1"/>
  <c r="BX152" i="1" s="1"/>
  <c r="BW231" i="1"/>
  <c r="BX231" i="1" s="1"/>
  <c r="BW234" i="1"/>
  <c r="BX234" i="1" s="1"/>
  <c r="BW179" i="1"/>
  <c r="BX179" i="1" s="1"/>
  <c r="BW182" i="1"/>
  <c r="BX182" i="1" s="1"/>
  <c r="BW189" i="1"/>
  <c r="BX189" i="1" s="1"/>
  <c r="BW127" i="1"/>
  <c r="BX127" i="1" s="1"/>
  <c r="BW212" i="1"/>
  <c r="BX212" i="1" s="1"/>
  <c r="BW116" i="1"/>
  <c r="BX116" i="1" s="1"/>
  <c r="BW258" i="1"/>
  <c r="BX258" i="1" s="1"/>
  <c r="BW244" i="1"/>
  <c r="BX244" i="1" s="1"/>
  <c r="BW104" i="1"/>
  <c r="BX104" i="1" s="1"/>
  <c r="BW274" i="1"/>
  <c r="BX274" i="1" s="1"/>
  <c r="BW267" i="1"/>
  <c r="BX267" i="1" s="1"/>
  <c r="BW271" i="1"/>
  <c r="BX271" i="1" s="1"/>
  <c r="BW206" i="1"/>
  <c r="BX206" i="1" s="1"/>
  <c r="BW220" i="1"/>
  <c r="BX220" i="1" s="1"/>
  <c r="BW160" i="1"/>
  <c r="BX160" i="1" s="1"/>
  <c r="BT235" i="1"/>
  <c r="BU235" i="1"/>
  <c r="BT236" i="1"/>
  <c r="BU236" i="1" s="1"/>
  <c r="BT243" i="1"/>
  <c r="BU243" i="1" s="1"/>
  <c r="BT276" i="1"/>
  <c r="BU276" i="1" s="1"/>
  <c r="BT117" i="1"/>
  <c r="BU117" i="1" s="1"/>
  <c r="BT193" i="1"/>
  <c r="BU193" i="1" s="1"/>
  <c r="BT262" i="1"/>
  <c r="BU262" i="1" s="1"/>
  <c r="BT200" i="1"/>
  <c r="BU200" i="1" s="1"/>
  <c r="BT87" i="1"/>
  <c r="BU87" i="1" s="1"/>
  <c r="BT217" i="1"/>
  <c r="BU217" i="1" s="1"/>
  <c r="BT201" i="1"/>
  <c r="BU201" i="1" s="1"/>
  <c r="BT202" i="1"/>
  <c r="BU202" i="1" s="1"/>
  <c r="BT135" i="1"/>
  <c r="BU135" i="1" s="1"/>
  <c r="BT204" i="1"/>
  <c r="BU204" i="1"/>
  <c r="BT188" i="1"/>
  <c r="BU188" i="1" s="1"/>
  <c r="BT130" i="1"/>
  <c r="BU130" i="1" s="1"/>
  <c r="BT162" i="1"/>
  <c r="BU162" i="1" s="1"/>
  <c r="BT97" i="1"/>
  <c r="BU97" i="1" s="1"/>
  <c r="BT161" i="1"/>
  <c r="BU161" i="1" s="1"/>
  <c r="BT81" i="1"/>
  <c r="BU81" i="1" s="1"/>
  <c r="BT157" i="1"/>
  <c r="BU157" i="1" s="1"/>
  <c r="BT180" i="1"/>
  <c r="BU180" i="1" s="1"/>
  <c r="BT211" i="1"/>
  <c r="BU211" i="1" s="1"/>
  <c r="BT240" i="1"/>
  <c r="BU240" i="1" s="1"/>
  <c r="BT290" i="1"/>
  <c r="BU290" i="1" s="1"/>
  <c r="BT269" i="1"/>
  <c r="BU269" i="1" s="1"/>
  <c r="BT219" i="1"/>
  <c r="BU219" i="1" s="1"/>
  <c r="BT224" i="1"/>
  <c r="BU224" i="1" s="1"/>
  <c r="BT227" i="1"/>
  <c r="BU227" i="1" s="1"/>
  <c r="BT195" i="1"/>
  <c r="BU195" i="1" s="1"/>
  <c r="BT281" i="1"/>
  <c r="BU281" i="1" s="1"/>
  <c r="BT282" i="1"/>
  <c r="BU282" i="1" s="1"/>
  <c r="BT169" i="1"/>
  <c r="BU169" i="1"/>
  <c r="BT174" i="1"/>
  <c r="BU174" i="1" s="1"/>
  <c r="BT93" i="1"/>
  <c r="BU93" i="1" s="1"/>
  <c r="BT192" i="1"/>
  <c r="BU192" i="1"/>
  <c r="BT177" i="1"/>
  <c r="BU177" i="1" s="1"/>
  <c r="BT248" i="1"/>
  <c r="BU248" i="1" s="1"/>
  <c r="BT209" i="1"/>
  <c r="BU209" i="1" s="1"/>
  <c r="BT260" i="1"/>
  <c r="BU260" i="1" s="1"/>
  <c r="BT250" i="1"/>
  <c r="BU250" i="1" s="1"/>
  <c r="BT151" i="1"/>
  <c r="BU151" i="1" s="1"/>
  <c r="BT194" i="1"/>
  <c r="BU194" i="1" s="1"/>
  <c r="BT259" i="1"/>
  <c r="BU259" i="1" s="1"/>
  <c r="BT288" i="1"/>
  <c r="BU288" i="1" s="1"/>
  <c r="BT283" i="1"/>
  <c r="BU283" i="1" s="1"/>
  <c r="BT90" i="1"/>
  <c r="BU90" i="1" s="1"/>
  <c r="BT111" i="1"/>
  <c r="BU111" i="1" s="1"/>
  <c r="BT176" i="1"/>
  <c r="BU176" i="1" s="1"/>
  <c r="BT251" i="1"/>
  <c r="BU251" i="1" s="1"/>
  <c r="BT144" i="1"/>
  <c r="BU144" i="1" s="1"/>
  <c r="BT83" i="1"/>
  <c r="BU83" i="1" s="1"/>
  <c r="BT249" i="1"/>
  <c r="BU249" i="1" s="1"/>
  <c r="BT278" i="1"/>
  <c r="BU278" i="1" s="1"/>
  <c r="BT112" i="1"/>
  <c r="BU112" i="1" s="1"/>
  <c r="BT147" i="1"/>
  <c r="BU147" i="1" s="1"/>
  <c r="BT272" i="1"/>
  <c r="BU272" i="1" s="1"/>
  <c r="BT286" i="1"/>
  <c r="BU286" i="1" s="1"/>
  <c r="BT255" i="1"/>
  <c r="BU255" i="1" s="1"/>
  <c r="BT254" i="1"/>
  <c r="BU254" i="1" s="1"/>
  <c r="BT241" i="1"/>
  <c r="BU241" i="1" s="1"/>
  <c r="BT190" i="1"/>
  <c r="BU190" i="1" s="1"/>
  <c r="BT257" i="1"/>
  <c r="BU257" i="1" s="1"/>
  <c r="BT228" i="1"/>
  <c r="BU228" i="1" s="1"/>
  <c r="BT163" i="1"/>
  <c r="BU163" i="1" s="1"/>
  <c r="BT203" i="1"/>
  <c r="BU203" i="1" s="1"/>
  <c r="BT256" i="1"/>
  <c r="BU256" i="1" s="1"/>
  <c r="BT277" i="1"/>
  <c r="BU277" i="1" s="1"/>
  <c r="BT242" i="1"/>
  <c r="BU242" i="1" s="1"/>
  <c r="BT232" i="1"/>
  <c r="BU232" i="1" s="1"/>
  <c r="BT230" i="1"/>
  <c r="BU230" i="1" s="1"/>
  <c r="BT208" i="1"/>
  <c r="BU208" i="1" s="1"/>
  <c r="BT152" i="1"/>
  <c r="BU152" i="1"/>
  <c r="BT231" i="1"/>
  <c r="BU231" i="1" s="1"/>
  <c r="BT234" i="1"/>
  <c r="BU234" i="1" s="1"/>
  <c r="BT179" i="1"/>
  <c r="BU179" i="1" s="1"/>
  <c r="BT182" i="1"/>
  <c r="BU182" i="1" s="1"/>
  <c r="BT189" i="1"/>
  <c r="BU189" i="1" s="1"/>
  <c r="BT127" i="1"/>
  <c r="BU127" i="1" s="1"/>
  <c r="BT212" i="1"/>
  <c r="BU212" i="1" s="1"/>
  <c r="BT116" i="1"/>
  <c r="BU116" i="1" s="1"/>
  <c r="BT258" i="1"/>
  <c r="BU258" i="1" s="1"/>
  <c r="BT244" i="1"/>
  <c r="BU244" i="1" s="1"/>
  <c r="BT104" i="1"/>
  <c r="BU104" i="1" s="1"/>
  <c r="BT274" i="1"/>
  <c r="BU274" i="1" s="1"/>
  <c r="BT267" i="1"/>
  <c r="BU267" i="1" s="1"/>
  <c r="BT271" i="1"/>
  <c r="BU271" i="1" s="1"/>
  <c r="BT206" i="1"/>
  <c r="BU206" i="1" s="1"/>
  <c r="BT220" i="1"/>
  <c r="BU220" i="1" s="1"/>
  <c r="BT160" i="1"/>
  <c r="BU160" i="1" s="1"/>
  <c r="BT134" i="1"/>
  <c r="BU134" i="1" s="1"/>
  <c r="BT133" i="1"/>
  <c r="BU133" i="1" s="1"/>
  <c r="BT167" i="1"/>
  <c r="BU167" i="1" s="1"/>
  <c r="BR193" i="1"/>
  <c r="BR161" i="1"/>
  <c r="BR176" i="1"/>
  <c r="BR147" i="1"/>
  <c r="BR127" i="1"/>
  <c r="BR212" i="1"/>
  <c r="BQ134" i="1"/>
  <c r="BR134" i="1" s="1"/>
  <c r="BQ133" i="1"/>
  <c r="BR133" i="1" s="1"/>
  <c r="BQ167" i="1"/>
  <c r="BR167" i="1" s="1"/>
  <c r="BQ235" i="1"/>
  <c r="BR235" i="1" s="1"/>
  <c r="BQ236" i="1"/>
  <c r="BR236" i="1" s="1"/>
  <c r="BQ243" i="1"/>
  <c r="BR243" i="1" s="1"/>
  <c r="BQ276" i="1"/>
  <c r="BR276" i="1" s="1"/>
  <c r="BQ117" i="1"/>
  <c r="BR117" i="1" s="1"/>
  <c r="BQ193" i="1"/>
  <c r="BQ262" i="1"/>
  <c r="BR262" i="1" s="1"/>
  <c r="BQ200" i="1"/>
  <c r="BR200" i="1" s="1"/>
  <c r="BQ87" i="1"/>
  <c r="BR87" i="1" s="1"/>
  <c r="BQ217" i="1"/>
  <c r="BR217" i="1" s="1"/>
  <c r="BQ201" i="1"/>
  <c r="BR201" i="1" s="1"/>
  <c r="BQ202" i="1"/>
  <c r="BR202" i="1" s="1"/>
  <c r="BQ135" i="1"/>
  <c r="BR135" i="1" s="1"/>
  <c r="BQ204" i="1"/>
  <c r="BR204" i="1" s="1"/>
  <c r="BQ188" i="1"/>
  <c r="BR188" i="1" s="1"/>
  <c r="BQ130" i="1"/>
  <c r="BR130" i="1" s="1"/>
  <c r="BQ162" i="1"/>
  <c r="BR162" i="1" s="1"/>
  <c r="BQ97" i="1"/>
  <c r="BR97" i="1" s="1"/>
  <c r="BQ161" i="1"/>
  <c r="BQ81" i="1"/>
  <c r="BR81" i="1" s="1"/>
  <c r="BQ157" i="1"/>
  <c r="BR157" i="1" s="1"/>
  <c r="BQ180" i="1"/>
  <c r="BR180" i="1" s="1"/>
  <c r="BQ211" i="1"/>
  <c r="BR211" i="1" s="1"/>
  <c r="BQ240" i="1"/>
  <c r="BR240" i="1" s="1"/>
  <c r="BQ290" i="1"/>
  <c r="BR290" i="1" s="1"/>
  <c r="BQ269" i="1"/>
  <c r="BR269" i="1" s="1"/>
  <c r="BQ219" i="1"/>
  <c r="BR219" i="1" s="1"/>
  <c r="BQ224" i="1"/>
  <c r="BR224" i="1" s="1"/>
  <c r="BQ227" i="1"/>
  <c r="BR227" i="1" s="1"/>
  <c r="BQ195" i="1"/>
  <c r="BR195" i="1" s="1"/>
  <c r="BQ281" i="1"/>
  <c r="BR281" i="1" s="1"/>
  <c r="BQ282" i="1"/>
  <c r="BR282" i="1" s="1"/>
  <c r="BQ169" i="1"/>
  <c r="BR169" i="1" s="1"/>
  <c r="BQ174" i="1"/>
  <c r="BR174" i="1" s="1"/>
  <c r="BQ93" i="1"/>
  <c r="BR93" i="1" s="1"/>
  <c r="BQ192" i="1"/>
  <c r="BR192" i="1" s="1"/>
  <c r="BQ177" i="1"/>
  <c r="BR177" i="1" s="1"/>
  <c r="BQ248" i="1"/>
  <c r="BR248" i="1" s="1"/>
  <c r="BQ209" i="1"/>
  <c r="BR209" i="1" s="1"/>
  <c r="BQ260" i="1"/>
  <c r="BR260" i="1" s="1"/>
  <c r="BQ250" i="1"/>
  <c r="BR250" i="1" s="1"/>
  <c r="BQ151" i="1"/>
  <c r="BR151" i="1" s="1"/>
  <c r="BQ194" i="1"/>
  <c r="BR194" i="1" s="1"/>
  <c r="BQ259" i="1"/>
  <c r="BR259" i="1" s="1"/>
  <c r="BQ288" i="1"/>
  <c r="BR288" i="1" s="1"/>
  <c r="BQ283" i="1"/>
  <c r="BR283" i="1" s="1"/>
  <c r="BQ90" i="1"/>
  <c r="BR90" i="1" s="1"/>
  <c r="BQ111" i="1"/>
  <c r="BR111" i="1" s="1"/>
  <c r="BQ176" i="1"/>
  <c r="BQ251" i="1"/>
  <c r="BR251" i="1" s="1"/>
  <c r="BQ144" i="1"/>
  <c r="BR144" i="1" s="1"/>
  <c r="BQ83" i="1"/>
  <c r="BR83" i="1" s="1"/>
  <c r="BQ249" i="1"/>
  <c r="BR249" i="1" s="1"/>
  <c r="BQ278" i="1"/>
  <c r="BR278" i="1" s="1"/>
  <c r="BQ112" i="1"/>
  <c r="BR112" i="1" s="1"/>
  <c r="BQ147" i="1"/>
  <c r="BQ272" i="1"/>
  <c r="BR272" i="1" s="1"/>
  <c r="BQ286" i="1"/>
  <c r="BR286" i="1" s="1"/>
  <c r="BQ255" i="1"/>
  <c r="BR255" i="1" s="1"/>
  <c r="BQ254" i="1"/>
  <c r="BR254" i="1" s="1"/>
  <c r="BQ241" i="1"/>
  <c r="BR241" i="1" s="1"/>
  <c r="BQ190" i="1"/>
  <c r="BR190" i="1" s="1"/>
  <c r="BQ257" i="1"/>
  <c r="BR257" i="1" s="1"/>
  <c r="BQ228" i="1"/>
  <c r="BR228" i="1" s="1"/>
  <c r="BQ163" i="1"/>
  <c r="BR163" i="1" s="1"/>
  <c r="BQ203" i="1"/>
  <c r="BR203" i="1" s="1"/>
  <c r="BQ256" i="1"/>
  <c r="BR256" i="1" s="1"/>
  <c r="BQ277" i="1"/>
  <c r="BR277" i="1" s="1"/>
  <c r="BQ242" i="1"/>
  <c r="BR242" i="1" s="1"/>
  <c r="BQ232" i="1"/>
  <c r="BR232" i="1" s="1"/>
  <c r="BQ230" i="1"/>
  <c r="BR230" i="1" s="1"/>
  <c r="BQ208" i="1"/>
  <c r="BR208" i="1" s="1"/>
  <c r="BQ152" i="1"/>
  <c r="BR152" i="1" s="1"/>
  <c r="BQ231" i="1"/>
  <c r="BR231" i="1" s="1"/>
  <c r="BQ234" i="1"/>
  <c r="BR234" i="1" s="1"/>
  <c r="BQ179" i="1"/>
  <c r="BR179" i="1" s="1"/>
  <c r="BQ182" i="1"/>
  <c r="BR182" i="1" s="1"/>
  <c r="BQ189" i="1"/>
  <c r="BR189" i="1" s="1"/>
  <c r="BQ127" i="1"/>
  <c r="BQ212" i="1"/>
  <c r="BQ116" i="1"/>
  <c r="BR116" i="1" s="1"/>
  <c r="BQ258" i="1"/>
  <c r="BR258" i="1" s="1"/>
  <c r="BQ244" i="1"/>
  <c r="BR244" i="1" s="1"/>
  <c r="BQ104" i="1"/>
  <c r="BR104" i="1" s="1"/>
  <c r="BQ274" i="1"/>
  <c r="BR274" i="1" s="1"/>
  <c r="BQ267" i="1"/>
  <c r="BR267" i="1" s="1"/>
  <c r="BQ271" i="1"/>
  <c r="BR271" i="1" s="1"/>
  <c r="BQ206" i="1"/>
  <c r="BR206" i="1" s="1"/>
  <c r="BQ220" i="1"/>
  <c r="BR220" i="1" s="1"/>
  <c r="BQ160" i="1"/>
  <c r="BR160" i="1" s="1"/>
  <c r="BI218" i="1"/>
  <c r="BI127" i="1"/>
  <c r="BI161" i="1"/>
  <c r="BI139" i="1"/>
  <c r="BI204" i="1"/>
  <c r="BI203" i="1"/>
  <c r="BI162" i="1"/>
  <c r="BI125" i="1"/>
  <c r="BI212" i="1"/>
  <c r="BI242" i="1"/>
  <c r="BI166" i="1"/>
  <c r="BI264" i="1"/>
  <c r="BI124" i="1"/>
  <c r="BI211" i="1"/>
  <c r="BI187" i="1"/>
  <c r="BI230" i="1"/>
  <c r="BI177" i="1"/>
  <c r="BI254" i="1"/>
  <c r="BG218" i="1"/>
  <c r="BG127" i="1"/>
  <c r="BG161" i="1"/>
  <c r="BG139" i="1"/>
  <c r="BG204" i="1"/>
  <c r="BG203" i="1"/>
  <c r="BG162" i="1"/>
  <c r="BG125" i="1"/>
  <c r="BG212" i="1"/>
  <c r="BG242" i="1"/>
  <c r="BG166" i="1"/>
  <c r="BG264" i="1"/>
  <c r="BG124" i="1"/>
  <c r="BG211" i="1"/>
  <c r="BG187" i="1"/>
  <c r="BG230" i="1"/>
  <c r="BG177" i="1"/>
  <c r="BG254" i="1"/>
  <c r="BD218" i="1"/>
  <c r="BE218" i="1" s="1"/>
  <c r="BD127" i="1"/>
  <c r="BE127" i="1" s="1"/>
  <c r="BD161" i="1"/>
  <c r="BE161" i="1" s="1"/>
  <c r="BD139" i="1"/>
  <c r="BE139" i="1" s="1"/>
  <c r="BD204" i="1"/>
  <c r="BE204" i="1" s="1"/>
  <c r="BD203" i="1"/>
  <c r="BE203" i="1" s="1"/>
  <c r="BD162" i="1"/>
  <c r="BE162" i="1" s="1"/>
  <c r="BD125" i="1"/>
  <c r="BE125" i="1" s="1"/>
  <c r="BD212" i="1"/>
  <c r="BE212" i="1" s="1"/>
  <c r="BD242" i="1"/>
  <c r="BE242" i="1" s="1"/>
  <c r="BD166" i="1"/>
  <c r="BE166" i="1" s="1"/>
  <c r="BD264" i="1"/>
  <c r="BE264" i="1" s="1"/>
  <c r="BD124" i="1"/>
  <c r="BE124" i="1" s="1"/>
  <c r="BD211" i="1"/>
  <c r="BE211" i="1" s="1"/>
  <c r="BD187" i="1"/>
  <c r="BE187" i="1" s="1"/>
  <c r="BD230" i="1"/>
  <c r="BE230" i="1" s="1"/>
  <c r="BD177" i="1"/>
  <c r="BE177" i="1" s="1"/>
  <c r="BD254" i="1"/>
  <c r="BE254" i="1" s="1"/>
  <c r="BA218" i="1"/>
  <c r="BB218" i="1" s="1"/>
  <c r="BA127" i="1"/>
  <c r="BB127" i="1" s="1"/>
  <c r="BA161" i="1"/>
  <c r="BB161" i="1" s="1"/>
  <c r="BA139" i="1"/>
  <c r="BA204" i="1"/>
  <c r="BB204" i="1" s="1"/>
  <c r="BA203" i="1"/>
  <c r="BB203" i="1" s="1"/>
  <c r="BA162" i="1"/>
  <c r="BB162" i="1" s="1"/>
  <c r="BA125" i="1"/>
  <c r="BB125" i="1" s="1"/>
  <c r="BA212" i="1"/>
  <c r="BB212" i="1" s="1"/>
  <c r="BA242" i="1"/>
  <c r="BB242" i="1" s="1"/>
  <c r="BA166" i="1"/>
  <c r="BB166" i="1" s="1"/>
  <c r="BA264" i="1"/>
  <c r="BB264" i="1" s="1"/>
  <c r="BA124" i="1"/>
  <c r="BB124" i="1" s="1"/>
  <c r="BA211" i="1"/>
  <c r="BA187" i="1"/>
  <c r="BB187" i="1" s="1"/>
  <c r="BA230" i="1"/>
  <c r="BB230" i="1" s="1"/>
  <c r="BA177" i="1"/>
  <c r="BB177" i="1" s="1"/>
  <c r="BA254" i="1"/>
  <c r="BB254" i="1" s="1"/>
  <c r="AX218" i="1"/>
  <c r="AY218" i="1" s="1"/>
  <c r="AX127" i="1"/>
  <c r="AY127" i="1" s="1"/>
  <c r="AX161" i="1"/>
  <c r="AY161" i="1" s="1"/>
  <c r="AX139" i="1"/>
  <c r="AY139" i="1" s="1"/>
  <c r="AX204" i="1"/>
  <c r="AY204" i="1" s="1"/>
  <c r="AX203" i="1"/>
  <c r="AY203" i="1" s="1"/>
  <c r="AX162" i="1"/>
  <c r="AY162" i="1" s="1"/>
  <c r="AX125" i="1"/>
  <c r="AY125" i="1" s="1"/>
  <c r="AX212" i="1"/>
  <c r="AY212" i="1" s="1"/>
  <c r="AX242" i="1"/>
  <c r="AY242" i="1" s="1"/>
  <c r="AX166" i="1"/>
  <c r="AY166" i="1" s="1"/>
  <c r="AX264" i="1"/>
  <c r="AY264" i="1" s="1"/>
  <c r="AX124" i="1"/>
  <c r="AY124" i="1" s="1"/>
  <c r="AX211" i="1"/>
  <c r="AY211" i="1" s="1"/>
  <c r="AX187" i="1"/>
  <c r="AY187" i="1" s="1"/>
  <c r="AX230" i="1"/>
  <c r="AY230" i="1" s="1"/>
  <c r="AX177" i="1"/>
  <c r="AY177" i="1" s="1"/>
  <c r="AX254" i="1"/>
  <c r="AY254" i="1" s="1"/>
  <c r="AU218" i="1"/>
  <c r="AV218" i="1" s="1"/>
  <c r="AU127" i="1"/>
  <c r="AV127" i="1" s="1"/>
  <c r="AU161" i="1"/>
  <c r="AV161" i="1" s="1"/>
  <c r="AU139" i="1"/>
  <c r="AV139" i="1" s="1"/>
  <c r="AU204" i="1"/>
  <c r="AV204" i="1" s="1"/>
  <c r="AU203" i="1"/>
  <c r="AV203" i="1" s="1"/>
  <c r="AU162" i="1"/>
  <c r="AV162" i="1" s="1"/>
  <c r="AU125" i="1"/>
  <c r="AV125" i="1" s="1"/>
  <c r="AU212" i="1"/>
  <c r="AV212" i="1" s="1"/>
  <c r="AU242" i="1"/>
  <c r="AV242" i="1" s="1"/>
  <c r="AU166" i="1"/>
  <c r="AV166" i="1" s="1"/>
  <c r="AU264" i="1"/>
  <c r="AV264" i="1" s="1"/>
  <c r="AU124" i="1"/>
  <c r="AV124" i="1" s="1"/>
  <c r="AU211" i="1"/>
  <c r="AV211" i="1" s="1"/>
  <c r="AU187" i="1"/>
  <c r="AV187" i="1" s="1"/>
  <c r="AU230" i="1"/>
  <c r="AV230" i="1" s="1"/>
  <c r="AU177" i="1"/>
  <c r="AV177" i="1" s="1"/>
  <c r="AU254" i="1"/>
  <c r="AV254" i="1" s="1"/>
  <c r="BQ241" i="3"/>
  <c r="BP188" i="3"/>
  <c r="BM241" i="3"/>
  <c r="BN241" i="3" s="1"/>
  <c r="BK241" i="3"/>
  <c r="BI241" i="3"/>
  <c r="BF241" i="3"/>
  <c r="BG241" i="3" s="1"/>
  <c r="BA241" i="3"/>
  <c r="BB241" i="3" s="1"/>
  <c r="BP241" i="3"/>
  <c r="BM188" i="3"/>
  <c r="BN188" i="3" s="1"/>
  <c r="BK188" i="3"/>
  <c r="BI188" i="3"/>
  <c r="BF188" i="3"/>
  <c r="BG188" i="3" s="1"/>
  <c r="BA188" i="3"/>
  <c r="BB188" i="3" s="1"/>
  <c r="BC188" i="3" s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3" i="1"/>
  <c r="F3" i="1"/>
  <c r="BD144" i="1"/>
  <c r="BE144" i="1" s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28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5" i="1"/>
  <c r="BI12" i="1"/>
  <c r="BI5" i="1"/>
  <c r="BI7" i="1"/>
  <c r="BI16" i="1"/>
  <c r="BI9" i="1"/>
  <c r="BI22" i="1"/>
  <c r="BI6" i="1"/>
  <c r="BI50" i="1"/>
  <c r="BI11" i="1"/>
  <c r="BI41" i="1"/>
  <c r="BI52" i="1"/>
  <c r="BI33" i="1"/>
  <c r="BI19" i="1"/>
  <c r="BI79" i="1"/>
  <c r="BI36" i="1"/>
  <c r="BI55" i="1"/>
  <c r="BI81" i="1"/>
  <c r="BI28" i="1"/>
  <c r="BI67" i="1"/>
  <c r="BI143" i="1"/>
  <c r="BI51" i="1"/>
  <c r="BI4" i="1"/>
  <c r="BI48" i="1"/>
  <c r="BI181" i="1"/>
  <c r="BI92" i="1"/>
  <c r="BI128" i="1"/>
  <c r="BI87" i="1"/>
  <c r="BI77" i="1"/>
  <c r="BI14" i="1"/>
  <c r="BI8" i="1"/>
  <c r="BI71" i="1"/>
  <c r="BI57" i="1"/>
  <c r="BI72" i="1"/>
  <c r="BI112" i="1"/>
  <c r="BI46" i="1"/>
  <c r="BI100" i="1"/>
  <c r="BI94" i="1"/>
  <c r="BI107" i="1"/>
  <c r="BI40" i="1"/>
  <c r="BI186" i="1"/>
  <c r="BI134" i="1"/>
  <c r="BI173" i="1"/>
  <c r="BI35" i="1"/>
  <c r="BI10" i="1"/>
  <c r="BI96" i="1"/>
  <c r="BI169" i="1"/>
  <c r="BI193" i="1"/>
  <c r="BI199" i="1"/>
  <c r="BI223" i="1"/>
  <c r="BI43" i="1"/>
  <c r="BI27" i="1"/>
  <c r="BI15" i="1"/>
  <c r="BI37" i="1"/>
  <c r="BI42" i="1"/>
  <c r="BI163" i="1"/>
  <c r="BI38" i="1"/>
  <c r="BI31" i="1"/>
  <c r="BI18" i="1"/>
  <c r="BI26" i="1"/>
  <c r="BI64" i="1"/>
  <c r="BI153" i="1"/>
  <c r="BI54" i="1"/>
  <c r="BI29" i="1"/>
  <c r="BI61" i="1"/>
  <c r="BI23" i="1"/>
  <c r="BI101" i="1"/>
  <c r="BI93" i="1"/>
  <c r="BI70" i="1"/>
  <c r="BI20" i="1"/>
  <c r="BI190" i="1"/>
  <c r="BI196" i="1"/>
  <c r="BI45" i="1"/>
  <c r="BI74" i="1"/>
  <c r="BI88" i="1"/>
  <c r="BI84" i="1"/>
  <c r="BI149" i="1"/>
  <c r="BI65" i="1"/>
  <c r="BI102" i="1"/>
  <c r="BI30" i="1"/>
  <c r="BI118" i="1"/>
  <c r="BI59" i="1"/>
  <c r="BI140" i="1"/>
  <c r="BI155" i="1"/>
  <c r="BI154" i="1"/>
  <c r="BI80" i="1"/>
  <c r="BI68" i="1"/>
  <c r="BI78" i="1"/>
  <c r="BI89" i="1"/>
  <c r="BI200" i="1"/>
  <c r="BI73" i="1"/>
  <c r="BI180" i="1"/>
  <c r="BI25" i="1"/>
  <c r="BI63" i="1"/>
  <c r="BI69" i="1"/>
  <c r="BI44" i="1"/>
  <c r="BI17" i="1"/>
  <c r="BI121" i="1"/>
  <c r="BI157" i="1"/>
  <c r="BI110" i="1"/>
  <c r="BI104" i="1"/>
  <c r="BI171" i="1"/>
  <c r="BI58" i="1"/>
  <c r="BI147" i="1"/>
  <c r="BI148" i="1"/>
  <c r="BI34" i="1"/>
  <c r="BI141" i="1"/>
  <c r="BI95" i="1"/>
  <c r="BI114" i="1"/>
  <c r="BI129" i="1"/>
  <c r="BI109" i="1"/>
  <c r="BI137" i="1"/>
  <c r="BI123" i="1"/>
  <c r="BI66" i="1"/>
  <c r="BI142" i="1"/>
  <c r="BI252" i="1"/>
  <c r="BI198" i="1"/>
  <c r="BI21" i="1"/>
  <c r="BI49" i="1"/>
  <c r="BI120" i="1"/>
  <c r="BI82" i="1"/>
  <c r="BI231" i="1"/>
  <c r="BI24" i="1"/>
  <c r="BI108" i="1"/>
  <c r="BI32" i="1"/>
  <c r="BI135" i="1"/>
  <c r="BI47" i="1"/>
  <c r="BI174" i="1"/>
  <c r="BI178" i="1"/>
  <c r="BI172" i="1"/>
  <c r="BI76" i="1"/>
  <c r="BI189" i="1"/>
  <c r="BI13" i="1"/>
  <c r="BI39" i="1"/>
  <c r="BI167" i="1"/>
  <c r="BI130" i="1"/>
  <c r="BI222" i="1"/>
  <c r="BI113" i="1"/>
  <c r="BI75" i="1"/>
  <c r="BI56" i="1"/>
  <c r="BI91" i="1"/>
  <c r="BI116" i="1"/>
  <c r="BI131" i="1"/>
  <c r="BI192" i="1"/>
  <c r="BI152" i="1"/>
  <c r="BI138" i="1"/>
  <c r="BI160" i="1"/>
  <c r="BI229" i="1"/>
  <c r="BI83" i="1"/>
  <c r="BI133" i="1"/>
  <c r="BI150" i="1"/>
  <c r="BI243" i="1"/>
  <c r="BI227" i="1"/>
  <c r="BI220" i="1"/>
  <c r="BI185" i="1"/>
  <c r="BI106" i="1"/>
  <c r="BI232" i="1"/>
  <c r="BI99" i="1"/>
  <c r="BI278" i="1"/>
  <c r="BI103" i="1"/>
  <c r="BI62" i="1"/>
  <c r="BI85" i="1"/>
  <c r="BI60" i="1"/>
  <c r="BI126" i="1"/>
  <c r="BI117" i="1"/>
  <c r="BI176" i="1"/>
  <c r="BI90" i="1"/>
  <c r="BI241" i="1"/>
  <c r="BI122" i="1"/>
  <c r="BI53" i="1"/>
  <c r="BI151" i="1"/>
  <c r="BI272" i="1"/>
  <c r="BI105" i="1"/>
  <c r="BI182" i="1"/>
  <c r="BI86" i="1"/>
  <c r="BI146" i="1"/>
  <c r="BI247" i="1"/>
  <c r="BI165" i="1"/>
  <c r="BI215" i="1"/>
  <c r="BI158" i="1"/>
  <c r="BI145" i="1"/>
  <c r="BI248" i="1"/>
  <c r="BI159" i="1"/>
  <c r="BI195" i="1"/>
  <c r="BI115" i="1"/>
  <c r="BI206" i="1"/>
  <c r="BI170" i="1"/>
  <c r="BI119" i="1"/>
  <c r="BI188" i="1"/>
  <c r="BI132" i="1"/>
  <c r="BI201" i="1"/>
  <c r="BI111" i="1"/>
  <c r="BI144" i="1"/>
  <c r="BI3" i="1"/>
  <c r="BG144" i="1"/>
  <c r="BA144" i="1"/>
  <c r="BB144" i="1" s="1"/>
  <c r="AX144" i="1"/>
  <c r="AY144" i="1" s="1"/>
  <c r="AU144" i="1"/>
  <c r="AV144" i="1" s="1"/>
  <c r="CE128" i="1"/>
  <c r="CC128" i="1"/>
  <c r="BZ128" i="1"/>
  <c r="CA128" i="1" s="1"/>
  <c r="BW128" i="1"/>
  <c r="BX128" i="1" s="1"/>
  <c r="BT128" i="1"/>
  <c r="BU128" i="1" s="1"/>
  <c r="BQ128" i="1"/>
  <c r="BR128" i="1" s="1"/>
  <c r="BG150" i="1"/>
  <c r="BG86" i="1"/>
  <c r="BG151" i="1"/>
  <c r="BG47" i="1"/>
  <c r="BG215" i="1"/>
  <c r="BG146" i="1"/>
  <c r="BG158" i="1"/>
  <c r="BG198" i="1"/>
  <c r="BG159" i="1"/>
  <c r="BG115" i="1"/>
  <c r="BG248" i="1"/>
  <c r="BG122" i="1"/>
  <c r="BG201" i="1"/>
  <c r="BG132" i="1"/>
  <c r="BG105" i="1"/>
  <c r="BG195" i="1"/>
  <c r="BG182" i="1"/>
  <c r="BG111" i="1"/>
  <c r="BD150" i="1"/>
  <c r="BE150" i="1" s="1"/>
  <c r="BD86" i="1"/>
  <c r="BE86" i="1" s="1"/>
  <c r="BD151" i="1"/>
  <c r="BE151" i="1" s="1"/>
  <c r="BD47" i="1"/>
  <c r="BE47" i="1" s="1"/>
  <c r="BD215" i="1"/>
  <c r="BE215" i="1" s="1"/>
  <c r="BD146" i="1"/>
  <c r="BE146" i="1" s="1"/>
  <c r="BD158" i="1"/>
  <c r="BE158" i="1" s="1"/>
  <c r="BD198" i="1"/>
  <c r="BE198" i="1" s="1"/>
  <c r="BD159" i="1"/>
  <c r="BE159" i="1" s="1"/>
  <c r="BD115" i="1"/>
  <c r="BE115" i="1" s="1"/>
  <c r="BD248" i="1"/>
  <c r="BE248" i="1" s="1"/>
  <c r="BD122" i="1"/>
  <c r="BE122" i="1" s="1"/>
  <c r="BD201" i="1"/>
  <c r="BE201" i="1" s="1"/>
  <c r="BD132" i="1"/>
  <c r="BE132" i="1" s="1"/>
  <c r="BD105" i="1"/>
  <c r="BE105" i="1" s="1"/>
  <c r="BD195" i="1"/>
  <c r="BE195" i="1" s="1"/>
  <c r="BD182" i="1"/>
  <c r="BE182" i="1" s="1"/>
  <c r="BD111" i="1"/>
  <c r="BE111" i="1" s="1"/>
  <c r="BA150" i="1"/>
  <c r="BB150" i="1" s="1"/>
  <c r="BA86" i="1"/>
  <c r="BB86" i="1" s="1"/>
  <c r="BA151" i="1"/>
  <c r="BB151" i="1" s="1"/>
  <c r="BA47" i="1"/>
  <c r="BB47" i="1" s="1"/>
  <c r="BA215" i="1"/>
  <c r="BB215" i="1" s="1"/>
  <c r="BA146" i="1"/>
  <c r="BB146" i="1" s="1"/>
  <c r="BA158" i="1"/>
  <c r="BB158" i="1" s="1"/>
  <c r="BA198" i="1"/>
  <c r="BB198" i="1" s="1"/>
  <c r="BA159" i="1"/>
  <c r="BB159" i="1" s="1"/>
  <c r="BA115" i="1"/>
  <c r="BB115" i="1" s="1"/>
  <c r="BA248" i="1"/>
  <c r="BA122" i="1"/>
  <c r="BA201" i="1"/>
  <c r="BB201" i="1" s="1"/>
  <c r="BA132" i="1"/>
  <c r="BB132" i="1" s="1"/>
  <c r="BA105" i="1"/>
  <c r="BB105" i="1" s="1"/>
  <c r="BA195" i="1"/>
  <c r="BB195" i="1" s="1"/>
  <c r="BA182" i="1"/>
  <c r="BB182" i="1" s="1"/>
  <c r="BA111" i="1"/>
  <c r="BB111" i="1" s="1"/>
  <c r="AX150" i="1"/>
  <c r="AY150" i="1" s="1"/>
  <c r="AX86" i="1"/>
  <c r="AY86" i="1" s="1"/>
  <c r="AX151" i="1"/>
  <c r="AY151" i="1" s="1"/>
  <c r="AX47" i="1"/>
  <c r="AY47" i="1" s="1"/>
  <c r="AX215" i="1"/>
  <c r="AY215" i="1" s="1"/>
  <c r="AX146" i="1"/>
  <c r="AY146" i="1" s="1"/>
  <c r="AX158" i="1"/>
  <c r="AY158" i="1" s="1"/>
  <c r="AX198" i="1"/>
  <c r="AY198" i="1" s="1"/>
  <c r="AX159" i="1"/>
  <c r="AY159" i="1" s="1"/>
  <c r="AX115" i="1"/>
  <c r="AY115" i="1" s="1"/>
  <c r="AX248" i="1"/>
  <c r="AY248" i="1" s="1"/>
  <c r="AX122" i="1"/>
  <c r="AY122" i="1" s="1"/>
  <c r="AX201" i="1"/>
  <c r="AY201" i="1" s="1"/>
  <c r="AX132" i="1"/>
  <c r="AY132" i="1" s="1"/>
  <c r="AX105" i="1"/>
  <c r="AY105" i="1" s="1"/>
  <c r="AX195" i="1"/>
  <c r="AY195" i="1" s="1"/>
  <c r="AX182" i="1"/>
  <c r="AY182" i="1" s="1"/>
  <c r="AX111" i="1"/>
  <c r="AY111" i="1" s="1"/>
  <c r="AU150" i="1"/>
  <c r="AV150" i="1" s="1"/>
  <c r="AU86" i="1"/>
  <c r="AV86" i="1" s="1"/>
  <c r="AU151" i="1"/>
  <c r="AV151" i="1" s="1"/>
  <c r="AU47" i="1"/>
  <c r="AV47" i="1" s="1"/>
  <c r="AU215" i="1"/>
  <c r="AV215" i="1" s="1"/>
  <c r="AU146" i="1"/>
  <c r="AV146" i="1" s="1"/>
  <c r="AU158" i="1"/>
  <c r="AV158" i="1" s="1"/>
  <c r="AU198" i="1"/>
  <c r="AV198" i="1" s="1"/>
  <c r="AU159" i="1"/>
  <c r="AV159" i="1" s="1"/>
  <c r="AU115" i="1"/>
  <c r="AV115" i="1" s="1"/>
  <c r="AU248" i="1"/>
  <c r="AV248" i="1" s="1"/>
  <c r="AU122" i="1"/>
  <c r="AV122" i="1" s="1"/>
  <c r="AU201" i="1"/>
  <c r="AV201" i="1" s="1"/>
  <c r="AU132" i="1"/>
  <c r="AV132" i="1" s="1"/>
  <c r="AU105" i="1"/>
  <c r="AV105" i="1" s="1"/>
  <c r="AU195" i="1"/>
  <c r="AV195" i="1" s="1"/>
  <c r="AU182" i="1"/>
  <c r="AV182" i="1" s="1"/>
  <c r="AU111" i="1"/>
  <c r="AV111" i="1" s="1"/>
  <c r="CN134" i="3"/>
  <c r="CO134" i="3" s="1"/>
  <c r="CN70" i="3"/>
  <c r="CO70" i="3" s="1"/>
  <c r="CN130" i="3"/>
  <c r="CO130" i="3" s="1"/>
  <c r="CN177" i="3"/>
  <c r="CO177" i="3" s="1"/>
  <c r="CN101" i="3"/>
  <c r="CO101" i="3" s="1"/>
  <c r="CN63" i="3"/>
  <c r="CO63" i="3" s="1"/>
  <c r="CN188" i="3"/>
  <c r="CO188" i="3" s="1"/>
  <c r="CN160" i="3"/>
  <c r="CO160" i="3" s="1"/>
  <c r="CN122" i="3"/>
  <c r="CO122" i="3" s="1"/>
  <c r="CN151" i="3"/>
  <c r="CO151" i="3" s="1"/>
  <c r="CN164" i="3"/>
  <c r="CO164" i="3" s="1"/>
  <c r="CN105" i="3"/>
  <c r="CO105" i="3" s="1"/>
  <c r="CN214" i="3"/>
  <c r="CO214" i="3" s="1"/>
  <c r="CK134" i="3"/>
  <c r="CL134" i="3" s="1"/>
  <c r="CK70" i="3"/>
  <c r="CL70" i="3" s="1"/>
  <c r="CK130" i="3"/>
  <c r="CL130" i="3" s="1"/>
  <c r="CK177" i="3"/>
  <c r="CL177" i="3" s="1"/>
  <c r="CK101" i="3"/>
  <c r="CL101" i="3" s="1"/>
  <c r="CK63" i="3"/>
  <c r="CL63" i="3" s="1"/>
  <c r="CK188" i="3"/>
  <c r="CL188" i="3" s="1"/>
  <c r="CK160" i="3"/>
  <c r="CL160" i="3" s="1"/>
  <c r="CK122" i="3"/>
  <c r="CL122" i="3" s="1"/>
  <c r="CK151" i="3"/>
  <c r="CL151" i="3" s="1"/>
  <c r="CK164" i="3"/>
  <c r="CL164" i="3" s="1"/>
  <c r="CK105" i="3"/>
  <c r="CL105" i="3" s="1"/>
  <c r="CK214" i="3"/>
  <c r="CL214" i="3" s="1"/>
  <c r="CI134" i="3"/>
  <c r="CI70" i="3"/>
  <c r="CI130" i="3"/>
  <c r="CI177" i="3"/>
  <c r="CI101" i="3"/>
  <c r="CI63" i="3"/>
  <c r="CI188" i="3"/>
  <c r="CI160" i="3"/>
  <c r="CI122" i="3"/>
  <c r="CI151" i="3"/>
  <c r="CI164" i="3"/>
  <c r="CI105" i="3"/>
  <c r="CI214" i="3"/>
  <c r="CG134" i="3"/>
  <c r="CG70" i="3"/>
  <c r="CG130" i="3"/>
  <c r="CG177" i="3"/>
  <c r="CG101" i="3"/>
  <c r="CG63" i="3"/>
  <c r="CG188" i="3"/>
  <c r="CG160" i="3"/>
  <c r="CG122" i="3"/>
  <c r="CG151" i="3"/>
  <c r="CG164" i="3"/>
  <c r="CG105" i="3"/>
  <c r="CG214" i="3"/>
  <c r="CD134" i="3"/>
  <c r="CE134" i="3" s="1"/>
  <c r="CD70" i="3"/>
  <c r="CE70" i="3" s="1"/>
  <c r="CD130" i="3"/>
  <c r="CE130" i="3" s="1"/>
  <c r="CD177" i="3"/>
  <c r="CE177" i="3" s="1"/>
  <c r="CD101" i="3"/>
  <c r="CE101" i="3" s="1"/>
  <c r="CD63" i="3"/>
  <c r="CE63" i="3" s="1"/>
  <c r="CD188" i="3"/>
  <c r="CE188" i="3" s="1"/>
  <c r="CD160" i="3"/>
  <c r="CE160" i="3" s="1"/>
  <c r="CD122" i="3"/>
  <c r="CE122" i="3" s="1"/>
  <c r="CD151" i="3"/>
  <c r="CE151" i="3" s="1"/>
  <c r="CD164" i="3"/>
  <c r="CE164" i="3" s="1"/>
  <c r="CD105" i="3"/>
  <c r="CE105" i="3" s="1"/>
  <c r="CD214" i="3"/>
  <c r="CE214" i="3" s="1"/>
  <c r="BY134" i="3"/>
  <c r="BZ134" i="3" s="1"/>
  <c r="BY70" i="3"/>
  <c r="BZ70" i="3" s="1"/>
  <c r="BY130" i="3"/>
  <c r="BZ130" i="3" s="1"/>
  <c r="CA130" i="3" s="1"/>
  <c r="BY177" i="3"/>
  <c r="BZ177" i="3" s="1"/>
  <c r="BY101" i="3"/>
  <c r="BZ101" i="3" s="1"/>
  <c r="BY63" i="3"/>
  <c r="BZ63" i="3" s="1"/>
  <c r="CA63" i="3" s="1"/>
  <c r="BY188" i="3"/>
  <c r="BZ188" i="3" s="1"/>
  <c r="BY160" i="3"/>
  <c r="BZ160" i="3" s="1"/>
  <c r="BY122" i="3"/>
  <c r="BZ122" i="3" s="1"/>
  <c r="BY151" i="3"/>
  <c r="BZ151" i="3" s="1"/>
  <c r="CA151" i="3" s="1"/>
  <c r="BY164" i="3"/>
  <c r="BZ164" i="3" s="1"/>
  <c r="BY105" i="3"/>
  <c r="BZ105" i="3" s="1"/>
  <c r="BY214" i="3"/>
  <c r="BZ214" i="3" s="1"/>
  <c r="CA214" i="3" s="1"/>
  <c r="CN141" i="3"/>
  <c r="CO141" i="3" s="1"/>
  <c r="CK141" i="3"/>
  <c r="CL141" i="3" s="1"/>
  <c r="CI141" i="3"/>
  <c r="CG141" i="3"/>
  <c r="CD141" i="3"/>
  <c r="CE141" i="3" s="1"/>
  <c r="BY141" i="3"/>
  <c r="BZ141" i="3" s="1"/>
  <c r="CA141" i="3" s="1"/>
  <c r="CN210" i="3"/>
  <c r="CO210" i="3" s="1"/>
  <c r="CK210" i="3"/>
  <c r="CL210" i="3" s="1"/>
  <c r="CI210" i="3"/>
  <c r="CG210" i="3"/>
  <c r="CD210" i="3"/>
  <c r="CE210" i="3" s="1"/>
  <c r="BY210" i="3"/>
  <c r="BZ210" i="3" s="1"/>
  <c r="CB210" i="3" s="1"/>
  <c r="CN136" i="3"/>
  <c r="CO136" i="3" s="1"/>
  <c r="CK136" i="3"/>
  <c r="CL136" i="3" s="1"/>
  <c r="CI136" i="3"/>
  <c r="CG136" i="3"/>
  <c r="CD136" i="3"/>
  <c r="CE136" i="3" s="1"/>
  <c r="BY136" i="3"/>
  <c r="BZ136" i="3" s="1"/>
  <c r="CN93" i="3"/>
  <c r="CO93" i="3" s="1"/>
  <c r="CK93" i="3"/>
  <c r="CL93" i="3" s="1"/>
  <c r="CI93" i="3"/>
  <c r="CG93" i="3"/>
  <c r="CD93" i="3"/>
  <c r="CE93" i="3" s="1"/>
  <c r="BY93" i="3"/>
  <c r="BZ93" i="3" s="1"/>
  <c r="CB93" i="3" s="1"/>
  <c r="CN158" i="3"/>
  <c r="CO158" i="3" s="1"/>
  <c r="CK158" i="3"/>
  <c r="CL158" i="3" s="1"/>
  <c r="CI158" i="3"/>
  <c r="CG158" i="3"/>
  <c r="CD158" i="3"/>
  <c r="CE158" i="3" s="1"/>
  <c r="BY158" i="3"/>
  <c r="BZ158" i="3" s="1"/>
  <c r="CN183" i="3"/>
  <c r="CO183" i="3" s="1"/>
  <c r="CK183" i="3"/>
  <c r="CL183" i="3" s="1"/>
  <c r="CI183" i="3"/>
  <c r="CG183" i="3"/>
  <c r="CD183" i="3"/>
  <c r="CE183" i="3" s="1"/>
  <c r="BY183" i="3"/>
  <c r="BZ183" i="3" s="1"/>
  <c r="CN143" i="3"/>
  <c r="CO143" i="3" s="1"/>
  <c r="CK143" i="3"/>
  <c r="CL143" i="3" s="1"/>
  <c r="CI143" i="3"/>
  <c r="CG143" i="3"/>
  <c r="CD143" i="3"/>
  <c r="CE143" i="3" s="1"/>
  <c r="BY143" i="3"/>
  <c r="BZ143" i="3" s="1"/>
  <c r="CN124" i="3"/>
  <c r="CO124" i="3" s="1"/>
  <c r="CK124" i="3"/>
  <c r="CL124" i="3" s="1"/>
  <c r="CI124" i="3"/>
  <c r="CG124" i="3"/>
  <c r="CD124" i="3"/>
  <c r="CE124" i="3" s="1"/>
  <c r="BY124" i="3"/>
  <c r="BZ124" i="3" s="1"/>
  <c r="CN88" i="3"/>
  <c r="CO88" i="3" s="1"/>
  <c r="CK88" i="3"/>
  <c r="CL88" i="3" s="1"/>
  <c r="CI88" i="3"/>
  <c r="CG88" i="3"/>
  <c r="CD88" i="3"/>
  <c r="CE88" i="3" s="1"/>
  <c r="BY88" i="3"/>
  <c r="BZ88" i="3" s="1"/>
  <c r="CA88" i="3" s="1"/>
  <c r="CN82" i="3"/>
  <c r="CO82" i="3" s="1"/>
  <c r="CK82" i="3"/>
  <c r="CL82" i="3" s="1"/>
  <c r="CI82" i="3"/>
  <c r="CG82" i="3"/>
  <c r="CD82" i="3"/>
  <c r="CE82" i="3" s="1"/>
  <c r="BY82" i="3"/>
  <c r="BZ82" i="3" s="1"/>
  <c r="CB82" i="3" s="1"/>
  <c r="CN100" i="3"/>
  <c r="CO100" i="3" s="1"/>
  <c r="CK100" i="3"/>
  <c r="CL100" i="3" s="1"/>
  <c r="CI100" i="3"/>
  <c r="CG100" i="3"/>
  <c r="CD100" i="3"/>
  <c r="CE100" i="3" s="1"/>
  <c r="BY100" i="3"/>
  <c r="BZ100" i="3" s="1"/>
  <c r="CN59" i="3"/>
  <c r="CO59" i="3" s="1"/>
  <c r="CK59" i="3"/>
  <c r="CL59" i="3" s="1"/>
  <c r="CI59" i="3"/>
  <c r="CG59" i="3"/>
  <c r="CD59" i="3"/>
  <c r="CE59" i="3" s="1"/>
  <c r="BY59" i="3"/>
  <c r="BZ59" i="3" s="1"/>
  <c r="CN22" i="3"/>
  <c r="CO22" i="3" s="1"/>
  <c r="CK22" i="3"/>
  <c r="CL22" i="3" s="1"/>
  <c r="CI22" i="3"/>
  <c r="CG22" i="3"/>
  <c r="CD22" i="3"/>
  <c r="CE22" i="3" s="1"/>
  <c r="BY22" i="3"/>
  <c r="BZ22" i="3" s="1"/>
  <c r="CB22" i="3" s="1"/>
  <c r="CN187" i="3"/>
  <c r="CO187" i="3" s="1"/>
  <c r="CK187" i="3"/>
  <c r="CL187" i="3" s="1"/>
  <c r="CI187" i="3"/>
  <c r="CG187" i="3"/>
  <c r="CD187" i="3"/>
  <c r="CE187" i="3" s="1"/>
  <c r="BY187" i="3"/>
  <c r="BZ187" i="3" s="1"/>
  <c r="CN192" i="3"/>
  <c r="CO192" i="3" s="1"/>
  <c r="CK192" i="3"/>
  <c r="CL192" i="3" s="1"/>
  <c r="CI192" i="3"/>
  <c r="CG192" i="3"/>
  <c r="CD192" i="3"/>
  <c r="CE192" i="3" s="1"/>
  <c r="BY192" i="3"/>
  <c r="BZ192" i="3" s="1"/>
  <c r="CN94" i="3"/>
  <c r="CO94" i="3" s="1"/>
  <c r="CK94" i="3"/>
  <c r="CL94" i="3" s="1"/>
  <c r="CI94" i="3"/>
  <c r="CG94" i="3"/>
  <c r="CD94" i="3"/>
  <c r="CE94" i="3" s="1"/>
  <c r="BY94" i="3"/>
  <c r="BZ94" i="3" s="1"/>
  <c r="CN203" i="3"/>
  <c r="CO203" i="3" s="1"/>
  <c r="CK203" i="3"/>
  <c r="CL203" i="3" s="1"/>
  <c r="CI203" i="3"/>
  <c r="CG203" i="3"/>
  <c r="CD203" i="3"/>
  <c r="CE203" i="3" s="1"/>
  <c r="BY203" i="3"/>
  <c r="BZ203" i="3" s="1"/>
  <c r="CA203" i="3" s="1"/>
  <c r="CN173" i="3"/>
  <c r="CO173" i="3" s="1"/>
  <c r="CK173" i="3"/>
  <c r="CL173" i="3" s="1"/>
  <c r="CI173" i="3"/>
  <c r="CG173" i="3"/>
  <c r="CD173" i="3"/>
  <c r="CE173" i="3" s="1"/>
  <c r="BY173" i="3"/>
  <c r="BZ173" i="3" s="1"/>
  <c r="CB173" i="3" s="1"/>
  <c r="CN202" i="3"/>
  <c r="CO202" i="3" s="1"/>
  <c r="CK202" i="3"/>
  <c r="CL202" i="3" s="1"/>
  <c r="CI202" i="3"/>
  <c r="CG202" i="3"/>
  <c r="CD202" i="3"/>
  <c r="CE202" i="3" s="1"/>
  <c r="BY202" i="3"/>
  <c r="BZ202" i="3" s="1"/>
  <c r="CN67" i="3"/>
  <c r="CO67" i="3" s="1"/>
  <c r="CK67" i="3"/>
  <c r="CL67" i="3" s="1"/>
  <c r="CI67" i="3"/>
  <c r="CG67" i="3"/>
  <c r="CD67" i="3"/>
  <c r="CE67" i="3" s="1"/>
  <c r="BY67" i="3"/>
  <c r="BZ67" i="3" s="1"/>
  <c r="CA67" i="3" s="1"/>
  <c r="CN193" i="3"/>
  <c r="CO193" i="3" s="1"/>
  <c r="CK193" i="3"/>
  <c r="CL193" i="3" s="1"/>
  <c r="CI193" i="3"/>
  <c r="CG193" i="3"/>
  <c r="CD193" i="3"/>
  <c r="CE193" i="3" s="1"/>
  <c r="BY193" i="3"/>
  <c r="BZ193" i="3" s="1"/>
  <c r="CB193" i="3" s="1"/>
  <c r="CN142" i="3"/>
  <c r="CO142" i="3" s="1"/>
  <c r="CK142" i="3"/>
  <c r="CL142" i="3" s="1"/>
  <c r="CI142" i="3"/>
  <c r="CG142" i="3"/>
  <c r="CD142" i="3"/>
  <c r="CE142" i="3" s="1"/>
  <c r="BY142" i="3"/>
  <c r="BZ142" i="3" s="1"/>
  <c r="CN32" i="3"/>
  <c r="CO32" i="3" s="1"/>
  <c r="CK32" i="3"/>
  <c r="CL32" i="3" s="1"/>
  <c r="CI32" i="3"/>
  <c r="CG32" i="3"/>
  <c r="CD32" i="3"/>
  <c r="CE32" i="3" s="1"/>
  <c r="BY32" i="3"/>
  <c r="BZ32" i="3" s="1"/>
  <c r="CA32" i="3" s="1"/>
  <c r="CN182" i="3"/>
  <c r="CO182" i="3" s="1"/>
  <c r="CK182" i="3"/>
  <c r="CL182" i="3" s="1"/>
  <c r="CI182" i="3"/>
  <c r="CG182" i="3"/>
  <c r="CD182" i="3"/>
  <c r="CE182" i="3" s="1"/>
  <c r="BY182" i="3"/>
  <c r="BZ182" i="3" s="1"/>
  <c r="CN157" i="3"/>
  <c r="CO157" i="3" s="1"/>
  <c r="CK157" i="3"/>
  <c r="CL157" i="3" s="1"/>
  <c r="CI157" i="3"/>
  <c r="CG157" i="3"/>
  <c r="CD157" i="3"/>
  <c r="CE157" i="3" s="1"/>
  <c r="BY157" i="3"/>
  <c r="BZ157" i="3" s="1"/>
  <c r="CA157" i="3" s="1"/>
  <c r="CN213" i="3"/>
  <c r="CO213" i="3" s="1"/>
  <c r="CK213" i="3"/>
  <c r="CL213" i="3" s="1"/>
  <c r="CI213" i="3"/>
  <c r="CG213" i="3"/>
  <c r="CD213" i="3"/>
  <c r="CE213" i="3" s="1"/>
  <c r="BY213" i="3"/>
  <c r="BZ213" i="3" s="1"/>
  <c r="CB213" i="3" s="1"/>
  <c r="CN153" i="3"/>
  <c r="CO153" i="3" s="1"/>
  <c r="CK153" i="3"/>
  <c r="CL153" i="3" s="1"/>
  <c r="CI153" i="3"/>
  <c r="CG153" i="3"/>
  <c r="CD153" i="3"/>
  <c r="CE153" i="3" s="1"/>
  <c r="BY153" i="3"/>
  <c r="BZ153" i="3" s="1"/>
  <c r="CN127" i="3"/>
  <c r="CO127" i="3" s="1"/>
  <c r="CK127" i="3"/>
  <c r="CL127" i="3" s="1"/>
  <c r="CI127" i="3"/>
  <c r="CG127" i="3"/>
  <c r="CD127" i="3"/>
  <c r="CE127" i="3" s="1"/>
  <c r="BY127" i="3"/>
  <c r="BZ127" i="3" s="1"/>
  <c r="CA127" i="3" s="1"/>
  <c r="CN211" i="3"/>
  <c r="CO211" i="3" s="1"/>
  <c r="CK211" i="3"/>
  <c r="CL211" i="3" s="1"/>
  <c r="CI211" i="3"/>
  <c r="CG211" i="3"/>
  <c r="CD211" i="3"/>
  <c r="CE211" i="3" s="1"/>
  <c r="BY211" i="3"/>
  <c r="BZ211" i="3" s="1"/>
  <c r="CB211" i="3" s="1"/>
  <c r="CN145" i="3"/>
  <c r="CO145" i="3" s="1"/>
  <c r="CK145" i="3"/>
  <c r="CL145" i="3" s="1"/>
  <c r="CI145" i="3"/>
  <c r="CG145" i="3"/>
  <c r="CD145" i="3"/>
  <c r="CE145" i="3" s="1"/>
  <c r="BY145" i="3"/>
  <c r="BZ145" i="3" s="1"/>
  <c r="CN81" i="3"/>
  <c r="CO81" i="3" s="1"/>
  <c r="CK81" i="3"/>
  <c r="CL81" i="3" s="1"/>
  <c r="CI81" i="3"/>
  <c r="CG81" i="3"/>
  <c r="CD81" i="3"/>
  <c r="CE81" i="3" s="1"/>
  <c r="BY81" i="3"/>
  <c r="BZ81" i="3" s="1"/>
  <c r="CN176" i="3"/>
  <c r="CO176" i="3" s="1"/>
  <c r="CK176" i="3"/>
  <c r="CL176" i="3" s="1"/>
  <c r="CI176" i="3"/>
  <c r="CG176" i="3"/>
  <c r="CD176" i="3"/>
  <c r="CE176" i="3" s="1"/>
  <c r="BY176" i="3"/>
  <c r="BZ176" i="3" s="1"/>
  <c r="CN161" i="3"/>
  <c r="CO161" i="3" s="1"/>
  <c r="CK161" i="3"/>
  <c r="CL161" i="3" s="1"/>
  <c r="CI161" i="3"/>
  <c r="CG161" i="3"/>
  <c r="CD161" i="3"/>
  <c r="CE161" i="3" s="1"/>
  <c r="BY161" i="3"/>
  <c r="BZ161" i="3" s="1"/>
  <c r="CA161" i="3" s="1"/>
  <c r="CN71" i="3"/>
  <c r="CO71" i="3" s="1"/>
  <c r="CK71" i="3"/>
  <c r="CL71" i="3" s="1"/>
  <c r="CI71" i="3"/>
  <c r="CG71" i="3"/>
  <c r="CD71" i="3"/>
  <c r="CE71" i="3" s="1"/>
  <c r="BY71" i="3"/>
  <c r="BZ71" i="3" s="1"/>
  <c r="CB71" i="3" s="1"/>
  <c r="CN189" i="3"/>
  <c r="CO189" i="3" s="1"/>
  <c r="CK189" i="3"/>
  <c r="CL189" i="3" s="1"/>
  <c r="CI189" i="3"/>
  <c r="CG189" i="3"/>
  <c r="CD189" i="3"/>
  <c r="CE189" i="3" s="1"/>
  <c r="BY189" i="3"/>
  <c r="BZ189" i="3" s="1"/>
  <c r="CN185" i="3"/>
  <c r="CO185" i="3" s="1"/>
  <c r="CK185" i="3"/>
  <c r="CL185" i="3" s="1"/>
  <c r="CI185" i="3"/>
  <c r="CG185" i="3"/>
  <c r="CD185" i="3"/>
  <c r="CE185" i="3" s="1"/>
  <c r="BY185" i="3"/>
  <c r="BZ185" i="3" s="1"/>
  <c r="CB185" i="3" s="1"/>
  <c r="CN50" i="3"/>
  <c r="CO50" i="3" s="1"/>
  <c r="CK50" i="3"/>
  <c r="CL50" i="3" s="1"/>
  <c r="CI50" i="3"/>
  <c r="CG50" i="3"/>
  <c r="CD50" i="3"/>
  <c r="CE50" i="3" s="1"/>
  <c r="BY50" i="3"/>
  <c r="BZ50" i="3" s="1"/>
  <c r="CN91" i="3"/>
  <c r="CO91" i="3" s="1"/>
  <c r="CK91" i="3"/>
  <c r="CL91" i="3" s="1"/>
  <c r="CI91" i="3"/>
  <c r="CG91" i="3"/>
  <c r="CD91" i="3"/>
  <c r="CE91" i="3" s="1"/>
  <c r="BY91" i="3"/>
  <c r="BZ91" i="3" s="1"/>
  <c r="CN80" i="3"/>
  <c r="CO80" i="3" s="1"/>
  <c r="CK80" i="3"/>
  <c r="CL80" i="3" s="1"/>
  <c r="CI80" i="3"/>
  <c r="CG80" i="3"/>
  <c r="CD80" i="3"/>
  <c r="CE80" i="3" s="1"/>
  <c r="BY80" i="3"/>
  <c r="BZ80" i="3" s="1"/>
  <c r="CB80" i="3" s="1"/>
  <c r="CN162" i="3"/>
  <c r="CO162" i="3" s="1"/>
  <c r="CK162" i="3"/>
  <c r="CL162" i="3" s="1"/>
  <c r="CI162" i="3"/>
  <c r="CG162" i="3"/>
  <c r="CD162" i="3"/>
  <c r="CE162" i="3" s="1"/>
  <c r="BY162" i="3"/>
  <c r="BZ162" i="3" s="1"/>
  <c r="CN144" i="3"/>
  <c r="CO144" i="3" s="1"/>
  <c r="CK144" i="3"/>
  <c r="CL144" i="3" s="1"/>
  <c r="CI144" i="3"/>
  <c r="CG144" i="3"/>
  <c r="CD144" i="3"/>
  <c r="CE144" i="3" s="1"/>
  <c r="BY144" i="3"/>
  <c r="BZ144" i="3" s="1"/>
  <c r="CA144" i="3" s="1"/>
  <c r="CN77" i="3"/>
  <c r="CO77" i="3" s="1"/>
  <c r="CK77" i="3"/>
  <c r="CL77" i="3" s="1"/>
  <c r="CI77" i="3"/>
  <c r="CG77" i="3"/>
  <c r="CD77" i="3"/>
  <c r="CE77" i="3" s="1"/>
  <c r="BY77" i="3"/>
  <c r="BZ77" i="3" s="1"/>
  <c r="CN98" i="3"/>
  <c r="CO98" i="3" s="1"/>
  <c r="CK98" i="3"/>
  <c r="CL98" i="3" s="1"/>
  <c r="CI98" i="3"/>
  <c r="CG98" i="3"/>
  <c r="CD98" i="3"/>
  <c r="CE98" i="3" s="1"/>
  <c r="BY98" i="3"/>
  <c r="BZ98" i="3" s="1"/>
  <c r="CN86" i="3"/>
  <c r="CO86" i="3" s="1"/>
  <c r="CK86" i="3"/>
  <c r="CL86" i="3" s="1"/>
  <c r="CI86" i="3"/>
  <c r="CG86" i="3"/>
  <c r="CD86" i="3"/>
  <c r="CE86" i="3" s="1"/>
  <c r="BY86" i="3"/>
  <c r="BZ86" i="3" s="1"/>
  <c r="CA86" i="3" s="1"/>
  <c r="CN90" i="3"/>
  <c r="CO90" i="3" s="1"/>
  <c r="CK90" i="3"/>
  <c r="CL90" i="3" s="1"/>
  <c r="CI90" i="3"/>
  <c r="CG90" i="3"/>
  <c r="CD90" i="3"/>
  <c r="CE90" i="3" s="1"/>
  <c r="BY90" i="3"/>
  <c r="BZ90" i="3" s="1"/>
  <c r="CA90" i="3" s="1"/>
  <c r="CN102" i="3"/>
  <c r="CO102" i="3" s="1"/>
  <c r="CK102" i="3"/>
  <c r="CL102" i="3" s="1"/>
  <c r="CI102" i="3"/>
  <c r="CG102" i="3"/>
  <c r="CD102" i="3"/>
  <c r="CE102" i="3" s="1"/>
  <c r="BY102" i="3"/>
  <c r="BZ102" i="3" s="1"/>
  <c r="CN117" i="3"/>
  <c r="CO117" i="3" s="1"/>
  <c r="CK117" i="3"/>
  <c r="CL117" i="3" s="1"/>
  <c r="CI117" i="3"/>
  <c r="CG117" i="3"/>
  <c r="CD117" i="3"/>
  <c r="CE117" i="3" s="1"/>
  <c r="BY117" i="3"/>
  <c r="BZ117" i="3" s="1"/>
  <c r="CA117" i="3" s="1"/>
  <c r="CN115" i="3"/>
  <c r="CO115" i="3" s="1"/>
  <c r="CK115" i="3"/>
  <c r="CL115" i="3" s="1"/>
  <c r="CI115" i="3"/>
  <c r="CG115" i="3"/>
  <c r="CD115" i="3"/>
  <c r="CE115" i="3" s="1"/>
  <c r="BY115" i="3"/>
  <c r="BZ115" i="3" s="1"/>
  <c r="CN131" i="3"/>
  <c r="CO131" i="3" s="1"/>
  <c r="CK131" i="3"/>
  <c r="CL131" i="3" s="1"/>
  <c r="CI131" i="3"/>
  <c r="CG131" i="3"/>
  <c r="CD131" i="3"/>
  <c r="CE131" i="3" s="1"/>
  <c r="BY131" i="3"/>
  <c r="BZ131" i="3" s="1"/>
  <c r="CA131" i="3" s="1"/>
  <c r="CN116" i="3"/>
  <c r="CO116" i="3" s="1"/>
  <c r="CK116" i="3"/>
  <c r="CL116" i="3" s="1"/>
  <c r="CI116" i="3"/>
  <c r="CG116" i="3"/>
  <c r="CD116" i="3"/>
  <c r="CE116" i="3" s="1"/>
  <c r="BY116" i="3"/>
  <c r="BZ116" i="3" s="1"/>
  <c r="CB116" i="3" s="1"/>
  <c r="CN174" i="3"/>
  <c r="CO174" i="3" s="1"/>
  <c r="CK174" i="3"/>
  <c r="CL174" i="3" s="1"/>
  <c r="CI174" i="3"/>
  <c r="CG174" i="3"/>
  <c r="CD174" i="3"/>
  <c r="CE174" i="3" s="1"/>
  <c r="BY174" i="3"/>
  <c r="BZ174" i="3" s="1"/>
  <c r="CN55" i="3"/>
  <c r="CO55" i="3" s="1"/>
  <c r="CK55" i="3"/>
  <c r="CL55" i="3" s="1"/>
  <c r="CI55" i="3"/>
  <c r="CG55" i="3"/>
  <c r="CD55" i="3"/>
  <c r="CE55" i="3" s="1"/>
  <c r="BY55" i="3"/>
  <c r="BZ55" i="3" s="1"/>
  <c r="CN166" i="3"/>
  <c r="CO166" i="3" s="1"/>
  <c r="CK166" i="3"/>
  <c r="CL166" i="3" s="1"/>
  <c r="CI166" i="3"/>
  <c r="CG166" i="3"/>
  <c r="CD166" i="3"/>
  <c r="CE166" i="3" s="1"/>
  <c r="BY166" i="3"/>
  <c r="BZ166" i="3" s="1"/>
  <c r="CN28" i="3"/>
  <c r="CO28" i="3" s="1"/>
  <c r="CK28" i="3"/>
  <c r="CL28" i="3" s="1"/>
  <c r="CI28" i="3"/>
  <c r="CG28" i="3"/>
  <c r="CD28" i="3"/>
  <c r="CE28" i="3" s="1"/>
  <c r="BY28" i="3"/>
  <c r="BZ28" i="3" s="1"/>
  <c r="CN121" i="3"/>
  <c r="CO121" i="3" s="1"/>
  <c r="CK121" i="3"/>
  <c r="CL121" i="3" s="1"/>
  <c r="CI121" i="3"/>
  <c r="CG121" i="3"/>
  <c r="CD121" i="3"/>
  <c r="CE121" i="3" s="1"/>
  <c r="BY121" i="3"/>
  <c r="BZ121" i="3" s="1"/>
  <c r="CN30" i="3"/>
  <c r="CO30" i="3" s="1"/>
  <c r="CK30" i="3"/>
  <c r="CL30" i="3" s="1"/>
  <c r="CI30" i="3"/>
  <c r="CG30" i="3"/>
  <c r="CD30" i="3"/>
  <c r="CE30" i="3" s="1"/>
  <c r="BY30" i="3"/>
  <c r="BZ30" i="3" s="1"/>
  <c r="CB30" i="3" s="1"/>
  <c r="CN89" i="3"/>
  <c r="CO89" i="3" s="1"/>
  <c r="CK89" i="3"/>
  <c r="CL89" i="3" s="1"/>
  <c r="CI89" i="3"/>
  <c r="CG89" i="3"/>
  <c r="CD89" i="3"/>
  <c r="CE89" i="3" s="1"/>
  <c r="BY89" i="3"/>
  <c r="BZ89" i="3" s="1"/>
  <c r="CA89" i="3" s="1"/>
  <c r="CN133" i="3"/>
  <c r="CO133" i="3" s="1"/>
  <c r="CK133" i="3"/>
  <c r="CL133" i="3" s="1"/>
  <c r="CI133" i="3"/>
  <c r="CG133" i="3"/>
  <c r="CD133" i="3"/>
  <c r="CE133" i="3" s="1"/>
  <c r="BY133" i="3"/>
  <c r="BZ133" i="3" s="1"/>
  <c r="CN150" i="3"/>
  <c r="CO150" i="3" s="1"/>
  <c r="CK150" i="3"/>
  <c r="CL150" i="3" s="1"/>
  <c r="CI150" i="3"/>
  <c r="CG150" i="3"/>
  <c r="CD150" i="3"/>
  <c r="CE150" i="3" s="1"/>
  <c r="BY150" i="3"/>
  <c r="BZ150" i="3" s="1"/>
  <c r="CN37" i="3"/>
  <c r="CO37" i="3" s="1"/>
  <c r="CK37" i="3"/>
  <c r="CL37" i="3" s="1"/>
  <c r="CI37" i="3"/>
  <c r="CG37" i="3"/>
  <c r="CD37" i="3"/>
  <c r="CE37" i="3" s="1"/>
  <c r="BY37" i="3"/>
  <c r="BZ37" i="3" s="1"/>
  <c r="CN72" i="3"/>
  <c r="CO72" i="3" s="1"/>
  <c r="CK72" i="3"/>
  <c r="CL72" i="3" s="1"/>
  <c r="CI72" i="3"/>
  <c r="CG72" i="3"/>
  <c r="CD72" i="3"/>
  <c r="CE72" i="3" s="1"/>
  <c r="BY72" i="3"/>
  <c r="BZ72" i="3" s="1"/>
  <c r="CN128" i="3"/>
  <c r="CO128" i="3" s="1"/>
  <c r="CK128" i="3"/>
  <c r="CL128" i="3" s="1"/>
  <c r="CI128" i="3"/>
  <c r="CG128" i="3"/>
  <c r="CD128" i="3"/>
  <c r="CE128" i="3" s="1"/>
  <c r="BY128" i="3"/>
  <c r="BZ128" i="3" s="1"/>
  <c r="CN191" i="3"/>
  <c r="CO191" i="3" s="1"/>
  <c r="CK191" i="3"/>
  <c r="CL191" i="3" s="1"/>
  <c r="CI191" i="3"/>
  <c r="CG191" i="3"/>
  <c r="CD191" i="3"/>
  <c r="CE191" i="3" s="1"/>
  <c r="BY191" i="3"/>
  <c r="BZ191" i="3" s="1"/>
  <c r="CN83" i="3"/>
  <c r="CO83" i="3" s="1"/>
  <c r="CK83" i="3"/>
  <c r="CL83" i="3" s="1"/>
  <c r="CI83" i="3"/>
  <c r="CG83" i="3"/>
  <c r="CD83" i="3"/>
  <c r="CE83" i="3" s="1"/>
  <c r="BY83" i="3"/>
  <c r="BZ83" i="3" s="1"/>
  <c r="CA83" i="3" s="1"/>
  <c r="CN184" i="3"/>
  <c r="CO184" i="3" s="1"/>
  <c r="CK184" i="3"/>
  <c r="CL184" i="3" s="1"/>
  <c r="CI184" i="3"/>
  <c r="CG184" i="3"/>
  <c r="CD184" i="3"/>
  <c r="CE184" i="3" s="1"/>
  <c r="BY184" i="3"/>
  <c r="BZ184" i="3" s="1"/>
  <c r="CA184" i="3" s="1"/>
  <c r="CN43" i="3"/>
  <c r="CO43" i="3" s="1"/>
  <c r="CK43" i="3"/>
  <c r="CL43" i="3" s="1"/>
  <c r="CI43" i="3"/>
  <c r="CG43" i="3"/>
  <c r="CD43" i="3"/>
  <c r="CE43" i="3" s="1"/>
  <c r="BY43" i="3"/>
  <c r="BZ43" i="3" s="1"/>
  <c r="CN178" i="3"/>
  <c r="CO178" i="3" s="1"/>
  <c r="CK178" i="3"/>
  <c r="CL178" i="3" s="1"/>
  <c r="CI178" i="3"/>
  <c r="CG178" i="3"/>
  <c r="CD178" i="3"/>
  <c r="CE178" i="3" s="1"/>
  <c r="BY178" i="3"/>
  <c r="BZ178" i="3" s="1"/>
  <c r="CN97" i="3"/>
  <c r="CO97" i="3" s="1"/>
  <c r="CK97" i="3"/>
  <c r="CL97" i="3" s="1"/>
  <c r="CI97" i="3"/>
  <c r="CG97" i="3"/>
  <c r="CD97" i="3"/>
  <c r="CE97" i="3" s="1"/>
  <c r="BY97" i="3"/>
  <c r="BZ97" i="3" s="1"/>
  <c r="CB97" i="3" s="1"/>
  <c r="CN159" i="3"/>
  <c r="CO159" i="3" s="1"/>
  <c r="CK159" i="3"/>
  <c r="CL159" i="3" s="1"/>
  <c r="CI159" i="3"/>
  <c r="CG159" i="3"/>
  <c r="CD159" i="3"/>
  <c r="CE159" i="3" s="1"/>
  <c r="BY159" i="3"/>
  <c r="BZ159" i="3" s="1"/>
  <c r="CN44" i="3"/>
  <c r="CO44" i="3" s="1"/>
  <c r="CK44" i="3"/>
  <c r="CL44" i="3" s="1"/>
  <c r="CI44" i="3"/>
  <c r="CG44" i="3"/>
  <c r="CD44" i="3"/>
  <c r="CE44" i="3" s="1"/>
  <c r="BY44" i="3"/>
  <c r="BZ44" i="3" s="1"/>
  <c r="CN103" i="3"/>
  <c r="CO103" i="3" s="1"/>
  <c r="CK103" i="3"/>
  <c r="CL103" i="3" s="1"/>
  <c r="CI103" i="3"/>
  <c r="CG103" i="3"/>
  <c r="CD103" i="3"/>
  <c r="CE103" i="3" s="1"/>
  <c r="BY103" i="3"/>
  <c r="BZ103" i="3" s="1"/>
  <c r="CN126" i="3"/>
  <c r="CO126" i="3" s="1"/>
  <c r="CK126" i="3"/>
  <c r="CL126" i="3" s="1"/>
  <c r="CI126" i="3"/>
  <c r="CG126" i="3"/>
  <c r="CD126" i="3"/>
  <c r="CE126" i="3" s="1"/>
  <c r="BY126" i="3"/>
  <c r="BZ126" i="3" s="1"/>
  <c r="CN140" i="3"/>
  <c r="CO140" i="3" s="1"/>
  <c r="CK140" i="3"/>
  <c r="CL140" i="3" s="1"/>
  <c r="CI140" i="3"/>
  <c r="CG140" i="3"/>
  <c r="CD140" i="3"/>
  <c r="CE140" i="3" s="1"/>
  <c r="BY140" i="3"/>
  <c r="BZ140" i="3" s="1"/>
  <c r="CA140" i="3" s="1"/>
  <c r="CN73" i="3"/>
  <c r="CO73" i="3" s="1"/>
  <c r="CK73" i="3"/>
  <c r="CL73" i="3" s="1"/>
  <c r="CI73" i="3"/>
  <c r="CG73" i="3"/>
  <c r="CD73" i="3"/>
  <c r="CE73" i="3" s="1"/>
  <c r="BY73" i="3"/>
  <c r="BZ73" i="3" s="1"/>
  <c r="CA73" i="3" s="1"/>
  <c r="CN31" i="3"/>
  <c r="CO31" i="3" s="1"/>
  <c r="CK31" i="3"/>
  <c r="CL31" i="3" s="1"/>
  <c r="CI31" i="3"/>
  <c r="CG31" i="3"/>
  <c r="CD31" i="3"/>
  <c r="CE31" i="3" s="1"/>
  <c r="BY31" i="3"/>
  <c r="BZ31" i="3" s="1"/>
  <c r="CN38" i="3"/>
  <c r="CO38" i="3" s="1"/>
  <c r="CK38" i="3"/>
  <c r="CL38" i="3" s="1"/>
  <c r="CI38" i="3"/>
  <c r="CG38" i="3"/>
  <c r="CD38" i="3"/>
  <c r="CE38" i="3" s="1"/>
  <c r="BY38" i="3"/>
  <c r="BZ38" i="3" s="1"/>
  <c r="CN114" i="3"/>
  <c r="CO114" i="3" s="1"/>
  <c r="CK114" i="3"/>
  <c r="CL114" i="3" s="1"/>
  <c r="CI114" i="3"/>
  <c r="CG114" i="3"/>
  <c r="CD114" i="3"/>
  <c r="CE114" i="3" s="1"/>
  <c r="BY114" i="3"/>
  <c r="BZ114" i="3" s="1"/>
  <c r="CA114" i="3" s="1"/>
  <c r="CN135" i="3"/>
  <c r="CO135" i="3" s="1"/>
  <c r="CK135" i="3"/>
  <c r="CL135" i="3" s="1"/>
  <c r="CI135" i="3"/>
  <c r="CG135" i="3"/>
  <c r="CD135" i="3"/>
  <c r="CE135" i="3" s="1"/>
  <c r="BY135" i="3"/>
  <c r="BZ135" i="3" s="1"/>
  <c r="CN147" i="3"/>
  <c r="CO147" i="3" s="1"/>
  <c r="CK147" i="3"/>
  <c r="CL147" i="3" s="1"/>
  <c r="CI147" i="3"/>
  <c r="CG147" i="3"/>
  <c r="CD147" i="3"/>
  <c r="CE147" i="3" s="1"/>
  <c r="BY147" i="3"/>
  <c r="BZ147" i="3" s="1"/>
  <c r="CA147" i="3" s="1"/>
  <c r="CN69" i="3"/>
  <c r="CO69" i="3" s="1"/>
  <c r="CK69" i="3"/>
  <c r="CL69" i="3" s="1"/>
  <c r="CI69" i="3"/>
  <c r="CG69" i="3"/>
  <c r="CD69" i="3"/>
  <c r="CE69" i="3" s="1"/>
  <c r="BY69" i="3"/>
  <c r="BZ69" i="3" s="1"/>
  <c r="CB69" i="3" s="1"/>
  <c r="CN106" i="3"/>
  <c r="CO106" i="3" s="1"/>
  <c r="CK106" i="3"/>
  <c r="CL106" i="3" s="1"/>
  <c r="CI106" i="3"/>
  <c r="CG106" i="3"/>
  <c r="CD106" i="3"/>
  <c r="CE106" i="3" s="1"/>
  <c r="BY106" i="3"/>
  <c r="BZ106" i="3" s="1"/>
  <c r="CA106" i="3" s="1"/>
  <c r="CN64" i="3"/>
  <c r="CO64" i="3" s="1"/>
  <c r="CK64" i="3"/>
  <c r="CL64" i="3" s="1"/>
  <c r="CI64" i="3"/>
  <c r="CG64" i="3"/>
  <c r="CD64" i="3"/>
  <c r="CE64" i="3" s="1"/>
  <c r="BY64" i="3"/>
  <c r="BZ64" i="3" s="1"/>
  <c r="CA64" i="3" s="1"/>
  <c r="CN21" i="3"/>
  <c r="CO21" i="3" s="1"/>
  <c r="CK21" i="3"/>
  <c r="CL21" i="3" s="1"/>
  <c r="CI21" i="3"/>
  <c r="CG21" i="3"/>
  <c r="CD21" i="3"/>
  <c r="CE21" i="3" s="1"/>
  <c r="BY21" i="3"/>
  <c r="BZ21" i="3" s="1"/>
  <c r="CN212" i="3"/>
  <c r="CO212" i="3" s="1"/>
  <c r="CK212" i="3"/>
  <c r="CL212" i="3" s="1"/>
  <c r="CI212" i="3"/>
  <c r="CG212" i="3"/>
  <c r="CD212" i="3"/>
  <c r="CE212" i="3" s="1"/>
  <c r="BY212" i="3"/>
  <c r="BZ212" i="3" s="1"/>
  <c r="CN92" i="3"/>
  <c r="CO92" i="3" s="1"/>
  <c r="CK92" i="3"/>
  <c r="CL92" i="3" s="1"/>
  <c r="CI92" i="3"/>
  <c r="CG92" i="3"/>
  <c r="CD92" i="3"/>
  <c r="CE92" i="3" s="1"/>
  <c r="BY92" i="3"/>
  <c r="BZ92" i="3" s="1"/>
  <c r="CA92" i="3" s="1"/>
  <c r="CN85" i="3"/>
  <c r="CO85" i="3" s="1"/>
  <c r="CK85" i="3"/>
  <c r="CL85" i="3" s="1"/>
  <c r="CI85" i="3"/>
  <c r="CG85" i="3"/>
  <c r="CD85" i="3"/>
  <c r="CE85" i="3" s="1"/>
  <c r="BY85" i="3"/>
  <c r="BZ85" i="3" s="1"/>
  <c r="CN111" i="3"/>
  <c r="CO111" i="3" s="1"/>
  <c r="CK111" i="3"/>
  <c r="CL111" i="3" s="1"/>
  <c r="CI111" i="3"/>
  <c r="CG111" i="3"/>
  <c r="CD111" i="3"/>
  <c r="CE111" i="3" s="1"/>
  <c r="BY111" i="3"/>
  <c r="BZ111" i="3" s="1"/>
  <c r="CN20" i="3"/>
  <c r="CO20" i="3" s="1"/>
  <c r="CK20" i="3"/>
  <c r="CL20" i="3" s="1"/>
  <c r="CI20" i="3"/>
  <c r="CG20" i="3"/>
  <c r="CD20" i="3"/>
  <c r="CE20" i="3" s="1"/>
  <c r="BY20" i="3"/>
  <c r="BZ20" i="3" s="1"/>
  <c r="CA20" i="3" s="1"/>
  <c r="CN168" i="3"/>
  <c r="CO168" i="3" s="1"/>
  <c r="CK168" i="3"/>
  <c r="CL168" i="3" s="1"/>
  <c r="CI168" i="3"/>
  <c r="CG168" i="3"/>
  <c r="CD168" i="3"/>
  <c r="CE168" i="3" s="1"/>
  <c r="BY168" i="3"/>
  <c r="BZ168" i="3" s="1"/>
  <c r="CB168" i="3" s="1"/>
  <c r="CN186" i="3"/>
  <c r="CO186" i="3" s="1"/>
  <c r="CK186" i="3"/>
  <c r="CL186" i="3" s="1"/>
  <c r="CI186" i="3"/>
  <c r="CG186" i="3"/>
  <c r="CD186" i="3"/>
  <c r="CE186" i="3" s="1"/>
  <c r="BY186" i="3"/>
  <c r="BZ186" i="3" s="1"/>
  <c r="CA186" i="3" s="1"/>
  <c r="CN76" i="3"/>
  <c r="CO76" i="3" s="1"/>
  <c r="CK76" i="3"/>
  <c r="CL76" i="3" s="1"/>
  <c r="CI76" i="3"/>
  <c r="CG76" i="3"/>
  <c r="CD76" i="3"/>
  <c r="CE76" i="3" s="1"/>
  <c r="BY76" i="3"/>
  <c r="BZ76" i="3" s="1"/>
  <c r="CB76" i="3" s="1"/>
  <c r="CN118" i="3"/>
  <c r="CO118" i="3" s="1"/>
  <c r="CK118" i="3"/>
  <c r="CL118" i="3" s="1"/>
  <c r="CI118" i="3"/>
  <c r="CG118" i="3"/>
  <c r="CD118" i="3"/>
  <c r="CE118" i="3" s="1"/>
  <c r="BY118" i="3"/>
  <c r="BZ118" i="3" s="1"/>
  <c r="CN99" i="3"/>
  <c r="CO99" i="3" s="1"/>
  <c r="CK99" i="3"/>
  <c r="CL99" i="3" s="1"/>
  <c r="CI99" i="3"/>
  <c r="CG99" i="3"/>
  <c r="CD99" i="3"/>
  <c r="CE99" i="3" s="1"/>
  <c r="BY99" i="3"/>
  <c r="BZ99" i="3" s="1"/>
  <c r="CN175" i="3"/>
  <c r="CO175" i="3" s="1"/>
  <c r="CK175" i="3"/>
  <c r="CL175" i="3" s="1"/>
  <c r="CI175" i="3"/>
  <c r="CG175" i="3"/>
  <c r="CD175" i="3"/>
  <c r="CE175" i="3" s="1"/>
  <c r="BY175" i="3"/>
  <c r="BZ175" i="3" s="1"/>
  <c r="CN108" i="3"/>
  <c r="CO108" i="3" s="1"/>
  <c r="CK108" i="3"/>
  <c r="CL108" i="3" s="1"/>
  <c r="CI108" i="3"/>
  <c r="CG108" i="3"/>
  <c r="CD108" i="3"/>
  <c r="CE108" i="3" s="1"/>
  <c r="BY108" i="3"/>
  <c r="BZ108" i="3" s="1"/>
  <c r="CN107" i="3"/>
  <c r="CO107" i="3" s="1"/>
  <c r="CK107" i="3"/>
  <c r="CL107" i="3" s="1"/>
  <c r="CI107" i="3"/>
  <c r="CG107" i="3"/>
  <c r="CD107" i="3"/>
  <c r="CE107" i="3" s="1"/>
  <c r="BY107" i="3"/>
  <c r="BZ107" i="3" s="1"/>
  <c r="CN170" i="3"/>
  <c r="CO170" i="3" s="1"/>
  <c r="CK170" i="3"/>
  <c r="CL170" i="3" s="1"/>
  <c r="CI170" i="3"/>
  <c r="CG170" i="3"/>
  <c r="CD170" i="3"/>
  <c r="CE170" i="3" s="1"/>
  <c r="BY170" i="3"/>
  <c r="BZ170" i="3" s="1"/>
  <c r="CN75" i="3"/>
  <c r="CO75" i="3" s="1"/>
  <c r="CK75" i="3"/>
  <c r="CL75" i="3" s="1"/>
  <c r="CI75" i="3"/>
  <c r="CG75" i="3"/>
  <c r="CD75" i="3"/>
  <c r="CE75" i="3" s="1"/>
  <c r="BY75" i="3"/>
  <c r="BZ75" i="3" s="1"/>
  <c r="CN194" i="3"/>
  <c r="CO194" i="3" s="1"/>
  <c r="CK194" i="3"/>
  <c r="CL194" i="3" s="1"/>
  <c r="CI194" i="3"/>
  <c r="CG194" i="3"/>
  <c r="CD194" i="3"/>
  <c r="CE194" i="3" s="1"/>
  <c r="BY194" i="3"/>
  <c r="BZ194" i="3" s="1"/>
  <c r="CB194" i="3" s="1"/>
  <c r="CN148" i="3"/>
  <c r="CO148" i="3" s="1"/>
  <c r="CK148" i="3"/>
  <c r="CL148" i="3" s="1"/>
  <c r="CI148" i="3"/>
  <c r="CG148" i="3"/>
  <c r="CD148" i="3"/>
  <c r="CE148" i="3" s="1"/>
  <c r="BY148" i="3"/>
  <c r="BZ148" i="3" s="1"/>
  <c r="CN58" i="3"/>
  <c r="CO58" i="3" s="1"/>
  <c r="CK58" i="3"/>
  <c r="CL58" i="3" s="1"/>
  <c r="CI58" i="3"/>
  <c r="CG58" i="3"/>
  <c r="CD58" i="3"/>
  <c r="CE58" i="3" s="1"/>
  <c r="BY58" i="3"/>
  <c r="BZ58" i="3" s="1"/>
  <c r="CN79" i="3"/>
  <c r="CO79" i="3" s="1"/>
  <c r="CK79" i="3"/>
  <c r="CL79" i="3" s="1"/>
  <c r="CI79" i="3"/>
  <c r="CG79" i="3"/>
  <c r="CD79" i="3"/>
  <c r="CE79" i="3" s="1"/>
  <c r="BY79" i="3"/>
  <c r="BZ79" i="3" s="1"/>
  <c r="CB79" i="3" s="1"/>
  <c r="CN49" i="3"/>
  <c r="CO49" i="3" s="1"/>
  <c r="CK49" i="3"/>
  <c r="CL49" i="3" s="1"/>
  <c r="CI49" i="3"/>
  <c r="CG49" i="3"/>
  <c r="CD49" i="3"/>
  <c r="CE49" i="3" s="1"/>
  <c r="BY49" i="3"/>
  <c r="BZ49" i="3" s="1"/>
  <c r="CA49" i="3" s="1"/>
  <c r="CN52" i="3"/>
  <c r="CO52" i="3" s="1"/>
  <c r="CK52" i="3"/>
  <c r="CL52" i="3" s="1"/>
  <c r="CI52" i="3"/>
  <c r="CG52" i="3"/>
  <c r="CD52" i="3"/>
  <c r="CE52" i="3" s="1"/>
  <c r="BY52" i="3"/>
  <c r="BZ52" i="3" s="1"/>
  <c r="CA52" i="3" s="1"/>
  <c r="CN56" i="3"/>
  <c r="CO56" i="3" s="1"/>
  <c r="CK56" i="3"/>
  <c r="CL56" i="3" s="1"/>
  <c r="CI56" i="3"/>
  <c r="CG56" i="3"/>
  <c r="CD56" i="3"/>
  <c r="CE56" i="3" s="1"/>
  <c r="BY56" i="3"/>
  <c r="BZ56" i="3" s="1"/>
  <c r="CN137" i="3"/>
  <c r="CO137" i="3" s="1"/>
  <c r="CK137" i="3"/>
  <c r="CL137" i="3" s="1"/>
  <c r="CI137" i="3"/>
  <c r="CG137" i="3"/>
  <c r="CD137" i="3"/>
  <c r="CE137" i="3" s="1"/>
  <c r="BY137" i="3"/>
  <c r="BZ137" i="3" s="1"/>
  <c r="CN42" i="3"/>
  <c r="CO42" i="3" s="1"/>
  <c r="CK42" i="3"/>
  <c r="CL42" i="3" s="1"/>
  <c r="CI42" i="3"/>
  <c r="CG42" i="3"/>
  <c r="CD42" i="3"/>
  <c r="CE42" i="3" s="1"/>
  <c r="BY42" i="3"/>
  <c r="BZ42" i="3" s="1"/>
  <c r="CN120" i="3"/>
  <c r="CO120" i="3" s="1"/>
  <c r="CK120" i="3"/>
  <c r="CL120" i="3" s="1"/>
  <c r="CI120" i="3"/>
  <c r="CG120" i="3"/>
  <c r="CD120" i="3"/>
  <c r="CE120" i="3" s="1"/>
  <c r="BY120" i="3"/>
  <c r="BZ120" i="3" s="1"/>
  <c r="CN53" i="3"/>
  <c r="CO53" i="3" s="1"/>
  <c r="CK53" i="3"/>
  <c r="CL53" i="3" s="1"/>
  <c r="CI53" i="3"/>
  <c r="CG53" i="3"/>
  <c r="CD53" i="3"/>
  <c r="CE53" i="3" s="1"/>
  <c r="BY53" i="3"/>
  <c r="BZ53" i="3" s="1"/>
  <c r="CN57" i="3"/>
  <c r="CO57" i="3" s="1"/>
  <c r="CK57" i="3"/>
  <c r="CL57" i="3" s="1"/>
  <c r="CI57" i="3"/>
  <c r="CG57" i="3"/>
  <c r="CD57" i="3"/>
  <c r="CE57" i="3" s="1"/>
  <c r="BY57" i="3"/>
  <c r="BZ57" i="3" s="1"/>
  <c r="CN112" i="3"/>
  <c r="CO112" i="3" s="1"/>
  <c r="CK112" i="3"/>
  <c r="CL112" i="3" s="1"/>
  <c r="CI112" i="3"/>
  <c r="CG112" i="3"/>
  <c r="CD112" i="3"/>
  <c r="CE112" i="3" s="1"/>
  <c r="BY112" i="3"/>
  <c r="BZ112" i="3" s="1"/>
  <c r="CA112" i="3" s="1"/>
  <c r="CN62" i="3"/>
  <c r="CO62" i="3" s="1"/>
  <c r="CK62" i="3"/>
  <c r="CL62" i="3" s="1"/>
  <c r="CI62" i="3"/>
  <c r="CG62" i="3"/>
  <c r="CD62" i="3"/>
  <c r="CE62" i="3" s="1"/>
  <c r="BY62" i="3"/>
  <c r="BZ62" i="3" s="1"/>
  <c r="CB62" i="3" s="1"/>
  <c r="CN23" i="3"/>
  <c r="CO23" i="3" s="1"/>
  <c r="CK23" i="3"/>
  <c r="CL23" i="3" s="1"/>
  <c r="CI23" i="3"/>
  <c r="CG23" i="3"/>
  <c r="CD23" i="3"/>
  <c r="CE23" i="3" s="1"/>
  <c r="BY23" i="3"/>
  <c r="BZ23" i="3" s="1"/>
  <c r="CN19" i="3"/>
  <c r="CO19" i="3" s="1"/>
  <c r="CK19" i="3"/>
  <c r="CL19" i="3" s="1"/>
  <c r="CI19" i="3"/>
  <c r="CG19" i="3"/>
  <c r="CD19" i="3"/>
  <c r="CE19" i="3" s="1"/>
  <c r="BY19" i="3"/>
  <c r="BZ19" i="3" s="1"/>
  <c r="CN41" i="3"/>
  <c r="CO41" i="3" s="1"/>
  <c r="CK41" i="3"/>
  <c r="CL41" i="3" s="1"/>
  <c r="CI41" i="3"/>
  <c r="CG41" i="3"/>
  <c r="CD41" i="3"/>
  <c r="CE41" i="3" s="1"/>
  <c r="BY41" i="3"/>
  <c r="BZ41" i="3" s="1"/>
  <c r="CN66" i="3"/>
  <c r="CO66" i="3" s="1"/>
  <c r="CK66" i="3"/>
  <c r="CL66" i="3" s="1"/>
  <c r="CI66" i="3"/>
  <c r="CG66" i="3"/>
  <c r="CD66" i="3"/>
  <c r="CE66" i="3" s="1"/>
  <c r="BY66" i="3"/>
  <c r="BZ66" i="3" s="1"/>
  <c r="CB66" i="3" s="1"/>
  <c r="CN45" i="3"/>
  <c r="CO45" i="3" s="1"/>
  <c r="CK45" i="3"/>
  <c r="CL45" i="3" s="1"/>
  <c r="CI45" i="3"/>
  <c r="CG45" i="3"/>
  <c r="CD45" i="3"/>
  <c r="CE45" i="3" s="1"/>
  <c r="BY45" i="3"/>
  <c r="BZ45" i="3" s="1"/>
  <c r="CA45" i="3" s="1"/>
  <c r="CN61" i="3"/>
  <c r="CO61" i="3" s="1"/>
  <c r="CK61" i="3"/>
  <c r="CL61" i="3" s="1"/>
  <c r="CI61" i="3"/>
  <c r="CG61" i="3"/>
  <c r="CD61" i="3"/>
  <c r="CE61" i="3" s="1"/>
  <c r="BY61" i="3"/>
  <c r="BZ61" i="3" s="1"/>
  <c r="CN54" i="3"/>
  <c r="CO54" i="3" s="1"/>
  <c r="CK54" i="3"/>
  <c r="CL54" i="3" s="1"/>
  <c r="CI54" i="3"/>
  <c r="CG54" i="3"/>
  <c r="CD54" i="3"/>
  <c r="CE54" i="3" s="1"/>
  <c r="BY54" i="3"/>
  <c r="BZ54" i="3" s="1"/>
  <c r="CN146" i="3"/>
  <c r="CO146" i="3" s="1"/>
  <c r="CK146" i="3"/>
  <c r="CL146" i="3" s="1"/>
  <c r="CI146" i="3"/>
  <c r="CG146" i="3"/>
  <c r="CD146" i="3"/>
  <c r="CE146" i="3" s="1"/>
  <c r="BY146" i="3"/>
  <c r="BZ146" i="3" s="1"/>
  <c r="CB146" i="3" s="1"/>
  <c r="CN17" i="3"/>
  <c r="CO17" i="3" s="1"/>
  <c r="CK17" i="3"/>
  <c r="CL17" i="3" s="1"/>
  <c r="CI17" i="3"/>
  <c r="CG17" i="3"/>
  <c r="CD17" i="3"/>
  <c r="CE17" i="3" s="1"/>
  <c r="BY17" i="3"/>
  <c r="BZ17" i="3" s="1"/>
  <c r="CA17" i="3" s="1"/>
  <c r="CN35" i="3"/>
  <c r="CO35" i="3" s="1"/>
  <c r="CK35" i="3"/>
  <c r="CL35" i="3" s="1"/>
  <c r="CI35" i="3"/>
  <c r="CG35" i="3"/>
  <c r="CD35" i="3"/>
  <c r="CE35" i="3" s="1"/>
  <c r="BY35" i="3"/>
  <c r="BZ35" i="3" s="1"/>
  <c r="CN104" i="3"/>
  <c r="CO104" i="3" s="1"/>
  <c r="CK104" i="3"/>
  <c r="CL104" i="3" s="1"/>
  <c r="CI104" i="3"/>
  <c r="CG104" i="3"/>
  <c r="CD104" i="3"/>
  <c r="CE104" i="3" s="1"/>
  <c r="BY104" i="3"/>
  <c r="BZ104" i="3" s="1"/>
  <c r="CN109" i="3"/>
  <c r="CO109" i="3" s="1"/>
  <c r="CK109" i="3"/>
  <c r="CL109" i="3" s="1"/>
  <c r="CI109" i="3"/>
  <c r="CG109" i="3"/>
  <c r="CD109" i="3"/>
  <c r="CE109" i="3" s="1"/>
  <c r="BY109" i="3"/>
  <c r="BZ109" i="3" s="1"/>
  <c r="CB109" i="3" s="1"/>
  <c r="CN68" i="3"/>
  <c r="CO68" i="3" s="1"/>
  <c r="CK68" i="3"/>
  <c r="CL68" i="3" s="1"/>
  <c r="CI68" i="3"/>
  <c r="CG68" i="3"/>
  <c r="CD68" i="3"/>
  <c r="CE68" i="3" s="1"/>
  <c r="BY68" i="3"/>
  <c r="BZ68" i="3" s="1"/>
  <c r="CA68" i="3" s="1"/>
  <c r="CN39" i="3"/>
  <c r="CO39" i="3" s="1"/>
  <c r="CK39" i="3"/>
  <c r="CL39" i="3" s="1"/>
  <c r="CI39" i="3"/>
  <c r="CG39" i="3"/>
  <c r="CD39" i="3"/>
  <c r="CE39" i="3" s="1"/>
  <c r="BY39" i="3"/>
  <c r="BZ39" i="3" s="1"/>
  <c r="CN33" i="3"/>
  <c r="CO33" i="3" s="1"/>
  <c r="CK33" i="3"/>
  <c r="CL33" i="3" s="1"/>
  <c r="CI33" i="3"/>
  <c r="CG33" i="3"/>
  <c r="CD33" i="3"/>
  <c r="CE33" i="3" s="1"/>
  <c r="BY33" i="3"/>
  <c r="BZ33" i="3" s="1"/>
  <c r="CN40" i="3"/>
  <c r="CO40" i="3" s="1"/>
  <c r="CK40" i="3"/>
  <c r="CL40" i="3" s="1"/>
  <c r="CI40" i="3"/>
  <c r="CG40" i="3"/>
  <c r="CD40" i="3"/>
  <c r="CE40" i="3" s="1"/>
  <c r="BY40" i="3"/>
  <c r="BZ40" i="3" s="1"/>
  <c r="CB40" i="3" s="1"/>
  <c r="CN6" i="3"/>
  <c r="CO6" i="3" s="1"/>
  <c r="CK6" i="3"/>
  <c r="CL6" i="3" s="1"/>
  <c r="CI6" i="3"/>
  <c r="CG6" i="3"/>
  <c r="CD6" i="3"/>
  <c r="CE6" i="3" s="1"/>
  <c r="BY6" i="3"/>
  <c r="BZ6" i="3" s="1"/>
  <c r="CA6" i="3" s="1"/>
  <c r="CN123" i="3"/>
  <c r="CO123" i="3" s="1"/>
  <c r="CK123" i="3"/>
  <c r="CL123" i="3" s="1"/>
  <c r="CI123" i="3"/>
  <c r="CG123" i="3"/>
  <c r="CD123" i="3"/>
  <c r="CE123" i="3" s="1"/>
  <c r="BY123" i="3"/>
  <c r="BZ123" i="3" s="1"/>
  <c r="CB123" i="3" s="1"/>
  <c r="CN87" i="3"/>
  <c r="CO87" i="3" s="1"/>
  <c r="CK87" i="3"/>
  <c r="CL87" i="3" s="1"/>
  <c r="CI87" i="3"/>
  <c r="CG87" i="3"/>
  <c r="CD87" i="3"/>
  <c r="CE87" i="3" s="1"/>
  <c r="BY87" i="3"/>
  <c r="BZ87" i="3" s="1"/>
  <c r="CN110" i="3"/>
  <c r="CO110" i="3" s="1"/>
  <c r="CK110" i="3"/>
  <c r="CL110" i="3" s="1"/>
  <c r="CI110" i="3"/>
  <c r="CG110" i="3"/>
  <c r="CD110" i="3"/>
  <c r="CE110" i="3" s="1"/>
  <c r="BY110" i="3"/>
  <c r="BZ110" i="3" s="1"/>
  <c r="CB110" i="3" s="1"/>
  <c r="CN60" i="3"/>
  <c r="CO60" i="3" s="1"/>
  <c r="CK60" i="3"/>
  <c r="CL60" i="3" s="1"/>
  <c r="CI60" i="3"/>
  <c r="CG60" i="3"/>
  <c r="CD60" i="3"/>
  <c r="CE60" i="3" s="1"/>
  <c r="BY60" i="3"/>
  <c r="BZ60" i="3" s="1"/>
  <c r="CB60" i="3" s="1"/>
  <c r="CN46" i="3"/>
  <c r="CO46" i="3" s="1"/>
  <c r="CK46" i="3"/>
  <c r="CL46" i="3" s="1"/>
  <c r="CI46" i="3"/>
  <c r="CG46" i="3"/>
  <c r="CD46" i="3"/>
  <c r="CE46" i="3" s="1"/>
  <c r="BY46" i="3"/>
  <c r="BZ46" i="3" s="1"/>
  <c r="CB46" i="3" s="1"/>
  <c r="CN34" i="3"/>
  <c r="CO34" i="3" s="1"/>
  <c r="CK34" i="3"/>
  <c r="CL34" i="3" s="1"/>
  <c r="CI34" i="3"/>
  <c r="CG34" i="3"/>
  <c r="CD34" i="3"/>
  <c r="CE34" i="3" s="1"/>
  <c r="BY34" i="3"/>
  <c r="BZ34" i="3" s="1"/>
  <c r="CN11" i="3"/>
  <c r="CO11" i="3" s="1"/>
  <c r="CK11" i="3"/>
  <c r="CL11" i="3" s="1"/>
  <c r="CI11" i="3"/>
  <c r="CG11" i="3"/>
  <c r="CD11" i="3"/>
  <c r="CE11" i="3" s="1"/>
  <c r="BY11" i="3"/>
  <c r="BZ11" i="3" s="1"/>
  <c r="CN12" i="3"/>
  <c r="CO12" i="3" s="1"/>
  <c r="CK12" i="3"/>
  <c r="CL12" i="3" s="1"/>
  <c r="CI12" i="3"/>
  <c r="CG12" i="3"/>
  <c r="CD12" i="3"/>
  <c r="CE12" i="3" s="1"/>
  <c r="BY12" i="3"/>
  <c r="BZ12" i="3" s="1"/>
  <c r="CN29" i="3"/>
  <c r="CO29" i="3" s="1"/>
  <c r="CK29" i="3"/>
  <c r="CL29" i="3" s="1"/>
  <c r="CI29" i="3"/>
  <c r="CG29" i="3"/>
  <c r="CD29" i="3"/>
  <c r="CE29" i="3" s="1"/>
  <c r="BY29" i="3"/>
  <c r="BZ29" i="3" s="1"/>
  <c r="CN27" i="3"/>
  <c r="CO27" i="3" s="1"/>
  <c r="CK27" i="3"/>
  <c r="CL27" i="3" s="1"/>
  <c r="CI27" i="3"/>
  <c r="CG27" i="3"/>
  <c r="CD27" i="3"/>
  <c r="CE27" i="3" s="1"/>
  <c r="BY27" i="3"/>
  <c r="BZ27" i="3" s="1"/>
  <c r="CB27" i="3" s="1"/>
  <c r="CN14" i="3"/>
  <c r="CO14" i="3" s="1"/>
  <c r="CK14" i="3"/>
  <c r="CL14" i="3" s="1"/>
  <c r="CI14" i="3"/>
  <c r="CG14" i="3"/>
  <c r="CD14" i="3"/>
  <c r="CE14" i="3" s="1"/>
  <c r="BY14" i="3"/>
  <c r="BZ14" i="3" s="1"/>
  <c r="CN24" i="3"/>
  <c r="CO24" i="3" s="1"/>
  <c r="CK24" i="3"/>
  <c r="CL24" i="3" s="1"/>
  <c r="CI24" i="3"/>
  <c r="CG24" i="3"/>
  <c r="CD24" i="3"/>
  <c r="CE24" i="3" s="1"/>
  <c r="BY24" i="3"/>
  <c r="BZ24" i="3" s="1"/>
  <c r="CB24" i="3" s="1"/>
  <c r="CN9" i="3"/>
  <c r="CO9" i="3" s="1"/>
  <c r="CK9" i="3"/>
  <c r="CL9" i="3" s="1"/>
  <c r="CI9" i="3"/>
  <c r="CG9" i="3"/>
  <c r="CD9" i="3"/>
  <c r="CE9" i="3" s="1"/>
  <c r="BY9" i="3"/>
  <c r="BZ9" i="3" s="1"/>
  <c r="CB9" i="3" s="1"/>
  <c r="CN26" i="3"/>
  <c r="CO26" i="3" s="1"/>
  <c r="CK26" i="3"/>
  <c r="CL26" i="3" s="1"/>
  <c r="CI26" i="3"/>
  <c r="CG26" i="3"/>
  <c r="CD26" i="3"/>
  <c r="CE26" i="3" s="1"/>
  <c r="BY26" i="3"/>
  <c r="BZ26" i="3" s="1"/>
  <c r="CN25" i="3"/>
  <c r="CO25" i="3" s="1"/>
  <c r="CK25" i="3"/>
  <c r="CL25" i="3" s="1"/>
  <c r="CI25" i="3"/>
  <c r="CG25" i="3"/>
  <c r="CD25" i="3"/>
  <c r="CE25" i="3" s="1"/>
  <c r="BY25" i="3"/>
  <c r="BZ25" i="3" s="1"/>
  <c r="CN8" i="3"/>
  <c r="CO8" i="3" s="1"/>
  <c r="CK8" i="3"/>
  <c r="CL8" i="3" s="1"/>
  <c r="CI8" i="3"/>
  <c r="CG8" i="3"/>
  <c r="CD8" i="3"/>
  <c r="CE8" i="3" s="1"/>
  <c r="BY8" i="3"/>
  <c r="BZ8" i="3" s="1"/>
  <c r="CN51" i="3"/>
  <c r="CO51" i="3" s="1"/>
  <c r="CK51" i="3"/>
  <c r="CL51" i="3" s="1"/>
  <c r="CI51" i="3"/>
  <c r="CG51" i="3"/>
  <c r="CD51" i="3"/>
  <c r="CE51" i="3" s="1"/>
  <c r="BY51" i="3"/>
  <c r="BZ51" i="3" s="1"/>
  <c r="CN18" i="3"/>
  <c r="CO18" i="3" s="1"/>
  <c r="CK18" i="3"/>
  <c r="CL18" i="3" s="1"/>
  <c r="CI18" i="3"/>
  <c r="CG18" i="3"/>
  <c r="CD18" i="3"/>
  <c r="CE18" i="3" s="1"/>
  <c r="BY18" i="3"/>
  <c r="BZ18" i="3" s="1"/>
  <c r="CA18" i="3" s="1"/>
  <c r="CN13" i="3"/>
  <c r="CO13" i="3" s="1"/>
  <c r="CK13" i="3"/>
  <c r="CL13" i="3" s="1"/>
  <c r="CI13" i="3"/>
  <c r="CG13" i="3"/>
  <c r="CD13" i="3"/>
  <c r="CE13" i="3" s="1"/>
  <c r="BY13" i="3"/>
  <c r="BZ13" i="3" s="1"/>
  <c r="CN4" i="3"/>
  <c r="CO4" i="3" s="1"/>
  <c r="CK4" i="3"/>
  <c r="CL4" i="3" s="1"/>
  <c r="CI4" i="3"/>
  <c r="CG4" i="3"/>
  <c r="CD4" i="3"/>
  <c r="CE4" i="3" s="1"/>
  <c r="BY4" i="3"/>
  <c r="BZ4" i="3" s="1"/>
  <c r="CA4" i="3" s="1"/>
  <c r="CN3" i="3"/>
  <c r="CO3" i="3" s="1"/>
  <c r="CK3" i="3"/>
  <c r="CL3" i="3" s="1"/>
  <c r="CI3" i="3"/>
  <c r="CG3" i="3"/>
  <c r="CD3" i="3"/>
  <c r="CE3" i="3" s="1"/>
  <c r="BY3" i="3"/>
  <c r="BZ3" i="3" s="1"/>
  <c r="CB3" i="3" s="1"/>
  <c r="CN7" i="3"/>
  <c r="CO7" i="3" s="1"/>
  <c r="CK7" i="3"/>
  <c r="CL7" i="3" s="1"/>
  <c r="CI7" i="3"/>
  <c r="CG7" i="3"/>
  <c r="CD7" i="3"/>
  <c r="CE7" i="3" s="1"/>
  <c r="BY7" i="3"/>
  <c r="BZ7" i="3" s="1"/>
  <c r="CN16" i="3"/>
  <c r="CO16" i="3" s="1"/>
  <c r="CK16" i="3"/>
  <c r="CL16" i="3" s="1"/>
  <c r="CI16" i="3"/>
  <c r="CG16" i="3"/>
  <c r="CD16" i="3"/>
  <c r="CE16" i="3" s="1"/>
  <c r="BY16" i="3"/>
  <c r="BZ16" i="3" s="1"/>
  <c r="CN15" i="3"/>
  <c r="CO15" i="3" s="1"/>
  <c r="CK15" i="3"/>
  <c r="CL15" i="3" s="1"/>
  <c r="CI15" i="3"/>
  <c r="CG15" i="3"/>
  <c r="CD15" i="3"/>
  <c r="CE15" i="3" s="1"/>
  <c r="BY15" i="3"/>
  <c r="BZ15" i="3" s="1"/>
  <c r="CN10" i="3"/>
  <c r="CO10" i="3" s="1"/>
  <c r="CK10" i="3"/>
  <c r="CL10" i="3" s="1"/>
  <c r="CI10" i="3"/>
  <c r="CG10" i="3"/>
  <c r="CD10" i="3"/>
  <c r="CE10" i="3" s="1"/>
  <c r="BY10" i="3"/>
  <c r="BZ10" i="3" s="1"/>
  <c r="CN5" i="3"/>
  <c r="CO5" i="3" s="1"/>
  <c r="CK5" i="3"/>
  <c r="CL5" i="3" s="1"/>
  <c r="CI5" i="3"/>
  <c r="CG5" i="3"/>
  <c r="CD5" i="3"/>
  <c r="CE5" i="3" s="1"/>
  <c r="BY5" i="3"/>
  <c r="BZ5" i="3" s="1"/>
  <c r="BP64" i="3"/>
  <c r="BQ64" i="3" s="1"/>
  <c r="BP120" i="3"/>
  <c r="BQ120" i="3" s="1"/>
  <c r="BP84" i="3"/>
  <c r="BQ84" i="3" s="1"/>
  <c r="BP61" i="3"/>
  <c r="BQ61" i="3" s="1"/>
  <c r="BP63" i="3"/>
  <c r="BQ63" i="3" s="1"/>
  <c r="BP181" i="3"/>
  <c r="BQ181" i="3" s="1"/>
  <c r="BP59" i="3"/>
  <c r="BQ59" i="3" s="1"/>
  <c r="BP167" i="3"/>
  <c r="BP180" i="3"/>
  <c r="BQ180" i="3" s="1"/>
  <c r="BP108" i="3"/>
  <c r="BP51" i="3"/>
  <c r="BQ51" i="3" s="1"/>
  <c r="BP114" i="3"/>
  <c r="BQ114" i="3" s="1"/>
  <c r="BP173" i="3"/>
  <c r="BP171" i="3"/>
  <c r="BP39" i="3"/>
  <c r="BQ39" i="3" s="1"/>
  <c r="BP140" i="3"/>
  <c r="BQ140" i="3" s="1"/>
  <c r="BP195" i="3"/>
  <c r="BP78" i="3"/>
  <c r="BP16" i="3"/>
  <c r="BQ16" i="3" s="1"/>
  <c r="BP46" i="3"/>
  <c r="BQ46" i="3" s="1"/>
  <c r="BP90" i="3"/>
  <c r="BP187" i="3"/>
  <c r="BQ187" i="3" s="1"/>
  <c r="BP33" i="3"/>
  <c r="BQ33" i="3" s="1"/>
  <c r="BP57" i="3"/>
  <c r="BQ57" i="3" s="1"/>
  <c r="BP25" i="3"/>
  <c r="BQ25" i="3" s="1"/>
  <c r="BP112" i="3"/>
  <c r="BP69" i="3"/>
  <c r="BQ69" i="3" s="1"/>
  <c r="BP125" i="3"/>
  <c r="BP30" i="3"/>
  <c r="BQ30" i="3" s="1"/>
  <c r="BP22" i="3"/>
  <c r="BQ22" i="3" s="1"/>
  <c r="BP55" i="3"/>
  <c r="BP232" i="3"/>
  <c r="BP58" i="3"/>
  <c r="BQ58" i="3" s="1"/>
  <c r="BP99" i="3"/>
  <c r="BQ99" i="3" s="1"/>
  <c r="BP198" i="3"/>
  <c r="BP62" i="3"/>
  <c r="BQ62" i="3" s="1"/>
  <c r="BP215" i="3"/>
  <c r="BM64" i="3"/>
  <c r="BN64" i="3" s="1"/>
  <c r="BM120" i="3"/>
  <c r="BN120" i="3" s="1"/>
  <c r="BM84" i="3"/>
  <c r="BN84" i="3" s="1"/>
  <c r="BM61" i="3"/>
  <c r="BN61" i="3" s="1"/>
  <c r="BM63" i="3"/>
  <c r="BN63" i="3" s="1"/>
  <c r="BM181" i="3"/>
  <c r="BN181" i="3" s="1"/>
  <c r="BM59" i="3"/>
  <c r="BN59" i="3" s="1"/>
  <c r="BM167" i="3"/>
  <c r="BN167" i="3" s="1"/>
  <c r="BM180" i="3"/>
  <c r="BN180" i="3" s="1"/>
  <c r="BM108" i="3"/>
  <c r="BN108" i="3" s="1"/>
  <c r="BM51" i="3"/>
  <c r="BN51" i="3" s="1"/>
  <c r="BM114" i="3"/>
  <c r="BN114" i="3" s="1"/>
  <c r="BM173" i="3"/>
  <c r="BN173" i="3" s="1"/>
  <c r="BM171" i="3"/>
  <c r="BN171" i="3" s="1"/>
  <c r="BM39" i="3"/>
  <c r="BN39" i="3" s="1"/>
  <c r="BM140" i="3"/>
  <c r="BN140" i="3" s="1"/>
  <c r="BM195" i="3"/>
  <c r="BN195" i="3" s="1"/>
  <c r="BM78" i="3"/>
  <c r="BN78" i="3" s="1"/>
  <c r="BM16" i="3"/>
  <c r="BN16" i="3" s="1"/>
  <c r="BM46" i="3"/>
  <c r="BN46" i="3" s="1"/>
  <c r="BM90" i="3"/>
  <c r="BN90" i="3" s="1"/>
  <c r="BM187" i="3"/>
  <c r="BN187" i="3" s="1"/>
  <c r="BM33" i="3"/>
  <c r="BN33" i="3" s="1"/>
  <c r="BM57" i="3"/>
  <c r="BN57" i="3" s="1"/>
  <c r="BM25" i="3"/>
  <c r="BN25" i="3" s="1"/>
  <c r="BM112" i="3"/>
  <c r="BN112" i="3" s="1"/>
  <c r="BM69" i="3"/>
  <c r="BN69" i="3" s="1"/>
  <c r="BM125" i="3"/>
  <c r="BN125" i="3" s="1"/>
  <c r="BM30" i="3"/>
  <c r="BN30" i="3" s="1"/>
  <c r="BM22" i="3"/>
  <c r="BN22" i="3" s="1"/>
  <c r="BM55" i="3"/>
  <c r="BN55" i="3" s="1"/>
  <c r="BM232" i="3"/>
  <c r="BN232" i="3" s="1"/>
  <c r="BM58" i="3"/>
  <c r="BN58" i="3" s="1"/>
  <c r="BM99" i="3"/>
  <c r="BN99" i="3" s="1"/>
  <c r="BM198" i="3"/>
  <c r="BN198" i="3" s="1"/>
  <c r="BM62" i="3"/>
  <c r="BN62" i="3" s="1"/>
  <c r="BM215" i="3"/>
  <c r="BN215" i="3" s="1"/>
  <c r="BK64" i="3"/>
  <c r="BK120" i="3"/>
  <c r="BK84" i="3"/>
  <c r="BK61" i="3"/>
  <c r="BK63" i="3"/>
  <c r="BK181" i="3"/>
  <c r="BK59" i="3"/>
  <c r="BK167" i="3"/>
  <c r="BK180" i="3"/>
  <c r="BK108" i="3"/>
  <c r="BK51" i="3"/>
  <c r="BK114" i="3"/>
  <c r="BK173" i="3"/>
  <c r="BK171" i="3"/>
  <c r="BK39" i="3"/>
  <c r="BK140" i="3"/>
  <c r="BK195" i="3"/>
  <c r="BK78" i="3"/>
  <c r="BK16" i="3"/>
  <c r="BK46" i="3"/>
  <c r="BK90" i="3"/>
  <c r="BK187" i="3"/>
  <c r="BK33" i="3"/>
  <c r="BK57" i="3"/>
  <c r="BK25" i="3"/>
  <c r="BK112" i="3"/>
  <c r="BK69" i="3"/>
  <c r="BK125" i="3"/>
  <c r="BK30" i="3"/>
  <c r="BK22" i="3"/>
  <c r="BK55" i="3"/>
  <c r="BK232" i="3"/>
  <c r="BK58" i="3"/>
  <c r="BK99" i="3"/>
  <c r="BK198" i="3"/>
  <c r="BK62" i="3"/>
  <c r="BK215" i="3"/>
  <c r="BI64" i="3"/>
  <c r="BI120" i="3"/>
  <c r="BI84" i="3"/>
  <c r="BI61" i="3"/>
  <c r="BI63" i="3"/>
  <c r="BI181" i="3"/>
  <c r="BI59" i="3"/>
  <c r="BI167" i="3"/>
  <c r="BI180" i="3"/>
  <c r="BI108" i="3"/>
  <c r="BI51" i="3"/>
  <c r="BI114" i="3"/>
  <c r="BI173" i="3"/>
  <c r="BI171" i="3"/>
  <c r="BI39" i="3"/>
  <c r="BI140" i="3"/>
  <c r="BI195" i="3"/>
  <c r="BI78" i="3"/>
  <c r="BI16" i="3"/>
  <c r="BI46" i="3"/>
  <c r="BI90" i="3"/>
  <c r="BI187" i="3"/>
  <c r="BI33" i="3"/>
  <c r="BI57" i="3"/>
  <c r="BI25" i="3"/>
  <c r="BI112" i="3"/>
  <c r="BI69" i="3"/>
  <c r="BI125" i="3"/>
  <c r="BI30" i="3"/>
  <c r="BI22" i="3"/>
  <c r="BI55" i="3"/>
  <c r="BI232" i="3"/>
  <c r="BI58" i="3"/>
  <c r="BI99" i="3"/>
  <c r="BI198" i="3"/>
  <c r="BI62" i="3"/>
  <c r="BI215" i="3"/>
  <c r="BF64" i="3"/>
  <c r="BG64" i="3" s="1"/>
  <c r="BF120" i="3"/>
  <c r="BG120" i="3" s="1"/>
  <c r="BF84" i="3"/>
  <c r="BG84" i="3" s="1"/>
  <c r="BF61" i="3"/>
  <c r="BG61" i="3" s="1"/>
  <c r="BF63" i="3"/>
  <c r="BG63" i="3" s="1"/>
  <c r="BF181" i="3"/>
  <c r="BG181" i="3" s="1"/>
  <c r="BF59" i="3"/>
  <c r="BG59" i="3" s="1"/>
  <c r="BF167" i="3"/>
  <c r="BG167" i="3" s="1"/>
  <c r="BF180" i="3"/>
  <c r="BG180" i="3" s="1"/>
  <c r="BF108" i="3"/>
  <c r="BG108" i="3" s="1"/>
  <c r="BF51" i="3"/>
  <c r="BG51" i="3" s="1"/>
  <c r="BF114" i="3"/>
  <c r="BG114" i="3" s="1"/>
  <c r="BF173" i="3"/>
  <c r="BG173" i="3" s="1"/>
  <c r="BF171" i="3"/>
  <c r="BG171" i="3" s="1"/>
  <c r="BF39" i="3"/>
  <c r="BG39" i="3" s="1"/>
  <c r="BF140" i="3"/>
  <c r="BG140" i="3" s="1"/>
  <c r="BF195" i="3"/>
  <c r="BG195" i="3" s="1"/>
  <c r="BF78" i="3"/>
  <c r="BG78" i="3" s="1"/>
  <c r="BF16" i="3"/>
  <c r="BG16" i="3" s="1"/>
  <c r="BF46" i="3"/>
  <c r="BG46" i="3" s="1"/>
  <c r="BF90" i="3"/>
  <c r="BG90" i="3" s="1"/>
  <c r="BF187" i="3"/>
  <c r="BG187" i="3" s="1"/>
  <c r="BF33" i="3"/>
  <c r="BG33" i="3" s="1"/>
  <c r="BF57" i="3"/>
  <c r="BG57" i="3" s="1"/>
  <c r="BF25" i="3"/>
  <c r="BG25" i="3" s="1"/>
  <c r="BF112" i="3"/>
  <c r="BG112" i="3" s="1"/>
  <c r="BF69" i="3"/>
  <c r="BG69" i="3" s="1"/>
  <c r="BF125" i="3"/>
  <c r="BG125" i="3" s="1"/>
  <c r="BF30" i="3"/>
  <c r="BG30" i="3" s="1"/>
  <c r="BF22" i="3"/>
  <c r="BG22" i="3" s="1"/>
  <c r="BF55" i="3"/>
  <c r="BG55" i="3" s="1"/>
  <c r="BF232" i="3"/>
  <c r="BG232" i="3" s="1"/>
  <c r="BF58" i="3"/>
  <c r="BG58" i="3" s="1"/>
  <c r="BF99" i="3"/>
  <c r="BG99" i="3" s="1"/>
  <c r="BF198" i="3"/>
  <c r="BG198" i="3" s="1"/>
  <c r="BF62" i="3"/>
  <c r="BG62" i="3" s="1"/>
  <c r="BF215" i="3"/>
  <c r="BG215" i="3" s="1"/>
  <c r="BA64" i="3"/>
  <c r="BB64" i="3" s="1"/>
  <c r="BA120" i="3"/>
  <c r="BB120" i="3" s="1"/>
  <c r="BA84" i="3"/>
  <c r="BB84" i="3" s="1"/>
  <c r="BD84" i="3" s="1"/>
  <c r="BA61" i="3"/>
  <c r="BB61" i="3" s="1"/>
  <c r="BA63" i="3"/>
  <c r="BB63" i="3" s="1"/>
  <c r="BA181" i="3"/>
  <c r="BB181" i="3" s="1"/>
  <c r="BC181" i="3" s="1"/>
  <c r="BA59" i="3"/>
  <c r="BB59" i="3" s="1"/>
  <c r="BA167" i="3"/>
  <c r="BB167" i="3" s="1"/>
  <c r="BA180" i="3"/>
  <c r="BB180" i="3" s="1"/>
  <c r="BA108" i="3"/>
  <c r="BB108" i="3" s="1"/>
  <c r="BA51" i="3"/>
  <c r="BB51" i="3" s="1"/>
  <c r="BD51" i="3" s="1"/>
  <c r="BA114" i="3"/>
  <c r="BB114" i="3" s="1"/>
  <c r="BA173" i="3"/>
  <c r="BB173" i="3" s="1"/>
  <c r="BC173" i="3" s="1"/>
  <c r="BA171" i="3"/>
  <c r="BB171" i="3" s="1"/>
  <c r="BC171" i="3" s="1"/>
  <c r="BA39" i="3"/>
  <c r="BB39" i="3" s="1"/>
  <c r="BA140" i="3"/>
  <c r="BB140" i="3" s="1"/>
  <c r="BA195" i="3"/>
  <c r="BB195" i="3" s="1"/>
  <c r="BA78" i="3"/>
  <c r="BB78" i="3" s="1"/>
  <c r="BA16" i="3"/>
  <c r="BB16" i="3" s="1"/>
  <c r="BD16" i="3" s="1"/>
  <c r="BA46" i="3"/>
  <c r="BB46" i="3" s="1"/>
  <c r="BA90" i="3"/>
  <c r="BB90" i="3" s="1"/>
  <c r="BC90" i="3" s="1"/>
  <c r="BA187" i="3"/>
  <c r="BB187" i="3" s="1"/>
  <c r="BC187" i="3" s="1"/>
  <c r="BA33" i="3"/>
  <c r="BB33" i="3" s="1"/>
  <c r="BA57" i="3"/>
  <c r="BB57" i="3" s="1"/>
  <c r="BA25" i="3"/>
  <c r="BB25" i="3" s="1"/>
  <c r="BA112" i="3"/>
  <c r="BB112" i="3" s="1"/>
  <c r="BA69" i="3"/>
  <c r="BB69" i="3" s="1"/>
  <c r="BD69" i="3" s="1"/>
  <c r="BA125" i="3"/>
  <c r="BB125" i="3" s="1"/>
  <c r="BA30" i="3"/>
  <c r="BB30" i="3" s="1"/>
  <c r="BA22" i="3"/>
  <c r="BB22" i="3" s="1"/>
  <c r="BC22" i="3" s="1"/>
  <c r="BA55" i="3"/>
  <c r="BB55" i="3" s="1"/>
  <c r="BA232" i="3"/>
  <c r="BB232" i="3" s="1"/>
  <c r="BA58" i="3"/>
  <c r="BB58" i="3" s="1"/>
  <c r="BA99" i="3"/>
  <c r="BB99" i="3" s="1"/>
  <c r="BA198" i="3"/>
  <c r="BB198" i="3" s="1"/>
  <c r="BD198" i="3" s="1"/>
  <c r="BA62" i="3"/>
  <c r="BB62" i="3" s="1"/>
  <c r="BA215" i="3"/>
  <c r="BB215" i="3" s="1"/>
  <c r="BP42" i="3"/>
  <c r="BQ42" i="3" s="1"/>
  <c r="BM42" i="3"/>
  <c r="BN42" i="3" s="1"/>
  <c r="BK42" i="3"/>
  <c r="BI42" i="3"/>
  <c r="BF42" i="3"/>
  <c r="BG42" i="3" s="1"/>
  <c r="BA42" i="3"/>
  <c r="BB42" i="3" s="1"/>
  <c r="BP95" i="3"/>
  <c r="BM95" i="3"/>
  <c r="BN95" i="3" s="1"/>
  <c r="BK95" i="3"/>
  <c r="BI95" i="3"/>
  <c r="BF95" i="3"/>
  <c r="BG95" i="3" s="1"/>
  <c r="BA95" i="3"/>
  <c r="BB95" i="3" s="1"/>
  <c r="BP149" i="3"/>
  <c r="BM149" i="3"/>
  <c r="BN149" i="3" s="1"/>
  <c r="BK149" i="3"/>
  <c r="BI149" i="3"/>
  <c r="BF149" i="3"/>
  <c r="BG149" i="3" s="1"/>
  <c r="BA149" i="3"/>
  <c r="BB149" i="3" s="1"/>
  <c r="BD149" i="3" s="1"/>
  <c r="BP93" i="3"/>
  <c r="BQ93" i="3" s="1"/>
  <c r="BM93" i="3"/>
  <c r="BN93" i="3" s="1"/>
  <c r="BK93" i="3"/>
  <c r="BI93" i="3"/>
  <c r="BF93" i="3"/>
  <c r="BG93" i="3" s="1"/>
  <c r="BA93" i="3"/>
  <c r="BB93" i="3" s="1"/>
  <c r="BP186" i="3"/>
  <c r="BQ186" i="3" s="1"/>
  <c r="BM186" i="3"/>
  <c r="BN186" i="3" s="1"/>
  <c r="BK186" i="3"/>
  <c r="BI186" i="3"/>
  <c r="BF186" i="3"/>
  <c r="BG186" i="3" s="1"/>
  <c r="BA186" i="3"/>
  <c r="BB186" i="3" s="1"/>
  <c r="BP43" i="3"/>
  <c r="BQ43" i="3" s="1"/>
  <c r="BM43" i="3"/>
  <c r="BN43" i="3" s="1"/>
  <c r="BK43" i="3"/>
  <c r="BI43" i="3"/>
  <c r="BF43" i="3"/>
  <c r="BG43" i="3" s="1"/>
  <c r="BA43" i="3"/>
  <c r="BB43" i="3" s="1"/>
  <c r="BD43" i="3" s="1"/>
  <c r="BP97" i="3"/>
  <c r="BQ97" i="3" s="1"/>
  <c r="BM97" i="3"/>
  <c r="BN97" i="3" s="1"/>
  <c r="BK97" i="3"/>
  <c r="BI97" i="3"/>
  <c r="BF97" i="3"/>
  <c r="BG97" i="3" s="1"/>
  <c r="BA97" i="3"/>
  <c r="BB97" i="3" s="1"/>
  <c r="BP47" i="3"/>
  <c r="BQ47" i="3" s="1"/>
  <c r="BM47" i="3"/>
  <c r="BN47" i="3" s="1"/>
  <c r="BK47" i="3"/>
  <c r="BI47" i="3"/>
  <c r="BF47" i="3"/>
  <c r="BG47" i="3" s="1"/>
  <c r="BA47" i="3"/>
  <c r="BB47" i="3" s="1"/>
  <c r="BC47" i="3" s="1"/>
  <c r="BP37" i="3"/>
  <c r="BQ37" i="3" s="1"/>
  <c r="BM37" i="3"/>
  <c r="BN37" i="3" s="1"/>
  <c r="BK37" i="3"/>
  <c r="BI37" i="3"/>
  <c r="BF37" i="3"/>
  <c r="BG37" i="3" s="1"/>
  <c r="BA37" i="3"/>
  <c r="BB37" i="3" s="1"/>
  <c r="BD37" i="3" s="1"/>
  <c r="BP199" i="3"/>
  <c r="BQ199" i="3" s="1"/>
  <c r="BM199" i="3"/>
  <c r="BN199" i="3" s="1"/>
  <c r="BK199" i="3"/>
  <c r="BI199" i="3"/>
  <c r="BF199" i="3"/>
  <c r="BG199" i="3" s="1"/>
  <c r="BA199" i="3"/>
  <c r="BB199" i="3" s="1"/>
  <c r="BP52" i="3"/>
  <c r="BQ52" i="3" s="1"/>
  <c r="BM52" i="3"/>
  <c r="BN52" i="3" s="1"/>
  <c r="BK52" i="3"/>
  <c r="BI52" i="3"/>
  <c r="BF52" i="3"/>
  <c r="BG52" i="3" s="1"/>
  <c r="BA52" i="3"/>
  <c r="BB52" i="3" s="1"/>
  <c r="BD52" i="3" s="1"/>
  <c r="BP68" i="3"/>
  <c r="BQ68" i="3" s="1"/>
  <c r="BM68" i="3"/>
  <c r="BN68" i="3" s="1"/>
  <c r="BK68" i="3"/>
  <c r="BI68" i="3"/>
  <c r="BF68" i="3"/>
  <c r="BG68" i="3" s="1"/>
  <c r="BA68" i="3"/>
  <c r="BB68" i="3" s="1"/>
  <c r="BD68" i="3" s="1"/>
  <c r="BP174" i="3"/>
  <c r="BQ174" i="3" s="1"/>
  <c r="BM174" i="3"/>
  <c r="BN174" i="3" s="1"/>
  <c r="BK174" i="3"/>
  <c r="BI174" i="3"/>
  <c r="BF174" i="3"/>
  <c r="BG174" i="3" s="1"/>
  <c r="BA174" i="3"/>
  <c r="BB174" i="3" s="1"/>
  <c r="BP80" i="3"/>
  <c r="BM80" i="3"/>
  <c r="BN80" i="3" s="1"/>
  <c r="BK80" i="3"/>
  <c r="BI80" i="3"/>
  <c r="BF80" i="3"/>
  <c r="BG80" i="3" s="1"/>
  <c r="BA80" i="3"/>
  <c r="BB80" i="3" s="1"/>
  <c r="BP117" i="3"/>
  <c r="BQ117" i="3" s="1"/>
  <c r="BM117" i="3"/>
  <c r="BN117" i="3" s="1"/>
  <c r="BK117" i="3"/>
  <c r="BI117" i="3"/>
  <c r="BF117" i="3"/>
  <c r="BG117" i="3" s="1"/>
  <c r="BA117" i="3"/>
  <c r="BB117" i="3" s="1"/>
  <c r="BP136" i="3"/>
  <c r="BM136" i="3"/>
  <c r="BN136" i="3" s="1"/>
  <c r="BK136" i="3"/>
  <c r="BI136" i="3"/>
  <c r="BF136" i="3"/>
  <c r="BG136" i="3" s="1"/>
  <c r="BA136" i="3"/>
  <c r="BB136" i="3" s="1"/>
  <c r="BC136" i="3" s="1"/>
  <c r="BP185" i="3"/>
  <c r="BM185" i="3"/>
  <c r="BN185" i="3" s="1"/>
  <c r="BK185" i="3"/>
  <c r="BI185" i="3"/>
  <c r="BF185" i="3"/>
  <c r="BG185" i="3" s="1"/>
  <c r="BA185" i="3"/>
  <c r="BB185" i="3" s="1"/>
  <c r="BP109" i="3"/>
  <c r="BQ109" i="3" s="1"/>
  <c r="BM109" i="3"/>
  <c r="BN109" i="3" s="1"/>
  <c r="BK109" i="3"/>
  <c r="BI109" i="3"/>
  <c r="BF109" i="3"/>
  <c r="BG109" i="3" s="1"/>
  <c r="BA109" i="3"/>
  <c r="BB109" i="3" s="1"/>
  <c r="BP225" i="3"/>
  <c r="BQ225" i="3" s="1"/>
  <c r="BM225" i="3"/>
  <c r="BN225" i="3" s="1"/>
  <c r="BK225" i="3"/>
  <c r="BI225" i="3"/>
  <c r="BF225" i="3"/>
  <c r="BG225" i="3" s="1"/>
  <c r="BA225" i="3"/>
  <c r="BB225" i="3" s="1"/>
  <c r="BP224" i="3"/>
  <c r="BQ224" i="3" s="1"/>
  <c r="BM224" i="3"/>
  <c r="BN224" i="3" s="1"/>
  <c r="BK224" i="3"/>
  <c r="BI224" i="3"/>
  <c r="BF224" i="3"/>
  <c r="BG224" i="3" s="1"/>
  <c r="BA224" i="3"/>
  <c r="BB224" i="3" s="1"/>
  <c r="BD224" i="3" s="1"/>
  <c r="BP138" i="3"/>
  <c r="BM138" i="3"/>
  <c r="BN138" i="3" s="1"/>
  <c r="BK138" i="3"/>
  <c r="BI138" i="3"/>
  <c r="BF138" i="3"/>
  <c r="BG138" i="3" s="1"/>
  <c r="BA138" i="3"/>
  <c r="BB138" i="3" s="1"/>
  <c r="BP38" i="3"/>
  <c r="BQ38" i="3" s="1"/>
  <c r="BM38" i="3"/>
  <c r="BN38" i="3" s="1"/>
  <c r="BK38" i="3"/>
  <c r="BI38" i="3"/>
  <c r="BF38" i="3"/>
  <c r="BG38" i="3" s="1"/>
  <c r="BA38" i="3"/>
  <c r="BB38" i="3" s="1"/>
  <c r="BP190" i="3"/>
  <c r="BQ190" i="3" s="1"/>
  <c r="BM190" i="3"/>
  <c r="BN190" i="3" s="1"/>
  <c r="BK190" i="3"/>
  <c r="BI190" i="3"/>
  <c r="BF190" i="3"/>
  <c r="BG190" i="3" s="1"/>
  <c r="BA190" i="3"/>
  <c r="BB190" i="3" s="1"/>
  <c r="BP35" i="3"/>
  <c r="BQ35" i="3" s="1"/>
  <c r="BM35" i="3"/>
  <c r="BN35" i="3" s="1"/>
  <c r="BK35" i="3"/>
  <c r="BI35" i="3"/>
  <c r="BF35" i="3"/>
  <c r="BG35" i="3" s="1"/>
  <c r="BA35" i="3"/>
  <c r="BB35" i="3" s="1"/>
  <c r="BC35" i="3" s="1"/>
  <c r="BP219" i="3"/>
  <c r="BM219" i="3"/>
  <c r="BN219" i="3" s="1"/>
  <c r="BK219" i="3"/>
  <c r="BI219" i="3"/>
  <c r="BF219" i="3"/>
  <c r="BG219" i="3" s="1"/>
  <c r="BA219" i="3"/>
  <c r="BB219" i="3" s="1"/>
  <c r="BC219" i="3" s="1"/>
  <c r="BP49" i="3"/>
  <c r="BQ49" i="3" s="1"/>
  <c r="BM49" i="3"/>
  <c r="BN49" i="3" s="1"/>
  <c r="BK49" i="3"/>
  <c r="BI49" i="3"/>
  <c r="BF49" i="3"/>
  <c r="BG49" i="3" s="1"/>
  <c r="BA49" i="3"/>
  <c r="BB49" i="3" s="1"/>
  <c r="BP103" i="3"/>
  <c r="BM103" i="3"/>
  <c r="BN103" i="3" s="1"/>
  <c r="BK103" i="3"/>
  <c r="BI103" i="3"/>
  <c r="BF103" i="3"/>
  <c r="BG103" i="3" s="1"/>
  <c r="BA103" i="3"/>
  <c r="BB103" i="3" s="1"/>
  <c r="BP169" i="3"/>
  <c r="BM169" i="3"/>
  <c r="BN169" i="3" s="1"/>
  <c r="BK169" i="3"/>
  <c r="BI169" i="3"/>
  <c r="BF169" i="3"/>
  <c r="BG169" i="3" s="1"/>
  <c r="BA169" i="3"/>
  <c r="BB169" i="3" s="1"/>
  <c r="BP17" i="3"/>
  <c r="BQ17" i="3" s="1"/>
  <c r="BM17" i="3"/>
  <c r="BN17" i="3" s="1"/>
  <c r="BK17" i="3"/>
  <c r="BI17" i="3"/>
  <c r="BF17" i="3"/>
  <c r="BG17" i="3" s="1"/>
  <c r="BA17" i="3"/>
  <c r="BB17" i="3" s="1"/>
  <c r="BP230" i="3"/>
  <c r="BM230" i="3"/>
  <c r="BN230" i="3" s="1"/>
  <c r="BK230" i="3"/>
  <c r="BI230" i="3"/>
  <c r="BF230" i="3"/>
  <c r="BG230" i="3" s="1"/>
  <c r="BA230" i="3"/>
  <c r="BB230" i="3" s="1"/>
  <c r="BD230" i="3" s="1"/>
  <c r="BP82" i="3"/>
  <c r="BQ82" i="3" s="1"/>
  <c r="BM82" i="3"/>
  <c r="BN82" i="3" s="1"/>
  <c r="BK82" i="3"/>
  <c r="BI82" i="3"/>
  <c r="BF82" i="3"/>
  <c r="BG82" i="3" s="1"/>
  <c r="BA82" i="3"/>
  <c r="BB82" i="3" s="1"/>
  <c r="BP26" i="3"/>
  <c r="BQ26" i="3" s="1"/>
  <c r="BM26" i="3"/>
  <c r="BN26" i="3" s="1"/>
  <c r="BK26" i="3"/>
  <c r="BI26" i="3"/>
  <c r="BF26" i="3"/>
  <c r="BG26" i="3" s="1"/>
  <c r="BA26" i="3"/>
  <c r="BB26" i="3" s="1"/>
  <c r="BC26" i="3" s="1"/>
  <c r="BP227" i="3"/>
  <c r="BM227" i="3"/>
  <c r="BN227" i="3" s="1"/>
  <c r="BK227" i="3"/>
  <c r="BI227" i="3"/>
  <c r="BF227" i="3"/>
  <c r="BG227" i="3" s="1"/>
  <c r="BA227" i="3"/>
  <c r="BB227" i="3" s="1"/>
  <c r="BP18" i="3"/>
  <c r="BQ18" i="3" s="1"/>
  <c r="BM18" i="3"/>
  <c r="BN18" i="3" s="1"/>
  <c r="BK18" i="3"/>
  <c r="BI18" i="3"/>
  <c r="BF18" i="3"/>
  <c r="BG18" i="3" s="1"/>
  <c r="BA18" i="3"/>
  <c r="BB18" i="3" s="1"/>
  <c r="BP189" i="3"/>
  <c r="BQ189" i="3" s="1"/>
  <c r="BM189" i="3"/>
  <c r="BN189" i="3" s="1"/>
  <c r="BK189" i="3"/>
  <c r="BI189" i="3"/>
  <c r="BF189" i="3"/>
  <c r="BG189" i="3" s="1"/>
  <c r="BA189" i="3"/>
  <c r="BB189" i="3" s="1"/>
  <c r="BP41" i="3"/>
  <c r="BQ41" i="3" s="1"/>
  <c r="BM41" i="3"/>
  <c r="BN41" i="3" s="1"/>
  <c r="BK41" i="3"/>
  <c r="BI41" i="3"/>
  <c r="BF41" i="3"/>
  <c r="BG41" i="3" s="1"/>
  <c r="BA41" i="3"/>
  <c r="BB41" i="3" s="1"/>
  <c r="BD41" i="3" s="1"/>
  <c r="BP81" i="3"/>
  <c r="BQ81" i="3" s="1"/>
  <c r="BM81" i="3"/>
  <c r="BN81" i="3" s="1"/>
  <c r="BK81" i="3"/>
  <c r="BI81" i="3"/>
  <c r="BF81" i="3"/>
  <c r="BG81" i="3" s="1"/>
  <c r="BA81" i="3"/>
  <c r="BB81" i="3" s="1"/>
  <c r="BP221" i="3"/>
  <c r="BQ221" i="3" s="1"/>
  <c r="BM221" i="3"/>
  <c r="BN221" i="3" s="1"/>
  <c r="BK221" i="3"/>
  <c r="BI221" i="3"/>
  <c r="BF221" i="3"/>
  <c r="BG221" i="3" s="1"/>
  <c r="BA221" i="3"/>
  <c r="BB221" i="3" s="1"/>
  <c r="BD221" i="3" s="1"/>
  <c r="BP56" i="3"/>
  <c r="BQ56" i="3" s="1"/>
  <c r="BM56" i="3"/>
  <c r="BN56" i="3" s="1"/>
  <c r="BK56" i="3"/>
  <c r="BI56" i="3"/>
  <c r="BF56" i="3"/>
  <c r="BG56" i="3" s="1"/>
  <c r="BA56" i="3"/>
  <c r="BB56" i="3" s="1"/>
  <c r="BP220" i="3"/>
  <c r="BQ220" i="3" s="1"/>
  <c r="BM220" i="3"/>
  <c r="BN220" i="3" s="1"/>
  <c r="BK220" i="3"/>
  <c r="BI220" i="3"/>
  <c r="BF220" i="3"/>
  <c r="BG220" i="3" s="1"/>
  <c r="BA220" i="3"/>
  <c r="BB220" i="3" s="1"/>
  <c r="BC220" i="3" s="1"/>
  <c r="BP36" i="3"/>
  <c r="BQ36" i="3" s="1"/>
  <c r="BM36" i="3"/>
  <c r="BN36" i="3" s="1"/>
  <c r="BK36" i="3"/>
  <c r="BI36" i="3"/>
  <c r="BF36" i="3"/>
  <c r="BG36" i="3" s="1"/>
  <c r="BA36" i="3"/>
  <c r="BB36" i="3" s="1"/>
  <c r="BD36" i="3" s="1"/>
  <c r="BP53" i="3"/>
  <c r="BQ53" i="3" s="1"/>
  <c r="BM53" i="3"/>
  <c r="BN53" i="3" s="1"/>
  <c r="BK53" i="3"/>
  <c r="BI53" i="3"/>
  <c r="BF53" i="3"/>
  <c r="BG53" i="3" s="1"/>
  <c r="BA53" i="3"/>
  <c r="BB53" i="3" s="1"/>
  <c r="BP139" i="3"/>
  <c r="BQ139" i="3" s="1"/>
  <c r="BM139" i="3"/>
  <c r="BN139" i="3" s="1"/>
  <c r="BK139" i="3"/>
  <c r="BI139" i="3"/>
  <c r="BF139" i="3"/>
  <c r="BG139" i="3" s="1"/>
  <c r="BA139" i="3"/>
  <c r="BB139" i="3" s="1"/>
  <c r="BP44" i="3"/>
  <c r="BQ44" i="3" s="1"/>
  <c r="BM44" i="3"/>
  <c r="BN44" i="3" s="1"/>
  <c r="BK44" i="3"/>
  <c r="BI44" i="3"/>
  <c r="BF44" i="3"/>
  <c r="BG44" i="3" s="1"/>
  <c r="BA44" i="3"/>
  <c r="BB44" i="3" s="1"/>
  <c r="BP45" i="3"/>
  <c r="BQ45" i="3" s="1"/>
  <c r="BM45" i="3"/>
  <c r="BN45" i="3" s="1"/>
  <c r="BK45" i="3"/>
  <c r="BI45" i="3"/>
  <c r="BF45" i="3"/>
  <c r="BG45" i="3" s="1"/>
  <c r="BA45" i="3"/>
  <c r="BB45" i="3" s="1"/>
  <c r="BP182" i="3"/>
  <c r="BQ182" i="3" s="1"/>
  <c r="BM182" i="3"/>
  <c r="BN182" i="3" s="1"/>
  <c r="BK182" i="3"/>
  <c r="BI182" i="3"/>
  <c r="BF182" i="3"/>
  <c r="BG182" i="3" s="1"/>
  <c r="BA182" i="3"/>
  <c r="BB182" i="3" s="1"/>
  <c r="BP113" i="3"/>
  <c r="BQ113" i="3" s="1"/>
  <c r="BM113" i="3"/>
  <c r="BN113" i="3" s="1"/>
  <c r="BK113" i="3"/>
  <c r="BI113" i="3"/>
  <c r="BF113" i="3"/>
  <c r="BG113" i="3" s="1"/>
  <c r="BA113" i="3"/>
  <c r="BB113" i="3" s="1"/>
  <c r="BP14" i="3"/>
  <c r="BQ14" i="3" s="1"/>
  <c r="BM14" i="3"/>
  <c r="BN14" i="3" s="1"/>
  <c r="BK14" i="3"/>
  <c r="BI14" i="3"/>
  <c r="BF14" i="3"/>
  <c r="BG14" i="3" s="1"/>
  <c r="BA14" i="3"/>
  <c r="BB14" i="3" s="1"/>
  <c r="BC14" i="3" s="1"/>
  <c r="BP48" i="3"/>
  <c r="BQ48" i="3" s="1"/>
  <c r="BM48" i="3"/>
  <c r="BN48" i="3" s="1"/>
  <c r="BK48" i="3"/>
  <c r="BI48" i="3"/>
  <c r="BF48" i="3"/>
  <c r="BG48" i="3" s="1"/>
  <c r="BA48" i="3"/>
  <c r="BB48" i="3" s="1"/>
  <c r="BP87" i="3"/>
  <c r="BQ87" i="3" s="1"/>
  <c r="BM87" i="3"/>
  <c r="BN87" i="3" s="1"/>
  <c r="BK87" i="3"/>
  <c r="BI87" i="3"/>
  <c r="BF87" i="3"/>
  <c r="BG87" i="3" s="1"/>
  <c r="BA87" i="3"/>
  <c r="BB87" i="3" s="1"/>
  <c r="BP75" i="3"/>
  <c r="BQ75" i="3" s="1"/>
  <c r="BM75" i="3"/>
  <c r="BN75" i="3" s="1"/>
  <c r="BK75" i="3"/>
  <c r="BI75" i="3"/>
  <c r="BF75" i="3"/>
  <c r="BG75" i="3" s="1"/>
  <c r="BA75" i="3"/>
  <c r="BB75" i="3" s="1"/>
  <c r="BP74" i="3"/>
  <c r="BQ74" i="3" s="1"/>
  <c r="BM74" i="3"/>
  <c r="BN74" i="3" s="1"/>
  <c r="BK74" i="3"/>
  <c r="BI74" i="3"/>
  <c r="BF74" i="3"/>
  <c r="BG74" i="3" s="1"/>
  <c r="BA74" i="3"/>
  <c r="BB74" i="3" s="1"/>
  <c r="BP92" i="3"/>
  <c r="BQ92" i="3" s="1"/>
  <c r="BM92" i="3"/>
  <c r="BN92" i="3" s="1"/>
  <c r="BK92" i="3"/>
  <c r="BI92" i="3"/>
  <c r="BF92" i="3"/>
  <c r="BG92" i="3" s="1"/>
  <c r="BA92" i="3"/>
  <c r="BB92" i="3" s="1"/>
  <c r="BP122" i="3"/>
  <c r="BM122" i="3"/>
  <c r="BN122" i="3" s="1"/>
  <c r="BK122" i="3"/>
  <c r="BI122" i="3"/>
  <c r="BF122" i="3"/>
  <c r="BG122" i="3" s="1"/>
  <c r="BA122" i="3"/>
  <c r="BB122" i="3" s="1"/>
  <c r="BP223" i="3"/>
  <c r="BM223" i="3"/>
  <c r="BN223" i="3" s="1"/>
  <c r="BK223" i="3"/>
  <c r="BI223" i="3"/>
  <c r="BF223" i="3"/>
  <c r="BG223" i="3" s="1"/>
  <c r="BA223" i="3"/>
  <c r="BB223" i="3" s="1"/>
  <c r="BP12" i="3"/>
  <c r="BQ12" i="3" s="1"/>
  <c r="BM12" i="3"/>
  <c r="BN12" i="3" s="1"/>
  <c r="BK12" i="3"/>
  <c r="BI12" i="3"/>
  <c r="BF12" i="3"/>
  <c r="BG12" i="3" s="1"/>
  <c r="BA12" i="3"/>
  <c r="BB12" i="3" s="1"/>
  <c r="BD12" i="3" s="1"/>
  <c r="BP217" i="3"/>
  <c r="BM217" i="3"/>
  <c r="BN217" i="3" s="1"/>
  <c r="BK217" i="3"/>
  <c r="BI217" i="3"/>
  <c r="BF217" i="3"/>
  <c r="BG217" i="3" s="1"/>
  <c r="BA217" i="3"/>
  <c r="BB217" i="3" s="1"/>
  <c r="BP100" i="3"/>
  <c r="BQ100" i="3" s="1"/>
  <c r="BM100" i="3"/>
  <c r="BN100" i="3" s="1"/>
  <c r="BK100" i="3"/>
  <c r="BI100" i="3"/>
  <c r="BF100" i="3"/>
  <c r="BG100" i="3" s="1"/>
  <c r="BA100" i="3"/>
  <c r="BB100" i="3" s="1"/>
  <c r="BP20" i="3"/>
  <c r="BQ20" i="3" s="1"/>
  <c r="BM20" i="3"/>
  <c r="BN20" i="3" s="1"/>
  <c r="BK20" i="3"/>
  <c r="BI20" i="3"/>
  <c r="BF20" i="3"/>
  <c r="BG20" i="3" s="1"/>
  <c r="BA20" i="3"/>
  <c r="BB20" i="3" s="1"/>
  <c r="BC20" i="3" s="1"/>
  <c r="BP29" i="3"/>
  <c r="BQ29" i="3" s="1"/>
  <c r="BM29" i="3"/>
  <c r="BN29" i="3" s="1"/>
  <c r="BK29" i="3"/>
  <c r="BI29" i="3"/>
  <c r="BF29" i="3"/>
  <c r="BG29" i="3" s="1"/>
  <c r="BA29" i="3"/>
  <c r="BB29" i="3" s="1"/>
  <c r="BD29" i="3" s="1"/>
  <c r="BP116" i="3"/>
  <c r="BQ116" i="3" s="1"/>
  <c r="BM116" i="3"/>
  <c r="BN116" i="3" s="1"/>
  <c r="BK116" i="3"/>
  <c r="BI116" i="3"/>
  <c r="BF116" i="3"/>
  <c r="BG116" i="3" s="1"/>
  <c r="BA116" i="3"/>
  <c r="BB116" i="3" s="1"/>
  <c r="BC116" i="3" s="1"/>
  <c r="BP73" i="3"/>
  <c r="BQ73" i="3" s="1"/>
  <c r="BM73" i="3"/>
  <c r="BN73" i="3" s="1"/>
  <c r="BK73" i="3"/>
  <c r="BI73" i="3"/>
  <c r="BF73" i="3"/>
  <c r="BG73" i="3" s="1"/>
  <c r="BA73" i="3"/>
  <c r="BB73" i="3" s="1"/>
  <c r="BP40" i="3"/>
  <c r="BQ40" i="3" s="1"/>
  <c r="BM40" i="3"/>
  <c r="BN40" i="3" s="1"/>
  <c r="BK40" i="3"/>
  <c r="BI40" i="3"/>
  <c r="BF40" i="3"/>
  <c r="BG40" i="3" s="1"/>
  <c r="BA40" i="3"/>
  <c r="BB40" i="3" s="1"/>
  <c r="BP28" i="3"/>
  <c r="BQ28" i="3" s="1"/>
  <c r="BM28" i="3"/>
  <c r="BN28" i="3" s="1"/>
  <c r="BK28" i="3"/>
  <c r="BI28" i="3"/>
  <c r="BF28" i="3"/>
  <c r="BG28" i="3" s="1"/>
  <c r="BA28" i="3"/>
  <c r="BB28" i="3" s="1"/>
  <c r="BD28" i="3" s="1"/>
  <c r="BP86" i="3"/>
  <c r="BM86" i="3"/>
  <c r="BN86" i="3" s="1"/>
  <c r="BK86" i="3"/>
  <c r="BI86" i="3"/>
  <c r="BF86" i="3"/>
  <c r="BG86" i="3" s="1"/>
  <c r="BA86" i="3"/>
  <c r="BB86" i="3" s="1"/>
  <c r="BP15" i="3"/>
  <c r="BQ15" i="3" s="1"/>
  <c r="BM15" i="3"/>
  <c r="BN15" i="3" s="1"/>
  <c r="BK15" i="3"/>
  <c r="BI15" i="3"/>
  <c r="BF15" i="3"/>
  <c r="BG15" i="3" s="1"/>
  <c r="BA15" i="3"/>
  <c r="BB15" i="3" s="1"/>
  <c r="BP50" i="3"/>
  <c r="BQ50" i="3" s="1"/>
  <c r="BM50" i="3"/>
  <c r="BN50" i="3" s="1"/>
  <c r="BK50" i="3"/>
  <c r="BI50" i="3"/>
  <c r="BF50" i="3"/>
  <c r="BG50" i="3" s="1"/>
  <c r="BA50" i="3"/>
  <c r="BB50" i="3" s="1"/>
  <c r="BP31" i="3"/>
  <c r="BQ31" i="3" s="1"/>
  <c r="BM31" i="3"/>
  <c r="BN31" i="3" s="1"/>
  <c r="BK31" i="3"/>
  <c r="BI31" i="3"/>
  <c r="BF31" i="3"/>
  <c r="BG31" i="3" s="1"/>
  <c r="BA31" i="3"/>
  <c r="BB31" i="3" s="1"/>
  <c r="BD31" i="3" s="1"/>
  <c r="BP32" i="3"/>
  <c r="BQ32" i="3" s="1"/>
  <c r="BM32" i="3"/>
  <c r="BN32" i="3" s="1"/>
  <c r="BK32" i="3"/>
  <c r="BI32" i="3"/>
  <c r="BF32" i="3"/>
  <c r="BG32" i="3" s="1"/>
  <c r="BA32" i="3"/>
  <c r="BB32" i="3" s="1"/>
  <c r="BP4" i="3"/>
  <c r="BQ4" i="3" s="1"/>
  <c r="BM4" i="3"/>
  <c r="BN4" i="3" s="1"/>
  <c r="BK4" i="3"/>
  <c r="BI4" i="3"/>
  <c r="BF4" i="3"/>
  <c r="BG4" i="3" s="1"/>
  <c r="BA4" i="3"/>
  <c r="BB4" i="3" s="1"/>
  <c r="BD4" i="3" s="1"/>
  <c r="BP67" i="3"/>
  <c r="BQ67" i="3" s="1"/>
  <c r="BM67" i="3"/>
  <c r="BN67" i="3" s="1"/>
  <c r="BK67" i="3"/>
  <c r="BI67" i="3"/>
  <c r="BF67" i="3"/>
  <c r="BG67" i="3" s="1"/>
  <c r="BA67" i="3"/>
  <c r="BB67" i="3" s="1"/>
  <c r="BP65" i="3"/>
  <c r="BQ65" i="3" s="1"/>
  <c r="BM65" i="3"/>
  <c r="BN65" i="3" s="1"/>
  <c r="BK65" i="3"/>
  <c r="BI65" i="3"/>
  <c r="BF65" i="3"/>
  <c r="BG65" i="3" s="1"/>
  <c r="BA65" i="3"/>
  <c r="BB65" i="3" s="1"/>
  <c r="BC65" i="3" s="1"/>
  <c r="BP10" i="3"/>
  <c r="BQ10" i="3" s="1"/>
  <c r="BM10" i="3"/>
  <c r="BN10" i="3" s="1"/>
  <c r="BK10" i="3"/>
  <c r="BI10" i="3"/>
  <c r="BF10" i="3"/>
  <c r="BG10" i="3" s="1"/>
  <c r="BA10" i="3"/>
  <c r="BB10" i="3" s="1"/>
  <c r="BP19" i="3"/>
  <c r="BQ19" i="3" s="1"/>
  <c r="BM19" i="3"/>
  <c r="BN19" i="3" s="1"/>
  <c r="BK19" i="3"/>
  <c r="BI19" i="3"/>
  <c r="BF19" i="3"/>
  <c r="BG19" i="3" s="1"/>
  <c r="BA19" i="3"/>
  <c r="BB19" i="3" s="1"/>
  <c r="BP27" i="3"/>
  <c r="BQ27" i="3" s="1"/>
  <c r="BM27" i="3"/>
  <c r="BN27" i="3" s="1"/>
  <c r="BK27" i="3"/>
  <c r="BI27" i="3"/>
  <c r="BF27" i="3"/>
  <c r="BG27" i="3" s="1"/>
  <c r="BA27" i="3"/>
  <c r="BB27" i="3" s="1"/>
  <c r="BP96" i="3"/>
  <c r="BQ96" i="3" s="1"/>
  <c r="BM96" i="3"/>
  <c r="BN96" i="3" s="1"/>
  <c r="BK96" i="3"/>
  <c r="BI96" i="3"/>
  <c r="BF96" i="3"/>
  <c r="BG96" i="3" s="1"/>
  <c r="BA96" i="3"/>
  <c r="BB96" i="3" s="1"/>
  <c r="BP179" i="3"/>
  <c r="BM179" i="3"/>
  <c r="BN179" i="3" s="1"/>
  <c r="BK179" i="3"/>
  <c r="BI179" i="3"/>
  <c r="BF179" i="3"/>
  <c r="BG179" i="3" s="1"/>
  <c r="BA179" i="3"/>
  <c r="BB179" i="3" s="1"/>
  <c r="BP152" i="3"/>
  <c r="BQ152" i="3" s="1"/>
  <c r="BM152" i="3"/>
  <c r="BN152" i="3" s="1"/>
  <c r="BK152" i="3"/>
  <c r="BI152" i="3"/>
  <c r="BF152" i="3"/>
  <c r="BG152" i="3" s="1"/>
  <c r="BA152" i="3"/>
  <c r="BB152" i="3" s="1"/>
  <c r="BP98" i="3"/>
  <c r="BQ98" i="3" s="1"/>
  <c r="BM98" i="3"/>
  <c r="BN98" i="3" s="1"/>
  <c r="BK98" i="3"/>
  <c r="BI98" i="3"/>
  <c r="BF98" i="3"/>
  <c r="BG98" i="3" s="1"/>
  <c r="BA98" i="3"/>
  <c r="BB98" i="3" s="1"/>
  <c r="BP23" i="3"/>
  <c r="BQ23" i="3" s="1"/>
  <c r="BM23" i="3"/>
  <c r="BN23" i="3" s="1"/>
  <c r="BK23" i="3"/>
  <c r="BI23" i="3"/>
  <c r="BF23" i="3"/>
  <c r="BG23" i="3" s="1"/>
  <c r="BA23" i="3"/>
  <c r="BB23" i="3" s="1"/>
  <c r="BD23" i="3" s="1"/>
  <c r="BP211" i="3"/>
  <c r="BM211" i="3"/>
  <c r="BN211" i="3" s="1"/>
  <c r="BK211" i="3"/>
  <c r="BI211" i="3"/>
  <c r="BF211" i="3"/>
  <c r="BG211" i="3" s="1"/>
  <c r="BA211" i="3"/>
  <c r="BB211" i="3" s="1"/>
  <c r="BD211" i="3" s="1"/>
  <c r="BP5" i="3"/>
  <c r="BQ5" i="3" s="1"/>
  <c r="BM5" i="3"/>
  <c r="BN5" i="3" s="1"/>
  <c r="BK5" i="3"/>
  <c r="BI5" i="3"/>
  <c r="BF5" i="3"/>
  <c r="BG5" i="3" s="1"/>
  <c r="BA5" i="3"/>
  <c r="BB5" i="3" s="1"/>
  <c r="BP24" i="3"/>
  <c r="BQ24" i="3" s="1"/>
  <c r="BM24" i="3"/>
  <c r="BN24" i="3" s="1"/>
  <c r="BK24" i="3"/>
  <c r="BI24" i="3"/>
  <c r="BF24" i="3"/>
  <c r="BG24" i="3" s="1"/>
  <c r="BA24" i="3"/>
  <c r="BB24" i="3" s="1"/>
  <c r="BP7" i="3"/>
  <c r="BQ7" i="3" s="1"/>
  <c r="BM7" i="3"/>
  <c r="BN7" i="3" s="1"/>
  <c r="BK7" i="3"/>
  <c r="BI7" i="3"/>
  <c r="BF7" i="3"/>
  <c r="BG7" i="3" s="1"/>
  <c r="BA7" i="3"/>
  <c r="BB7" i="3" s="1"/>
  <c r="BD7" i="3" s="1"/>
  <c r="BP6" i="3"/>
  <c r="BQ6" i="3" s="1"/>
  <c r="BM6" i="3"/>
  <c r="BN6" i="3" s="1"/>
  <c r="BK6" i="3"/>
  <c r="BI6" i="3"/>
  <c r="BF6" i="3"/>
  <c r="BG6" i="3" s="1"/>
  <c r="BA6" i="3"/>
  <c r="BB6" i="3" s="1"/>
  <c r="BC6" i="3" s="1"/>
  <c r="BP91" i="3"/>
  <c r="BQ91" i="3" s="1"/>
  <c r="BM91" i="3"/>
  <c r="BN91" i="3" s="1"/>
  <c r="BK91" i="3"/>
  <c r="BI91" i="3"/>
  <c r="BF91" i="3"/>
  <c r="BG91" i="3" s="1"/>
  <c r="BA91" i="3"/>
  <c r="BB91" i="3" s="1"/>
  <c r="BC91" i="3" s="1"/>
  <c r="BP154" i="3"/>
  <c r="BQ154" i="3" s="1"/>
  <c r="BM154" i="3"/>
  <c r="BN154" i="3" s="1"/>
  <c r="BK154" i="3"/>
  <c r="BI154" i="3"/>
  <c r="BF154" i="3"/>
  <c r="BG154" i="3" s="1"/>
  <c r="BA154" i="3"/>
  <c r="BB154" i="3" s="1"/>
  <c r="BP11" i="3"/>
  <c r="BQ11" i="3" s="1"/>
  <c r="BM11" i="3"/>
  <c r="BN11" i="3" s="1"/>
  <c r="BK11" i="3"/>
  <c r="BI11" i="3"/>
  <c r="BF11" i="3"/>
  <c r="BG11" i="3" s="1"/>
  <c r="BA11" i="3"/>
  <c r="BB11" i="3" s="1"/>
  <c r="BD11" i="3" s="1"/>
  <c r="BP105" i="3"/>
  <c r="BQ105" i="3" s="1"/>
  <c r="BM105" i="3"/>
  <c r="BN105" i="3" s="1"/>
  <c r="BK105" i="3"/>
  <c r="BI105" i="3"/>
  <c r="BF105" i="3"/>
  <c r="BG105" i="3" s="1"/>
  <c r="BA105" i="3"/>
  <c r="BB105" i="3" s="1"/>
  <c r="BP104" i="3"/>
  <c r="BQ104" i="3" s="1"/>
  <c r="BM104" i="3"/>
  <c r="BN104" i="3" s="1"/>
  <c r="BK104" i="3"/>
  <c r="BI104" i="3"/>
  <c r="BF104" i="3"/>
  <c r="BG104" i="3" s="1"/>
  <c r="BA104" i="3"/>
  <c r="BB104" i="3" s="1"/>
  <c r="BD104" i="3" s="1"/>
  <c r="BP123" i="3"/>
  <c r="BQ123" i="3" s="1"/>
  <c r="BM123" i="3"/>
  <c r="BN123" i="3" s="1"/>
  <c r="BK123" i="3"/>
  <c r="BI123" i="3"/>
  <c r="BF123" i="3"/>
  <c r="BG123" i="3" s="1"/>
  <c r="BA123" i="3"/>
  <c r="BB123" i="3" s="1"/>
  <c r="BC123" i="3" s="1"/>
  <c r="BP151" i="3"/>
  <c r="BM151" i="3"/>
  <c r="BN151" i="3" s="1"/>
  <c r="BK151" i="3"/>
  <c r="BI151" i="3"/>
  <c r="BF151" i="3"/>
  <c r="BG151" i="3" s="1"/>
  <c r="BA151" i="3"/>
  <c r="BB151" i="3" s="1"/>
  <c r="BD151" i="3" s="1"/>
  <c r="BP66" i="3"/>
  <c r="BQ66" i="3" s="1"/>
  <c r="BM66" i="3"/>
  <c r="BN66" i="3" s="1"/>
  <c r="BK66" i="3"/>
  <c r="BI66" i="3"/>
  <c r="BF66" i="3"/>
  <c r="BG66" i="3" s="1"/>
  <c r="BA66" i="3"/>
  <c r="BB66" i="3" s="1"/>
  <c r="BC66" i="3" s="1"/>
  <c r="BP156" i="3"/>
  <c r="BM156" i="3"/>
  <c r="BN156" i="3" s="1"/>
  <c r="BK156" i="3"/>
  <c r="BI156" i="3"/>
  <c r="BF156" i="3"/>
  <c r="BG156" i="3" s="1"/>
  <c r="BA156" i="3"/>
  <c r="BB156" i="3" s="1"/>
  <c r="BP115" i="3"/>
  <c r="BQ115" i="3" s="1"/>
  <c r="BM115" i="3"/>
  <c r="BN115" i="3" s="1"/>
  <c r="BK115" i="3"/>
  <c r="BI115" i="3"/>
  <c r="BF115" i="3"/>
  <c r="BG115" i="3" s="1"/>
  <c r="BA115" i="3"/>
  <c r="BB115" i="3" s="1"/>
  <c r="BP76" i="3"/>
  <c r="BQ76" i="3" s="1"/>
  <c r="BM76" i="3"/>
  <c r="BN76" i="3" s="1"/>
  <c r="BK76" i="3"/>
  <c r="BI76" i="3"/>
  <c r="BF76" i="3"/>
  <c r="BG76" i="3" s="1"/>
  <c r="BA76" i="3"/>
  <c r="BB76" i="3" s="1"/>
  <c r="BD76" i="3" s="1"/>
  <c r="BP153" i="3"/>
  <c r="BQ153" i="3" s="1"/>
  <c r="BM153" i="3"/>
  <c r="BN153" i="3" s="1"/>
  <c r="BK153" i="3"/>
  <c r="BI153" i="3"/>
  <c r="BF153" i="3"/>
  <c r="BG153" i="3" s="1"/>
  <c r="BA153" i="3"/>
  <c r="BB153" i="3" s="1"/>
  <c r="BP60" i="3"/>
  <c r="BQ60" i="3" s="1"/>
  <c r="BM60" i="3"/>
  <c r="BN60" i="3" s="1"/>
  <c r="BK60" i="3"/>
  <c r="BI60" i="3"/>
  <c r="BF60" i="3"/>
  <c r="BG60" i="3" s="1"/>
  <c r="BA60" i="3"/>
  <c r="BB60" i="3" s="1"/>
  <c r="BP3" i="3"/>
  <c r="BQ3" i="3" s="1"/>
  <c r="BM3" i="3"/>
  <c r="BN3" i="3" s="1"/>
  <c r="BK3" i="3"/>
  <c r="BI3" i="3"/>
  <c r="BF3" i="3"/>
  <c r="BG3" i="3" s="1"/>
  <c r="BA3" i="3"/>
  <c r="BB3" i="3" s="1"/>
  <c r="BD3" i="3" s="1"/>
  <c r="BP175" i="3"/>
  <c r="BQ175" i="3" s="1"/>
  <c r="BM175" i="3"/>
  <c r="BN175" i="3" s="1"/>
  <c r="BK175" i="3"/>
  <c r="BI175" i="3"/>
  <c r="BF175" i="3"/>
  <c r="BG175" i="3" s="1"/>
  <c r="BA175" i="3"/>
  <c r="BB175" i="3" s="1"/>
  <c r="BP13" i="3"/>
  <c r="BQ13" i="3" s="1"/>
  <c r="BM13" i="3"/>
  <c r="BN13" i="3" s="1"/>
  <c r="BK13" i="3"/>
  <c r="BI13" i="3"/>
  <c r="BF13" i="3"/>
  <c r="BG13" i="3" s="1"/>
  <c r="BA13" i="3"/>
  <c r="BB13" i="3" s="1"/>
  <c r="BC13" i="3" s="1"/>
  <c r="BP158" i="3"/>
  <c r="BM158" i="3"/>
  <c r="BN158" i="3" s="1"/>
  <c r="BK158" i="3"/>
  <c r="BI158" i="3"/>
  <c r="BF158" i="3"/>
  <c r="BG158" i="3" s="1"/>
  <c r="BA158" i="3"/>
  <c r="BB158" i="3" s="1"/>
  <c r="BP8" i="3"/>
  <c r="BQ8" i="3" s="1"/>
  <c r="BM8" i="3"/>
  <c r="BN8" i="3" s="1"/>
  <c r="BK8" i="3"/>
  <c r="BI8" i="3"/>
  <c r="BF8" i="3"/>
  <c r="BG8" i="3" s="1"/>
  <c r="BA8" i="3"/>
  <c r="BB8" i="3" s="1"/>
  <c r="BP34" i="3"/>
  <c r="BQ34" i="3" s="1"/>
  <c r="BM34" i="3"/>
  <c r="BN34" i="3" s="1"/>
  <c r="BK34" i="3"/>
  <c r="BI34" i="3"/>
  <c r="BF34" i="3"/>
  <c r="BG34" i="3" s="1"/>
  <c r="BA34" i="3"/>
  <c r="BB34" i="3" s="1"/>
  <c r="BP133" i="3"/>
  <c r="BM133" i="3"/>
  <c r="BN133" i="3" s="1"/>
  <c r="BK133" i="3"/>
  <c r="BI133" i="3"/>
  <c r="BF133" i="3"/>
  <c r="BG133" i="3" s="1"/>
  <c r="BA133" i="3"/>
  <c r="BB133" i="3" s="1"/>
  <c r="BP83" i="3"/>
  <c r="BQ83" i="3" s="1"/>
  <c r="BM83" i="3"/>
  <c r="BN83" i="3" s="1"/>
  <c r="BK83" i="3"/>
  <c r="BI83" i="3"/>
  <c r="BF83" i="3"/>
  <c r="BG83" i="3" s="1"/>
  <c r="BA83" i="3"/>
  <c r="BB83" i="3" s="1"/>
  <c r="BP144" i="3"/>
  <c r="BQ144" i="3" s="1"/>
  <c r="BM144" i="3"/>
  <c r="BN144" i="3" s="1"/>
  <c r="BK144" i="3"/>
  <c r="BI144" i="3"/>
  <c r="BF144" i="3"/>
  <c r="BG144" i="3" s="1"/>
  <c r="BA144" i="3"/>
  <c r="BB144" i="3" s="1"/>
  <c r="BP70" i="3"/>
  <c r="BQ70" i="3" s="1"/>
  <c r="BM70" i="3"/>
  <c r="BN70" i="3" s="1"/>
  <c r="BK70" i="3"/>
  <c r="BI70" i="3"/>
  <c r="BF70" i="3"/>
  <c r="BG70" i="3" s="1"/>
  <c r="BA70" i="3"/>
  <c r="BB70" i="3" s="1"/>
  <c r="BP164" i="3"/>
  <c r="BM164" i="3"/>
  <c r="BN164" i="3" s="1"/>
  <c r="BK164" i="3"/>
  <c r="BI164" i="3"/>
  <c r="BF164" i="3"/>
  <c r="BG164" i="3" s="1"/>
  <c r="BA164" i="3"/>
  <c r="BB164" i="3" s="1"/>
  <c r="BP101" i="3"/>
  <c r="BQ101" i="3" s="1"/>
  <c r="BM101" i="3"/>
  <c r="BN101" i="3" s="1"/>
  <c r="BK101" i="3"/>
  <c r="BI101" i="3"/>
  <c r="BF101" i="3"/>
  <c r="BG101" i="3" s="1"/>
  <c r="BA101" i="3"/>
  <c r="BB101" i="3" s="1"/>
  <c r="BP129" i="3"/>
  <c r="BM129" i="3"/>
  <c r="BN129" i="3" s="1"/>
  <c r="BK129" i="3"/>
  <c r="BI129" i="3"/>
  <c r="BF129" i="3"/>
  <c r="BG129" i="3" s="1"/>
  <c r="BA129" i="3"/>
  <c r="BB129" i="3" s="1"/>
  <c r="BP72" i="3"/>
  <c r="BQ72" i="3" s="1"/>
  <c r="BM72" i="3"/>
  <c r="BN72" i="3" s="1"/>
  <c r="BK72" i="3"/>
  <c r="BI72" i="3"/>
  <c r="BF72" i="3"/>
  <c r="BG72" i="3" s="1"/>
  <c r="BA72" i="3"/>
  <c r="BB72" i="3" s="1"/>
  <c r="BD72" i="3" s="1"/>
  <c r="BP126" i="3"/>
  <c r="BQ126" i="3" s="1"/>
  <c r="BM126" i="3"/>
  <c r="BN126" i="3" s="1"/>
  <c r="BK126" i="3"/>
  <c r="BI126" i="3"/>
  <c r="BF126" i="3"/>
  <c r="BG126" i="3" s="1"/>
  <c r="BA126" i="3"/>
  <c r="BB126" i="3" s="1"/>
  <c r="BP71" i="3"/>
  <c r="BQ71" i="3" s="1"/>
  <c r="BM71" i="3"/>
  <c r="BN71" i="3" s="1"/>
  <c r="BK71" i="3"/>
  <c r="BI71" i="3"/>
  <c r="BF71" i="3"/>
  <c r="BG71" i="3" s="1"/>
  <c r="BA71" i="3"/>
  <c r="BB71" i="3" s="1"/>
  <c r="BP119" i="3"/>
  <c r="BM119" i="3"/>
  <c r="BN119" i="3" s="1"/>
  <c r="BK119" i="3"/>
  <c r="BI119" i="3"/>
  <c r="BF119" i="3"/>
  <c r="BG119" i="3" s="1"/>
  <c r="BA119" i="3"/>
  <c r="BB119" i="3" s="1"/>
  <c r="BP143" i="3"/>
  <c r="BM143" i="3"/>
  <c r="BN143" i="3" s="1"/>
  <c r="BK143" i="3"/>
  <c r="BI143" i="3"/>
  <c r="BF143" i="3"/>
  <c r="BG143" i="3" s="1"/>
  <c r="BA143" i="3"/>
  <c r="BB143" i="3" s="1"/>
  <c r="BP9" i="3"/>
  <c r="BQ9" i="3" s="1"/>
  <c r="BM9" i="3"/>
  <c r="BN9" i="3" s="1"/>
  <c r="BK9" i="3"/>
  <c r="BI9" i="3"/>
  <c r="BF9" i="3"/>
  <c r="BG9" i="3" s="1"/>
  <c r="BA9" i="3"/>
  <c r="BB9" i="3" s="1"/>
  <c r="BP21" i="3"/>
  <c r="BQ21" i="3" s="1"/>
  <c r="BM21" i="3"/>
  <c r="BN21" i="3" s="1"/>
  <c r="BK21" i="3"/>
  <c r="BI21" i="3"/>
  <c r="BF21" i="3"/>
  <c r="BG21" i="3" s="1"/>
  <c r="BA21" i="3"/>
  <c r="BB21" i="3" s="1"/>
  <c r="AQ85" i="3"/>
  <c r="AR85" i="3" s="1"/>
  <c r="AQ101" i="3"/>
  <c r="AR101" i="3" s="1"/>
  <c r="AQ58" i="3"/>
  <c r="AR58" i="3" s="1"/>
  <c r="AQ78" i="3"/>
  <c r="AR78" i="3" s="1"/>
  <c r="AQ67" i="3"/>
  <c r="AR67" i="3" s="1"/>
  <c r="AQ60" i="3"/>
  <c r="AR60" i="3" s="1"/>
  <c r="AQ100" i="3"/>
  <c r="AR100" i="3" s="1"/>
  <c r="AQ63" i="3"/>
  <c r="AR63" i="3" s="1"/>
  <c r="AQ109" i="3"/>
  <c r="AR109" i="3" s="1"/>
  <c r="AQ119" i="3"/>
  <c r="AR119" i="3" s="1"/>
  <c r="AQ115" i="3"/>
  <c r="AR115" i="3" s="1"/>
  <c r="AQ105" i="3"/>
  <c r="AR105" i="3" s="1"/>
  <c r="AQ77" i="3"/>
  <c r="AR77" i="3" s="1"/>
  <c r="AQ97" i="3"/>
  <c r="AR97" i="3" s="1"/>
  <c r="AQ120" i="3"/>
  <c r="AR120" i="3" s="1"/>
  <c r="AQ93" i="3"/>
  <c r="AR93" i="3" s="1"/>
  <c r="AN101" i="3"/>
  <c r="AO101" i="3" s="1"/>
  <c r="AN58" i="3"/>
  <c r="AO58" i="3" s="1"/>
  <c r="AN78" i="3"/>
  <c r="AO78" i="3" s="1"/>
  <c r="AN67" i="3"/>
  <c r="AO67" i="3" s="1"/>
  <c r="AN60" i="3"/>
  <c r="AO60" i="3" s="1"/>
  <c r="AN100" i="3"/>
  <c r="AO100" i="3" s="1"/>
  <c r="AN63" i="3"/>
  <c r="AO63" i="3" s="1"/>
  <c r="AN109" i="3"/>
  <c r="AO109" i="3" s="1"/>
  <c r="AN119" i="3"/>
  <c r="AO119" i="3" s="1"/>
  <c r="AN115" i="3"/>
  <c r="AO115" i="3" s="1"/>
  <c r="AN105" i="3"/>
  <c r="AO105" i="3" s="1"/>
  <c r="AN77" i="3"/>
  <c r="AO77" i="3" s="1"/>
  <c r="AN97" i="3"/>
  <c r="AO97" i="3" s="1"/>
  <c r="AN120" i="3"/>
  <c r="AO120" i="3" s="1"/>
  <c r="AN93" i="3"/>
  <c r="AO93" i="3" s="1"/>
  <c r="AN85" i="3"/>
  <c r="AO85" i="3" s="1"/>
  <c r="AL101" i="3"/>
  <c r="AL58" i="3"/>
  <c r="AL78" i="3"/>
  <c r="AL67" i="3"/>
  <c r="AL60" i="3"/>
  <c r="AL100" i="3"/>
  <c r="AL63" i="3"/>
  <c r="AL109" i="3"/>
  <c r="AL119" i="3"/>
  <c r="AL115" i="3"/>
  <c r="AL105" i="3"/>
  <c r="AL77" i="3"/>
  <c r="AL97" i="3"/>
  <c r="AL120" i="3"/>
  <c r="AL93" i="3"/>
  <c r="AL85" i="3"/>
  <c r="AJ101" i="3"/>
  <c r="AJ58" i="3"/>
  <c r="AJ78" i="3"/>
  <c r="AJ67" i="3"/>
  <c r="AJ60" i="3"/>
  <c r="AJ100" i="3"/>
  <c r="AJ63" i="3"/>
  <c r="AJ109" i="3"/>
  <c r="AJ119" i="3"/>
  <c r="AJ115" i="3"/>
  <c r="AJ105" i="3"/>
  <c r="AJ77" i="3"/>
  <c r="AJ97" i="3"/>
  <c r="AJ120" i="3"/>
  <c r="AJ93" i="3"/>
  <c r="AJ85" i="3"/>
  <c r="AG85" i="3"/>
  <c r="AH85" i="3" s="1"/>
  <c r="AG101" i="3"/>
  <c r="AH101" i="3" s="1"/>
  <c r="AG58" i="3"/>
  <c r="AH58" i="3" s="1"/>
  <c r="AG78" i="3"/>
  <c r="AH78" i="3" s="1"/>
  <c r="AG67" i="3"/>
  <c r="AH67" i="3" s="1"/>
  <c r="AG60" i="3"/>
  <c r="AH60" i="3" s="1"/>
  <c r="AG100" i="3"/>
  <c r="AH100" i="3" s="1"/>
  <c r="AG63" i="3"/>
  <c r="AH63" i="3" s="1"/>
  <c r="AG109" i="3"/>
  <c r="AH109" i="3" s="1"/>
  <c r="AG119" i="3"/>
  <c r="AH119" i="3" s="1"/>
  <c r="AG115" i="3"/>
  <c r="AH115" i="3" s="1"/>
  <c r="AG105" i="3"/>
  <c r="AH105" i="3" s="1"/>
  <c r="AG77" i="3"/>
  <c r="AH77" i="3" s="1"/>
  <c r="AG97" i="3"/>
  <c r="AH97" i="3" s="1"/>
  <c r="AG120" i="3"/>
  <c r="AH120" i="3" s="1"/>
  <c r="AG93" i="3"/>
  <c r="AH93" i="3" s="1"/>
  <c r="AB101" i="3"/>
  <c r="AC101" i="3" s="1"/>
  <c r="AB58" i="3"/>
  <c r="AC58" i="3" s="1"/>
  <c r="AB78" i="3"/>
  <c r="AC78" i="3" s="1"/>
  <c r="AB67" i="3"/>
  <c r="AC67" i="3" s="1"/>
  <c r="AB60" i="3"/>
  <c r="AC60" i="3" s="1"/>
  <c r="AB100" i="3"/>
  <c r="AC100" i="3" s="1"/>
  <c r="AB63" i="3"/>
  <c r="AC63" i="3" s="1"/>
  <c r="AB109" i="3"/>
  <c r="AC109" i="3" s="1"/>
  <c r="AB119" i="3"/>
  <c r="AC119" i="3" s="1"/>
  <c r="AB115" i="3"/>
  <c r="AC115" i="3" s="1"/>
  <c r="AB105" i="3"/>
  <c r="AC105" i="3" s="1"/>
  <c r="AB77" i="3"/>
  <c r="AC77" i="3" s="1"/>
  <c r="AB97" i="3"/>
  <c r="AC97" i="3" s="1"/>
  <c r="AB120" i="3"/>
  <c r="AC120" i="3" s="1"/>
  <c r="AB93" i="3"/>
  <c r="AC93" i="3" s="1"/>
  <c r="AB85" i="3"/>
  <c r="AC85" i="3" s="1"/>
  <c r="AQ57" i="3"/>
  <c r="AR57" i="3" s="1"/>
  <c r="AN57" i="3"/>
  <c r="AO57" i="3" s="1"/>
  <c r="AL57" i="3"/>
  <c r="AJ57" i="3"/>
  <c r="AG57" i="3"/>
  <c r="AH57" i="3" s="1"/>
  <c r="AB57" i="3"/>
  <c r="AC57" i="3" s="1"/>
  <c r="AQ70" i="3"/>
  <c r="AR70" i="3" s="1"/>
  <c r="AN70" i="3"/>
  <c r="AO70" i="3" s="1"/>
  <c r="AL70" i="3"/>
  <c r="AJ70" i="3"/>
  <c r="AG70" i="3"/>
  <c r="AH70" i="3" s="1"/>
  <c r="AB70" i="3"/>
  <c r="AC70" i="3" s="1"/>
  <c r="AE70" i="3" s="1"/>
  <c r="AQ40" i="3"/>
  <c r="AR40" i="3" s="1"/>
  <c r="AN40" i="3"/>
  <c r="AO40" i="3" s="1"/>
  <c r="AL40" i="3"/>
  <c r="AJ40" i="3"/>
  <c r="AG40" i="3"/>
  <c r="AH40" i="3" s="1"/>
  <c r="AB40" i="3"/>
  <c r="AC40" i="3" s="1"/>
  <c r="AQ44" i="3"/>
  <c r="AR44" i="3" s="1"/>
  <c r="AN44" i="3"/>
  <c r="AO44" i="3" s="1"/>
  <c r="AL44" i="3"/>
  <c r="AJ44" i="3"/>
  <c r="AG44" i="3"/>
  <c r="AH44" i="3" s="1"/>
  <c r="AB44" i="3"/>
  <c r="AC44" i="3" s="1"/>
  <c r="AD44" i="3" s="1"/>
  <c r="AQ86" i="3"/>
  <c r="AR86" i="3" s="1"/>
  <c r="AN86" i="3"/>
  <c r="AO86" i="3" s="1"/>
  <c r="AL86" i="3"/>
  <c r="AJ86" i="3"/>
  <c r="AG86" i="3"/>
  <c r="AH86" i="3" s="1"/>
  <c r="AB86" i="3"/>
  <c r="AC86" i="3" s="1"/>
  <c r="AQ38" i="3"/>
  <c r="AR38" i="3" s="1"/>
  <c r="AN38" i="3"/>
  <c r="AO38" i="3" s="1"/>
  <c r="AL38" i="3"/>
  <c r="AJ38" i="3"/>
  <c r="AG38" i="3"/>
  <c r="AH38" i="3" s="1"/>
  <c r="AB38" i="3"/>
  <c r="AC38" i="3" s="1"/>
  <c r="AQ54" i="3"/>
  <c r="AR54" i="3" s="1"/>
  <c r="AN54" i="3"/>
  <c r="AO54" i="3" s="1"/>
  <c r="AL54" i="3"/>
  <c r="AJ54" i="3"/>
  <c r="AG54" i="3"/>
  <c r="AH54" i="3" s="1"/>
  <c r="AB54" i="3"/>
  <c r="AC54" i="3" s="1"/>
  <c r="AD54" i="3" s="1"/>
  <c r="AQ71" i="3"/>
  <c r="AR71" i="3" s="1"/>
  <c r="AN71" i="3"/>
  <c r="AO71" i="3" s="1"/>
  <c r="AL71" i="3"/>
  <c r="AJ71" i="3"/>
  <c r="AG71" i="3"/>
  <c r="AH71" i="3" s="1"/>
  <c r="AB71" i="3"/>
  <c r="AC71" i="3" s="1"/>
  <c r="AQ118" i="3"/>
  <c r="AR118" i="3" s="1"/>
  <c r="AN118" i="3"/>
  <c r="AO118" i="3" s="1"/>
  <c r="AL118" i="3"/>
  <c r="AJ118" i="3"/>
  <c r="AG118" i="3"/>
  <c r="AH118" i="3" s="1"/>
  <c r="AB118" i="3"/>
  <c r="AC118" i="3" s="1"/>
  <c r="AQ79" i="3"/>
  <c r="AR79" i="3" s="1"/>
  <c r="AN79" i="3"/>
  <c r="AO79" i="3" s="1"/>
  <c r="AL79" i="3"/>
  <c r="AJ79" i="3"/>
  <c r="AG79" i="3"/>
  <c r="AH79" i="3" s="1"/>
  <c r="AB79" i="3"/>
  <c r="AC79" i="3" s="1"/>
  <c r="AE79" i="3" s="1"/>
  <c r="AQ106" i="3"/>
  <c r="AR106" i="3" s="1"/>
  <c r="AN106" i="3"/>
  <c r="AO106" i="3" s="1"/>
  <c r="AL106" i="3"/>
  <c r="AJ106" i="3"/>
  <c r="AG106" i="3"/>
  <c r="AH106" i="3" s="1"/>
  <c r="AB106" i="3"/>
  <c r="AC106" i="3" s="1"/>
  <c r="AQ110" i="3"/>
  <c r="AR110" i="3" s="1"/>
  <c r="AN110" i="3"/>
  <c r="AO110" i="3" s="1"/>
  <c r="AL110" i="3"/>
  <c r="AJ110" i="3"/>
  <c r="AG110" i="3"/>
  <c r="AH110" i="3" s="1"/>
  <c r="AB110" i="3"/>
  <c r="AC110" i="3" s="1"/>
  <c r="AD110" i="3" s="1"/>
  <c r="AQ112" i="3"/>
  <c r="AR112" i="3" s="1"/>
  <c r="AN112" i="3"/>
  <c r="AO112" i="3" s="1"/>
  <c r="AL112" i="3"/>
  <c r="AJ112" i="3"/>
  <c r="AG112" i="3"/>
  <c r="AH112" i="3" s="1"/>
  <c r="AB112" i="3"/>
  <c r="AC112" i="3" s="1"/>
  <c r="AE112" i="3" s="1"/>
  <c r="AQ98" i="3"/>
  <c r="AR98" i="3" s="1"/>
  <c r="AN98" i="3"/>
  <c r="AO98" i="3" s="1"/>
  <c r="AL98" i="3"/>
  <c r="AJ98" i="3"/>
  <c r="AG98" i="3"/>
  <c r="AH98" i="3" s="1"/>
  <c r="AB98" i="3"/>
  <c r="AC98" i="3" s="1"/>
  <c r="AQ117" i="3"/>
  <c r="AR117" i="3" s="1"/>
  <c r="AN117" i="3"/>
  <c r="AO117" i="3" s="1"/>
  <c r="AL117" i="3"/>
  <c r="AJ117" i="3"/>
  <c r="AG117" i="3"/>
  <c r="AH117" i="3" s="1"/>
  <c r="AB117" i="3"/>
  <c r="AC117" i="3" s="1"/>
  <c r="AD117" i="3" s="1"/>
  <c r="AQ113" i="3"/>
  <c r="AR113" i="3" s="1"/>
  <c r="AN113" i="3"/>
  <c r="AO113" i="3" s="1"/>
  <c r="AL113" i="3"/>
  <c r="AJ113" i="3"/>
  <c r="AG113" i="3"/>
  <c r="AH113" i="3" s="1"/>
  <c r="AB113" i="3"/>
  <c r="AC113" i="3" s="1"/>
  <c r="AE113" i="3" s="1"/>
  <c r="AQ91" i="3"/>
  <c r="AR91" i="3" s="1"/>
  <c r="AN91" i="3"/>
  <c r="AO91" i="3" s="1"/>
  <c r="AL91" i="3"/>
  <c r="AJ91" i="3"/>
  <c r="AG91" i="3"/>
  <c r="AH91" i="3" s="1"/>
  <c r="AB91" i="3"/>
  <c r="AC91" i="3" s="1"/>
  <c r="AE91" i="3" s="1"/>
  <c r="AQ114" i="3"/>
  <c r="AR114" i="3" s="1"/>
  <c r="AN114" i="3"/>
  <c r="AO114" i="3" s="1"/>
  <c r="AL114" i="3"/>
  <c r="AJ114" i="3"/>
  <c r="AG114" i="3"/>
  <c r="AH114" i="3" s="1"/>
  <c r="AB114" i="3"/>
  <c r="AC114" i="3" s="1"/>
  <c r="AE114" i="3" s="1"/>
  <c r="AQ99" i="3"/>
  <c r="AR99" i="3" s="1"/>
  <c r="AN99" i="3"/>
  <c r="AO99" i="3" s="1"/>
  <c r="AL99" i="3"/>
  <c r="AJ99" i="3"/>
  <c r="AG99" i="3"/>
  <c r="AH99" i="3" s="1"/>
  <c r="AB99" i="3"/>
  <c r="AC99" i="3" s="1"/>
  <c r="AQ104" i="3"/>
  <c r="AR104" i="3" s="1"/>
  <c r="AN104" i="3"/>
  <c r="AO104" i="3" s="1"/>
  <c r="AL104" i="3"/>
  <c r="AJ104" i="3"/>
  <c r="AG104" i="3"/>
  <c r="AH104" i="3" s="1"/>
  <c r="AB104" i="3"/>
  <c r="AC104" i="3" s="1"/>
  <c r="AD104" i="3" s="1"/>
  <c r="AQ87" i="3"/>
  <c r="AR87" i="3" s="1"/>
  <c r="AN87" i="3"/>
  <c r="AO87" i="3" s="1"/>
  <c r="AL87" i="3"/>
  <c r="AJ87" i="3"/>
  <c r="AG87" i="3"/>
  <c r="AH87" i="3" s="1"/>
  <c r="AB87" i="3"/>
  <c r="AC87" i="3" s="1"/>
  <c r="AQ73" i="3"/>
  <c r="AR73" i="3" s="1"/>
  <c r="AN73" i="3"/>
  <c r="AO73" i="3" s="1"/>
  <c r="AL73" i="3"/>
  <c r="AJ73" i="3"/>
  <c r="AG73" i="3"/>
  <c r="AH73" i="3" s="1"/>
  <c r="AB73" i="3"/>
  <c r="AC73" i="3" s="1"/>
  <c r="AQ59" i="3"/>
  <c r="AR59" i="3" s="1"/>
  <c r="AN59" i="3"/>
  <c r="AO59" i="3" s="1"/>
  <c r="AL59" i="3"/>
  <c r="AJ59" i="3"/>
  <c r="AG59" i="3"/>
  <c r="AH59" i="3" s="1"/>
  <c r="AB59" i="3"/>
  <c r="AC59" i="3" s="1"/>
  <c r="AD59" i="3" s="1"/>
  <c r="AQ102" i="3"/>
  <c r="AR102" i="3" s="1"/>
  <c r="AN102" i="3"/>
  <c r="AO102" i="3" s="1"/>
  <c r="AL102" i="3"/>
  <c r="AJ102" i="3"/>
  <c r="AG102" i="3"/>
  <c r="AH102" i="3" s="1"/>
  <c r="AB102" i="3"/>
  <c r="AC102" i="3" s="1"/>
  <c r="AQ92" i="3"/>
  <c r="AR92" i="3" s="1"/>
  <c r="AN92" i="3"/>
  <c r="AO92" i="3" s="1"/>
  <c r="AL92" i="3"/>
  <c r="AJ92" i="3"/>
  <c r="AG92" i="3"/>
  <c r="AH92" i="3" s="1"/>
  <c r="AB92" i="3"/>
  <c r="AC92" i="3" s="1"/>
  <c r="AE92" i="3" s="1"/>
  <c r="AQ116" i="3"/>
  <c r="AR116" i="3" s="1"/>
  <c r="AN116" i="3"/>
  <c r="AO116" i="3" s="1"/>
  <c r="AL116" i="3"/>
  <c r="AJ116" i="3"/>
  <c r="AG116" i="3"/>
  <c r="AH116" i="3" s="1"/>
  <c r="AB116" i="3"/>
  <c r="AC116" i="3" s="1"/>
  <c r="AE116" i="3" s="1"/>
  <c r="AQ111" i="3"/>
  <c r="AR111" i="3" s="1"/>
  <c r="AN111" i="3"/>
  <c r="AO111" i="3" s="1"/>
  <c r="AL111" i="3"/>
  <c r="AJ111" i="3"/>
  <c r="AG111" i="3"/>
  <c r="AH111" i="3" s="1"/>
  <c r="AB111" i="3"/>
  <c r="AC111" i="3" s="1"/>
  <c r="AQ103" i="3"/>
  <c r="AR103" i="3" s="1"/>
  <c r="AN103" i="3"/>
  <c r="AO103" i="3" s="1"/>
  <c r="AL103" i="3"/>
  <c r="AJ103" i="3"/>
  <c r="AG103" i="3"/>
  <c r="AH103" i="3" s="1"/>
  <c r="AB103" i="3"/>
  <c r="AC103" i="3" s="1"/>
  <c r="AD103" i="3" s="1"/>
  <c r="AQ76" i="3"/>
  <c r="AR76" i="3" s="1"/>
  <c r="AN76" i="3"/>
  <c r="AO76" i="3" s="1"/>
  <c r="AL76" i="3"/>
  <c r="AJ76" i="3"/>
  <c r="AG76" i="3"/>
  <c r="AH76" i="3" s="1"/>
  <c r="AB76" i="3"/>
  <c r="AC76" i="3" s="1"/>
  <c r="AD76" i="3" s="1"/>
  <c r="AQ90" i="3"/>
  <c r="AR90" i="3" s="1"/>
  <c r="AN90" i="3"/>
  <c r="AO90" i="3" s="1"/>
  <c r="AL90" i="3"/>
  <c r="AJ90" i="3"/>
  <c r="AG90" i="3"/>
  <c r="AH90" i="3" s="1"/>
  <c r="AB90" i="3"/>
  <c r="AC90" i="3" s="1"/>
  <c r="AQ80" i="3"/>
  <c r="AR80" i="3" s="1"/>
  <c r="AN80" i="3"/>
  <c r="AO80" i="3" s="1"/>
  <c r="AL80" i="3"/>
  <c r="AJ80" i="3"/>
  <c r="AG80" i="3"/>
  <c r="AH80" i="3" s="1"/>
  <c r="AB80" i="3"/>
  <c r="AC80" i="3" s="1"/>
  <c r="AD80" i="3" s="1"/>
  <c r="AQ95" i="3"/>
  <c r="AR95" i="3" s="1"/>
  <c r="AN95" i="3"/>
  <c r="AO95" i="3" s="1"/>
  <c r="AL95" i="3"/>
  <c r="AJ95" i="3"/>
  <c r="AG95" i="3"/>
  <c r="AH95" i="3" s="1"/>
  <c r="AB95" i="3"/>
  <c r="AC95" i="3" s="1"/>
  <c r="AQ68" i="3"/>
  <c r="AR68" i="3" s="1"/>
  <c r="AN68" i="3"/>
  <c r="AO68" i="3" s="1"/>
  <c r="AL68" i="3"/>
  <c r="AJ68" i="3"/>
  <c r="AG68" i="3"/>
  <c r="AH68" i="3" s="1"/>
  <c r="AB68" i="3"/>
  <c r="AC68" i="3" s="1"/>
  <c r="AQ84" i="3"/>
  <c r="AR84" i="3" s="1"/>
  <c r="AN84" i="3"/>
  <c r="AO84" i="3" s="1"/>
  <c r="AL84" i="3"/>
  <c r="AJ84" i="3"/>
  <c r="AG84" i="3"/>
  <c r="AH84" i="3" s="1"/>
  <c r="AB84" i="3"/>
  <c r="AC84" i="3" s="1"/>
  <c r="AE84" i="3" s="1"/>
  <c r="AQ108" i="3"/>
  <c r="AR108" i="3" s="1"/>
  <c r="AN108" i="3"/>
  <c r="AO108" i="3" s="1"/>
  <c r="AL108" i="3"/>
  <c r="AJ108" i="3"/>
  <c r="AG108" i="3"/>
  <c r="AH108" i="3" s="1"/>
  <c r="AB108" i="3"/>
  <c r="AC108" i="3" s="1"/>
  <c r="AQ64" i="3"/>
  <c r="AR64" i="3" s="1"/>
  <c r="AN64" i="3"/>
  <c r="AO64" i="3" s="1"/>
  <c r="AL64" i="3"/>
  <c r="AJ64" i="3"/>
  <c r="AG64" i="3"/>
  <c r="AH64" i="3" s="1"/>
  <c r="AB64" i="3"/>
  <c r="AC64" i="3" s="1"/>
  <c r="AD64" i="3" s="1"/>
  <c r="AQ107" i="3"/>
  <c r="AR107" i="3" s="1"/>
  <c r="AN107" i="3"/>
  <c r="AO107" i="3" s="1"/>
  <c r="AL107" i="3"/>
  <c r="AJ107" i="3"/>
  <c r="AG107" i="3"/>
  <c r="AH107" i="3" s="1"/>
  <c r="AB107" i="3"/>
  <c r="AC107" i="3" s="1"/>
  <c r="AQ83" i="3"/>
  <c r="AR83" i="3" s="1"/>
  <c r="AN83" i="3"/>
  <c r="AO83" i="3" s="1"/>
  <c r="AL83" i="3"/>
  <c r="AJ83" i="3"/>
  <c r="AG83" i="3"/>
  <c r="AH83" i="3" s="1"/>
  <c r="AB83" i="3"/>
  <c r="AC83" i="3" s="1"/>
  <c r="AQ96" i="3"/>
  <c r="AR96" i="3" s="1"/>
  <c r="AN96" i="3"/>
  <c r="AO96" i="3" s="1"/>
  <c r="AL96" i="3"/>
  <c r="AJ96" i="3"/>
  <c r="AG96" i="3"/>
  <c r="AH96" i="3" s="1"/>
  <c r="AB96" i="3"/>
  <c r="AC96" i="3" s="1"/>
  <c r="AD96" i="3" s="1"/>
  <c r="AQ94" i="3"/>
  <c r="AR94" i="3" s="1"/>
  <c r="AN94" i="3"/>
  <c r="AO94" i="3" s="1"/>
  <c r="AL94" i="3"/>
  <c r="AJ94" i="3"/>
  <c r="AG94" i="3"/>
  <c r="AH94" i="3" s="1"/>
  <c r="AB94" i="3"/>
  <c r="AC94" i="3" s="1"/>
  <c r="AQ49" i="3"/>
  <c r="AR49" i="3" s="1"/>
  <c r="AN49" i="3"/>
  <c r="AO49" i="3" s="1"/>
  <c r="AL49" i="3"/>
  <c r="AJ49" i="3"/>
  <c r="AG49" i="3"/>
  <c r="AH49" i="3" s="1"/>
  <c r="AB49" i="3"/>
  <c r="AC49" i="3" s="1"/>
  <c r="AE49" i="3" s="1"/>
  <c r="AQ89" i="3"/>
  <c r="AR89" i="3" s="1"/>
  <c r="AN89" i="3"/>
  <c r="AO89" i="3" s="1"/>
  <c r="AL89" i="3"/>
  <c r="AJ89" i="3"/>
  <c r="AG89" i="3"/>
  <c r="AH89" i="3" s="1"/>
  <c r="AB89" i="3"/>
  <c r="AC89" i="3" s="1"/>
  <c r="AD89" i="3" s="1"/>
  <c r="AQ69" i="3"/>
  <c r="AR69" i="3" s="1"/>
  <c r="AN69" i="3"/>
  <c r="AO69" i="3" s="1"/>
  <c r="AL69" i="3"/>
  <c r="AJ69" i="3"/>
  <c r="AG69" i="3"/>
  <c r="AH69" i="3" s="1"/>
  <c r="AB69" i="3"/>
  <c r="AC69" i="3" s="1"/>
  <c r="AQ75" i="3"/>
  <c r="AR75" i="3" s="1"/>
  <c r="AN75" i="3"/>
  <c r="AO75" i="3" s="1"/>
  <c r="AL75" i="3"/>
  <c r="AJ75" i="3"/>
  <c r="AG75" i="3"/>
  <c r="AH75" i="3" s="1"/>
  <c r="AB75" i="3"/>
  <c r="AC75" i="3" s="1"/>
  <c r="AD75" i="3" s="1"/>
  <c r="AQ62" i="3"/>
  <c r="AR62" i="3" s="1"/>
  <c r="AN62" i="3"/>
  <c r="AO62" i="3" s="1"/>
  <c r="AL62" i="3"/>
  <c r="AJ62" i="3"/>
  <c r="AG62" i="3"/>
  <c r="AH62" i="3" s="1"/>
  <c r="AB62" i="3"/>
  <c r="AC62" i="3" s="1"/>
  <c r="AE62" i="3" s="1"/>
  <c r="AQ88" i="3"/>
  <c r="AR88" i="3" s="1"/>
  <c r="AN88" i="3"/>
  <c r="AO88" i="3" s="1"/>
  <c r="AL88" i="3"/>
  <c r="AJ88" i="3"/>
  <c r="AG88" i="3"/>
  <c r="AH88" i="3" s="1"/>
  <c r="AB88" i="3"/>
  <c r="AC88" i="3" s="1"/>
  <c r="AQ81" i="3"/>
  <c r="AR81" i="3" s="1"/>
  <c r="AN81" i="3"/>
  <c r="AO81" i="3" s="1"/>
  <c r="AL81" i="3"/>
  <c r="AJ81" i="3"/>
  <c r="AG81" i="3"/>
  <c r="AH81" i="3" s="1"/>
  <c r="AB81" i="3"/>
  <c r="AC81" i="3" s="1"/>
  <c r="AD81" i="3" s="1"/>
  <c r="AQ53" i="3"/>
  <c r="AR53" i="3" s="1"/>
  <c r="AN53" i="3"/>
  <c r="AO53" i="3" s="1"/>
  <c r="AL53" i="3"/>
  <c r="AJ53" i="3"/>
  <c r="AG53" i="3"/>
  <c r="AH53" i="3" s="1"/>
  <c r="AB53" i="3"/>
  <c r="AC53" i="3" s="1"/>
  <c r="AQ55" i="3"/>
  <c r="AR55" i="3" s="1"/>
  <c r="AN55" i="3"/>
  <c r="AO55" i="3" s="1"/>
  <c r="AL55" i="3"/>
  <c r="AJ55" i="3"/>
  <c r="AG55" i="3"/>
  <c r="AH55" i="3" s="1"/>
  <c r="AB55" i="3"/>
  <c r="AC55" i="3" s="1"/>
  <c r="AQ47" i="3"/>
  <c r="AR47" i="3" s="1"/>
  <c r="AN47" i="3"/>
  <c r="AO47" i="3" s="1"/>
  <c r="AL47" i="3"/>
  <c r="AJ47" i="3"/>
  <c r="AG47" i="3"/>
  <c r="AH47" i="3" s="1"/>
  <c r="AB47" i="3"/>
  <c r="AC47" i="3" s="1"/>
  <c r="AD47" i="3" s="1"/>
  <c r="AQ32" i="3"/>
  <c r="AR32" i="3" s="1"/>
  <c r="AN32" i="3"/>
  <c r="AO32" i="3" s="1"/>
  <c r="AL32" i="3"/>
  <c r="AJ32" i="3"/>
  <c r="AG32" i="3"/>
  <c r="AH32" i="3" s="1"/>
  <c r="AB32" i="3"/>
  <c r="AC32" i="3" s="1"/>
  <c r="AQ82" i="3"/>
  <c r="AR82" i="3" s="1"/>
  <c r="AN82" i="3"/>
  <c r="AO82" i="3" s="1"/>
  <c r="AL82" i="3"/>
  <c r="AJ82" i="3"/>
  <c r="AG82" i="3"/>
  <c r="AH82" i="3" s="1"/>
  <c r="AB82" i="3"/>
  <c r="AC82" i="3" s="1"/>
  <c r="AQ46" i="3"/>
  <c r="AR46" i="3" s="1"/>
  <c r="AN46" i="3"/>
  <c r="AO46" i="3" s="1"/>
  <c r="AL46" i="3"/>
  <c r="AJ46" i="3"/>
  <c r="AG46" i="3"/>
  <c r="AH46" i="3" s="1"/>
  <c r="AB46" i="3"/>
  <c r="AC46" i="3" s="1"/>
  <c r="AE46" i="3" s="1"/>
  <c r="AQ61" i="3"/>
  <c r="AR61" i="3" s="1"/>
  <c r="AN61" i="3"/>
  <c r="AO61" i="3" s="1"/>
  <c r="AL61" i="3"/>
  <c r="AJ61" i="3"/>
  <c r="AG61" i="3"/>
  <c r="AH61" i="3" s="1"/>
  <c r="AB61" i="3"/>
  <c r="AC61" i="3" s="1"/>
  <c r="AD61" i="3" s="1"/>
  <c r="AQ56" i="3"/>
  <c r="AR56" i="3" s="1"/>
  <c r="AN56" i="3"/>
  <c r="AO56" i="3" s="1"/>
  <c r="AL56" i="3"/>
  <c r="AJ56" i="3"/>
  <c r="AG56" i="3"/>
  <c r="AH56" i="3" s="1"/>
  <c r="AB56" i="3"/>
  <c r="AC56" i="3" s="1"/>
  <c r="AD56" i="3" s="1"/>
  <c r="AQ74" i="3"/>
  <c r="AR74" i="3" s="1"/>
  <c r="AN74" i="3"/>
  <c r="AO74" i="3" s="1"/>
  <c r="AL74" i="3"/>
  <c r="AJ74" i="3"/>
  <c r="AG74" i="3"/>
  <c r="AH74" i="3" s="1"/>
  <c r="AB74" i="3"/>
  <c r="AC74" i="3" s="1"/>
  <c r="AE74" i="3" s="1"/>
  <c r="AQ43" i="3"/>
  <c r="AR43" i="3" s="1"/>
  <c r="AN43" i="3"/>
  <c r="AO43" i="3" s="1"/>
  <c r="AL43" i="3"/>
  <c r="AJ43" i="3"/>
  <c r="AG43" i="3"/>
  <c r="AH43" i="3" s="1"/>
  <c r="AB43" i="3"/>
  <c r="AC43" i="3" s="1"/>
  <c r="AQ42" i="3"/>
  <c r="AR42" i="3" s="1"/>
  <c r="AN42" i="3"/>
  <c r="AO42" i="3" s="1"/>
  <c r="AL42" i="3"/>
  <c r="AJ42" i="3"/>
  <c r="AG42" i="3"/>
  <c r="AH42" i="3" s="1"/>
  <c r="AB42" i="3"/>
  <c r="AC42" i="3" s="1"/>
  <c r="AD42" i="3" s="1"/>
  <c r="AQ66" i="3"/>
  <c r="AR66" i="3" s="1"/>
  <c r="AN66" i="3"/>
  <c r="AO66" i="3" s="1"/>
  <c r="AL66" i="3"/>
  <c r="AJ66" i="3"/>
  <c r="AG66" i="3"/>
  <c r="AH66" i="3" s="1"/>
  <c r="AB66" i="3"/>
  <c r="AC66" i="3" s="1"/>
  <c r="AQ72" i="3"/>
  <c r="AR72" i="3" s="1"/>
  <c r="AN72" i="3"/>
  <c r="AO72" i="3" s="1"/>
  <c r="AL72" i="3"/>
  <c r="AJ72" i="3"/>
  <c r="AG72" i="3"/>
  <c r="AH72" i="3" s="1"/>
  <c r="AB72" i="3"/>
  <c r="AC72" i="3" s="1"/>
  <c r="AE72" i="3" s="1"/>
  <c r="AQ41" i="3"/>
  <c r="AR41" i="3" s="1"/>
  <c r="AN41" i="3"/>
  <c r="AO41" i="3" s="1"/>
  <c r="AL41" i="3"/>
  <c r="AJ41" i="3"/>
  <c r="AG41" i="3"/>
  <c r="AH41" i="3" s="1"/>
  <c r="AB41" i="3"/>
  <c r="AC41" i="3" s="1"/>
  <c r="AE41" i="3" s="1"/>
  <c r="AQ33" i="3"/>
  <c r="AR33" i="3" s="1"/>
  <c r="AN33" i="3"/>
  <c r="AO33" i="3" s="1"/>
  <c r="AL33" i="3"/>
  <c r="AJ33" i="3"/>
  <c r="AG33" i="3"/>
  <c r="AH33" i="3" s="1"/>
  <c r="AB33" i="3"/>
  <c r="AC33" i="3" s="1"/>
  <c r="AD33" i="3" s="1"/>
  <c r="AQ48" i="3"/>
  <c r="AR48" i="3" s="1"/>
  <c r="AN48" i="3"/>
  <c r="AO48" i="3" s="1"/>
  <c r="AL48" i="3"/>
  <c r="AJ48" i="3"/>
  <c r="AG48" i="3"/>
  <c r="AH48" i="3" s="1"/>
  <c r="AB48" i="3"/>
  <c r="AC48" i="3" s="1"/>
  <c r="AQ51" i="3"/>
  <c r="AR51" i="3" s="1"/>
  <c r="AN51" i="3"/>
  <c r="AO51" i="3" s="1"/>
  <c r="AL51" i="3"/>
  <c r="AJ51" i="3"/>
  <c r="AG51" i="3"/>
  <c r="AH51" i="3" s="1"/>
  <c r="AB51" i="3"/>
  <c r="AC51" i="3" s="1"/>
  <c r="AQ39" i="3"/>
  <c r="AR39" i="3" s="1"/>
  <c r="AN39" i="3"/>
  <c r="AO39" i="3" s="1"/>
  <c r="AL39" i="3"/>
  <c r="AJ39" i="3"/>
  <c r="AG39" i="3"/>
  <c r="AH39" i="3" s="1"/>
  <c r="AB39" i="3"/>
  <c r="AC39" i="3" s="1"/>
  <c r="AD39" i="3" s="1"/>
  <c r="AQ20" i="3"/>
  <c r="AR20" i="3" s="1"/>
  <c r="AN20" i="3"/>
  <c r="AO20" i="3" s="1"/>
  <c r="AL20" i="3"/>
  <c r="AJ20" i="3"/>
  <c r="AG20" i="3"/>
  <c r="AH20" i="3" s="1"/>
  <c r="AB20" i="3"/>
  <c r="AC20" i="3" s="1"/>
  <c r="AD20" i="3" s="1"/>
  <c r="AQ30" i="3"/>
  <c r="AR30" i="3" s="1"/>
  <c r="AN30" i="3"/>
  <c r="AO30" i="3" s="1"/>
  <c r="AL30" i="3"/>
  <c r="AJ30" i="3"/>
  <c r="AG30" i="3"/>
  <c r="AH30" i="3" s="1"/>
  <c r="AB30" i="3"/>
  <c r="AC30" i="3" s="1"/>
  <c r="AQ23" i="3"/>
  <c r="AR23" i="3" s="1"/>
  <c r="AN23" i="3"/>
  <c r="AO23" i="3" s="1"/>
  <c r="AL23" i="3"/>
  <c r="AJ23" i="3"/>
  <c r="AG23" i="3"/>
  <c r="AH23" i="3" s="1"/>
  <c r="AB23" i="3"/>
  <c r="AC23" i="3" s="1"/>
  <c r="AE23" i="3" s="1"/>
  <c r="AQ45" i="3"/>
  <c r="AR45" i="3" s="1"/>
  <c r="AN45" i="3"/>
  <c r="AO45" i="3" s="1"/>
  <c r="AL45" i="3"/>
  <c r="AJ45" i="3"/>
  <c r="AG45" i="3"/>
  <c r="AH45" i="3" s="1"/>
  <c r="AB45" i="3"/>
  <c r="AC45" i="3" s="1"/>
  <c r="AQ50" i="3"/>
  <c r="AR50" i="3" s="1"/>
  <c r="AN50" i="3"/>
  <c r="AO50" i="3" s="1"/>
  <c r="AL50" i="3"/>
  <c r="AJ50" i="3"/>
  <c r="AG50" i="3"/>
  <c r="AH50" i="3" s="1"/>
  <c r="AB50" i="3"/>
  <c r="AC50" i="3" s="1"/>
  <c r="AD50" i="3" s="1"/>
  <c r="AQ29" i="3"/>
  <c r="AR29" i="3" s="1"/>
  <c r="AN29" i="3"/>
  <c r="AO29" i="3" s="1"/>
  <c r="AL29" i="3"/>
  <c r="AJ29" i="3"/>
  <c r="AG29" i="3"/>
  <c r="AH29" i="3" s="1"/>
  <c r="AB29" i="3"/>
  <c r="AC29" i="3" s="1"/>
  <c r="AD29" i="3" s="1"/>
  <c r="AQ52" i="3"/>
  <c r="AR52" i="3" s="1"/>
  <c r="AN52" i="3"/>
  <c r="AO52" i="3" s="1"/>
  <c r="AL52" i="3"/>
  <c r="AJ52" i="3"/>
  <c r="AG52" i="3"/>
  <c r="AH52" i="3" s="1"/>
  <c r="AB52" i="3"/>
  <c r="AC52" i="3" s="1"/>
  <c r="AE52" i="3" s="1"/>
  <c r="AQ19" i="3"/>
  <c r="AR19" i="3" s="1"/>
  <c r="AN19" i="3"/>
  <c r="AO19" i="3" s="1"/>
  <c r="AL19" i="3"/>
  <c r="AJ19" i="3"/>
  <c r="AG19" i="3"/>
  <c r="AH19" i="3" s="1"/>
  <c r="AB19" i="3"/>
  <c r="AC19" i="3" s="1"/>
  <c r="AE19" i="3" s="1"/>
  <c r="AQ65" i="3"/>
  <c r="AR65" i="3" s="1"/>
  <c r="AN65" i="3"/>
  <c r="AO65" i="3" s="1"/>
  <c r="AL65" i="3"/>
  <c r="AJ65" i="3"/>
  <c r="AG65" i="3"/>
  <c r="AH65" i="3" s="1"/>
  <c r="AB65" i="3"/>
  <c r="AC65" i="3" s="1"/>
  <c r="AE65" i="3" s="1"/>
  <c r="AQ27" i="3"/>
  <c r="AR27" i="3" s="1"/>
  <c r="AN27" i="3"/>
  <c r="AO27" i="3" s="1"/>
  <c r="AL27" i="3"/>
  <c r="AJ27" i="3"/>
  <c r="AG27" i="3"/>
  <c r="AH27" i="3" s="1"/>
  <c r="AB27" i="3"/>
  <c r="AC27" i="3" s="1"/>
  <c r="AQ8" i="3"/>
  <c r="AR8" i="3" s="1"/>
  <c r="AN8" i="3"/>
  <c r="AO8" i="3" s="1"/>
  <c r="AL8" i="3"/>
  <c r="AJ8" i="3"/>
  <c r="AG8" i="3"/>
  <c r="AH8" i="3" s="1"/>
  <c r="AB8" i="3"/>
  <c r="AC8" i="3" s="1"/>
  <c r="AE8" i="3" s="1"/>
  <c r="AQ17" i="3"/>
  <c r="AR17" i="3" s="1"/>
  <c r="AN17" i="3"/>
  <c r="AO17" i="3" s="1"/>
  <c r="AL17" i="3"/>
  <c r="AJ17" i="3"/>
  <c r="AG17" i="3"/>
  <c r="AH17" i="3" s="1"/>
  <c r="AB17" i="3"/>
  <c r="AC17" i="3" s="1"/>
  <c r="AD17" i="3" s="1"/>
  <c r="AQ26" i="3"/>
  <c r="AR26" i="3" s="1"/>
  <c r="AN26" i="3"/>
  <c r="AO26" i="3" s="1"/>
  <c r="AL26" i="3"/>
  <c r="AJ26" i="3"/>
  <c r="AG26" i="3"/>
  <c r="AH26" i="3" s="1"/>
  <c r="AB26" i="3"/>
  <c r="AC26" i="3" s="1"/>
  <c r="AD26" i="3" s="1"/>
  <c r="AQ21" i="3"/>
  <c r="AR21" i="3" s="1"/>
  <c r="AN21" i="3"/>
  <c r="AO21" i="3" s="1"/>
  <c r="AL21" i="3"/>
  <c r="AJ21" i="3"/>
  <c r="AG21" i="3"/>
  <c r="AH21" i="3" s="1"/>
  <c r="AB21" i="3"/>
  <c r="AC21" i="3" s="1"/>
  <c r="AQ28" i="3"/>
  <c r="AR28" i="3" s="1"/>
  <c r="AN28" i="3"/>
  <c r="AO28" i="3" s="1"/>
  <c r="AL28" i="3"/>
  <c r="AJ28" i="3"/>
  <c r="AG28" i="3"/>
  <c r="AH28" i="3" s="1"/>
  <c r="AB28" i="3"/>
  <c r="AC28" i="3" s="1"/>
  <c r="AQ24" i="3"/>
  <c r="AR24" i="3" s="1"/>
  <c r="AN24" i="3"/>
  <c r="AO24" i="3" s="1"/>
  <c r="AL24" i="3"/>
  <c r="AJ24" i="3"/>
  <c r="AG24" i="3"/>
  <c r="AH24" i="3" s="1"/>
  <c r="AB24" i="3"/>
  <c r="AC24" i="3" s="1"/>
  <c r="AQ18" i="3"/>
  <c r="AR18" i="3" s="1"/>
  <c r="AN18" i="3"/>
  <c r="AO18" i="3" s="1"/>
  <c r="AL18" i="3"/>
  <c r="AJ18" i="3"/>
  <c r="AG18" i="3"/>
  <c r="AH18" i="3" s="1"/>
  <c r="AB18" i="3"/>
  <c r="AC18" i="3" s="1"/>
  <c r="AE18" i="3" s="1"/>
  <c r="AQ25" i="3"/>
  <c r="AR25" i="3" s="1"/>
  <c r="AN25" i="3"/>
  <c r="AO25" i="3" s="1"/>
  <c r="AL25" i="3"/>
  <c r="AJ25" i="3"/>
  <c r="AG25" i="3"/>
  <c r="AH25" i="3" s="1"/>
  <c r="AB25" i="3"/>
  <c r="AC25" i="3" s="1"/>
  <c r="AQ35" i="3"/>
  <c r="AR35" i="3" s="1"/>
  <c r="AN35" i="3"/>
  <c r="AO35" i="3" s="1"/>
  <c r="AL35" i="3"/>
  <c r="AJ35" i="3"/>
  <c r="AG35" i="3"/>
  <c r="AH35" i="3" s="1"/>
  <c r="AB35" i="3"/>
  <c r="AC35" i="3" s="1"/>
  <c r="AE35" i="3" s="1"/>
  <c r="AQ37" i="3"/>
  <c r="AR37" i="3" s="1"/>
  <c r="AN37" i="3"/>
  <c r="AO37" i="3" s="1"/>
  <c r="AL37" i="3"/>
  <c r="AJ37" i="3"/>
  <c r="AG37" i="3"/>
  <c r="AH37" i="3" s="1"/>
  <c r="AB37" i="3"/>
  <c r="AC37" i="3" s="1"/>
  <c r="AE37" i="3" s="1"/>
  <c r="AQ22" i="3"/>
  <c r="AR22" i="3" s="1"/>
  <c r="AN22" i="3"/>
  <c r="AO22" i="3" s="1"/>
  <c r="AL22" i="3"/>
  <c r="AJ22" i="3"/>
  <c r="AG22" i="3"/>
  <c r="AH22" i="3" s="1"/>
  <c r="AB22" i="3"/>
  <c r="AC22" i="3" s="1"/>
  <c r="AD22" i="3" s="1"/>
  <c r="AQ13" i="3"/>
  <c r="AR13" i="3" s="1"/>
  <c r="AN13" i="3"/>
  <c r="AO13" i="3" s="1"/>
  <c r="AL13" i="3"/>
  <c r="AJ13" i="3"/>
  <c r="AG13" i="3"/>
  <c r="AH13" i="3" s="1"/>
  <c r="AB13" i="3"/>
  <c r="AC13" i="3" s="1"/>
  <c r="AQ15" i="3"/>
  <c r="AR15" i="3" s="1"/>
  <c r="AN15" i="3"/>
  <c r="AO15" i="3" s="1"/>
  <c r="AL15" i="3"/>
  <c r="AJ15" i="3"/>
  <c r="AG15" i="3"/>
  <c r="AH15" i="3" s="1"/>
  <c r="AB15" i="3"/>
  <c r="AC15" i="3" s="1"/>
  <c r="AE15" i="3" s="1"/>
  <c r="AQ34" i="3"/>
  <c r="AR34" i="3" s="1"/>
  <c r="AN34" i="3"/>
  <c r="AO34" i="3" s="1"/>
  <c r="AL34" i="3"/>
  <c r="AJ34" i="3"/>
  <c r="AG34" i="3"/>
  <c r="AH34" i="3" s="1"/>
  <c r="AB34" i="3"/>
  <c r="AC34" i="3" s="1"/>
  <c r="AE34" i="3" s="1"/>
  <c r="AQ36" i="3"/>
  <c r="AR36" i="3" s="1"/>
  <c r="AN36" i="3"/>
  <c r="AO36" i="3" s="1"/>
  <c r="AL36" i="3"/>
  <c r="AJ36" i="3"/>
  <c r="AG36" i="3"/>
  <c r="AH36" i="3" s="1"/>
  <c r="AB36" i="3"/>
  <c r="AC36" i="3" s="1"/>
  <c r="AE36" i="3" s="1"/>
  <c r="AQ10" i="3"/>
  <c r="AR10" i="3" s="1"/>
  <c r="AN10" i="3"/>
  <c r="AO10" i="3" s="1"/>
  <c r="AL10" i="3"/>
  <c r="AJ10" i="3"/>
  <c r="AG10" i="3"/>
  <c r="AH10" i="3" s="1"/>
  <c r="AB10" i="3"/>
  <c r="AC10" i="3" s="1"/>
  <c r="AD10" i="3" s="1"/>
  <c r="AQ14" i="3"/>
  <c r="AR14" i="3" s="1"/>
  <c r="AN14" i="3"/>
  <c r="AO14" i="3" s="1"/>
  <c r="AL14" i="3"/>
  <c r="AJ14" i="3"/>
  <c r="AG14" i="3"/>
  <c r="AH14" i="3" s="1"/>
  <c r="AB14" i="3"/>
  <c r="AC14" i="3" s="1"/>
  <c r="AE14" i="3" s="1"/>
  <c r="AQ9" i="3"/>
  <c r="AR9" i="3" s="1"/>
  <c r="AN9" i="3"/>
  <c r="AO9" i="3" s="1"/>
  <c r="AL9" i="3"/>
  <c r="AJ9" i="3"/>
  <c r="AG9" i="3"/>
  <c r="AH9" i="3" s="1"/>
  <c r="AB9" i="3"/>
  <c r="AC9" i="3" s="1"/>
  <c r="AQ11" i="3"/>
  <c r="AR11" i="3" s="1"/>
  <c r="AN11" i="3"/>
  <c r="AO11" i="3" s="1"/>
  <c r="AL11" i="3"/>
  <c r="AJ11" i="3"/>
  <c r="AG11" i="3"/>
  <c r="AH11" i="3" s="1"/>
  <c r="AB11" i="3"/>
  <c r="AC11" i="3" s="1"/>
  <c r="AE11" i="3" s="1"/>
  <c r="AQ7" i="3"/>
  <c r="AR7" i="3" s="1"/>
  <c r="AN7" i="3"/>
  <c r="AO7" i="3" s="1"/>
  <c r="AL7" i="3"/>
  <c r="AJ7" i="3"/>
  <c r="AG7" i="3"/>
  <c r="AH7" i="3" s="1"/>
  <c r="AB7" i="3"/>
  <c r="AC7" i="3" s="1"/>
  <c r="AQ16" i="3"/>
  <c r="AR16" i="3" s="1"/>
  <c r="AN16" i="3"/>
  <c r="AO16" i="3" s="1"/>
  <c r="AL16" i="3"/>
  <c r="AJ16" i="3"/>
  <c r="AG16" i="3"/>
  <c r="AH16" i="3" s="1"/>
  <c r="AB16" i="3"/>
  <c r="AC16" i="3" s="1"/>
  <c r="AE16" i="3" s="1"/>
  <c r="AQ31" i="3"/>
  <c r="AR31" i="3" s="1"/>
  <c r="AN31" i="3"/>
  <c r="AO31" i="3" s="1"/>
  <c r="AL31" i="3"/>
  <c r="AJ31" i="3"/>
  <c r="AG31" i="3"/>
  <c r="AH31" i="3" s="1"/>
  <c r="AB31" i="3"/>
  <c r="AC31" i="3" s="1"/>
  <c r="AQ12" i="3"/>
  <c r="AR12" i="3" s="1"/>
  <c r="AN12" i="3"/>
  <c r="AO12" i="3" s="1"/>
  <c r="AL12" i="3"/>
  <c r="AJ12" i="3"/>
  <c r="AG12" i="3"/>
  <c r="AH12" i="3" s="1"/>
  <c r="AB12" i="3"/>
  <c r="AC12" i="3" s="1"/>
  <c r="AQ5" i="3"/>
  <c r="AR5" i="3" s="1"/>
  <c r="AN5" i="3"/>
  <c r="AO5" i="3" s="1"/>
  <c r="AL5" i="3"/>
  <c r="AJ5" i="3"/>
  <c r="AG5" i="3"/>
  <c r="AH5" i="3" s="1"/>
  <c r="AB5" i="3"/>
  <c r="AC5" i="3" s="1"/>
  <c r="AQ3" i="3"/>
  <c r="AR3" i="3" s="1"/>
  <c r="AN3" i="3"/>
  <c r="AO3" i="3" s="1"/>
  <c r="AL3" i="3"/>
  <c r="AJ3" i="3"/>
  <c r="AG3" i="3"/>
  <c r="AH3" i="3" s="1"/>
  <c r="AB3" i="3"/>
  <c r="AC3" i="3" s="1"/>
  <c r="AQ6" i="3"/>
  <c r="AR6" i="3" s="1"/>
  <c r="AN6" i="3"/>
  <c r="AO6" i="3" s="1"/>
  <c r="AL6" i="3"/>
  <c r="AJ6" i="3"/>
  <c r="AG6" i="3"/>
  <c r="AH6" i="3" s="1"/>
  <c r="AB6" i="3"/>
  <c r="AC6" i="3" s="1"/>
  <c r="AQ4" i="3"/>
  <c r="AR4" i="3" s="1"/>
  <c r="AN4" i="3"/>
  <c r="AO4" i="3" s="1"/>
  <c r="AL4" i="3"/>
  <c r="AJ4" i="3"/>
  <c r="AG4" i="3"/>
  <c r="AH4" i="3" s="1"/>
  <c r="AB4" i="3"/>
  <c r="AC4" i="3" s="1"/>
  <c r="T3" i="3"/>
  <c r="U3" i="3" s="1"/>
  <c r="T4" i="3"/>
  <c r="U4" i="3" s="1"/>
  <c r="T8" i="3"/>
  <c r="U8" i="3" s="1"/>
  <c r="T5" i="3"/>
  <c r="U5" i="3" s="1"/>
  <c r="T29" i="3"/>
  <c r="U29" i="3" s="1"/>
  <c r="T11" i="3"/>
  <c r="U11" i="3" s="1"/>
  <c r="T7" i="3"/>
  <c r="U7" i="3" s="1"/>
  <c r="T12" i="3"/>
  <c r="U12" i="3" s="1"/>
  <c r="T20" i="3"/>
  <c r="U20" i="3" s="1"/>
  <c r="T16" i="3"/>
  <c r="U16" i="3" s="1"/>
  <c r="T10" i="3"/>
  <c r="U10" i="3" s="1"/>
  <c r="T21" i="3"/>
  <c r="U21" i="3" s="1"/>
  <c r="T24" i="3"/>
  <c r="U24" i="3" s="1"/>
  <c r="T13" i="3"/>
  <c r="U13" i="3" s="1"/>
  <c r="T14" i="3"/>
  <c r="U14" i="3" s="1"/>
  <c r="T9" i="3"/>
  <c r="U9" i="3" s="1"/>
  <c r="T32" i="3"/>
  <c r="U32" i="3" s="1"/>
  <c r="T51" i="3"/>
  <c r="U51" i="3" s="1"/>
  <c r="T70" i="3"/>
  <c r="U70" i="3" s="1"/>
  <c r="T18" i="3"/>
  <c r="U18" i="3" s="1"/>
  <c r="T17" i="3"/>
  <c r="U17" i="3" s="1"/>
  <c r="T43" i="3"/>
  <c r="U43" i="3" s="1"/>
  <c r="T46" i="3"/>
  <c r="U46" i="3" s="1"/>
  <c r="T65" i="3"/>
  <c r="U65" i="3" s="1"/>
  <c r="T19" i="3"/>
  <c r="U19" i="3" s="1"/>
  <c r="T26" i="3"/>
  <c r="U26" i="3" s="1"/>
  <c r="T30" i="3"/>
  <c r="U30" i="3" s="1"/>
  <c r="T35" i="3"/>
  <c r="U35" i="3" s="1"/>
  <c r="T23" i="3"/>
  <c r="U23" i="3" s="1"/>
  <c r="T15" i="3"/>
  <c r="U15" i="3" s="1"/>
  <c r="T62" i="3"/>
  <c r="U62" i="3" s="1"/>
  <c r="T28" i="3"/>
  <c r="U28" i="3" s="1"/>
  <c r="T27" i="3"/>
  <c r="U27" i="3" s="1"/>
  <c r="T22" i="3"/>
  <c r="U22" i="3" s="1"/>
  <c r="T44" i="3"/>
  <c r="U44" i="3" s="1"/>
  <c r="T68" i="3"/>
  <c r="U68" i="3" s="1"/>
  <c r="T34" i="3"/>
  <c r="U34" i="3" s="1"/>
  <c r="T91" i="3"/>
  <c r="U91" i="3" s="1"/>
  <c r="T31" i="3"/>
  <c r="U31" i="3" s="1"/>
  <c r="T40" i="3"/>
  <c r="U40" i="3" s="1"/>
  <c r="T48" i="3"/>
  <c r="U48" i="3" s="1"/>
  <c r="T25" i="3"/>
  <c r="U25" i="3" s="1"/>
  <c r="T58" i="3"/>
  <c r="U58" i="3" s="1"/>
  <c r="T42" i="3"/>
  <c r="U42" i="3" s="1"/>
  <c r="T52" i="3"/>
  <c r="U52" i="3" s="1"/>
  <c r="T76" i="3"/>
  <c r="U76" i="3" s="1"/>
  <c r="T37" i="3"/>
  <c r="U37" i="3" s="1"/>
  <c r="T59" i="3"/>
  <c r="U59" i="3" s="1"/>
  <c r="T49" i="3"/>
  <c r="U49" i="3" s="1"/>
  <c r="T38" i="3"/>
  <c r="U38" i="3" s="1"/>
  <c r="T33" i="3"/>
  <c r="U33" i="3" s="1"/>
  <c r="T74" i="3"/>
  <c r="U74" i="3" s="1"/>
  <c r="T88" i="3"/>
  <c r="U88" i="3" s="1"/>
  <c r="T60" i="3"/>
  <c r="U60" i="3" s="1"/>
  <c r="T54" i="3"/>
  <c r="U54" i="3" s="1"/>
  <c r="T47" i="3"/>
  <c r="U47" i="3" s="1"/>
  <c r="T80" i="3"/>
  <c r="U80" i="3" s="1"/>
  <c r="T50" i="3"/>
  <c r="U50" i="3" s="1"/>
  <c r="T63" i="3"/>
  <c r="U63" i="3" s="1"/>
  <c r="T77" i="3"/>
  <c r="U77" i="3" s="1"/>
  <c r="T75" i="3"/>
  <c r="U75" i="3" s="1"/>
  <c r="T73" i="3"/>
  <c r="U73" i="3" s="1"/>
  <c r="T61" i="3"/>
  <c r="U61" i="3" s="1"/>
  <c r="T69" i="3"/>
  <c r="U69" i="3" s="1"/>
  <c r="T41" i="3"/>
  <c r="U41" i="3" s="1"/>
  <c r="T39" i="3"/>
  <c r="U39" i="3" s="1"/>
  <c r="T64" i="3"/>
  <c r="U64" i="3" s="1"/>
  <c r="T89" i="3"/>
  <c r="U89" i="3" s="1"/>
  <c r="T72" i="3"/>
  <c r="U72" i="3" s="1"/>
  <c r="T53" i="3"/>
  <c r="U53" i="3" s="1"/>
  <c r="T90" i="3"/>
  <c r="U90" i="3" s="1"/>
  <c r="T84" i="3"/>
  <c r="U84" i="3" s="1"/>
  <c r="T82" i="3"/>
  <c r="U82" i="3" s="1"/>
  <c r="T93" i="3"/>
  <c r="U93" i="3" s="1"/>
  <c r="T98" i="3"/>
  <c r="U98" i="3" s="1"/>
  <c r="T94" i="3"/>
  <c r="U94" i="3" s="1"/>
  <c r="T81" i="3"/>
  <c r="U81" i="3" s="1"/>
  <c r="T79" i="3"/>
  <c r="U79" i="3" s="1"/>
  <c r="T92" i="3"/>
  <c r="U92" i="3" s="1"/>
  <c r="T99" i="3"/>
  <c r="U99" i="3" s="1"/>
  <c r="T97" i="3"/>
  <c r="U97" i="3" s="1"/>
  <c r="T96" i="3"/>
  <c r="U96" i="3" s="1"/>
  <c r="T45" i="3"/>
  <c r="U45" i="3" s="1"/>
  <c r="T36" i="3"/>
  <c r="U36" i="3" s="1"/>
  <c r="T78" i="3"/>
  <c r="U78" i="3" s="1"/>
  <c r="T71" i="3"/>
  <c r="U71" i="3" s="1"/>
  <c r="T56" i="3"/>
  <c r="U56" i="3" s="1"/>
  <c r="T85" i="3"/>
  <c r="U85" i="3" s="1"/>
  <c r="T86" i="3"/>
  <c r="U86" i="3" s="1"/>
  <c r="T83" i="3"/>
  <c r="U83" i="3" s="1"/>
  <c r="T95" i="3"/>
  <c r="U95" i="3" s="1"/>
  <c r="T57" i="3"/>
  <c r="U57" i="3" s="1"/>
  <c r="T55" i="3"/>
  <c r="U55" i="3" s="1"/>
  <c r="T67" i="3"/>
  <c r="U67" i="3" s="1"/>
  <c r="T87" i="3"/>
  <c r="U87" i="3" s="1"/>
  <c r="T66" i="3"/>
  <c r="U66" i="3" s="1"/>
  <c r="T103" i="3"/>
  <c r="U103" i="3" s="1"/>
  <c r="T102" i="3"/>
  <c r="U102" i="3" s="1"/>
  <c r="T101" i="3"/>
  <c r="U101" i="3" s="1"/>
  <c r="T100" i="3"/>
  <c r="U100" i="3" s="1"/>
  <c r="T104" i="3"/>
  <c r="U104" i="3" s="1"/>
  <c r="T6" i="3"/>
  <c r="U6" i="3" s="1"/>
  <c r="Q3" i="3"/>
  <c r="R3" i="3" s="1"/>
  <c r="Q4" i="3"/>
  <c r="R4" i="3" s="1"/>
  <c r="Q8" i="3"/>
  <c r="R8" i="3" s="1"/>
  <c r="Q5" i="3"/>
  <c r="R5" i="3" s="1"/>
  <c r="Q29" i="3"/>
  <c r="R29" i="3" s="1"/>
  <c r="Q11" i="3"/>
  <c r="R11" i="3" s="1"/>
  <c r="Q7" i="3"/>
  <c r="R7" i="3" s="1"/>
  <c r="Q12" i="3"/>
  <c r="R12" i="3" s="1"/>
  <c r="Q20" i="3"/>
  <c r="R20" i="3" s="1"/>
  <c r="Q16" i="3"/>
  <c r="R16" i="3" s="1"/>
  <c r="Q10" i="3"/>
  <c r="R10" i="3" s="1"/>
  <c r="Q21" i="3"/>
  <c r="R21" i="3" s="1"/>
  <c r="Q24" i="3"/>
  <c r="R24" i="3" s="1"/>
  <c r="Q13" i="3"/>
  <c r="R13" i="3" s="1"/>
  <c r="Q14" i="3"/>
  <c r="R14" i="3" s="1"/>
  <c r="Q9" i="3"/>
  <c r="R9" i="3" s="1"/>
  <c r="Q32" i="3"/>
  <c r="R32" i="3" s="1"/>
  <c r="Q51" i="3"/>
  <c r="R51" i="3" s="1"/>
  <c r="Q70" i="3"/>
  <c r="R70" i="3" s="1"/>
  <c r="Q18" i="3"/>
  <c r="R18" i="3" s="1"/>
  <c r="Q17" i="3"/>
  <c r="R17" i="3" s="1"/>
  <c r="Q43" i="3"/>
  <c r="R43" i="3" s="1"/>
  <c r="Q46" i="3"/>
  <c r="R46" i="3" s="1"/>
  <c r="Q65" i="3"/>
  <c r="R65" i="3" s="1"/>
  <c r="Q19" i="3"/>
  <c r="R19" i="3" s="1"/>
  <c r="Q26" i="3"/>
  <c r="R26" i="3" s="1"/>
  <c r="Q30" i="3"/>
  <c r="R30" i="3" s="1"/>
  <c r="Q35" i="3"/>
  <c r="R35" i="3" s="1"/>
  <c r="Q23" i="3"/>
  <c r="R23" i="3" s="1"/>
  <c r="Q15" i="3"/>
  <c r="R15" i="3" s="1"/>
  <c r="Q62" i="3"/>
  <c r="R62" i="3" s="1"/>
  <c r="Q28" i="3"/>
  <c r="R28" i="3" s="1"/>
  <c r="Q27" i="3"/>
  <c r="R27" i="3" s="1"/>
  <c r="Q22" i="3"/>
  <c r="R22" i="3" s="1"/>
  <c r="Q44" i="3"/>
  <c r="R44" i="3" s="1"/>
  <c r="Q68" i="3"/>
  <c r="R68" i="3" s="1"/>
  <c r="Q34" i="3"/>
  <c r="R34" i="3" s="1"/>
  <c r="Q91" i="3"/>
  <c r="R91" i="3" s="1"/>
  <c r="Q31" i="3"/>
  <c r="R31" i="3" s="1"/>
  <c r="Q40" i="3"/>
  <c r="R40" i="3" s="1"/>
  <c r="Q48" i="3"/>
  <c r="R48" i="3" s="1"/>
  <c r="Q25" i="3"/>
  <c r="R25" i="3" s="1"/>
  <c r="Q58" i="3"/>
  <c r="R58" i="3" s="1"/>
  <c r="Q42" i="3"/>
  <c r="R42" i="3" s="1"/>
  <c r="Q52" i="3"/>
  <c r="R52" i="3" s="1"/>
  <c r="Q76" i="3"/>
  <c r="R76" i="3" s="1"/>
  <c r="Q37" i="3"/>
  <c r="R37" i="3" s="1"/>
  <c r="Q59" i="3"/>
  <c r="R59" i="3" s="1"/>
  <c r="Q49" i="3"/>
  <c r="R49" i="3" s="1"/>
  <c r="Q38" i="3"/>
  <c r="R38" i="3" s="1"/>
  <c r="Q33" i="3"/>
  <c r="R33" i="3" s="1"/>
  <c r="Q74" i="3"/>
  <c r="R74" i="3" s="1"/>
  <c r="Q88" i="3"/>
  <c r="R88" i="3" s="1"/>
  <c r="Q60" i="3"/>
  <c r="R60" i="3" s="1"/>
  <c r="Q54" i="3"/>
  <c r="R54" i="3" s="1"/>
  <c r="Q47" i="3"/>
  <c r="R47" i="3" s="1"/>
  <c r="Q80" i="3"/>
  <c r="R80" i="3" s="1"/>
  <c r="Q50" i="3"/>
  <c r="R50" i="3" s="1"/>
  <c r="Q63" i="3"/>
  <c r="R63" i="3" s="1"/>
  <c r="Q77" i="3"/>
  <c r="R77" i="3" s="1"/>
  <c r="Q75" i="3"/>
  <c r="R75" i="3" s="1"/>
  <c r="Q73" i="3"/>
  <c r="R73" i="3" s="1"/>
  <c r="Q61" i="3"/>
  <c r="R61" i="3" s="1"/>
  <c r="Q69" i="3"/>
  <c r="R69" i="3" s="1"/>
  <c r="Q41" i="3"/>
  <c r="R41" i="3" s="1"/>
  <c r="Q39" i="3"/>
  <c r="R39" i="3" s="1"/>
  <c r="Q64" i="3"/>
  <c r="R64" i="3" s="1"/>
  <c r="Q89" i="3"/>
  <c r="R89" i="3" s="1"/>
  <c r="Q72" i="3"/>
  <c r="R72" i="3" s="1"/>
  <c r="Q53" i="3"/>
  <c r="R53" i="3" s="1"/>
  <c r="Q90" i="3"/>
  <c r="R90" i="3" s="1"/>
  <c r="Q84" i="3"/>
  <c r="R84" i="3" s="1"/>
  <c r="Q82" i="3"/>
  <c r="R82" i="3" s="1"/>
  <c r="Q93" i="3"/>
  <c r="R93" i="3" s="1"/>
  <c r="Q98" i="3"/>
  <c r="R98" i="3" s="1"/>
  <c r="Q94" i="3"/>
  <c r="R94" i="3" s="1"/>
  <c r="Q81" i="3"/>
  <c r="R81" i="3" s="1"/>
  <c r="Q79" i="3"/>
  <c r="R79" i="3" s="1"/>
  <c r="Q92" i="3"/>
  <c r="R92" i="3" s="1"/>
  <c r="Q99" i="3"/>
  <c r="R99" i="3" s="1"/>
  <c r="Q97" i="3"/>
  <c r="R97" i="3" s="1"/>
  <c r="Q96" i="3"/>
  <c r="R96" i="3" s="1"/>
  <c r="Q45" i="3"/>
  <c r="R45" i="3" s="1"/>
  <c r="Q36" i="3"/>
  <c r="R36" i="3" s="1"/>
  <c r="Q78" i="3"/>
  <c r="R78" i="3" s="1"/>
  <c r="Q71" i="3"/>
  <c r="R71" i="3" s="1"/>
  <c r="Q56" i="3"/>
  <c r="R56" i="3" s="1"/>
  <c r="Q85" i="3"/>
  <c r="R85" i="3" s="1"/>
  <c r="Q86" i="3"/>
  <c r="R86" i="3" s="1"/>
  <c r="Q83" i="3"/>
  <c r="R83" i="3" s="1"/>
  <c r="Q95" i="3"/>
  <c r="R95" i="3" s="1"/>
  <c r="Q57" i="3"/>
  <c r="R57" i="3" s="1"/>
  <c r="Q55" i="3"/>
  <c r="R55" i="3" s="1"/>
  <c r="Q67" i="3"/>
  <c r="R67" i="3" s="1"/>
  <c r="Q87" i="3"/>
  <c r="R87" i="3" s="1"/>
  <c r="Q66" i="3"/>
  <c r="R66" i="3" s="1"/>
  <c r="Q103" i="3"/>
  <c r="R103" i="3" s="1"/>
  <c r="Q102" i="3"/>
  <c r="R102" i="3" s="1"/>
  <c r="Q101" i="3"/>
  <c r="R101" i="3" s="1"/>
  <c r="Q100" i="3"/>
  <c r="R100" i="3" s="1"/>
  <c r="Q104" i="3"/>
  <c r="R104" i="3" s="1"/>
  <c r="Q6" i="3"/>
  <c r="R6" i="3" s="1"/>
  <c r="O3" i="3"/>
  <c r="O4" i="3"/>
  <c r="O8" i="3"/>
  <c r="O5" i="3"/>
  <c r="O29" i="3"/>
  <c r="O11" i="3"/>
  <c r="O7" i="3"/>
  <c r="O12" i="3"/>
  <c r="O20" i="3"/>
  <c r="O16" i="3"/>
  <c r="O10" i="3"/>
  <c r="O21" i="3"/>
  <c r="O24" i="3"/>
  <c r="O13" i="3"/>
  <c r="O14" i="3"/>
  <c r="O9" i="3"/>
  <c r="O32" i="3"/>
  <c r="O51" i="3"/>
  <c r="O70" i="3"/>
  <c r="O18" i="3"/>
  <c r="O17" i="3"/>
  <c r="O43" i="3"/>
  <c r="O46" i="3"/>
  <c r="O65" i="3"/>
  <c r="O19" i="3"/>
  <c r="O26" i="3"/>
  <c r="O30" i="3"/>
  <c r="O35" i="3"/>
  <c r="O23" i="3"/>
  <c r="O15" i="3"/>
  <c r="O62" i="3"/>
  <c r="O28" i="3"/>
  <c r="O27" i="3"/>
  <c r="O22" i="3"/>
  <c r="O44" i="3"/>
  <c r="O68" i="3"/>
  <c r="O34" i="3"/>
  <c r="O91" i="3"/>
  <c r="O31" i="3"/>
  <c r="O40" i="3"/>
  <c r="O48" i="3"/>
  <c r="O25" i="3"/>
  <c r="O58" i="3"/>
  <c r="O42" i="3"/>
  <c r="O52" i="3"/>
  <c r="O76" i="3"/>
  <c r="O37" i="3"/>
  <c r="O59" i="3"/>
  <c r="O49" i="3"/>
  <c r="O38" i="3"/>
  <c r="O33" i="3"/>
  <c r="O74" i="3"/>
  <c r="O88" i="3"/>
  <c r="O60" i="3"/>
  <c r="O54" i="3"/>
  <c r="O47" i="3"/>
  <c r="O80" i="3"/>
  <c r="O50" i="3"/>
  <c r="O63" i="3"/>
  <c r="O77" i="3"/>
  <c r="O75" i="3"/>
  <c r="O73" i="3"/>
  <c r="O61" i="3"/>
  <c r="O69" i="3"/>
  <c r="O41" i="3"/>
  <c r="O39" i="3"/>
  <c r="O64" i="3"/>
  <c r="O89" i="3"/>
  <c r="O72" i="3"/>
  <c r="O53" i="3"/>
  <c r="O90" i="3"/>
  <c r="O84" i="3"/>
  <c r="O82" i="3"/>
  <c r="O93" i="3"/>
  <c r="O98" i="3"/>
  <c r="O94" i="3"/>
  <c r="O81" i="3"/>
  <c r="O79" i="3"/>
  <c r="O92" i="3"/>
  <c r="O99" i="3"/>
  <c r="O97" i="3"/>
  <c r="O96" i="3"/>
  <c r="O45" i="3"/>
  <c r="O36" i="3"/>
  <c r="O78" i="3"/>
  <c r="O71" i="3"/>
  <c r="O56" i="3"/>
  <c r="O85" i="3"/>
  <c r="O86" i="3"/>
  <c r="O83" i="3"/>
  <c r="O95" i="3"/>
  <c r="O57" i="3"/>
  <c r="O55" i="3"/>
  <c r="O67" i="3"/>
  <c r="O87" i="3"/>
  <c r="O66" i="3"/>
  <c r="O103" i="3"/>
  <c r="O102" i="3"/>
  <c r="O101" i="3"/>
  <c r="O100" i="3"/>
  <c r="O104" i="3"/>
  <c r="O6" i="3"/>
  <c r="M3" i="3"/>
  <c r="M4" i="3"/>
  <c r="M8" i="3"/>
  <c r="M5" i="3"/>
  <c r="M29" i="3"/>
  <c r="M11" i="3"/>
  <c r="M7" i="3"/>
  <c r="M12" i="3"/>
  <c r="M20" i="3"/>
  <c r="M16" i="3"/>
  <c r="M10" i="3"/>
  <c r="M21" i="3"/>
  <c r="M24" i="3"/>
  <c r="M13" i="3"/>
  <c r="M14" i="3"/>
  <c r="M9" i="3"/>
  <c r="M32" i="3"/>
  <c r="M51" i="3"/>
  <c r="M70" i="3"/>
  <c r="M18" i="3"/>
  <c r="M17" i="3"/>
  <c r="M43" i="3"/>
  <c r="M46" i="3"/>
  <c r="M65" i="3"/>
  <c r="M19" i="3"/>
  <c r="M26" i="3"/>
  <c r="M30" i="3"/>
  <c r="M35" i="3"/>
  <c r="M23" i="3"/>
  <c r="M15" i="3"/>
  <c r="M62" i="3"/>
  <c r="M28" i="3"/>
  <c r="M27" i="3"/>
  <c r="M22" i="3"/>
  <c r="M44" i="3"/>
  <c r="M68" i="3"/>
  <c r="M34" i="3"/>
  <c r="M91" i="3"/>
  <c r="M31" i="3"/>
  <c r="M40" i="3"/>
  <c r="M48" i="3"/>
  <c r="M25" i="3"/>
  <c r="M58" i="3"/>
  <c r="M42" i="3"/>
  <c r="M52" i="3"/>
  <c r="M76" i="3"/>
  <c r="M37" i="3"/>
  <c r="M59" i="3"/>
  <c r="M49" i="3"/>
  <c r="M38" i="3"/>
  <c r="M33" i="3"/>
  <c r="M74" i="3"/>
  <c r="M88" i="3"/>
  <c r="M60" i="3"/>
  <c r="M54" i="3"/>
  <c r="M47" i="3"/>
  <c r="M80" i="3"/>
  <c r="M50" i="3"/>
  <c r="M63" i="3"/>
  <c r="M77" i="3"/>
  <c r="M75" i="3"/>
  <c r="M73" i="3"/>
  <c r="M61" i="3"/>
  <c r="M69" i="3"/>
  <c r="M41" i="3"/>
  <c r="M39" i="3"/>
  <c r="M64" i="3"/>
  <c r="M89" i="3"/>
  <c r="M72" i="3"/>
  <c r="M53" i="3"/>
  <c r="M90" i="3"/>
  <c r="M84" i="3"/>
  <c r="M82" i="3"/>
  <c r="M93" i="3"/>
  <c r="M98" i="3"/>
  <c r="M94" i="3"/>
  <c r="M81" i="3"/>
  <c r="M79" i="3"/>
  <c r="M92" i="3"/>
  <c r="M99" i="3"/>
  <c r="M97" i="3"/>
  <c r="M96" i="3"/>
  <c r="M45" i="3"/>
  <c r="M36" i="3"/>
  <c r="M78" i="3"/>
  <c r="M71" i="3"/>
  <c r="M56" i="3"/>
  <c r="M85" i="3"/>
  <c r="M86" i="3"/>
  <c r="M83" i="3"/>
  <c r="M95" i="3"/>
  <c r="M57" i="3"/>
  <c r="M55" i="3"/>
  <c r="M67" i="3"/>
  <c r="M87" i="3"/>
  <c r="M66" i="3"/>
  <c r="M103" i="3"/>
  <c r="M102" i="3"/>
  <c r="M101" i="3"/>
  <c r="M100" i="3"/>
  <c r="M104" i="3"/>
  <c r="M6" i="3"/>
  <c r="J3" i="3"/>
  <c r="K3" i="3" s="1"/>
  <c r="J4" i="3"/>
  <c r="K4" i="3" s="1"/>
  <c r="J8" i="3"/>
  <c r="K8" i="3" s="1"/>
  <c r="J5" i="3"/>
  <c r="K5" i="3" s="1"/>
  <c r="J29" i="3"/>
  <c r="K29" i="3" s="1"/>
  <c r="J11" i="3"/>
  <c r="K11" i="3" s="1"/>
  <c r="J7" i="3"/>
  <c r="K7" i="3" s="1"/>
  <c r="J12" i="3"/>
  <c r="K12" i="3" s="1"/>
  <c r="J20" i="3"/>
  <c r="K20" i="3" s="1"/>
  <c r="J16" i="3"/>
  <c r="K16" i="3" s="1"/>
  <c r="J10" i="3"/>
  <c r="K10" i="3" s="1"/>
  <c r="J21" i="3"/>
  <c r="K21" i="3" s="1"/>
  <c r="J24" i="3"/>
  <c r="K24" i="3" s="1"/>
  <c r="J13" i="3"/>
  <c r="K13" i="3" s="1"/>
  <c r="J14" i="3"/>
  <c r="K14" i="3" s="1"/>
  <c r="J9" i="3"/>
  <c r="K9" i="3" s="1"/>
  <c r="J32" i="3"/>
  <c r="K32" i="3" s="1"/>
  <c r="J51" i="3"/>
  <c r="K51" i="3" s="1"/>
  <c r="J70" i="3"/>
  <c r="K70" i="3" s="1"/>
  <c r="J18" i="3"/>
  <c r="K18" i="3" s="1"/>
  <c r="J17" i="3"/>
  <c r="K17" i="3" s="1"/>
  <c r="J43" i="3"/>
  <c r="K43" i="3" s="1"/>
  <c r="J46" i="3"/>
  <c r="K46" i="3" s="1"/>
  <c r="J65" i="3"/>
  <c r="K65" i="3" s="1"/>
  <c r="J19" i="3"/>
  <c r="K19" i="3" s="1"/>
  <c r="J26" i="3"/>
  <c r="K26" i="3" s="1"/>
  <c r="J30" i="3"/>
  <c r="K30" i="3" s="1"/>
  <c r="J35" i="3"/>
  <c r="K35" i="3" s="1"/>
  <c r="J23" i="3"/>
  <c r="K23" i="3" s="1"/>
  <c r="J15" i="3"/>
  <c r="K15" i="3" s="1"/>
  <c r="J62" i="3"/>
  <c r="K62" i="3" s="1"/>
  <c r="J28" i="3"/>
  <c r="K28" i="3" s="1"/>
  <c r="J27" i="3"/>
  <c r="K27" i="3" s="1"/>
  <c r="J22" i="3"/>
  <c r="K22" i="3" s="1"/>
  <c r="J44" i="3"/>
  <c r="K44" i="3" s="1"/>
  <c r="J68" i="3"/>
  <c r="K68" i="3" s="1"/>
  <c r="J34" i="3"/>
  <c r="K34" i="3" s="1"/>
  <c r="J91" i="3"/>
  <c r="K91" i="3" s="1"/>
  <c r="J31" i="3"/>
  <c r="K31" i="3" s="1"/>
  <c r="J40" i="3"/>
  <c r="K40" i="3" s="1"/>
  <c r="J48" i="3"/>
  <c r="K48" i="3" s="1"/>
  <c r="J25" i="3"/>
  <c r="K25" i="3" s="1"/>
  <c r="J58" i="3"/>
  <c r="K58" i="3" s="1"/>
  <c r="J42" i="3"/>
  <c r="K42" i="3" s="1"/>
  <c r="J52" i="3"/>
  <c r="K52" i="3" s="1"/>
  <c r="J76" i="3"/>
  <c r="K76" i="3" s="1"/>
  <c r="J37" i="3"/>
  <c r="K37" i="3" s="1"/>
  <c r="J59" i="3"/>
  <c r="K59" i="3" s="1"/>
  <c r="J49" i="3"/>
  <c r="K49" i="3" s="1"/>
  <c r="J38" i="3"/>
  <c r="K38" i="3" s="1"/>
  <c r="J33" i="3"/>
  <c r="K33" i="3" s="1"/>
  <c r="J74" i="3"/>
  <c r="K74" i="3" s="1"/>
  <c r="J88" i="3"/>
  <c r="K88" i="3" s="1"/>
  <c r="J60" i="3"/>
  <c r="K60" i="3" s="1"/>
  <c r="J54" i="3"/>
  <c r="K54" i="3" s="1"/>
  <c r="J47" i="3"/>
  <c r="K47" i="3" s="1"/>
  <c r="J80" i="3"/>
  <c r="K80" i="3" s="1"/>
  <c r="J50" i="3"/>
  <c r="K50" i="3" s="1"/>
  <c r="J63" i="3"/>
  <c r="K63" i="3" s="1"/>
  <c r="J77" i="3"/>
  <c r="K77" i="3" s="1"/>
  <c r="J75" i="3"/>
  <c r="K75" i="3" s="1"/>
  <c r="J73" i="3"/>
  <c r="K73" i="3" s="1"/>
  <c r="J61" i="3"/>
  <c r="K61" i="3" s="1"/>
  <c r="J69" i="3"/>
  <c r="K69" i="3" s="1"/>
  <c r="J41" i="3"/>
  <c r="K41" i="3" s="1"/>
  <c r="J39" i="3"/>
  <c r="K39" i="3" s="1"/>
  <c r="J64" i="3"/>
  <c r="K64" i="3" s="1"/>
  <c r="J89" i="3"/>
  <c r="K89" i="3" s="1"/>
  <c r="J72" i="3"/>
  <c r="K72" i="3" s="1"/>
  <c r="J53" i="3"/>
  <c r="K53" i="3" s="1"/>
  <c r="J90" i="3"/>
  <c r="K90" i="3" s="1"/>
  <c r="J84" i="3"/>
  <c r="K84" i="3" s="1"/>
  <c r="J82" i="3"/>
  <c r="K82" i="3" s="1"/>
  <c r="J93" i="3"/>
  <c r="K93" i="3" s="1"/>
  <c r="J98" i="3"/>
  <c r="K98" i="3" s="1"/>
  <c r="J94" i="3"/>
  <c r="K94" i="3" s="1"/>
  <c r="J81" i="3"/>
  <c r="K81" i="3" s="1"/>
  <c r="J79" i="3"/>
  <c r="K79" i="3" s="1"/>
  <c r="J92" i="3"/>
  <c r="K92" i="3" s="1"/>
  <c r="J99" i="3"/>
  <c r="K99" i="3" s="1"/>
  <c r="J97" i="3"/>
  <c r="K97" i="3" s="1"/>
  <c r="J96" i="3"/>
  <c r="K96" i="3" s="1"/>
  <c r="J45" i="3"/>
  <c r="K45" i="3" s="1"/>
  <c r="J36" i="3"/>
  <c r="K36" i="3" s="1"/>
  <c r="J78" i="3"/>
  <c r="K78" i="3" s="1"/>
  <c r="J71" i="3"/>
  <c r="K71" i="3" s="1"/>
  <c r="J56" i="3"/>
  <c r="K56" i="3" s="1"/>
  <c r="J85" i="3"/>
  <c r="K85" i="3" s="1"/>
  <c r="J86" i="3"/>
  <c r="K86" i="3" s="1"/>
  <c r="J83" i="3"/>
  <c r="K83" i="3" s="1"/>
  <c r="J95" i="3"/>
  <c r="K95" i="3" s="1"/>
  <c r="J57" i="3"/>
  <c r="K57" i="3" s="1"/>
  <c r="J55" i="3"/>
  <c r="K55" i="3" s="1"/>
  <c r="J67" i="3"/>
  <c r="K67" i="3" s="1"/>
  <c r="J87" i="3"/>
  <c r="K87" i="3" s="1"/>
  <c r="J66" i="3"/>
  <c r="K66" i="3" s="1"/>
  <c r="J103" i="3"/>
  <c r="K103" i="3" s="1"/>
  <c r="J102" i="3"/>
  <c r="K102" i="3" s="1"/>
  <c r="J101" i="3"/>
  <c r="K101" i="3" s="1"/>
  <c r="J100" i="3"/>
  <c r="K100" i="3" s="1"/>
  <c r="J104" i="3"/>
  <c r="K104" i="3" s="1"/>
  <c r="J6" i="3"/>
  <c r="K6" i="3" s="1"/>
  <c r="E3" i="3"/>
  <c r="F3" i="3" s="1"/>
  <c r="G3" i="3" s="1"/>
  <c r="E4" i="3"/>
  <c r="F4" i="3" s="1"/>
  <c r="G4" i="3" s="1"/>
  <c r="E8" i="3"/>
  <c r="F8" i="3" s="1"/>
  <c r="G8" i="3" s="1"/>
  <c r="E5" i="3"/>
  <c r="F5" i="3" s="1"/>
  <c r="G5" i="3" s="1"/>
  <c r="E29" i="3"/>
  <c r="F29" i="3" s="1"/>
  <c r="G29" i="3" s="1"/>
  <c r="E11" i="3"/>
  <c r="F11" i="3" s="1"/>
  <c r="G11" i="3" s="1"/>
  <c r="E7" i="3"/>
  <c r="F7" i="3" s="1"/>
  <c r="G7" i="3" s="1"/>
  <c r="E12" i="3"/>
  <c r="F12" i="3" s="1"/>
  <c r="G12" i="3" s="1"/>
  <c r="E20" i="3"/>
  <c r="F20" i="3" s="1"/>
  <c r="G20" i="3" s="1"/>
  <c r="E16" i="3"/>
  <c r="F16" i="3" s="1"/>
  <c r="G16" i="3" s="1"/>
  <c r="E10" i="3"/>
  <c r="F10" i="3" s="1"/>
  <c r="G10" i="3" s="1"/>
  <c r="E21" i="3"/>
  <c r="F21" i="3" s="1"/>
  <c r="G21" i="3" s="1"/>
  <c r="E24" i="3"/>
  <c r="F24" i="3" s="1"/>
  <c r="G24" i="3" s="1"/>
  <c r="E13" i="3"/>
  <c r="F13" i="3" s="1"/>
  <c r="G13" i="3" s="1"/>
  <c r="E14" i="3"/>
  <c r="F14" i="3" s="1"/>
  <c r="G14" i="3" s="1"/>
  <c r="E9" i="3"/>
  <c r="F9" i="3" s="1"/>
  <c r="G9" i="3" s="1"/>
  <c r="E32" i="3"/>
  <c r="F32" i="3" s="1"/>
  <c r="G32" i="3" s="1"/>
  <c r="E51" i="3"/>
  <c r="F51" i="3" s="1"/>
  <c r="G51" i="3" s="1"/>
  <c r="E70" i="3"/>
  <c r="F70" i="3" s="1"/>
  <c r="G70" i="3" s="1"/>
  <c r="E18" i="3"/>
  <c r="F18" i="3" s="1"/>
  <c r="G18" i="3" s="1"/>
  <c r="E17" i="3"/>
  <c r="F17" i="3" s="1"/>
  <c r="G17" i="3" s="1"/>
  <c r="E43" i="3"/>
  <c r="F43" i="3" s="1"/>
  <c r="G43" i="3" s="1"/>
  <c r="E46" i="3"/>
  <c r="F46" i="3" s="1"/>
  <c r="G46" i="3" s="1"/>
  <c r="E65" i="3"/>
  <c r="F65" i="3" s="1"/>
  <c r="G65" i="3" s="1"/>
  <c r="E19" i="3"/>
  <c r="F19" i="3" s="1"/>
  <c r="G19" i="3" s="1"/>
  <c r="E26" i="3"/>
  <c r="F26" i="3" s="1"/>
  <c r="G26" i="3" s="1"/>
  <c r="E30" i="3"/>
  <c r="F30" i="3" s="1"/>
  <c r="G30" i="3" s="1"/>
  <c r="E35" i="3"/>
  <c r="F35" i="3" s="1"/>
  <c r="G35" i="3" s="1"/>
  <c r="E23" i="3"/>
  <c r="F23" i="3" s="1"/>
  <c r="G23" i="3" s="1"/>
  <c r="E15" i="3"/>
  <c r="F15" i="3" s="1"/>
  <c r="G15" i="3" s="1"/>
  <c r="E62" i="3"/>
  <c r="F62" i="3" s="1"/>
  <c r="G62" i="3" s="1"/>
  <c r="E28" i="3"/>
  <c r="F28" i="3" s="1"/>
  <c r="G28" i="3" s="1"/>
  <c r="E27" i="3"/>
  <c r="F27" i="3" s="1"/>
  <c r="G27" i="3" s="1"/>
  <c r="E22" i="3"/>
  <c r="F22" i="3" s="1"/>
  <c r="G22" i="3" s="1"/>
  <c r="E44" i="3"/>
  <c r="F44" i="3" s="1"/>
  <c r="G44" i="3" s="1"/>
  <c r="E68" i="3"/>
  <c r="F68" i="3" s="1"/>
  <c r="G68" i="3" s="1"/>
  <c r="E34" i="3"/>
  <c r="F34" i="3" s="1"/>
  <c r="G34" i="3" s="1"/>
  <c r="E91" i="3"/>
  <c r="F91" i="3" s="1"/>
  <c r="G91" i="3" s="1"/>
  <c r="E31" i="3"/>
  <c r="F31" i="3" s="1"/>
  <c r="G31" i="3" s="1"/>
  <c r="E40" i="3"/>
  <c r="F40" i="3" s="1"/>
  <c r="G40" i="3" s="1"/>
  <c r="E48" i="3"/>
  <c r="F48" i="3" s="1"/>
  <c r="G48" i="3" s="1"/>
  <c r="E25" i="3"/>
  <c r="F25" i="3" s="1"/>
  <c r="G25" i="3" s="1"/>
  <c r="E58" i="3"/>
  <c r="F58" i="3" s="1"/>
  <c r="G58" i="3" s="1"/>
  <c r="E42" i="3"/>
  <c r="F42" i="3" s="1"/>
  <c r="G42" i="3" s="1"/>
  <c r="E52" i="3"/>
  <c r="F52" i="3" s="1"/>
  <c r="G52" i="3" s="1"/>
  <c r="E76" i="3"/>
  <c r="F76" i="3" s="1"/>
  <c r="G76" i="3" s="1"/>
  <c r="E37" i="3"/>
  <c r="F37" i="3" s="1"/>
  <c r="G37" i="3" s="1"/>
  <c r="E59" i="3"/>
  <c r="F59" i="3" s="1"/>
  <c r="G59" i="3" s="1"/>
  <c r="E49" i="3"/>
  <c r="F49" i="3" s="1"/>
  <c r="G49" i="3" s="1"/>
  <c r="E38" i="3"/>
  <c r="F38" i="3" s="1"/>
  <c r="G38" i="3" s="1"/>
  <c r="E33" i="3"/>
  <c r="F33" i="3" s="1"/>
  <c r="G33" i="3" s="1"/>
  <c r="E74" i="3"/>
  <c r="F74" i="3" s="1"/>
  <c r="G74" i="3" s="1"/>
  <c r="E88" i="3"/>
  <c r="F88" i="3" s="1"/>
  <c r="G88" i="3" s="1"/>
  <c r="E60" i="3"/>
  <c r="F60" i="3" s="1"/>
  <c r="G60" i="3" s="1"/>
  <c r="E54" i="3"/>
  <c r="F54" i="3" s="1"/>
  <c r="G54" i="3" s="1"/>
  <c r="E47" i="3"/>
  <c r="F47" i="3" s="1"/>
  <c r="G47" i="3" s="1"/>
  <c r="E80" i="3"/>
  <c r="F80" i="3" s="1"/>
  <c r="G80" i="3" s="1"/>
  <c r="E50" i="3"/>
  <c r="F50" i="3" s="1"/>
  <c r="G50" i="3" s="1"/>
  <c r="E63" i="3"/>
  <c r="F63" i="3" s="1"/>
  <c r="G63" i="3" s="1"/>
  <c r="E77" i="3"/>
  <c r="F77" i="3" s="1"/>
  <c r="G77" i="3" s="1"/>
  <c r="E75" i="3"/>
  <c r="F75" i="3" s="1"/>
  <c r="E73" i="3"/>
  <c r="F73" i="3" s="1"/>
  <c r="G73" i="3" s="1"/>
  <c r="E61" i="3"/>
  <c r="F61" i="3" s="1"/>
  <c r="G61" i="3" s="1"/>
  <c r="E69" i="3"/>
  <c r="F69" i="3" s="1"/>
  <c r="G69" i="3" s="1"/>
  <c r="E41" i="3"/>
  <c r="F41" i="3" s="1"/>
  <c r="G41" i="3" s="1"/>
  <c r="E39" i="3"/>
  <c r="F39" i="3" s="1"/>
  <c r="G39" i="3" s="1"/>
  <c r="E64" i="3"/>
  <c r="F64" i="3" s="1"/>
  <c r="G64" i="3" s="1"/>
  <c r="E89" i="3"/>
  <c r="F89" i="3" s="1"/>
  <c r="G89" i="3" s="1"/>
  <c r="E72" i="3"/>
  <c r="F72" i="3" s="1"/>
  <c r="E53" i="3"/>
  <c r="F53" i="3" s="1"/>
  <c r="G53" i="3" s="1"/>
  <c r="E90" i="3"/>
  <c r="F90" i="3" s="1"/>
  <c r="G90" i="3" s="1"/>
  <c r="E84" i="3"/>
  <c r="F84" i="3" s="1"/>
  <c r="G84" i="3" s="1"/>
  <c r="E82" i="3"/>
  <c r="F82" i="3" s="1"/>
  <c r="G82" i="3" s="1"/>
  <c r="E93" i="3"/>
  <c r="F93" i="3" s="1"/>
  <c r="G93" i="3" s="1"/>
  <c r="E98" i="3"/>
  <c r="F98" i="3" s="1"/>
  <c r="G98" i="3" s="1"/>
  <c r="E94" i="3"/>
  <c r="F94" i="3" s="1"/>
  <c r="G94" i="3" s="1"/>
  <c r="E81" i="3"/>
  <c r="F81" i="3" s="1"/>
  <c r="G81" i="3" s="1"/>
  <c r="E79" i="3"/>
  <c r="F79" i="3" s="1"/>
  <c r="G79" i="3" s="1"/>
  <c r="E92" i="3"/>
  <c r="F92" i="3" s="1"/>
  <c r="G92" i="3" s="1"/>
  <c r="E99" i="3"/>
  <c r="F99" i="3" s="1"/>
  <c r="G99" i="3" s="1"/>
  <c r="E97" i="3"/>
  <c r="F97" i="3" s="1"/>
  <c r="E96" i="3"/>
  <c r="F96" i="3" s="1"/>
  <c r="G96" i="3" s="1"/>
  <c r="E45" i="3"/>
  <c r="F45" i="3" s="1"/>
  <c r="G45" i="3" s="1"/>
  <c r="E36" i="3"/>
  <c r="F36" i="3" s="1"/>
  <c r="G36" i="3" s="1"/>
  <c r="E78" i="3"/>
  <c r="F78" i="3" s="1"/>
  <c r="G78" i="3" s="1"/>
  <c r="E71" i="3"/>
  <c r="F71" i="3" s="1"/>
  <c r="G71" i="3" s="1"/>
  <c r="E56" i="3"/>
  <c r="F56" i="3" s="1"/>
  <c r="G56" i="3" s="1"/>
  <c r="E85" i="3"/>
  <c r="F85" i="3" s="1"/>
  <c r="G85" i="3" s="1"/>
  <c r="E86" i="3"/>
  <c r="F86" i="3" s="1"/>
  <c r="E83" i="3"/>
  <c r="F83" i="3" s="1"/>
  <c r="G83" i="3" s="1"/>
  <c r="E95" i="3"/>
  <c r="F95" i="3" s="1"/>
  <c r="G95" i="3" s="1"/>
  <c r="E57" i="3"/>
  <c r="F57" i="3" s="1"/>
  <c r="G57" i="3" s="1"/>
  <c r="E55" i="3"/>
  <c r="F55" i="3" s="1"/>
  <c r="G55" i="3" s="1"/>
  <c r="E67" i="3"/>
  <c r="F67" i="3" s="1"/>
  <c r="H67" i="3" s="1"/>
  <c r="E87" i="3"/>
  <c r="F87" i="3" s="1"/>
  <c r="G87" i="3" s="1"/>
  <c r="E66" i="3"/>
  <c r="F66" i="3" s="1"/>
  <c r="G66" i="3" s="1"/>
  <c r="E103" i="3"/>
  <c r="F103" i="3" s="1"/>
  <c r="G103" i="3" s="1"/>
  <c r="E102" i="3"/>
  <c r="F102" i="3" s="1"/>
  <c r="G102" i="3" s="1"/>
  <c r="E101" i="3"/>
  <c r="F101" i="3" s="1"/>
  <c r="G101" i="3" s="1"/>
  <c r="E100" i="3"/>
  <c r="F100" i="3" s="1"/>
  <c r="G100" i="3" s="1"/>
  <c r="E104" i="3"/>
  <c r="F104" i="3" s="1"/>
  <c r="G104" i="3" s="1"/>
  <c r="E6" i="3"/>
  <c r="F6" i="3" s="1"/>
  <c r="CE11" i="1"/>
  <c r="CE9" i="1"/>
  <c r="CE14" i="1"/>
  <c r="CE10" i="1"/>
  <c r="CE46" i="1"/>
  <c r="CE6" i="1"/>
  <c r="CE21" i="1"/>
  <c r="CE33" i="1"/>
  <c r="CE29" i="1"/>
  <c r="CE13" i="1"/>
  <c r="CE60" i="1"/>
  <c r="CE16" i="1"/>
  <c r="CE53" i="1"/>
  <c r="CE107" i="1"/>
  <c r="CE86" i="1"/>
  <c r="CE105" i="1"/>
  <c r="CE19" i="1"/>
  <c r="CE106" i="1"/>
  <c r="CE31" i="1"/>
  <c r="CE35" i="1"/>
  <c r="CE66" i="1"/>
  <c r="CE25" i="1"/>
  <c r="CE155" i="1"/>
  <c r="CE205" i="1"/>
  <c r="CE5" i="1"/>
  <c r="CE4" i="1"/>
  <c r="CE17" i="1"/>
  <c r="CE76" i="1"/>
  <c r="CE36" i="1"/>
  <c r="CE72" i="1"/>
  <c r="CE24" i="1"/>
  <c r="CE65" i="1"/>
  <c r="CE78" i="1"/>
  <c r="CE69" i="1"/>
  <c r="CE22" i="1"/>
  <c r="CE7" i="1"/>
  <c r="CE187" i="1"/>
  <c r="CE164" i="1"/>
  <c r="CE52" i="1"/>
  <c r="CE75" i="1"/>
  <c r="CE98" i="1"/>
  <c r="CE12" i="1"/>
  <c r="CE266" i="1"/>
  <c r="CE26" i="1"/>
  <c r="CE39" i="1"/>
  <c r="CE261" i="1"/>
  <c r="CE99" i="1"/>
  <c r="CE225" i="1"/>
  <c r="CE84" i="1"/>
  <c r="CE110" i="1"/>
  <c r="CE284" i="1"/>
  <c r="CE103" i="1"/>
  <c r="CE54" i="1"/>
  <c r="CE58" i="1"/>
  <c r="CE42" i="1"/>
  <c r="CE126" i="1"/>
  <c r="CE37" i="1"/>
  <c r="CE95" i="1"/>
  <c r="CE28" i="1"/>
  <c r="CE139" i="1"/>
  <c r="CE61" i="1"/>
  <c r="CE210" i="1"/>
  <c r="CE108" i="1"/>
  <c r="CE59" i="1"/>
  <c r="CE101" i="1"/>
  <c r="CE102" i="1"/>
  <c r="CE23" i="1"/>
  <c r="CE91" i="1"/>
  <c r="CE77" i="1"/>
  <c r="CE85" i="1"/>
  <c r="CE239" i="1"/>
  <c r="CE166" i="1"/>
  <c r="CE38" i="1"/>
  <c r="CE150" i="1"/>
  <c r="CE49" i="1"/>
  <c r="CE270" i="1"/>
  <c r="CE146" i="1"/>
  <c r="CE196" i="1"/>
  <c r="CE214" i="1"/>
  <c r="CE18" i="1"/>
  <c r="CE178" i="1"/>
  <c r="CE233" i="1"/>
  <c r="CE57" i="1"/>
  <c r="CE154" i="1"/>
  <c r="CE20" i="1"/>
  <c r="CE45" i="1"/>
  <c r="CE181" i="1"/>
  <c r="CE191" i="1"/>
  <c r="CE43" i="1"/>
  <c r="CE70" i="1"/>
  <c r="CE94" i="1"/>
  <c r="CE120" i="1"/>
  <c r="CE222" i="1"/>
  <c r="CE109" i="1"/>
  <c r="CE168" i="1"/>
  <c r="CE51" i="1"/>
  <c r="CE122" i="1"/>
  <c r="CE125" i="1"/>
  <c r="CE218" i="1"/>
  <c r="CE173" i="1"/>
  <c r="CE141" i="1"/>
  <c r="CE183" i="1"/>
  <c r="CE73" i="1"/>
  <c r="CE74" i="1"/>
  <c r="CE132" i="1"/>
  <c r="CE113" i="1"/>
  <c r="CE226" i="1"/>
  <c r="CE89" i="1"/>
  <c r="CE114" i="1"/>
  <c r="CE143" i="1"/>
  <c r="CE124" i="1"/>
  <c r="CE165" i="1"/>
  <c r="CE285" i="1"/>
  <c r="CE216" i="1"/>
  <c r="CE246" i="1"/>
  <c r="CE32" i="1"/>
  <c r="CE229" i="1"/>
  <c r="CE238" i="1"/>
  <c r="CE50" i="1"/>
  <c r="CE63" i="1"/>
  <c r="CE264" i="1"/>
  <c r="CE273" i="1"/>
  <c r="CE149" i="1"/>
  <c r="CE96" i="1"/>
  <c r="CE156" i="1"/>
  <c r="CE15" i="1"/>
  <c r="CE289" i="1"/>
  <c r="CE40" i="1"/>
  <c r="CE115" i="1"/>
  <c r="CE159" i="1"/>
  <c r="CE223" i="1"/>
  <c r="CE3" i="1"/>
  <c r="CE62" i="1"/>
  <c r="CE129" i="1"/>
  <c r="CE119" i="1"/>
  <c r="CE279" i="1"/>
  <c r="CE47" i="1"/>
  <c r="CE67" i="1"/>
  <c r="CE44" i="1"/>
  <c r="CE171" i="1"/>
  <c r="CE153" i="1"/>
  <c r="CE221" i="1"/>
  <c r="CE287" i="1"/>
  <c r="CE140" i="1"/>
  <c r="CE80" i="1"/>
  <c r="CE131" i="1"/>
  <c r="CE79" i="1"/>
  <c r="CE172" i="1"/>
  <c r="CE68" i="1"/>
  <c r="CE280" i="1"/>
  <c r="CE34" i="1"/>
  <c r="CE265" i="1"/>
  <c r="CE56" i="1"/>
  <c r="CE92" i="1"/>
  <c r="CE148" i="1"/>
  <c r="CE158" i="1"/>
  <c r="CE263" i="1"/>
  <c r="CE268" i="1"/>
  <c r="CE213" i="1"/>
  <c r="CE71" i="1"/>
  <c r="CE170" i="1"/>
  <c r="CE199" i="1"/>
  <c r="CE252" i="1"/>
  <c r="CE27" i="1"/>
  <c r="CE55" i="1"/>
  <c r="CE88" i="1"/>
  <c r="CE207" i="1"/>
  <c r="CE247" i="1"/>
  <c r="CE123" i="1"/>
  <c r="CE215" i="1"/>
  <c r="CE198" i="1"/>
  <c r="CE137" i="1"/>
  <c r="CE82" i="1"/>
  <c r="CE245" i="1"/>
  <c r="CE41" i="1"/>
  <c r="CE253" i="1"/>
  <c r="CE142" i="1"/>
  <c r="CE237" i="1"/>
  <c r="CE121" i="1"/>
  <c r="CE145" i="1"/>
  <c r="CE64" i="1"/>
  <c r="CE100" i="1"/>
  <c r="CE275" i="1"/>
  <c r="CE185" i="1"/>
  <c r="CE48" i="1"/>
  <c r="CE30" i="1"/>
  <c r="CE184" i="1"/>
  <c r="CE136" i="1"/>
  <c r="CE138" i="1"/>
  <c r="CE175" i="1"/>
  <c r="CE186" i="1"/>
  <c r="CE118" i="1"/>
  <c r="CE197" i="1"/>
  <c r="CE8" i="1"/>
  <c r="CC11" i="1"/>
  <c r="CC9" i="1"/>
  <c r="CC14" i="1"/>
  <c r="CC10" i="1"/>
  <c r="CC46" i="1"/>
  <c r="CC6" i="1"/>
  <c r="CC21" i="1"/>
  <c r="CC33" i="1"/>
  <c r="CC29" i="1"/>
  <c r="CC13" i="1"/>
  <c r="CC60" i="1"/>
  <c r="CC16" i="1"/>
  <c r="CC53" i="1"/>
  <c r="CC107" i="1"/>
  <c r="CC86" i="1"/>
  <c r="CC105" i="1"/>
  <c r="CC19" i="1"/>
  <c r="CC106" i="1"/>
  <c r="CC31" i="1"/>
  <c r="CC35" i="1"/>
  <c r="CC66" i="1"/>
  <c r="CC25" i="1"/>
  <c r="CC155" i="1"/>
  <c r="CC205" i="1"/>
  <c r="CC5" i="1"/>
  <c r="CC4" i="1"/>
  <c r="CC17" i="1"/>
  <c r="CC76" i="1"/>
  <c r="CC36" i="1"/>
  <c r="CC72" i="1"/>
  <c r="CC24" i="1"/>
  <c r="CC65" i="1"/>
  <c r="CC78" i="1"/>
  <c r="CC69" i="1"/>
  <c r="CC22" i="1"/>
  <c r="CC7" i="1"/>
  <c r="CC187" i="1"/>
  <c r="CC164" i="1"/>
  <c r="CC52" i="1"/>
  <c r="CC75" i="1"/>
  <c r="CC98" i="1"/>
  <c r="CC12" i="1"/>
  <c r="CC266" i="1"/>
  <c r="CC26" i="1"/>
  <c r="CC39" i="1"/>
  <c r="CC261" i="1"/>
  <c r="CC99" i="1"/>
  <c r="CC225" i="1"/>
  <c r="CC84" i="1"/>
  <c r="CC110" i="1"/>
  <c r="CC284" i="1"/>
  <c r="CC103" i="1"/>
  <c r="CC54" i="1"/>
  <c r="CC58" i="1"/>
  <c r="CC42" i="1"/>
  <c r="CC126" i="1"/>
  <c r="CC37" i="1"/>
  <c r="CC95" i="1"/>
  <c r="CC28" i="1"/>
  <c r="CC139" i="1"/>
  <c r="CC61" i="1"/>
  <c r="CC210" i="1"/>
  <c r="CC108" i="1"/>
  <c r="CC59" i="1"/>
  <c r="CC101" i="1"/>
  <c r="CC102" i="1"/>
  <c r="CC23" i="1"/>
  <c r="CC91" i="1"/>
  <c r="CC77" i="1"/>
  <c r="CC85" i="1"/>
  <c r="CC239" i="1"/>
  <c r="CC166" i="1"/>
  <c r="CC38" i="1"/>
  <c r="CC150" i="1"/>
  <c r="CC49" i="1"/>
  <c r="CC270" i="1"/>
  <c r="CC146" i="1"/>
  <c r="CC196" i="1"/>
  <c r="CC214" i="1"/>
  <c r="CC18" i="1"/>
  <c r="CC178" i="1"/>
  <c r="CC233" i="1"/>
  <c r="CC57" i="1"/>
  <c r="CC154" i="1"/>
  <c r="CC20" i="1"/>
  <c r="CC45" i="1"/>
  <c r="CC181" i="1"/>
  <c r="CC191" i="1"/>
  <c r="CC43" i="1"/>
  <c r="CC70" i="1"/>
  <c r="CC94" i="1"/>
  <c r="CC120" i="1"/>
  <c r="CC222" i="1"/>
  <c r="CC109" i="1"/>
  <c r="CC168" i="1"/>
  <c r="CC51" i="1"/>
  <c r="CC122" i="1"/>
  <c r="CC125" i="1"/>
  <c r="CC218" i="1"/>
  <c r="CC173" i="1"/>
  <c r="CC141" i="1"/>
  <c r="CC183" i="1"/>
  <c r="CC73" i="1"/>
  <c r="CC74" i="1"/>
  <c r="CC132" i="1"/>
  <c r="CC113" i="1"/>
  <c r="CC226" i="1"/>
  <c r="CC89" i="1"/>
  <c r="CC114" i="1"/>
  <c r="CC143" i="1"/>
  <c r="CC124" i="1"/>
  <c r="CC165" i="1"/>
  <c r="CC285" i="1"/>
  <c r="CC216" i="1"/>
  <c r="CC246" i="1"/>
  <c r="CC32" i="1"/>
  <c r="CC229" i="1"/>
  <c r="CC238" i="1"/>
  <c r="CC50" i="1"/>
  <c r="CC63" i="1"/>
  <c r="CC264" i="1"/>
  <c r="CC273" i="1"/>
  <c r="CC149" i="1"/>
  <c r="CC96" i="1"/>
  <c r="CC156" i="1"/>
  <c r="CC15" i="1"/>
  <c r="CC289" i="1"/>
  <c r="CC40" i="1"/>
  <c r="CC115" i="1"/>
  <c r="CC159" i="1"/>
  <c r="CC223" i="1"/>
  <c r="CC3" i="1"/>
  <c r="CC62" i="1"/>
  <c r="CC129" i="1"/>
  <c r="CC119" i="1"/>
  <c r="CC279" i="1"/>
  <c r="CC47" i="1"/>
  <c r="CC67" i="1"/>
  <c r="CC44" i="1"/>
  <c r="CC171" i="1"/>
  <c r="CC153" i="1"/>
  <c r="CC221" i="1"/>
  <c r="CC287" i="1"/>
  <c r="CC140" i="1"/>
  <c r="CC80" i="1"/>
  <c r="CC131" i="1"/>
  <c r="CC79" i="1"/>
  <c r="CC172" i="1"/>
  <c r="CC68" i="1"/>
  <c r="CC280" i="1"/>
  <c r="CC34" i="1"/>
  <c r="CC265" i="1"/>
  <c r="CC56" i="1"/>
  <c r="CC92" i="1"/>
  <c r="CC148" i="1"/>
  <c r="CC158" i="1"/>
  <c r="CC263" i="1"/>
  <c r="CC268" i="1"/>
  <c r="CC213" i="1"/>
  <c r="CC71" i="1"/>
  <c r="CC170" i="1"/>
  <c r="CC199" i="1"/>
  <c r="CC252" i="1"/>
  <c r="CC27" i="1"/>
  <c r="CC55" i="1"/>
  <c r="CC88" i="1"/>
  <c r="CC207" i="1"/>
  <c r="CC247" i="1"/>
  <c r="CC123" i="1"/>
  <c r="CC215" i="1"/>
  <c r="CC198" i="1"/>
  <c r="CC137" i="1"/>
  <c r="CC82" i="1"/>
  <c r="CC245" i="1"/>
  <c r="CC41" i="1"/>
  <c r="CC253" i="1"/>
  <c r="CC142" i="1"/>
  <c r="CC237" i="1"/>
  <c r="CC121" i="1"/>
  <c r="CC145" i="1"/>
  <c r="CC64" i="1"/>
  <c r="CC100" i="1"/>
  <c r="CC275" i="1"/>
  <c r="CC185" i="1"/>
  <c r="CC48" i="1"/>
  <c r="CC30" i="1"/>
  <c r="CC184" i="1"/>
  <c r="CC136" i="1"/>
  <c r="CC138" i="1"/>
  <c r="CC175" i="1"/>
  <c r="CC186" i="1"/>
  <c r="CC118" i="1"/>
  <c r="CC197" i="1"/>
  <c r="CC8" i="1"/>
  <c r="BZ11" i="1"/>
  <c r="CA11" i="1" s="1"/>
  <c r="BZ9" i="1"/>
  <c r="CA9" i="1" s="1"/>
  <c r="BZ14" i="1"/>
  <c r="CA14" i="1" s="1"/>
  <c r="BZ10" i="1"/>
  <c r="CA10" i="1" s="1"/>
  <c r="BZ46" i="1"/>
  <c r="CA46" i="1" s="1"/>
  <c r="BZ6" i="1"/>
  <c r="CA6" i="1" s="1"/>
  <c r="BZ21" i="1"/>
  <c r="CA21" i="1" s="1"/>
  <c r="BZ33" i="1"/>
  <c r="CA33" i="1" s="1"/>
  <c r="BZ29" i="1"/>
  <c r="CA29" i="1" s="1"/>
  <c r="BZ13" i="1"/>
  <c r="CA13" i="1" s="1"/>
  <c r="BZ60" i="1"/>
  <c r="CA60" i="1" s="1"/>
  <c r="BZ16" i="1"/>
  <c r="CA16" i="1" s="1"/>
  <c r="BZ53" i="1"/>
  <c r="CA53" i="1" s="1"/>
  <c r="BZ107" i="1"/>
  <c r="CA107" i="1" s="1"/>
  <c r="BZ86" i="1"/>
  <c r="CA86" i="1" s="1"/>
  <c r="BZ105" i="1"/>
  <c r="CA105" i="1" s="1"/>
  <c r="BZ19" i="1"/>
  <c r="CA19" i="1" s="1"/>
  <c r="BZ106" i="1"/>
  <c r="CA106" i="1" s="1"/>
  <c r="BZ31" i="1"/>
  <c r="CA31" i="1" s="1"/>
  <c r="BZ35" i="1"/>
  <c r="CA35" i="1" s="1"/>
  <c r="BZ66" i="1"/>
  <c r="CA66" i="1" s="1"/>
  <c r="BZ25" i="1"/>
  <c r="CA25" i="1" s="1"/>
  <c r="BZ155" i="1"/>
  <c r="CA155" i="1" s="1"/>
  <c r="BZ205" i="1"/>
  <c r="CA205" i="1" s="1"/>
  <c r="BZ5" i="1"/>
  <c r="CA5" i="1" s="1"/>
  <c r="BZ4" i="1"/>
  <c r="CA4" i="1" s="1"/>
  <c r="BZ17" i="1"/>
  <c r="CA17" i="1" s="1"/>
  <c r="BZ76" i="1"/>
  <c r="CA76" i="1" s="1"/>
  <c r="BZ36" i="1"/>
  <c r="CA36" i="1" s="1"/>
  <c r="BZ72" i="1"/>
  <c r="CA72" i="1" s="1"/>
  <c r="BZ24" i="1"/>
  <c r="CA24" i="1" s="1"/>
  <c r="BZ65" i="1"/>
  <c r="CA65" i="1" s="1"/>
  <c r="BZ78" i="1"/>
  <c r="CA78" i="1" s="1"/>
  <c r="BZ69" i="1"/>
  <c r="CA69" i="1" s="1"/>
  <c r="BZ22" i="1"/>
  <c r="CA22" i="1" s="1"/>
  <c r="BZ7" i="1"/>
  <c r="CA7" i="1" s="1"/>
  <c r="BZ187" i="1"/>
  <c r="CA187" i="1" s="1"/>
  <c r="BZ164" i="1"/>
  <c r="CA164" i="1" s="1"/>
  <c r="BZ52" i="1"/>
  <c r="CA52" i="1" s="1"/>
  <c r="BZ75" i="1"/>
  <c r="CA75" i="1" s="1"/>
  <c r="BZ98" i="1"/>
  <c r="CA98" i="1" s="1"/>
  <c r="BZ12" i="1"/>
  <c r="CA12" i="1" s="1"/>
  <c r="BZ266" i="1"/>
  <c r="CA266" i="1" s="1"/>
  <c r="BZ26" i="1"/>
  <c r="CA26" i="1" s="1"/>
  <c r="BZ39" i="1"/>
  <c r="CA39" i="1" s="1"/>
  <c r="BZ261" i="1"/>
  <c r="CA261" i="1" s="1"/>
  <c r="BZ99" i="1"/>
  <c r="CA99" i="1" s="1"/>
  <c r="BZ225" i="1"/>
  <c r="CA225" i="1" s="1"/>
  <c r="BZ84" i="1"/>
  <c r="CA84" i="1" s="1"/>
  <c r="BZ110" i="1"/>
  <c r="CA110" i="1" s="1"/>
  <c r="BZ284" i="1"/>
  <c r="CA284" i="1" s="1"/>
  <c r="BZ103" i="1"/>
  <c r="CA103" i="1" s="1"/>
  <c r="BZ54" i="1"/>
  <c r="CA54" i="1" s="1"/>
  <c r="BZ58" i="1"/>
  <c r="CA58" i="1" s="1"/>
  <c r="BZ42" i="1"/>
  <c r="CA42" i="1" s="1"/>
  <c r="BZ126" i="1"/>
  <c r="CA126" i="1" s="1"/>
  <c r="BZ37" i="1"/>
  <c r="CA37" i="1" s="1"/>
  <c r="BZ95" i="1"/>
  <c r="CA95" i="1" s="1"/>
  <c r="BZ28" i="1"/>
  <c r="CA28" i="1" s="1"/>
  <c r="BZ139" i="1"/>
  <c r="CA139" i="1" s="1"/>
  <c r="BZ61" i="1"/>
  <c r="CA61" i="1" s="1"/>
  <c r="BZ210" i="1"/>
  <c r="CA210" i="1" s="1"/>
  <c r="BZ108" i="1"/>
  <c r="CA108" i="1" s="1"/>
  <c r="BZ59" i="1"/>
  <c r="CA59" i="1" s="1"/>
  <c r="BZ101" i="1"/>
  <c r="CA101" i="1" s="1"/>
  <c r="BZ102" i="1"/>
  <c r="CA102" i="1" s="1"/>
  <c r="BZ23" i="1"/>
  <c r="CA23" i="1" s="1"/>
  <c r="BZ91" i="1"/>
  <c r="CA91" i="1" s="1"/>
  <c r="BZ77" i="1"/>
  <c r="CA77" i="1" s="1"/>
  <c r="BZ85" i="1"/>
  <c r="CA85" i="1" s="1"/>
  <c r="BZ239" i="1"/>
  <c r="CA239" i="1" s="1"/>
  <c r="BZ166" i="1"/>
  <c r="CA166" i="1" s="1"/>
  <c r="BZ38" i="1"/>
  <c r="CA38" i="1" s="1"/>
  <c r="BZ150" i="1"/>
  <c r="CA150" i="1" s="1"/>
  <c r="BZ49" i="1"/>
  <c r="CA49" i="1" s="1"/>
  <c r="BZ270" i="1"/>
  <c r="CA270" i="1" s="1"/>
  <c r="BZ146" i="1"/>
  <c r="CA146" i="1" s="1"/>
  <c r="BZ196" i="1"/>
  <c r="CA196" i="1" s="1"/>
  <c r="BZ214" i="1"/>
  <c r="CA214" i="1" s="1"/>
  <c r="BZ18" i="1"/>
  <c r="CA18" i="1" s="1"/>
  <c r="BZ178" i="1"/>
  <c r="CA178" i="1" s="1"/>
  <c r="BZ233" i="1"/>
  <c r="CA233" i="1" s="1"/>
  <c r="BZ57" i="1"/>
  <c r="CA57" i="1" s="1"/>
  <c r="BZ154" i="1"/>
  <c r="CA154" i="1" s="1"/>
  <c r="BZ20" i="1"/>
  <c r="CA20" i="1" s="1"/>
  <c r="BZ45" i="1"/>
  <c r="CA45" i="1" s="1"/>
  <c r="BZ181" i="1"/>
  <c r="CA181" i="1" s="1"/>
  <c r="BZ191" i="1"/>
  <c r="CA191" i="1" s="1"/>
  <c r="BZ43" i="1"/>
  <c r="CA43" i="1" s="1"/>
  <c r="BZ70" i="1"/>
  <c r="CA70" i="1" s="1"/>
  <c r="BZ94" i="1"/>
  <c r="CA94" i="1" s="1"/>
  <c r="BZ120" i="1"/>
  <c r="CA120" i="1" s="1"/>
  <c r="BZ222" i="1"/>
  <c r="CA222" i="1" s="1"/>
  <c r="BZ109" i="1"/>
  <c r="CA109" i="1" s="1"/>
  <c r="BZ168" i="1"/>
  <c r="CA168" i="1" s="1"/>
  <c r="BZ51" i="1"/>
  <c r="CA51" i="1" s="1"/>
  <c r="BZ122" i="1"/>
  <c r="CA122" i="1" s="1"/>
  <c r="BZ125" i="1"/>
  <c r="CA125" i="1" s="1"/>
  <c r="BZ218" i="1"/>
  <c r="CA218" i="1" s="1"/>
  <c r="BZ173" i="1"/>
  <c r="CA173" i="1" s="1"/>
  <c r="BZ141" i="1"/>
  <c r="CA141" i="1" s="1"/>
  <c r="BZ183" i="1"/>
  <c r="CA183" i="1" s="1"/>
  <c r="BZ73" i="1"/>
  <c r="CA73" i="1" s="1"/>
  <c r="BZ74" i="1"/>
  <c r="CA74" i="1" s="1"/>
  <c r="BZ132" i="1"/>
  <c r="CA132" i="1" s="1"/>
  <c r="BZ113" i="1"/>
  <c r="CA113" i="1" s="1"/>
  <c r="BZ226" i="1"/>
  <c r="CA226" i="1" s="1"/>
  <c r="BZ89" i="1"/>
  <c r="CA89" i="1" s="1"/>
  <c r="BZ114" i="1"/>
  <c r="CA114" i="1" s="1"/>
  <c r="BZ143" i="1"/>
  <c r="CA143" i="1" s="1"/>
  <c r="BZ124" i="1"/>
  <c r="CA124" i="1" s="1"/>
  <c r="BZ165" i="1"/>
  <c r="CA165" i="1" s="1"/>
  <c r="BZ285" i="1"/>
  <c r="CA285" i="1" s="1"/>
  <c r="BZ216" i="1"/>
  <c r="CA216" i="1" s="1"/>
  <c r="BZ246" i="1"/>
  <c r="CA246" i="1" s="1"/>
  <c r="BZ32" i="1"/>
  <c r="CA32" i="1" s="1"/>
  <c r="BZ229" i="1"/>
  <c r="CA229" i="1" s="1"/>
  <c r="BZ238" i="1"/>
  <c r="CA238" i="1" s="1"/>
  <c r="BZ50" i="1"/>
  <c r="CA50" i="1" s="1"/>
  <c r="BZ63" i="1"/>
  <c r="CA63" i="1" s="1"/>
  <c r="BZ264" i="1"/>
  <c r="CA264" i="1" s="1"/>
  <c r="BZ273" i="1"/>
  <c r="CA273" i="1" s="1"/>
  <c r="BZ149" i="1"/>
  <c r="CA149" i="1" s="1"/>
  <c r="BZ96" i="1"/>
  <c r="CA96" i="1" s="1"/>
  <c r="BZ156" i="1"/>
  <c r="CA156" i="1" s="1"/>
  <c r="BZ15" i="1"/>
  <c r="CA15" i="1" s="1"/>
  <c r="BZ289" i="1"/>
  <c r="CA289" i="1" s="1"/>
  <c r="BZ40" i="1"/>
  <c r="CA40" i="1" s="1"/>
  <c r="BZ115" i="1"/>
  <c r="CA115" i="1" s="1"/>
  <c r="BZ159" i="1"/>
  <c r="CA159" i="1" s="1"/>
  <c r="BZ223" i="1"/>
  <c r="CA223" i="1" s="1"/>
  <c r="BZ3" i="1"/>
  <c r="CA3" i="1" s="1"/>
  <c r="BZ62" i="1"/>
  <c r="CA62" i="1" s="1"/>
  <c r="BZ129" i="1"/>
  <c r="CA129" i="1" s="1"/>
  <c r="BZ119" i="1"/>
  <c r="CA119" i="1" s="1"/>
  <c r="BZ279" i="1"/>
  <c r="CA279" i="1" s="1"/>
  <c r="BZ47" i="1"/>
  <c r="CA47" i="1" s="1"/>
  <c r="BZ67" i="1"/>
  <c r="CA67" i="1" s="1"/>
  <c r="BZ44" i="1"/>
  <c r="CA44" i="1" s="1"/>
  <c r="BZ171" i="1"/>
  <c r="CA171" i="1" s="1"/>
  <c r="BZ153" i="1"/>
  <c r="CA153" i="1" s="1"/>
  <c r="BZ221" i="1"/>
  <c r="CA221" i="1" s="1"/>
  <c r="BZ287" i="1"/>
  <c r="CA287" i="1" s="1"/>
  <c r="BZ140" i="1"/>
  <c r="CA140" i="1" s="1"/>
  <c r="BZ80" i="1"/>
  <c r="CA80" i="1" s="1"/>
  <c r="BZ131" i="1"/>
  <c r="CA131" i="1" s="1"/>
  <c r="BZ79" i="1"/>
  <c r="CA79" i="1" s="1"/>
  <c r="BZ172" i="1"/>
  <c r="CA172" i="1" s="1"/>
  <c r="BZ68" i="1"/>
  <c r="CA68" i="1" s="1"/>
  <c r="BZ280" i="1"/>
  <c r="CA280" i="1" s="1"/>
  <c r="BZ34" i="1"/>
  <c r="CA34" i="1" s="1"/>
  <c r="BZ265" i="1"/>
  <c r="CA265" i="1" s="1"/>
  <c r="BZ56" i="1"/>
  <c r="CA56" i="1" s="1"/>
  <c r="BZ92" i="1"/>
  <c r="CA92" i="1" s="1"/>
  <c r="BZ148" i="1"/>
  <c r="CA148" i="1" s="1"/>
  <c r="BZ158" i="1"/>
  <c r="CA158" i="1" s="1"/>
  <c r="BZ263" i="1"/>
  <c r="CA263" i="1" s="1"/>
  <c r="BZ268" i="1"/>
  <c r="CA268" i="1" s="1"/>
  <c r="BZ213" i="1"/>
  <c r="CA213" i="1" s="1"/>
  <c r="BZ71" i="1"/>
  <c r="CA71" i="1" s="1"/>
  <c r="BZ170" i="1"/>
  <c r="CA170" i="1" s="1"/>
  <c r="BZ199" i="1"/>
  <c r="CA199" i="1" s="1"/>
  <c r="BZ252" i="1"/>
  <c r="CA252" i="1" s="1"/>
  <c r="BZ27" i="1"/>
  <c r="CA27" i="1" s="1"/>
  <c r="BZ55" i="1"/>
  <c r="CA55" i="1" s="1"/>
  <c r="BZ88" i="1"/>
  <c r="CA88" i="1" s="1"/>
  <c r="BZ207" i="1"/>
  <c r="CA207" i="1" s="1"/>
  <c r="BZ247" i="1"/>
  <c r="CA247" i="1" s="1"/>
  <c r="BZ123" i="1"/>
  <c r="CA123" i="1" s="1"/>
  <c r="BZ215" i="1"/>
  <c r="CA215" i="1" s="1"/>
  <c r="BZ198" i="1"/>
  <c r="CA198" i="1" s="1"/>
  <c r="BZ137" i="1"/>
  <c r="CA137" i="1" s="1"/>
  <c r="BZ82" i="1"/>
  <c r="CA82" i="1" s="1"/>
  <c r="BZ245" i="1"/>
  <c r="CA245" i="1" s="1"/>
  <c r="BZ41" i="1"/>
  <c r="CA41" i="1" s="1"/>
  <c r="BZ253" i="1"/>
  <c r="CA253" i="1" s="1"/>
  <c r="BZ142" i="1"/>
  <c r="CA142" i="1" s="1"/>
  <c r="BZ237" i="1"/>
  <c r="CA237" i="1" s="1"/>
  <c r="BZ121" i="1"/>
  <c r="CA121" i="1" s="1"/>
  <c r="BZ145" i="1"/>
  <c r="CA145" i="1" s="1"/>
  <c r="BZ64" i="1"/>
  <c r="CA64" i="1" s="1"/>
  <c r="BZ100" i="1"/>
  <c r="CA100" i="1" s="1"/>
  <c r="BZ275" i="1"/>
  <c r="CA275" i="1" s="1"/>
  <c r="BZ185" i="1"/>
  <c r="CA185" i="1" s="1"/>
  <c r="BZ48" i="1"/>
  <c r="CA48" i="1" s="1"/>
  <c r="BZ30" i="1"/>
  <c r="CA30" i="1" s="1"/>
  <c r="BZ184" i="1"/>
  <c r="CA184" i="1" s="1"/>
  <c r="BZ136" i="1"/>
  <c r="CA136" i="1" s="1"/>
  <c r="BZ138" i="1"/>
  <c r="CA138" i="1" s="1"/>
  <c r="BZ175" i="1"/>
  <c r="CA175" i="1" s="1"/>
  <c r="BZ186" i="1"/>
  <c r="CA186" i="1" s="1"/>
  <c r="BZ118" i="1"/>
  <c r="CA118" i="1" s="1"/>
  <c r="BZ197" i="1"/>
  <c r="CA197" i="1" s="1"/>
  <c r="BZ8" i="1"/>
  <c r="CA8" i="1" s="1"/>
  <c r="BW11" i="1"/>
  <c r="BW9" i="1"/>
  <c r="BW14" i="1"/>
  <c r="BW10" i="1"/>
  <c r="BW46" i="1"/>
  <c r="BW6" i="1"/>
  <c r="BW21" i="1"/>
  <c r="BW33" i="1"/>
  <c r="BW29" i="1"/>
  <c r="BW13" i="1"/>
  <c r="BW60" i="1"/>
  <c r="BW16" i="1"/>
  <c r="BW53" i="1"/>
  <c r="BW107" i="1"/>
  <c r="BX107" i="1" s="1"/>
  <c r="BW86" i="1"/>
  <c r="BX86" i="1" s="1"/>
  <c r="BW105" i="1"/>
  <c r="BW19" i="1"/>
  <c r="BW106" i="1"/>
  <c r="BX106" i="1" s="1"/>
  <c r="BW31" i="1"/>
  <c r="BW35" i="1"/>
  <c r="BW66" i="1"/>
  <c r="BW25" i="1"/>
  <c r="BW155" i="1"/>
  <c r="BX155" i="1" s="1"/>
  <c r="BW205" i="1"/>
  <c r="BX205" i="1" s="1"/>
  <c r="BW5" i="1"/>
  <c r="BW4" i="1"/>
  <c r="BW17" i="1"/>
  <c r="BW76" i="1"/>
  <c r="BW36" i="1"/>
  <c r="BW72" i="1"/>
  <c r="BW24" i="1"/>
  <c r="BW65" i="1"/>
  <c r="BW78" i="1"/>
  <c r="BX78" i="1" s="1"/>
  <c r="BW69" i="1"/>
  <c r="BW22" i="1"/>
  <c r="BW7" i="1"/>
  <c r="BW187" i="1"/>
  <c r="BX187" i="1" s="1"/>
  <c r="BW164" i="1"/>
  <c r="BX164" i="1" s="1"/>
  <c r="BW52" i="1"/>
  <c r="BW75" i="1"/>
  <c r="BW98" i="1"/>
  <c r="BX98" i="1" s="1"/>
  <c r="BW12" i="1"/>
  <c r="BW266" i="1"/>
  <c r="BX266" i="1" s="1"/>
  <c r="BW26" i="1"/>
  <c r="BW39" i="1"/>
  <c r="BW261" i="1"/>
  <c r="BX261" i="1" s="1"/>
  <c r="BW99" i="1"/>
  <c r="BX99" i="1" s="1"/>
  <c r="BW225" i="1"/>
  <c r="BX225" i="1" s="1"/>
  <c r="BW84" i="1"/>
  <c r="BX84" i="1" s="1"/>
  <c r="BW110" i="1"/>
  <c r="BX110" i="1" s="1"/>
  <c r="BW284" i="1"/>
  <c r="BX284" i="1" s="1"/>
  <c r="BW103" i="1"/>
  <c r="BX103" i="1" s="1"/>
  <c r="BW54" i="1"/>
  <c r="BW58" i="1"/>
  <c r="BW42" i="1"/>
  <c r="BW126" i="1"/>
  <c r="BX126" i="1" s="1"/>
  <c r="BW37" i="1"/>
  <c r="BW95" i="1"/>
  <c r="BX95" i="1" s="1"/>
  <c r="BW28" i="1"/>
  <c r="BW139" i="1"/>
  <c r="BX139" i="1" s="1"/>
  <c r="BW61" i="1"/>
  <c r="BW210" i="1"/>
  <c r="BX210" i="1" s="1"/>
  <c r="BW108" i="1"/>
  <c r="BX108" i="1" s="1"/>
  <c r="BW59" i="1"/>
  <c r="BW101" i="1"/>
  <c r="BX101" i="1" s="1"/>
  <c r="BW102" i="1"/>
  <c r="BX102" i="1" s="1"/>
  <c r="BW23" i="1"/>
  <c r="BW91" i="1"/>
  <c r="BX91" i="1" s="1"/>
  <c r="BW77" i="1"/>
  <c r="BX77" i="1" s="1"/>
  <c r="BW85" i="1"/>
  <c r="BX85" i="1" s="1"/>
  <c r="BW239" i="1"/>
  <c r="BX239" i="1" s="1"/>
  <c r="BW166" i="1"/>
  <c r="BX166" i="1" s="1"/>
  <c r="BW38" i="1"/>
  <c r="BW150" i="1"/>
  <c r="BX150" i="1" s="1"/>
  <c r="BW49" i="1"/>
  <c r="BW270" i="1"/>
  <c r="BX270" i="1" s="1"/>
  <c r="BW146" i="1"/>
  <c r="BX146" i="1" s="1"/>
  <c r="BW196" i="1"/>
  <c r="BX196" i="1" s="1"/>
  <c r="BW214" i="1"/>
  <c r="BX214" i="1" s="1"/>
  <c r="BW18" i="1"/>
  <c r="BW178" i="1"/>
  <c r="BX178" i="1" s="1"/>
  <c r="BW233" i="1"/>
  <c r="BX233" i="1" s="1"/>
  <c r="BW57" i="1"/>
  <c r="BW154" i="1"/>
  <c r="BX154" i="1" s="1"/>
  <c r="BW20" i="1"/>
  <c r="BW45" i="1"/>
  <c r="BW181" i="1"/>
  <c r="BX181" i="1" s="1"/>
  <c r="BW191" i="1"/>
  <c r="BX191" i="1" s="1"/>
  <c r="BW43" i="1"/>
  <c r="BW70" i="1"/>
  <c r="BW94" i="1"/>
  <c r="BX94" i="1" s="1"/>
  <c r="BW120" i="1"/>
  <c r="BX120" i="1" s="1"/>
  <c r="BW222" i="1"/>
  <c r="BX222" i="1" s="1"/>
  <c r="BW109" i="1"/>
  <c r="BX109" i="1" s="1"/>
  <c r="BW168" i="1"/>
  <c r="BX168" i="1" s="1"/>
  <c r="BW51" i="1"/>
  <c r="BW122" i="1"/>
  <c r="BX122" i="1" s="1"/>
  <c r="BW125" i="1"/>
  <c r="BX125" i="1" s="1"/>
  <c r="BW218" i="1"/>
  <c r="BX218" i="1" s="1"/>
  <c r="BW173" i="1"/>
  <c r="BX173" i="1" s="1"/>
  <c r="BW141" i="1"/>
  <c r="BX141" i="1" s="1"/>
  <c r="BW183" i="1"/>
  <c r="BX183" i="1" s="1"/>
  <c r="BW73" i="1"/>
  <c r="BW74" i="1"/>
  <c r="BW132" i="1"/>
  <c r="BX132" i="1" s="1"/>
  <c r="BW113" i="1"/>
  <c r="BX113" i="1" s="1"/>
  <c r="BW226" i="1"/>
  <c r="BX226" i="1" s="1"/>
  <c r="BW89" i="1"/>
  <c r="BW114" i="1"/>
  <c r="BX114" i="1" s="1"/>
  <c r="BW143" i="1"/>
  <c r="BX143" i="1" s="1"/>
  <c r="BW124" i="1"/>
  <c r="BX124" i="1" s="1"/>
  <c r="BW165" i="1"/>
  <c r="BX165" i="1" s="1"/>
  <c r="BW285" i="1"/>
  <c r="BX285" i="1" s="1"/>
  <c r="BW216" i="1"/>
  <c r="BX216" i="1" s="1"/>
  <c r="BW246" i="1"/>
  <c r="BX246" i="1" s="1"/>
  <c r="BW32" i="1"/>
  <c r="BW229" i="1"/>
  <c r="BX229" i="1" s="1"/>
  <c r="BW238" i="1"/>
  <c r="BX238" i="1" s="1"/>
  <c r="BW50" i="1"/>
  <c r="BW63" i="1"/>
  <c r="BW264" i="1"/>
  <c r="BX264" i="1" s="1"/>
  <c r="BW273" i="1"/>
  <c r="BX273" i="1" s="1"/>
  <c r="BW149" i="1"/>
  <c r="BX149" i="1" s="1"/>
  <c r="BW96" i="1"/>
  <c r="BX96" i="1" s="1"/>
  <c r="BW156" i="1"/>
  <c r="BX156" i="1" s="1"/>
  <c r="BW15" i="1"/>
  <c r="BW289" i="1"/>
  <c r="BX289" i="1" s="1"/>
  <c r="BW40" i="1"/>
  <c r="BW115" i="1"/>
  <c r="BX115" i="1" s="1"/>
  <c r="BW159" i="1"/>
  <c r="BX159" i="1" s="1"/>
  <c r="BW223" i="1"/>
  <c r="BX223" i="1" s="1"/>
  <c r="BW3" i="1"/>
  <c r="BX3" i="1" s="1"/>
  <c r="BW62" i="1"/>
  <c r="BW129" i="1"/>
  <c r="BX129" i="1" s="1"/>
  <c r="BW119" i="1"/>
  <c r="BX119" i="1" s="1"/>
  <c r="BW279" i="1"/>
  <c r="BX279" i="1" s="1"/>
  <c r="BW47" i="1"/>
  <c r="BW67" i="1"/>
  <c r="BW44" i="1"/>
  <c r="BW171" i="1"/>
  <c r="BX171" i="1" s="1"/>
  <c r="BW153" i="1"/>
  <c r="BX153" i="1" s="1"/>
  <c r="BW221" i="1"/>
  <c r="BX221" i="1" s="1"/>
  <c r="BW287" i="1"/>
  <c r="BX287" i="1" s="1"/>
  <c r="BW140" i="1"/>
  <c r="BX140" i="1" s="1"/>
  <c r="BW80" i="1"/>
  <c r="BX80" i="1" s="1"/>
  <c r="BW131" i="1"/>
  <c r="BX131" i="1" s="1"/>
  <c r="BW79" i="1"/>
  <c r="BW172" i="1"/>
  <c r="BX172" i="1" s="1"/>
  <c r="BW68" i="1"/>
  <c r="BW280" i="1"/>
  <c r="BX280" i="1" s="1"/>
  <c r="BW34" i="1"/>
  <c r="BW265" i="1"/>
  <c r="BX265" i="1" s="1"/>
  <c r="BW56" i="1"/>
  <c r="BW92" i="1"/>
  <c r="BX92" i="1" s="1"/>
  <c r="BW148" i="1"/>
  <c r="BX148" i="1" s="1"/>
  <c r="BW158" i="1"/>
  <c r="BX158" i="1" s="1"/>
  <c r="BW263" i="1"/>
  <c r="BX263" i="1" s="1"/>
  <c r="BW268" i="1"/>
  <c r="BX268" i="1" s="1"/>
  <c r="BW213" i="1"/>
  <c r="BX213" i="1" s="1"/>
  <c r="BW71" i="1"/>
  <c r="BW170" i="1"/>
  <c r="BX170" i="1" s="1"/>
  <c r="BW199" i="1"/>
  <c r="BX199" i="1" s="1"/>
  <c r="BW252" i="1"/>
  <c r="BX252" i="1" s="1"/>
  <c r="BW27" i="1"/>
  <c r="BW55" i="1"/>
  <c r="BW88" i="1"/>
  <c r="BX88" i="1" s="1"/>
  <c r="BW207" i="1"/>
  <c r="BX207" i="1" s="1"/>
  <c r="BW247" i="1"/>
  <c r="BX247" i="1" s="1"/>
  <c r="BW123" i="1"/>
  <c r="BX123" i="1" s="1"/>
  <c r="BW215" i="1"/>
  <c r="BX215" i="1" s="1"/>
  <c r="BW198" i="1"/>
  <c r="BX198" i="1" s="1"/>
  <c r="BW137" i="1"/>
  <c r="BX137" i="1" s="1"/>
  <c r="BW82" i="1"/>
  <c r="BX82" i="1" s="1"/>
  <c r="BW245" i="1"/>
  <c r="BX245" i="1" s="1"/>
  <c r="BW41" i="1"/>
  <c r="BW253" i="1"/>
  <c r="BX253" i="1" s="1"/>
  <c r="BW142" i="1"/>
  <c r="BW237" i="1"/>
  <c r="BX237" i="1" s="1"/>
  <c r="BW121" i="1"/>
  <c r="BW145" i="1"/>
  <c r="BX145" i="1" s="1"/>
  <c r="BW64" i="1"/>
  <c r="BW100" i="1"/>
  <c r="BX100" i="1" s="1"/>
  <c r="BW275" i="1"/>
  <c r="BX275" i="1" s="1"/>
  <c r="BW185" i="1"/>
  <c r="BX185" i="1" s="1"/>
  <c r="BW48" i="1"/>
  <c r="BW30" i="1"/>
  <c r="BW184" i="1"/>
  <c r="BX184" i="1" s="1"/>
  <c r="BW136" i="1"/>
  <c r="BX136" i="1" s="1"/>
  <c r="BW138" i="1"/>
  <c r="BX138" i="1" s="1"/>
  <c r="BW175" i="1"/>
  <c r="BX175" i="1" s="1"/>
  <c r="BW186" i="1"/>
  <c r="BX186" i="1" s="1"/>
  <c r="BW118" i="1"/>
  <c r="BX118" i="1" s="1"/>
  <c r="BW197" i="1"/>
  <c r="BX197" i="1" s="1"/>
  <c r="BW8" i="1"/>
  <c r="BT11" i="1"/>
  <c r="BU11" i="1" s="1"/>
  <c r="BT9" i="1"/>
  <c r="BU9" i="1" s="1"/>
  <c r="BT14" i="1"/>
  <c r="BU14" i="1" s="1"/>
  <c r="BT10" i="1"/>
  <c r="BU10" i="1" s="1"/>
  <c r="BT46" i="1"/>
  <c r="BU46" i="1" s="1"/>
  <c r="BT6" i="1"/>
  <c r="BU6" i="1" s="1"/>
  <c r="BT21" i="1"/>
  <c r="BU21" i="1" s="1"/>
  <c r="BT33" i="1"/>
  <c r="BU33" i="1" s="1"/>
  <c r="BT29" i="1"/>
  <c r="BU29" i="1" s="1"/>
  <c r="BT13" i="1"/>
  <c r="BU13" i="1" s="1"/>
  <c r="BT60" i="1"/>
  <c r="BU60" i="1" s="1"/>
  <c r="BT16" i="1"/>
  <c r="BU16" i="1" s="1"/>
  <c r="BT53" i="1"/>
  <c r="BU53" i="1" s="1"/>
  <c r="BT107" i="1"/>
  <c r="BU107" i="1" s="1"/>
  <c r="BT86" i="1"/>
  <c r="BU86" i="1" s="1"/>
  <c r="BT105" i="1"/>
  <c r="BU105" i="1" s="1"/>
  <c r="BT19" i="1"/>
  <c r="BU19" i="1" s="1"/>
  <c r="BT106" i="1"/>
  <c r="BU106" i="1" s="1"/>
  <c r="BT31" i="1"/>
  <c r="BU31" i="1" s="1"/>
  <c r="BT35" i="1"/>
  <c r="BU35" i="1" s="1"/>
  <c r="BT66" i="1"/>
  <c r="BU66" i="1" s="1"/>
  <c r="BT25" i="1"/>
  <c r="BU25" i="1" s="1"/>
  <c r="BT155" i="1"/>
  <c r="BU155" i="1" s="1"/>
  <c r="BT205" i="1"/>
  <c r="BU205" i="1" s="1"/>
  <c r="BT5" i="1"/>
  <c r="BU5" i="1" s="1"/>
  <c r="BT4" i="1"/>
  <c r="BU4" i="1" s="1"/>
  <c r="BT17" i="1"/>
  <c r="BU17" i="1" s="1"/>
  <c r="BT76" i="1"/>
  <c r="BU76" i="1" s="1"/>
  <c r="BT36" i="1"/>
  <c r="BU36" i="1" s="1"/>
  <c r="BT72" i="1"/>
  <c r="BU72" i="1" s="1"/>
  <c r="BT24" i="1"/>
  <c r="BU24" i="1" s="1"/>
  <c r="BT65" i="1"/>
  <c r="BU65" i="1" s="1"/>
  <c r="BT78" i="1"/>
  <c r="BU78" i="1" s="1"/>
  <c r="BT69" i="1"/>
  <c r="BU69" i="1" s="1"/>
  <c r="BT22" i="1"/>
  <c r="BU22" i="1" s="1"/>
  <c r="BT7" i="1"/>
  <c r="BU7" i="1" s="1"/>
  <c r="BT187" i="1"/>
  <c r="BU187" i="1" s="1"/>
  <c r="BT164" i="1"/>
  <c r="BU164" i="1" s="1"/>
  <c r="BT52" i="1"/>
  <c r="BU52" i="1" s="1"/>
  <c r="BT75" i="1"/>
  <c r="BU75" i="1" s="1"/>
  <c r="BT98" i="1"/>
  <c r="BU98" i="1" s="1"/>
  <c r="BT12" i="1"/>
  <c r="BU12" i="1" s="1"/>
  <c r="BT266" i="1"/>
  <c r="BU266" i="1" s="1"/>
  <c r="BT26" i="1"/>
  <c r="BU26" i="1" s="1"/>
  <c r="BT39" i="1"/>
  <c r="BU39" i="1" s="1"/>
  <c r="BT261" i="1"/>
  <c r="BU261" i="1" s="1"/>
  <c r="BT99" i="1"/>
  <c r="BU99" i="1" s="1"/>
  <c r="BT225" i="1"/>
  <c r="BU225" i="1" s="1"/>
  <c r="BT84" i="1"/>
  <c r="BU84" i="1" s="1"/>
  <c r="BT110" i="1"/>
  <c r="BU110" i="1" s="1"/>
  <c r="BT284" i="1"/>
  <c r="BU284" i="1" s="1"/>
  <c r="BT103" i="1"/>
  <c r="BU103" i="1" s="1"/>
  <c r="BT54" i="1"/>
  <c r="BU54" i="1" s="1"/>
  <c r="BT58" i="1"/>
  <c r="BU58" i="1" s="1"/>
  <c r="BT42" i="1"/>
  <c r="BU42" i="1" s="1"/>
  <c r="BT126" i="1"/>
  <c r="BU126" i="1" s="1"/>
  <c r="BT37" i="1"/>
  <c r="BU37" i="1" s="1"/>
  <c r="BT95" i="1"/>
  <c r="BU95" i="1" s="1"/>
  <c r="BT28" i="1"/>
  <c r="BU28" i="1" s="1"/>
  <c r="BT139" i="1"/>
  <c r="BU139" i="1" s="1"/>
  <c r="BT61" i="1"/>
  <c r="BU61" i="1" s="1"/>
  <c r="BT210" i="1"/>
  <c r="BU210" i="1" s="1"/>
  <c r="BT108" i="1"/>
  <c r="BU108" i="1" s="1"/>
  <c r="BT59" i="1"/>
  <c r="BU59" i="1" s="1"/>
  <c r="BT101" i="1"/>
  <c r="BU101" i="1" s="1"/>
  <c r="BT102" i="1"/>
  <c r="BU102" i="1" s="1"/>
  <c r="BT23" i="1"/>
  <c r="BU23" i="1" s="1"/>
  <c r="BT91" i="1"/>
  <c r="BU91" i="1" s="1"/>
  <c r="BT77" i="1"/>
  <c r="BU77" i="1" s="1"/>
  <c r="BT85" i="1"/>
  <c r="BU85" i="1" s="1"/>
  <c r="BT239" i="1"/>
  <c r="BU239" i="1" s="1"/>
  <c r="BT166" i="1"/>
  <c r="BU166" i="1" s="1"/>
  <c r="BT38" i="1"/>
  <c r="BU38" i="1" s="1"/>
  <c r="BT150" i="1"/>
  <c r="BU150" i="1" s="1"/>
  <c r="BT49" i="1"/>
  <c r="BU49" i="1" s="1"/>
  <c r="BT270" i="1"/>
  <c r="BU270" i="1" s="1"/>
  <c r="BT146" i="1"/>
  <c r="BU146" i="1" s="1"/>
  <c r="BT196" i="1"/>
  <c r="BU196" i="1" s="1"/>
  <c r="BT214" i="1"/>
  <c r="BU214" i="1" s="1"/>
  <c r="BT18" i="1"/>
  <c r="BU18" i="1" s="1"/>
  <c r="BT178" i="1"/>
  <c r="BU178" i="1" s="1"/>
  <c r="BT233" i="1"/>
  <c r="BU233" i="1" s="1"/>
  <c r="BT57" i="1"/>
  <c r="BU57" i="1" s="1"/>
  <c r="BT154" i="1"/>
  <c r="BU154" i="1" s="1"/>
  <c r="BT20" i="1"/>
  <c r="BU20" i="1" s="1"/>
  <c r="BT45" i="1"/>
  <c r="BU45" i="1" s="1"/>
  <c r="BT181" i="1"/>
  <c r="BU181" i="1" s="1"/>
  <c r="BT191" i="1"/>
  <c r="BU191" i="1" s="1"/>
  <c r="BT43" i="1"/>
  <c r="BU43" i="1" s="1"/>
  <c r="BT70" i="1"/>
  <c r="BU70" i="1" s="1"/>
  <c r="BT94" i="1"/>
  <c r="BU94" i="1" s="1"/>
  <c r="BT120" i="1"/>
  <c r="BU120" i="1" s="1"/>
  <c r="BT222" i="1"/>
  <c r="BU222" i="1" s="1"/>
  <c r="BT109" i="1"/>
  <c r="BU109" i="1" s="1"/>
  <c r="BT168" i="1"/>
  <c r="BU168" i="1" s="1"/>
  <c r="BT51" i="1"/>
  <c r="BU51" i="1" s="1"/>
  <c r="BT122" i="1"/>
  <c r="BU122" i="1" s="1"/>
  <c r="BT125" i="1"/>
  <c r="BU125" i="1" s="1"/>
  <c r="BT218" i="1"/>
  <c r="BU218" i="1" s="1"/>
  <c r="BT173" i="1"/>
  <c r="BU173" i="1" s="1"/>
  <c r="BT141" i="1"/>
  <c r="BU141" i="1" s="1"/>
  <c r="BT183" i="1"/>
  <c r="BU183" i="1" s="1"/>
  <c r="BT73" i="1"/>
  <c r="BU73" i="1" s="1"/>
  <c r="BT74" i="1"/>
  <c r="BU74" i="1" s="1"/>
  <c r="BT132" i="1"/>
  <c r="BU132" i="1" s="1"/>
  <c r="BT113" i="1"/>
  <c r="BU113" i="1" s="1"/>
  <c r="BT226" i="1"/>
  <c r="BU226" i="1" s="1"/>
  <c r="BT89" i="1"/>
  <c r="BU89" i="1" s="1"/>
  <c r="BT114" i="1"/>
  <c r="BU114" i="1" s="1"/>
  <c r="BT143" i="1"/>
  <c r="BU143" i="1" s="1"/>
  <c r="BT124" i="1"/>
  <c r="BU124" i="1" s="1"/>
  <c r="BT165" i="1"/>
  <c r="BU165" i="1" s="1"/>
  <c r="BT285" i="1"/>
  <c r="BU285" i="1" s="1"/>
  <c r="BT216" i="1"/>
  <c r="BU216" i="1" s="1"/>
  <c r="BT246" i="1"/>
  <c r="BU246" i="1" s="1"/>
  <c r="BT32" i="1"/>
  <c r="BU32" i="1" s="1"/>
  <c r="BT229" i="1"/>
  <c r="BU229" i="1" s="1"/>
  <c r="BT238" i="1"/>
  <c r="BU238" i="1" s="1"/>
  <c r="BT50" i="1"/>
  <c r="BU50" i="1" s="1"/>
  <c r="BT63" i="1"/>
  <c r="BU63" i="1" s="1"/>
  <c r="BT264" i="1"/>
  <c r="BU264" i="1" s="1"/>
  <c r="BT273" i="1"/>
  <c r="BU273" i="1" s="1"/>
  <c r="BT149" i="1"/>
  <c r="BU149" i="1" s="1"/>
  <c r="BT96" i="1"/>
  <c r="BU96" i="1" s="1"/>
  <c r="BT156" i="1"/>
  <c r="BU156" i="1" s="1"/>
  <c r="BT15" i="1"/>
  <c r="BU15" i="1" s="1"/>
  <c r="BT289" i="1"/>
  <c r="BU289" i="1" s="1"/>
  <c r="BT40" i="1"/>
  <c r="BU40" i="1" s="1"/>
  <c r="BT115" i="1"/>
  <c r="BU115" i="1" s="1"/>
  <c r="BT159" i="1"/>
  <c r="BU159" i="1" s="1"/>
  <c r="BT223" i="1"/>
  <c r="BU223" i="1" s="1"/>
  <c r="BT3" i="1"/>
  <c r="BU3" i="1" s="1"/>
  <c r="BT62" i="1"/>
  <c r="BU62" i="1" s="1"/>
  <c r="BT129" i="1"/>
  <c r="BU129" i="1" s="1"/>
  <c r="BT119" i="1"/>
  <c r="BU119" i="1" s="1"/>
  <c r="BT279" i="1"/>
  <c r="BU279" i="1" s="1"/>
  <c r="BT47" i="1"/>
  <c r="BU47" i="1" s="1"/>
  <c r="BT67" i="1"/>
  <c r="BU67" i="1" s="1"/>
  <c r="BT44" i="1"/>
  <c r="BU44" i="1" s="1"/>
  <c r="BT171" i="1"/>
  <c r="BU171" i="1" s="1"/>
  <c r="BT153" i="1"/>
  <c r="BU153" i="1" s="1"/>
  <c r="BT221" i="1"/>
  <c r="BU221" i="1" s="1"/>
  <c r="BT287" i="1"/>
  <c r="BU287" i="1" s="1"/>
  <c r="BT140" i="1"/>
  <c r="BU140" i="1" s="1"/>
  <c r="BT80" i="1"/>
  <c r="BU80" i="1" s="1"/>
  <c r="BT131" i="1"/>
  <c r="BU131" i="1" s="1"/>
  <c r="BT79" i="1"/>
  <c r="BU79" i="1" s="1"/>
  <c r="BT172" i="1"/>
  <c r="BU172" i="1" s="1"/>
  <c r="BT68" i="1"/>
  <c r="BU68" i="1" s="1"/>
  <c r="BT280" i="1"/>
  <c r="BU280" i="1" s="1"/>
  <c r="BT34" i="1"/>
  <c r="BU34" i="1" s="1"/>
  <c r="BT265" i="1"/>
  <c r="BU265" i="1" s="1"/>
  <c r="BT56" i="1"/>
  <c r="BU56" i="1" s="1"/>
  <c r="BT92" i="1"/>
  <c r="BU92" i="1" s="1"/>
  <c r="BT148" i="1"/>
  <c r="BU148" i="1" s="1"/>
  <c r="BT158" i="1"/>
  <c r="BU158" i="1" s="1"/>
  <c r="BT263" i="1"/>
  <c r="BU263" i="1" s="1"/>
  <c r="BT268" i="1"/>
  <c r="BU268" i="1" s="1"/>
  <c r="BT213" i="1"/>
  <c r="BU213" i="1" s="1"/>
  <c r="BT71" i="1"/>
  <c r="BU71" i="1" s="1"/>
  <c r="BT170" i="1"/>
  <c r="BU170" i="1" s="1"/>
  <c r="BT199" i="1"/>
  <c r="BU199" i="1" s="1"/>
  <c r="BT252" i="1"/>
  <c r="BU252" i="1" s="1"/>
  <c r="BT27" i="1"/>
  <c r="BU27" i="1" s="1"/>
  <c r="BT55" i="1"/>
  <c r="BU55" i="1" s="1"/>
  <c r="BT88" i="1"/>
  <c r="BU88" i="1" s="1"/>
  <c r="BT207" i="1"/>
  <c r="BU207" i="1" s="1"/>
  <c r="BT247" i="1"/>
  <c r="BU247" i="1" s="1"/>
  <c r="BT123" i="1"/>
  <c r="BU123" i="1" s="1"/>
  <c r="BT215" i="1"/>
  <c r="BU215" i="1" s="1"/>
  <c r="BT198" i="1"/>
  <c r="BU198" i="1" s="1"/>
  <c r="BT137" i="1"/>
  <c r="BU137" i="1" s="1"/>
  <c r="BT82" i="1"/>
  <c r="BU82" i="1" s="1"/>
  <c r="BT245" i="1"/>
  <c r="BU245" i="1" s="1"/>
  <c r="BT41" i="1"/>
  <c r="BU41" i="1" s="1"/>
  <c r="BT253" i="1"/>
  <c r="BU253" i="1" s="1"/>
  <c r="BT142" i="1"/>
  <c r="BU142" i="1" s="1"/>
  <c r="BT237" i="1"/>
  <c r="BU237" i="1" s="1"/>
  <c r="BT121" i="1"/>
  <c r="BU121" i="1" s="1"/>
  <c r="BT145" i="1"/>
  <c r="BU145" i="1" s="1"/>
  <c r="BT64" i="1"/>
  <c r="BU64" i="1" s="1"/>
  <c r="BT100" i="1"/>
  <c r="BU100" i="1" s="1"/>
  <c r="BT275" i="1"/>
  <c r="BU275" i="1" s="1"/>
  <c r="BT185" i="1"/>
  <c r="BU185" i="1" s="1"/>
  <c r="BT48" i="1"/>
  <c r="BU48" i="1" s="1"/>
  <c r="BT30" i="1"/>
  <c r="BU30" i="1" s="1"/>
  <c r="BT184" i="1"/>
  <c r="BU184" i="1" s="1"/>
  <c r="BT136" i="1"/>
  <c r="BU136" i="1" s="1"/>
  <c r="BT138" i="1"/>
  <c r="BU138" i="1" s="1"/>
  <c r="BT175" i="1"/>
  <c r="BU175" i="1" s="1"/>
  <c r="BT186" i="1"/>
  <c r="BU186" i="1" s="1"/>
  <c r="BT118" i="1"/>
  <c r="BU118" i="1" s="1"/>
  <c r="BT197" i="1"/>
  <c r="BU197" i="1" s="1"/>
  <c r="BT8" i="1"/>
  <c r="BU8" i="1" s="1"/>
  <c r="BQ11" i="1"/>
  <c r="BR11" i="1" s="1"/>
  <c r="BQ9" i="1"/>
  <c r="BR9" i="1" s="1"/>
  <c r="BQ14" i="1"/>
  <c r="BR14" i="1" s="1"/>
  <c r="BQ10" i="1"/>
  <c r="BR10" i="1" s="1"/>
  <c r="BQ46" i="1"/>
  <c r="BR46" i="1" s="1"/>
  <c r="BQ6" i="1"/>
  <c r="BR6" i="1" s="1"/>
  <c r="BQ21" i="1"/>
  <c r="BR21" i="1" s="1"/>
  <c r="BQ33" i="1"/>
  <c r="BR33" i="1" s="1"/>
  <c r="BQ29" i="1"/>
  <c r="BR29" i="1" s="1"/>
  <c r="BQ13" i="1"/>
  <c r="BR13" i="1" s="1"/>
  <c r="BQ60" i="1"/>
  <c r="BR60" i="1" s="1"/>
  <c r="BQ16" i="1"/>
  <c r="BR16" i="1" s="1"/>
  <c r="BQ53" i="1"/>
  <c r="BR53" i="1" s="1"/>
  <c r="BQ107" i="1"/>
  <c r="BR107" i="1" s="1"/>
  <c r="BQ86" i="1"/>
  <c r="BR86" i="1" s="1"/>
  <c r="BQ105" i="1"/>
  <c r="BR105" i="1" s="1"/>
  <c r="BQ19" i="1"/>
  <c r="BR19" i="1" s="1"/>
  <c r="BQ106" i="1"/>
  <c r="BR106" i="1" s="1"/>
  <c r="BQ31" i="1"/>
  <c r="BR31" i="1" s="1"/>
  <c r="BQ35" i="1"/>
  <c r="BR35" i="1" s="1"/>
  <c r="BQ66" i="1"/>
  <c r="BR66" i="1" s="1"/>
  <c r="BQ25" i="1"/>
  <c r="BR25" i="1" s="1"/>
  <c r="BQ155" i="1"/>
  <c r="BR155" i="1" s="1"/>
  <c r="BQ205" i="1"/>
  <c r="BR205" i="1" s="1"/>
  <c r="BQ5" i="1"/>
  <c r="BR5" i="1" s="1"/>
  <c r="BQ4" i="1"/>
  <c r="BR4" i="1" s="1"/>
  <c r="BQ17" i="1"/>
  <c r="BR17" i="1" s="1"/>
  <c r="BQ76" i="1"/>
  <c r="BR76" i="1" s="1"/>
  <c r="BQ36" i="1"/>
  <c r="BR36" i="1" s="1"/>
  <c r="BQ72" i="1"/>
  <c r="BR72" i="1" s="1"/>
  <c r="BQ24" i="1"/>
  <c r="BR24" i="1" s="1"/>
  <c r="BQ65" i="1"/>
  <c r="BR65" i="1" s="1"/>
  <c r="BQ78" i="1"/>
  <c r="BR78" i="1" s="1"/>
  <c r="BQ69" i="1"/>
  <c r="BR69" i="1" s="1"/>
  <c r="BQ22" i="1"/>
  <c r="BR22" i="1" s="1"/>
  <c r="BQ7" i="1"/>
  <c r="BR7" i="1" s="1"/>
  <c r="BQ187" i="1"/>
  <c r="BR187" i="1" s="1"/>
  <c r="BQ164" i="1"/>
  <c r="BR164" i="1" s="1"/>
  <c r="BQ52" i="1"/>
  <c r="BR52" i="1" s="1"/>
  <c r="BQ75" i="1"/>
  <c r="BR75" i="1" s="1"/>
  <c r="BQ98" i="1"/>
  <c r="BR98" i="1" s="1"/>
  <c r="BQ12" i="1"/>
  <c r="BR12" i="1" s="1"/>
  <c r="BQ266" i="1"/>
  <c r="BR266" i="1" s="1"/>
  <c r="BQ26" i="1"/>
  <c r="BR26" i="1" s="1"/>
  <c r="BQ39" i="1"/>
  <c r="BR39" i="1" s="1"/>
  <c r="BQ261" i="1"/>
  <c r="BR261" i="1" s="1"/>
  <c r="BQ99" i="1"/>
  <c r="BR99" i="1" s="1"/>
  <c r="BQ225" i="1"/>
  <c r="BR225" i="1" s="1"/>
  <c r="BQ84" i="1"/>
  <c r="BR84" i="1" s="1"/>
  <c r="BQ110" i="1"/>
  <c r="BR110" i="1" s="1"/>
  <c r="BQ284" i="1"/>
  <c r="BR284" i="1" s="1"/>
  <c r="BQ103" i="1"/>
  <c r="BR103" i="1" s="1"/>
  <c r="BQ54" i="1"/>
  <c r="BR54" i="1" s="1"/>
  <c r="BQ58" i="1"/>
  <c r="BR58" i="1" s="1"/>
  <c r="BQ42" i="1"/>
  <c r="BR42" i="1" s="1"/>
  <c r="BQ126" i="1"/>
  <c r="BR126" i="1" s="1"/>
  <c r="BQ37" i="1"/>
  <c r="BR37" i="1" s="1"/>
  <c r="BQ95" i="1"/>
  <c r="BR95" i="1" s="1"/>
  <c r="BQ28" i="1"/>
  <c r="BR28" i="1" s="1"/>
  <c r="BQ139" i="1"/>
  <c r="BR139" i="1" s="1"/>
  <c r="BQ61" i="1"/>
  <c r="BR61" i="1" s="1"/>
  <c r="BQ210" i="1"/>
  <c r="BR210" i="1" s="1"/>
  <c r="BQ108" i="1"/>
  <c r="BR108" i="1" s="1"/>
  <c r="BQ59" i="1"/>
  <c r="BR59" i="1" s="1"/>
  <c r="BQ101" i="1"/>
  <c r="BR101" i="1" s="1"/>
  <c r="BQ102" i="1"/>
  <c r="BR102" i="1" s="1"/>
  <c r="BQ23" i="1"/>
  <c r="BR23" i="1" s="1"/>
  <c r="BQ91" i="1"/>
  <c r="BR91" i="1" s="1"/>
  <c r="BQ77" i="1"/>
  <c r="BR77" i="1" s="1"/>
  <c r="BQ85" i="1"/>
  <c r="BR85" i="1" s="1"/>
  <c r="BQ239" i="1"/>
  <c r="BR239" i="1" s="1"/>
  <c r="BQ166" i="1"/>
  <c r="BR166" i="1" s="1"/>
  <c r="BQ38" i="1"/>
  <c r="BR38" i="1" s="1"/>
  <c r="BQ150" i="1"/>
  <c r="BR150" i="1" s="1"/>
  <c r="BQ49" i="1"/>
  <c r="BR49" i="1" s="1"/>
  <c r="BQ270" i="1"/>
  <c r="BR270" i="1" s="1"/>
  <c r="BQ146" i="1"/>
  <c r="BR146" i="1" s="1"/>
  <c r="BQ196" i="1"/>
  <c r="BR196" i="1" s="1"/>
  <c r="BQ214" i="1"/>
  <c r="BR214" i="1" s="1"/>
  <c r="BQ18" i="1"/>
  <c r="BR18" i="1" s="1"/>
  <c r="BQ178" i="1"/>
  <c r="BR178" i="1" s="1"/>
  <c r="BQ233" i="1"/>
  <c r="BR233" i="1" s="1"/>
  <c r="BQ57" i="1"/>
  <c r="BR57" i="1" s="1"/>
  <c r="BQ154" i="1"/>
  <c r="BR154" i="1" s="1"/>
  <c r="BQ20" i="1"/>
  <c r="BR20" i="1" s="1"/>
  <c r="BQ45" i="1"/>
  <c r="BR45" i="1" s="1"/>
  <c r="BQ181" i="1"/>
  <c r="BR181" i="1" s="1"/>
  <c r="BQ191" i="1"/>
  <c r="BR191" i="1" s="1"/>
  <c r="BQ43" i="1"/>
  <c r="BR43" i="1" s="1"/>
  <c r="BQ70" i="1"/>
  <c r="BR70" i="1" s="1"/>
  <c r="BQ94" i="1"/>
  <c r="BR94" i="1" s="1"/>
  <c r="BQ120" i="1"/>
  <c r="BR120" i="1" s="1"/>
  <c r="BQ222" i="1"/>
  <c r="BR222" i="1" s="1"/>
  <c r="BQ109" i="1"/>
  <c r="BR109" i="1" s="1"/>
  <c r="BQ168" i="1"/>
  <c r="BR168" i="1" s="1"/>
  <c r="BQ51" i="1"/>
  <c r="BR51" i="1" s="1"/>
  <c r="BQ122" i="1"/>
  <c r="BR122" i="1" s="1"/>
  <c r="BQ125" i="1"/>
  <c r="BR125" i="1" s="1"/>
  <c r="BQ218" i="1"/>
  <c r="BR218" i="1" s="1"/>
  <c r="BQ173" i="1"/>
  <c r="BR173" i="1" s="1"/>
  <c r="BQ141" i="1"/>
  <c r="BR141" i="1" s="1"/>
  <c r="BQ183" i="1"/>
  <c r="BR183" i="1" s="1"/>
  <c r="BQ73" i="1"/>
  <c r="BR73" i="1" s="1"/>
  <c r="BQ74" i="1"/>
  <c r="BR74" i="1" s="1"/>
  <c r="BQ132" i="1"/>
  <c r="BR132" i="1" s="1"/>
  <c r="BQ113" i="1"/>
  <c r="BR113" i="1" s="1"/>
  <c r="BQ226" i="1"/>
  <c r="BR226" i="1" s="1"/>
  <c r="BQ89" i="1"/>
  <c r="BR89" i="1" s="1"/>
  <c r="BQ114" i="1"/>
  <c r="BR114" i="1" s="1"/>
  <c r="BQ143" i="1"/>
  <c r="BR143" i="1" s="1"/>
  <c r="BQ124" i="1"/>
  <c r="BR124" i="1" s="1"/>
  <c r="BQ165" i="1"/>
  <c r="BR165" i="1" s="1"/>
  <c r="BQ285" i="1"/>
  <c r="BR285" i="1" s="1"/>
  <c r="BQ216" i="1"/>
  <c r="BR216" i="1" s="1"/>
  <c r="BQ246" i="1"/>
  <c r="BR246" i="1" s="1"/>
  <c r="BQ32" i="1"/>
  <c r="BR32" i="1" s="1"/>
  <c r="BQ229" i="1"/>
  <c r="BR229" i="1" s="1"/>
  <c r="BQ238" i="1"/>
  <c r="BR238" i="1" s="1"/>
  <c r="BQ50" i="1"/>
  <c r="BR50" i="1" s="1"/>
  <c r="BQ63" i="1"/>
  <c r="BR63" i="1" s="1"/>
  <c r="BQ264" i="1"/>
  <c r="BR264" i="1" s="1"/>
  <c r="BQ273" i="1"/>
  <c r="BR273" i="1" s="1"/>
  <c r="BQ149" i="1"/>
  <c r="BR149" i="1" s="1"/>
  <c r="BQ96" i="1"/>
  <c r="BR96" i="1" s="1"/>
  <c r="BQ156" i="1"/>
  <c r="BR156" i="1" s="1"/>
  <c r="BQ15" i="1"/>
  <c r="BR15" i="1" s="1"/>
  <c r="BQ289" i="1"/>
  <c r="BR289" i="1" s="1"/>
  <c r="BQ40" i="1"/>
  <c r="BR40" i="1" s="1"/>
  <c r="BQ115" i="1"/>
  <c r="BR115" i="1" s="1"/>
  <c r="BQ159" i="1"/>
  <c r="BR159" i="1" s="1"/>
  <c r="BQ223" i="1"/>
  <c r="BR223" i="1" s="1"/>
  <c r="BQ3" i="1"/>
  <c r="BR3" i="1" s="1"/>
  <c r="BQ62" i="1"/>
  <c r="BR62" i="1" s="1"/>
  <c r="BQ129" i="1"/>
  <c r="BR129" i="1" s="1"/>
  <c r="BQ119" i="1"/>
  <c r="BR119" i="1" s="1"/>
  <c r="BQ279" i="1"/>
  <c r="BR279" i="1" s="1"/>
  <c r="BQ47" i="1"/>
  <c r="BR47" i="1" s="1"/>
  <c r="BQ67" i="1"/>
  <c r="BR67" i="1" s="1"/>
  <c r="BQ44" i="1"/>
  <c r="BR44" i="1" s="1"/>
  <c r="BQ171" i="1"/>
  <c r="BR171" i="1" s="1"/>
  <c r="BQ153" i="1"/>
  <c r="BR153" i="1" s="1"/>
  <c r="BQ221" i="1"/>
  <c r="BR221" i="1" s="1"/>
  <c r="BQ287" i="1"/>
  <c r="BR287" i="1" s="1"/>
  <c r="BQ140" i="1"/>
  <c r="BR140" i="1" s="1"/>
  <c r="BQ80" i="1"/>
  <c r="BR80" i="1" s="1"/>
  <c r="BQ131" i="1"/>
  <c r="BR131" i="1" s="1"/>
  <c r="BQ79" i="1"/>
  <c r="BR79" i="1" s="1"/>
  <c r="BQ172" i="1"/>
  <c r="BR172" i="1" s="1"/>
  <c r="BQ68" i="1"/>
  <c r="BR68" i="1" s="1"/>
  <c r="BQ280" i="1"/>
  <c r="BR280" i="1" s="1"/>
  <c r="BQ34" i="1"/>
  <c r="BR34" i="1" s="1"/>
  <c r="BQ265" i="1"/>
  <c r="BR265" i="1" s="1"/>
  <c r="BQ56" i="1"/>
  <c r="BR56" i="1" s="1"/>
  <c r="BQ92" i="1"/>
  <c r="BR92" i="1" s="1"/>
  <c r="BQ148" i="1"/>
  <c r="BR148" i="1" s="1"/>
  <c r="BQ158" i="1"/>
  <c r="BR158" i="1" s="1"/>
  <c r="BQ263" i="1"/>
  <c r="BR263" i="1" s="1"/>
  <c r="BQ268" i="1"/>
  <c r="BR268" i="1" s="1"/>
  <c r="BQ213" i="1"/>
  <c r="BR213" i="1" s="1"/>
  <c r="BQ71" i="1"/>
  <c r="BR71" i="1" s="1"/>
  <c r="BQ170" i="1"/>
  <c r="BR170" i="1" s="1"/>
  <c r="BQ199" i="1"/>
  <c r="BR199" i="1" s="1"/>
  <c r="BQ252" i="1"/>
  <c r="BR252" i="1" s="1"/>
  <c r="BQ27" i="1"/>
  <c r="BR27" i="1" s="1"/>
  <c r="BQ55" i="1"/>
  <c r="BR55" i="1" s="1"/>
  <c r="BQ88" i="1"/>
  <c r="BR88" i="1" s="1"/>
  <c r="BQ207" i="1"/>
  <c r="BR207" i="1" s="1"/>
  <c r="BQ247" i="1"/>
  <c r="BR247" i="1" s="1"/>
  <c r="BQ123" i="1"/>
  <c r="BR123" i="1" s="1"/>
  <c r="BQ215" i="1"/>
  <c r="BR215" i="1" s="1"/>
  <c r="BQ198" i="1"/>
  <c r="BR198" i="1" s="1"/>
  <c r="BQ137" i="1"/>
  <c r="BR137" i="1" s="1"/>
  <c r="BQ82" i="1"/>
  <c r="BR82" i="1" s="1"/>
  <c r="BQ245" i="1"/>
  <c r="BR245" i="1" s="1"/>
  <c r="BQ41" i="1"/>
  <c r="BR41" i="1" s="1"/>
  <c r="BQ253" i="1"/>
  <c r="BR253" i="1" s="1"/>
  <c r="BQ142" i="1"/>
  <c r="BR142" i="1" s="1"/>
  <c r="BQ237" i="1"/>
  <c r="BR237" i="1" s="1"/>
  <c r="BQ121" i="1"/>
  <c r="BR121" i="1" s="1"/>
  <c r="BQ145" i="1"/>
  <c r="BR145" i="1" s="1"/>
  <c r="BQ64" i="1"/>
  <c r="BR64" i="1" s="1"/>
  <c r="BQ100" i="1"/>
  <c r="BR100" i="1" s="1"/>
  <c r="BQ275" i="1"/>
  <c r="BR275" i="1" s="1"/>
  <c r="BQ185" i="1"/>
  <c r="BR185" i="1" s="1"/>
  <c r="BQ48" i="1"/>
  <c r="BR48" i="1" s="1"/>
  <c r="BQ30" i="1"/>
  <c r="BR30" i="1" s="1"/>
  <c r="BQ184" i="1"/>
  <c r="BR184" i="1" s="1"/>
  <c r="BQ136" i="1"/>
  <c r="BR136" i="1" s="1"/>
  <c r="BQ138" i="1"/>
  <c r="BR138" i="1" s="1"/>
  <c r="BQ175" i="1"/>
  <c r="BR175" i="1" s="1"/>
  <c r="BQ186" i="1"/>
  <c r="BR186" i="1" s="1"/>
  <c r="BQ118" i="1"/>
  <c r="BR118" i="1" s="1"/>
  <c r="BQ197" i="1"/>
  <c r="BR197" i="1" s="1"/>
  <c r="BQ8" i="1"/>
  <c r="BR8" i="1" s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1" i="1"/>
  <c r="AN20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1" i="1"/>
  <c r="AN50" i="1"/>
  <c r="AN52" i="1"/>
  <c r="AN53" i="1"/>
  <c r="AN54" i="1"/>
  <c r="AN55" i="1"/>
  <c r="AN56" i="1"/>
  <c r="AN57" i="1"/>
  <c r="AN58" i="1"/>
  <c r="AN59" i="1"/>
  <c r="AN60" i="1"/>
  <c r="AN61" i="1"/>
  <c r="AN66" i="1"/>
  <c r="AN62" i="1"/>
  <c r="AN63" i="1"/>
  <c r="AN64" i="1"/>
  <c r="AN65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2" i="1"/>
  <c r="AN101" i="1"/>
  <c r="AN103" i="1"/>
  <c r="AN104" i="1"/>
  <c r="AN105" i="1"/>
  <c r="AN106" i="1"/>
  <c r="AN107" i="1"/>
  <c r="AN108" i="1"/>
  <c r="AN109" i="1"/>
  <c r="AN110" i="1"/>
  <c r="AN111" i="1"/>
  <c r="AN112" i="1"/>
  <c r="AN113" i="1"/>
  <c r="AN115" i="1"/>
  <c r="AN116" i="1"/>
  <c r="AN114" i="1"/>
  <c r="AN117" i="1"/>
  <c r="AN118" i="1"/>
  <c r="AN119" i="1"/>
  <c r="AN120" i="1"/>
  <c r="AN121" i="1"/>
  <c r="AN122" i="1"/>
  <c r="AN123" i="1"/>
  <c r="AN124" i="1"/>
  <c r="AN125" i="1"/>
  <c r="AN126" i="1"/>
  <c r="AN127" i="1"/>
  <c r="AN3" i="1"/>
  <c r="S5" i="1"/>
  <c r="S9" i="1"/>
  <c r="S14" i="1"/>
  <c r="S7" i="1"/>
  <c r="S6" i="1"/>
  <c r="S13" i="1"/>
  <c r="S8" i="1"/>
  <c r="S12" i="1"/>
  <c r="S11" i="1"/>
  <c r="S10" i="1"/>
  <c r="S4" i="1"/>
  <c r="S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1" i="1"/>
  <c r="AL20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1" i="1"/>
  <c r="AL50" i="1"/>
  <c r="AL52" i="1"/>
  <c r="AL53" i="1"/>
  <c r="AL54" i="1"/>
  <c r="AL55" i="1"/>
  <c r="AL56" i="1"/>
  <c r="AL57" i="1"/>
  <c r="AL58" i="1"/>
  <c r="AL59" i="1"/>
  <c r="AL60" i="1"/>
  <c r="AL61" i="1"/>
  <c r="AL66" i="1"/>
  <c r="AL62" i="1"/>
  <c r="AL63" i="1"/>
  <c r="AL64" i="1"/>
  <c r="AL65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2" i="1"/>
  <c r="AL101" i="1"/>
  <c r="AL103" i="1"/>
  <c r="AL104" i="1"/>
  <c r="AL105" i="1"/>
  <c r="AL106" i="1"/>
  <c r="AL107" i="1"/>
  <c r="AL108" i="1"/>
  <c r="AL109" i="1"/>
  <c r="AL110" i="1"/>
  <c r="AL111" i="1"/>
  <c r="AL112" i="1"/>
  <c r="AL113" i="1"/>
  <c r="AL115" i="1"/>
  <c r="AL116" i="1"/>
  <c r="AL114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8" i="1"/>
  <c r="AL149" i="1"/>
  <c r="AL150" i="1"/>
  <c r="AL147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BG11" i="1"/>
  <c r="BG16" i="1"/>
  <c r="BG57" i="1"/>
  <c r="BG4" i="1"/>
  <c r="BG46" i="1"/>
  <c r="BG22" i="1"/>
  <c r="BG7" i="1"/>
  <c r="BG20" i="1"/>
  <c r="BG64" i="1"/>
  <c r="BG28" i="1"/>
  <c r="BG134" i="1"/>
  <c r="BG9" i="1"/>
  <c r="BG24" i="1"/>
  <c r="BG79" i="1"/>
  <c r="BG3" i="1"/>
  <c r="BG12" i="1"/>
  <c r="BG107" i="1"/>
  <c r="BG18" i="1"/>
  <c r="BG78" i="1"/>
  <c r="BG37" i="1"/>
  <c r="BG72" i="1"/>
  <c r="BG27" i="1"/>
  <c r="BG68" i="1"/>
  <c r="BG31" i="1"/>
  <c r="BG41" i="1"/>
  <c r="BG123" i="1"/>
  <c r="BG23" i="1"/>
  <c r="BG93" i="1"/>
  <c r="BG35" i="1"/>
  <c r="BG70" i="1"/>
  <c r="BG30" i="1"/>
  <c r="BG34" i="1"/>
  <c r="BG71" i="1"/>
  <c r="BG50" i="1"/>
  <c r="BG51" i="1"/>
  <c r="BG169" i="1"/>
  <c r="BG128" i="1"/>
  <c r="BG131" i="1"/>
  <c r="BG25" i="1"/>
  <c r="BG13" i="1"/>
  <c r="BG95" i="1"/>
  <c r="BG101" i="1"/>
  <c r="BG199" i="1"/>
  <c r="BG5" i="1"/>
  <c r="BG43" i="1"/>
  <c r="BG77" i="1"/>
  <c r="BG220" i="1"/>
  <c r="BG26" i="1"/>
  <c r="BG102" i="1"/>
  <c r="BG189" i="1"/>
  <c r="BG29" i="1"/>
  <c r="BG83" i="1"/>
  <c r="BG163" i="1"/>
  <c r="BG66" i="1"/>
  <c r="BG39" i="1"/>
  <c r="BG129" i="1"/>
  <c r="BG232" i="1"/>
  <c r="BG42" i="1"/>
  <c r="BG141" i="1"/>
  <c r="BG227" i="1"/>
  <c r="BG155" i="1"/>
  <c r="BG45" i="1"/>
  <c r="BG92" i="1"/>
  <c r="BG19" i="1"/>
  <c r="BG32" i="1"/>
  <c r="BG33" i="1"/>
  <c r="BG87" i="1"/>
  <c r="BG17" i="1"/>
  <c r="BG76" i="1"/>
  <c r="BG180" i="1"/>
  <c r="BG15" i="1"/>
  <c r="BG172" i="1"/>
  <c r="BG272" i="1"/>
  <c r="BG65" i="1"/>
  <c r="BG55" i="1"/>
  <c r="BG85" i="1"/>
  <c r="BG116" i="1"/>
  <c r="BG56" i="1"/>
  <c r="BG54" i="1"/>
  <c r="BG114" i="1"/>
  <c r="BG8" i="1"/>
  <c r="BG196" i="1"/>
  <c r="BG138" i="1"/>
  <c r="BG142" i="1"/>
  <c r="BG63" i="1"/>
  <c r="BG10" i="1"/>
  <c r="BG48" i="1"/>
  <c r="BG100" i="1"/>
  <c r="BG193" i="1"/>
  <c r="BG160" i="1"/>
  <c r="BG59" i="1"/>
  <c r="BG137" i="1"/>
  <c r="BG88" i="1"/>
  <c r="BG118" i="1"/>
  <c r="BG247" i="1"/>
  <c r="BG186" i="1"/>
  <c r="BG52" i="1"/>
  <c r="BG231" i="1"/>
  <c r="BG21" i="1"/>
  <c r="BG149" i="1"/>
  <c r="BG143" i="1"/>
  <c r="BG99" i="1"/>
  <c r="BG58" i="1"/>
  <c r="BG49" i="1"/>
  <c r="BG94" i="1"/>
  <c r="BG44" i="1"/>
  <c r="BG173" i="1"/>
  <c r="BG181" i="1"/>
  <c r="BG14" i="1"/>
  <c r="BG82" i="1"/>
  <c r="BG89" i="1"/>
  <c r="BG229" i="1"/>
  <c r="BG133" i="1"/>
  <c r="BG190" i="1"/>
  <c r="BG110" i="1"/>
  <c r="BG81" i="1"/>
  <c r="BG74" i="1"/>
  <c r="BG96" i="1"/>
  <c r="BG278" i="1"/>
  <c r="BG84" i="1"/>
  <c r="BG140" i="1"/>
  <c r="BG223" i="1"/>
  <c r="BG61" i="1"/>
  <c r="BG60" i="1"/>
  <c r="BG200" i="1"/>
  <c r="BG90" i="1"/>
  <c r="BG188" i="1"/>
  <c r="BG174" i="1"/>
  <c r="BG121" i="1"/>
  <c r="BG126" i="1"/>
  <c r="BG106" i="1"/>
  <c r="BG62" i="1"/>
  <c r="BG120" i="1"/>
  <c r="BG222" i="1"/>
  <c r="BG69" i="1"/>
  <c r="BG147" i="1"/>
  <c r="BG112" i="1"/>
  <c r="BG67" i="1"/>
  <c r="BG40" i="1"/>
  <c r="BG167" i="1"/>
  <c r="BG38" i="1"/>
  <c r="BG91" i="1"/>
  <c r="BG119" i="1"/>
  <c r="BG165" i="1"/>
  <c r="BG243" i="1"/>
  <c r="BG75" i="1"/>
  <c r="BG185" i="1"/>
  <c r="BG73" i="1"/>
  <c r="BG153" i="1"/>
  <c r="BG145" i="1"/>
  <c r="BG108" i="1"/>
  <c r="BG130" i="1"/>
  <c r="BG170" i="1"/>
  <c r="BG103" i="1"/>
  <c r="BG36" i="1"/>
  <c r="BG53" i="1"/>
  <c r="BG80" i="1"/>
  <c r="BG157" i="1"/>
  <c r="BG252" i="1"/>
  <c r="BG148" i="1"/>
  <c r="BG109" i="1"/>
  <c r="BG178" i="1"/>
  <c r="BG152" i="1"/>
  <c r="BG206" i="1"/>
  <c r="BG104" i="1"/>
  <c r="BG241" i="1"/>
  <c r="BG117" i="1"/>
  <c r="BG176" i="1"/>
  <c r="BG135" i="1"/>
  <c r="BG154" i="1"/>
  <c r="BG171" i="1"/>
  <c r="BG113" i="1"/>
  <c r="BG192" i="1"/>
  <c r="BG6" i="1"/>
  <c r="AL3" i="1"/>
  <c r="Q3" i="1"/>
  <c r="Q27" i="1"/>
  <c r="Q20" i="1"/>
  <c r="Q5" i="1"/>
  <c r="Q44" i="1"/>
  <c r="Q48" i="1"/>
  <c r="Q17" i="1"/>
  <c r="Q79" i="1"/>
  <c r="Q57" i="1"/>
  <c r="Q16" i="1"/>
  <c r="Q87" i="1"/>
  <c r="Q35" i="1"/>
  <c r="Q36" i="1"/>
  <c r="Q39" i="1"/>
  <c r="Q130" i="1"/>
  <c r="Q23" i="1"/>
  <c r="Q52" i="1"/>
  <c r="Q9" i="1"/>
  <c r="Q76" i="1"/>
  <c r="Q38" i="1"/>
  <c r="Q15" i="1"/>
  <c r="Q14" i="1"/>
  <c r="Q82" i="1"/>
  <c r="Q7" i="1"/>
  <c r="Q78" i="1"/>
  <c r="Q100" i="1"/>
  <c r="Q25" i="1"/>
  <c r="Q65" i="1"/>
  <c r="Q6" i="1"/>
  <c r="Q113" i="1"/>
  <c r="Q26" i="1"/>
  <c r="Q13" i="1"/>
  <c r="Q51" i="1"/>
  <c r="Q45" i="1"/>
  <c r="Q8" i="1"/>
  <c r="Q30" i="1"/>
  <c r="Q32" i="1"/>
  <c r="Q24" i="1"/>
  <c r="Q72" i="1"/>
  <c r="Q77" i="1"/>
  <c r="Q128" i="1"/>
  <c r="Q29" i="1"/>
  <c r="Q64" i="1"/>
  <c r="Q22" i="1"/>
  <c r="Q28" i="1"/>
  <c r="Q110" i="1"/>
  <c r="Q56" i="1"/>
  <c r="Q53" i="1"/>
  <c r="Q88" i="1"/>
  <c r="Q49" i="1"/>
  <c r="Q12" i="1"/>
  <c r="Q37" i="1"/>
  <c r="Q34" i="1"/>
  <c r="Q11" i="1"/>
  <c r="Q92" i="1"/>
  <c r="Q112" i="1"/>
  <c r="Q124" i="1"/>
  <c r="Q50" i="1"/>
  <c r="Q74" i="1"/>
  <c r="Q61" i="1"/>
  <c r="Q47" i="1"/>
  <c r="Q19" i="1"/>
  <c r="Q133" i="1"/>
  <c r="Q94" i="1"/>
  <c r="Q21" i="1"/>
  <c r="Q116" i="1"/>
  <c r="Q68" i="1"/>
  <c r="Q136" i="1"/>
  <c r="Q83" i="1"/>
  <c r="Q31" i="1"/>
  <c r="Q104" i="1"/>
  <c r="Q85" i="1"/>
  <c r="Q91" i="1"/>
  <c r="Q89" i="1"/>
  <c r="Q98" i="1"/>
  <c r="Q63" i="1"/>
  <c r="Q70" i="1"/>
  <c r="Q66" i="1"/>
  <c r="Q86" i="1"/>
  <c r="Q71" i="1"/>
  <c r="Q81" i="1"/>
  <c r="Q42" i="1"/>
  <c r="Q54" i="1"/>
  <c r="Q41" i="1"/>
  <c r="Q106" i="1"/>
  <c r="Q109" i="1"/>
  <c r="Q58" i="1"/>
  <c r="Q122" i="1"/>
  <c r="Q84" i="1"/>
  <c r="Q97" i="1"/>
  <c r="Q75" i="1"/>
  <c r="Q10" i="1"/>
  <c r="Q40" i="1"/>
  <c r="Q126" i="1"/>
  <c r="Q95" i="1"/>
  <c r="Q73" i="1"/>
  <c r="Q161" i="1"/>
  <c r="Q144" i="1"/>
  <c r="Q90" i="1"/>
  <c r="Q62" i="1"/>
  <c r="Q125" i="1"/>
  <c r="Q107" i="1"/>
  <c r="Q33" i="1"/>
  <c r="Q131" i="1"/>
  <c r="Q59" i="1"/>
  <c r="Q114" i="1"/>
  <c r="Q143" i="1"/>
  <c r="Q123" i="1"/>
  <c r="Q146" i="1"/>
  <c r="Q145" i="1"/>
  <c r="Q152" i="1"/>
  <c r="Q141" i="1"/>
  <c r="Q137" i="1"/>
  <c r="Q103" i="1"/>
  <c r="Q67" i="1"/>
  <c r="Q69" i="1"/>
  <c r="Q111" i="1"/>
  <c r="Q18" i="1"/>
  <c r="Q119" i="1"/>
  <c r="Q108" i="1"/>
  <c r="Q43" i="1"/>
  <c r="Q55" i="1"/>
  <c r="Q93" i="1"/>
  <c r="Q117" i="1"/>
  <c r="Q147" i="1"/>
  <c r="Q134" i="1"/>
  <c r="Q129" i="1"/>
  <c r="Q115" i="1"/>
  <c r="Q101" i="1"/>
  <c r="Q138" i="1"/>
  <c r="Q118" i="1"/>
  <c r="Q148" i="1"/>
  <c r="Q60" i="1"/>
  <c r="Q158" i="1"/>
  <c r="Q150" i="1"/>
  <c r="Q132" i="1"/>
  <c r="Q159" i="1"/>
  <c r="Q151" i="1"/>
  <c r="Q80" i="1"/>
  <c r="Q156" i="1"/>
  <c r="Q135" i="1"/>
  <c r="Q127" i="1"/>
  <c r="Q105" i="1"/>
  <c r="Q155" i="1"/>
  <c r="Q142" i="1"/>
  <c r="Q157" i="1"/>
  <c r="Q121" i="1"/>
  <c r="Q96" i="1"/>
  <c r="Q154" i="1"/>
  <c r="Q99" i="1"/>
  <c r="Q46" i="1"/>
  <c r="Q140" i="1"/>
  <c r="Q102" i="1"/>
  <c r="Q120" i="1"/>
  <c r="Q153" i="1"/>
  <c r="Q139" i="1"/>
  <c r="Q160" i="1"/>
  <c r="Q162" i="1"/>
  <c r="Q149" i="1"/>
  <c r="Q163" i="1"/>
  <c r="Q4" i="1"/>
  <c r="BD278" i="1"/>
  <c r="BE278" i="1" s="1"/>
  <c r="BA278" i="1"/>
  <c r="BB278" i="1" s="1"/>
  <c r="AX278" i="1"/>
  <c r="AY278" i="1" s="1"/>
  <c r="AU278" i="1"/>
  <c r="AV278" i="1" s="1"/>
  <c r="BD109" i="1"/>
  <c r="BE109" i="1" s="1"/>
  <c r="BA109" i="1"/>
  <c r="BB109" i="1" s="1"/>
  <c r="AX109" i="1"/>
  <c r="AY109" i="1" s="1"/>
  <c r="AU109" i="1"/>
  <c r="AV109" i="1" s="1"/>
  <c r="BD243" i="1"/>
  <c r="BE243" i="1" s="1"/>
  <c r="BA243" i="1"/>
  <c r="BB243" i="1" s="1"/>
  <c r="AX243" i="1"/>
  <c r="AY243" i="1" s="1"/>
  <c r="AU243" i="1"/>
  <c r="AV243" i="1" s="1"/>
  <c r="BD170" i="1"/>
  <c r="BE170" i="1" s="1"/>
  <c r="BA170" i="1"/>
  <c r="BB170" i="1" s="1"/>
  <c r="AX170" i="1"/>
  <c r="AY170" i="1" s="1"/>
  <c r="AU170" i="1"/>
  <c r="AV170" i="1" s="1"/>
  <c r="BD117" i="1"/>
  <c r="BE117" i="1" s="1"/>
  <c r="BA117" i="1"/>
  <c r="BB117" i="1" s="1"/>
  <c r="AX117" i="1"/>
  <c r="AY117" i="1" s="1"/>
  <c r="AU117" i="1"/>
  <c r="AV117" i="1" s="1"/>
  <c r="BD154" i="1"/>
  <c r="BE154" i="1" s="1"/>
  <c r="BA154" i="1"/>
  <c r="BB154" i="1" s="1"/>
  <c r="AX154" i="1"/>
  <c r="AY154" i="1" s="1"/>
  <c r="AU154" i="1"/>
  <c r="AV154" i="1" s="1"/>
  <c r="BD103" i="1"/>
  <c r="BE103" i="1" s="1"/>
  <c r="BA103" i="1"/>
  <c r="BB103" i="1" s="1"/>
  <c r="AX103" i="1"/>
  <c r="AY103" i="1" s="1"/>
  <c r="AU103" i="1"/>
  <c r="AV103" i="1" s="1"/>
  <c r="BD188" i="1"/>
  <c r="BE188" i="1" s="1"/>
  <c r="BA188" i="1"/>
  <c r="BB188" i="1" s="1"/>
  <c r="AX188" i="1"/>
  <c r="AY188" i="1" s="1"/>
  <c r="AU188" i="1"/>
  <c r="AV188" i="1" s="1"/>
  <c r="BD152" i="1"/>
  <c r="BE152" i="1" s="1"/>
  <c r="BA152" i="1"/>
  <c r="BB152" i="1" s="1"/>
  <c r="AX152" i="1"/>
  <c r="AY152" i="1" s="1"/>
  <c r="AU152" i="1"/>
  <c r="AV152" i="1" s="1"/>
  <c r="BD99" i="1"/>
  <c r="BE99" i="1" s="1"/>
  <c r="BA99" i="1"/>
  <c r="BB99" i="1" s="1"/>
  <c r="AX99" i="1"/>
  <c r="AY99" i="1" s="1"/>
  <c r="AU99" i="1"/>
  <c r="AV99" i="1" s="1"/>
  <c r="BD200" i="1"/>
  <c r="BE200" i="1" s="1"/>
  <c r="BA200" i="1"/>
  <c r="BB200" i="1" s="1"/>
  <c r="AX200" i="1"/>
  <c r="AY200" i="1" s="1"/>
  <c r="AU200" i="1"/>
  <c r="AV200" i="1" s="1"/>
  <c r="BD165" i="1"/>
  <c r="BE165" i="1" s="1"/>
  <c r="BA165" i="1"/>
  <c r="AX165" i="1"/>
  <c r="AY165" i="1" s="1"/>
  <c r="AU165" i="1"/>
  <c r="AV165" i="1" s="1"/>
  <c r="BD60" i="1"/>
  <c r="BE60" i="1" s="1"/>
  <c r="BA60" i="1"/>
  <c r="BB60" i="1" s="1"/>
  <c r="AX60" i="1"/>
  <c r="AY60" i="1" s="1"/>
  <c r="AU60" i="1"/>
  <c r="AV60" i="1" s="1"/>
  <c r="BD54" i="1"/>
  <c r="BE54" i="1" s="1"/>
  <c r="BA54" i="1"/>
  <c r="BB54" i="1" s="1"/>
  <c r="AX54" i="1"/>
  <c r="AY54" i="1" s="1"/>
  <c r="AU54" i="1"/>
  <c r="AV54" i="1" s="1"/>
  <c r="BD247" i="1"/>
  <c r="BE247" i="1" s="1"/>
  <c r="BA247" i="1"/>
  <c r="BB247" i="1" s="1"/>
  <c r="AX247" i="1"/>
  <c r="AY247" i="1" s="1"/>
  <c r="AU247" i="1"/>
  <c r="AV247" i="1" s="1"/>
  <c r="BD227" i="1"/>
  <c r="BE227" i="1" s="1"/>
  <c r="BA227" i="1"/>
  <c r="BB227" i="1" s="1"/>
  <c r="AX227" i="1"/>
  <c r="AY227" i="1" s="1"/>
  <c r="AU227" i="1"/>
  <c r="AV227" i="1" s="1"/>
  <c r="BD190" i="1"/>
  <c r="BE190" i="1" s="1"/>
  <c r="BA190" i="1"/>
  <c r="BB190" i="1" s="1"/>
  <c r="AX190" i="1"/>
  <c r="AY190" i="1" s="1"/>
  <c r="AU190" i="1"/>
  <c r="AV190" i="1" s="1"/>
  <c r="BD90" i="1"/>
  <c r="BE90" i="1" s="1"/>
  <c r="BA90" i="1"/>
  <c r="BB90" i="1" s="1"/>
  <c r="AX90" i="1"/>
  <c r="AY90" i="1" s="1"/>
  <c r="AU90" i="1"/>
  <c r="AV90" i="1" s="1"/>
  <c r="BD106" i="1"/>
  <c r="BE106" i="1" s="1"/>
  <c r="BA106" i="1"/>
  <c r="BB106" i="1" s="1"/>
  <c r="AX106" i="1"/>
  <c r="AY106" i="1" s="1"/>
  <c r="AU106" i="1"/>
  <c r="AV106" i="1" s="1"/>
  <c r="BD147" i="1"/>
  <c r="BE147" i="1" s="1"/>
  <c r="BA147" i="1"/>
  <c r="AX147" i="1"/>
  <c r="AY147" i="1" s="1"/>
  <c r="AU147" i="1"/>
  <c r="AV147" i="1" s="1"/>
  <c r="BD192" i="1"/>
  <c r="BE192" i="1" s="1"/>
  <c r="BA192" i="1"/>
  <c r="BB192" i="1" s="1"/>
  <c r="AX192" i="1"/>
  <c r="AY192" i="1" s="1"/>
  <c r="AU192" i="1"/>
  <c r="AV192" i="1" s="1"/>
  <c r="BD252" i="1"/>
  <c r="BE252" i="1" s="1"/>
  <c r="BA252" i="1"/>
  <c r="BB252" i="1" s="1"/>
  <c r="AX252" i="1"/>
  <c r="AY252" i="1" s="1"/>
  <c r="AU252" i="1"/>
  <c r="AV252" i="1" s="1"/>
  <c r="BD133" i="1"/>
  <c r="BE133" i="1" s="1"/>
  <c r="BA133" i="1"/>
  <c r="BB133" i="1" s="1"/>
  <c r="AX133" i="1"/>
  <c r="AY133" i="1" s="1"/>
  <c r="AU133" i="1"/>
  <c r="AV133" i="1" s="1"/>
  <c r="BD84" i="1"/>
  <c r="BE84" i="1" s="1"/>
  <c r="BA84" i="1"/>
  <c r="BB84" i="1" s="1"/>
  <c r="AX84" i="1"/>
  <c r="AY84" i="1" s="1"/>
  <c r="AU84" i="1"/>
  <c r="AV84" i="1" s="1"/>
  <c r="BD104" i="1"/>
  <c r="BE104" i="1" s="1"/>
  <c r="BA104" i="1"/>
  <c r="BB104" i="1" s="1"/>
  <c r="AX104" i="1"/>
  <c r="AY104" i="1" s="1"/>
  <c r="AU104" i="1"/>
  <c r="AV104" i="1" s="1"/>
  <c r="BD75" i="1"/>
  <c r="BE75" i="1" s="1"/>
  <c r="BA75" i="1"/>
  <c r="BB75" i="1" s="1"/>
  <c r="AX75" i="1"/>
  <c r="AY75" i="1" s="1"/>
  <c r="AU75" i="1"/>
  <c r="AV75" i="1" s="1"/>
  <c r="BD241" i="1"/>
  <c r="BE241" i="1" s="1"/>
  <c r="BA241" i="1"/>
  <c r="BB241" i="1" s="1"/>
  <c r="AX241" i="1"/>
  <c r="AY241" i="1" s="1"/>
  <c r="AU241" i="1"/>
  <c r="AV241" i="1" s="1"/>
  <c r="BD62" i="1"/>
  <c r="BE62" i="1" s="1"/>
  <c r="BA62" i="1"/>
  <c r="BB62" i="1" s="1"/>
  <c r="AX62" i="1"/>
  <c r="AY62" i="1" s="1"/>
  <c r="AU62" i="1"/>
  <c r="AV62" i="1" s="1"/>
  <c r="BD114" i="1"/>
  <c r="BE114" i="1" s="1"/>
  <c r="BA114" i="1"/>
  <c r="BB114" i="1" s="1"/>
  <c r="AX114" i="1"/>
  <c r="AY114" i="1" s="1"/>
  <c r="AU114" i="1"/>
  <c r="AV114" i="1" s="1"/>
  <c r="BD206" i="1"/>
  <c r="BE206" i="1" s="1"/>
  <c r="BA206" i="1"/>
  <c r="BB206" i="1" s="1"/>
  <c r="AX206" i="1"/>
  <c r="AY206" i="1" s="1"/>
  <c r="AU206" i="1"/>
  <c r="AV206" i="1" s="1"/>
  <c r="BD38" i="1"/>
  <c r="BE38" i="1" s="1"/>
  <c r="BA38" i="1"/>
  <c r="BB38" i="1" s="1"/>
  <c r="AX38" i="1"/>
  <c r="AY38" i="1" s="1"/>
  <c r="AU38" i="1"/>
  <c r="AV38" i="1" s="1"/>
  <c r="BD178" i="1"/>
  <c r="BE178" i="1" s="1"/>
  <c r="BA178" i="1"/>
  <c r="BB178" i="1" s="1"/>
  <c r="AX178" i="1"/>
  <c r="AY178" i="1" s="1"/>
  <c r="AU178" i="1"/>
  <c r="AV178" i="1" s="1"/>
  <c r="BD101" i="1"/>
  <c r="BE101" i="1" s="1"/>
  <c r="BA101" i="1"/>
  <c r="BB101" i="1" s="1"/>
  <c r="AX101" i="1"/>
  <c r="AY101" i="1" s="1"/>
  <c r="AU101" i="1"/>
  <c r="AV101" i="1" s="1"/>
  <c r="BD61" i="1"/>
  <c r="BE61" i="1" s="1"/>
  <c r="BA61" i="1"/>
  <c r="BB61" i="1" s="1"/>
  <c r="AX61" i="1"/>
  <c r="AY61" i="1" s="1"/>
  <c r="AU61" i="1"/>
  <c r="AV61" i="1" s="1"/>
  <c r="BD116" i="1"/>
  <c r="BE116" i="1" s="1"/>
  <c r="BA116" i="1"/>
  <c r="BB116" i="1" s="1"/>
  <c r="AX116" i="1"/>
  <c r="AY116" i="1" s="1"/>
  <c r="AU116" i="1"/>
  <c r="AV116" i="1" s="1"/>
  <c r="BD174" i="1"/>
  <c r="BE174" i="1" s="1"/>
  <c r="BA174" i="1"/>
  <c r="AX174" i="1"/>
  <c r="AY174" i="1" s="1"/>
  <c r="AU174" i="1"/>
  <c r="AV174" i="1" s="1"/>
  <c r="BD149" i="1"/>
  <c r="BE149" i="1" s="1"/>
  <c r="BA149" i="1"/>
  <c r="BB149" i="1" s="1"/>
  <c r="AX149" i="1"/>
  <c r="AY149" i="1" s="1"/>
  <c r="AU149" i="1"/>
  <c r="AV149" i="1" s="1"/>
  <c r="BD167" i="1"/>
  <c r="BE167" i="1" s="1"/>
  <c r="BA167" i="1"/>
  <c r="BB167" i="1" s="1"/>
  <c r="AX167" i="1"/>
  <c r="AY167" i="1" s="1"/>
  <c r="AU167" i="1"/>
  <c r="AV167" i="1" s="1"/>
  <c r="BD69" i="1"/>
  <c r="BE69" i="1" s="1"/>
  <c r="BA69" i="1"/>
  <c r="BB69" i="1" s="1"/>
  <c r="AX69" i="1"/>
  <c r="AY69" i="1" s="1"/>
  <c r="AU69" i="1"/>
  <c r="AV69" i="1" s="1"/>
  <c r="BD185" i="1"/>
  <c r="BE185" i="1" s="1"/>
  <c r="BA185" i="1"/>
  <c r="BB185" i="1" s="1"/>
  <c r="AX185" i="1"/>
  <c r="AY185" i="1" s="1"/>
  <c r="AU185" i="1"/>
  <c r="AV185" i="1" s="1"/>
  <c r="BD193" i="1"/>
  <c r="BE193" i="1" s="1"/>
  <c r="BA193" i="1"/>
  <c r="BB193" i="1" s="1"/>
  <c r="AX193" i="1"/>
  <c r="AY193" i="1" s="1"/>
  <c r="AU193" i="1"/>
  <c r="AV193" i="1" s="1"/>
  <c r="BD220" i="1"/>
  <c r="BE220" i="1" s="1"/>
  <c r="BA220" i="1"/>
  <c r="BB220" i="1" s="1"/>
  <c r="AX220" i="1"/>
  <c r="AY220" i="1" s="1"/>
  <c r="AU220" i="1"/>
  <c r="AV220" i="1" s="1"/>
  <c r="BD229" i="1"/>
  <c r="BE229" i="1" s="1"/>
  <c r="BA229" i="1"/>
  <c r="BB229" i="1" s="1"/>
  <c r="AX229" i="1"/>
  <c r="AY229" i="1" s="1"/>
  <c r="AU229" i="1"/>
  <c r="AV229" i="1" s="1"/>
  <c r="BD176" i="1"/>
  <c r="BE176" i="1" s="1"/>
  <c r="BA176" i="1"/>
  <c r="BB176" i="1" s="1"/>
  <c r="AX176" i="1"/>
  <c r="AY176" i="1" s="1"/>
  <c r="AU176" i="1"/>
  <c r="AV176" i="1" s="1"/>
  <c r="BD88" i="1"/>
  <c r="BE88" i="1" s="1"/>
  <c r="BA88" i="1"/>
  <c r="BB88" i="1" s="1"/>
  <c r="AX88" i="1"/>
  <c r="AY88" i="1" s="1"/>
  <c r="AU88" i="1"/>
  <c r="AV88" i="1" s="1"/>
  <c r="BD145" i="1"/>
  <c r="BE145" i="1" s="1"/>
  <c r="BA145" i="1"/>
  <c r="BB145" i="1" s="1"/>
  <c r="AX145" i="1"/>
  <c r="AY145" i="1" s="1"/>
  <c r="AU145" i="1"/>
  <c r="AV145" i="1" s="1"/>
  <c r="BD129" i="1"/>
  <c r="BE129" i="1" s="1"/>
  <c r="BA129" i="1"/>
  <c r="BB129" i="1" s="1"/>
  <c r="AX129" i="1"/>
  <c r="AY129" i="1" s="1"/>
  <c r="AU129" i="1"/>
  <c r="AV129" i="1" s="1"/>
  <c r="BD131" i="1"/>
  <c r="BE131" i="1" s="1"/>
  <c r="BA131" i="1"/>
  <c r="BB131" i="1" s="1"/>
  <c r="AX131" i="1"/>
  <c r="AY131" i="1" s="1"/>
  <c r="AU131" i="1"/>
  <c r="AV131" i="1" s="1"/>
  <c r="BD96" i="1"/>
  <c r="BE96" i="1" s="1"/>
  <c r="BA96" i="1"/>
  <c r="BB96" i="1" s="1"/>
  <c r="AX96" i="1"/>
  <c r="AY96" i="1" s="1"/>
  <c r="AU96" i="1"/>
  <c r="AV96" i="1" s="1"/>
  <c r="BD89" i="1"/>
  <c r="BE89" i="1" s="1"/>
  <c r="BA89" i="1"/>
  <c r="BB89" i="1" s="1"/>
  <c r="AX89" i="1"/>
  <c r="AY89" i="1" s="1"/>
  <c r="AU89" i="1"/>
  <c r="AV89" i="1" s="1"/>
  <c r="BD272" i="1"/>
  <c r="BE272" i="1" s="1"/>
  <c r="BA272" i="1"/>
  <c r="BB272" i="1" s="1"/>
  <c r="AX272" i="1"/>
  <c r="AY272" i="1" s="1"/>
  <c r="AU272" i="1"/>
  <c r="AV272" i="1" s="1"/>
  <c r="BD119" i="1"/>
  <c r="BE119" i="1" s="1"/>
  <c r="BA119" i="1"/>
  <c r="BB119" i="1" s="1"/>
  <c r="AX119" i="1"/>
  <c r="AY119" i="1" s="1"/>
  <c r="AU119" i="1"/>
  <c r="AV119" i="1" s="1"/>
  <c r="BD199" i="1"/>
  <c r="BE199" i="1" s="1"/>
  <c r="BA199" i="1"/>
  <c r="BB199" i="1" s="1"/>
  <c r="AX199" i="1"/>
  <c r="AY199" i="1" s="1"/>
  <c r="AU199" i="1"/>
  <c r="AV199" i="1" s="1"/>
  <c r="BD53" i="1"/>
  <c r="BE53" i="1" s="1"/>
  <c r="BA53" i="1"/>
  <c r="BB53" i="1" s="1"/>
  <c r="AX53" i="1"/>
  <c r="AY53" i="1" s="1"/>
  <c r="AU53" i="1"/>
  <c r="AV53" i="1" s="1"/>
  <c r="BD142" i="1"/>
  <c r="BE142" i="1" s="1"/>
  <c r="BA142" i="1"/>
  <c r="BB142" i="1" s="1"/>
  <c r="AX142" i="1"/>
  <c r="AY142" i="1" s="1"/>
  <c r="AU142" i="1"/>
  <c r="AV142" i="1" s="1"/>
  <c r="BD223" i="1"/>
  <c r="BE223" i="1" s="1"/>
  <c r="BA223" i="1"/>
  <c r="BB223" i="1" s="1"/>
  <c r="AX223" i="1"/>
  <c r="AY223" i="1" s="1"/>
  <c r="AU223" i="1"/>
  <c r="AV223" i="1" s="1"/>
  <c r="BD173" i="1"/>
  <c r="BE173" i="1" s="1"/>
  <c r="BA173" i="1"/>
  <c r="BB173" i="1" s="1"/>
  <c r="AX173" i="1"/>
  <c r="AY173" i="1" s="1"/>
  <c r="AU173" i="1"/>
  <c r="AV173" i="1" s="1"/>
  <c r="BD82" i="1"/>
  <c r="BE82" i="1" s="1"/>
  <c r="BA82" i="1"/>
  <c r="BB82" i="1" s="1"/>
  <c r="AX82" i="1"/>
  <c r="AY82" i="1" s="1"/>
  <c r="AU82" i="1"/>
  <c r="AV82" i="1" s="1"/>
  <c r="BD36" i="1"/>
  <c r="BE36" i="1" s="1"/>
  <c r="BA36" i="1"/>
  <c r="BB36" i="1" s="1"/>
  <c r="AX36" i="1"/>
  <c r="AY36" i="1" s="1"/>
  <c r="AU36" i="1"/>
  <c r="AV36" i="1" s="1"/>
  <c r="BD123" i="1"/>
  <c r="BE123" i="1" s="1"/>
  <c r="BA123" i="1"/>
  <c r="BB123" i="1" s="1"/>
  <c r="AX123" i="1"/>
  <c r="AY123" i="1" s="1"/>
  <c r="AU123" i="1"/>
  <c r="AV123" i="1" s="1"/>
  <c r="BD85" i="1"/>
  <c r="BE85" i="1" s="1"/>
  <c r="BA85" i="1"/>
  <c r="BB85" i="1" s="1"/>
  <c r="AX85" i="1"/>
  <c r="AY85" i="1" s="1"/>
  <c r="AU85" i="1"/>
  <c r="AV85" i="1" s="1"/>
  <c r="BD112" i="1"/>
  <c r="BE112" i="1" s="1"/>
  <c r="BA112" i="1"/>
  <c r="BB112" i="1" s="1"/>
  <c r="AX112" i="1"/>
  <c r="AY112" i="1" s="1"/>
  <c r="AU112" i="1"/>
  <c r="AV112" i="1" s="1"/>
  <c r="BD80" i="1"/>
  <c r="BE80" i="1" s="1"/>
  <c r="BA80" i="1"/>
  <c r="BB80" i="1" s="1"/>
  <c r="AX80" i="1"/>
  <c r="AY80" i="1" s="1"/>
  <c r="AU80" i="1"/>
  <c r="AV80" i="1" s="1"/>
  <c r="BD95" i="1"/>
  <c r="BE95" i="1" s="1"/>
  <c r="BA95" i="1"/>
  <c r="BB95" i="1" s="1"/>
  <c r="AX95" i="1"/>
  <c r="AY95" i="1" s="1"/>
  <c r="AU95" i="1"/>
  <c r="AV95" i="1" s="1"/>
  <c r="BD77" i="1"/>
  <c r="BE77" i="1" s="1"/>
  <c r="BA77" i="1"/>
  <c r="BB77" i="1" s="1"/>
  <c r="AX77" i="1"/>
  <c r="AY77" i="1" s="1"/>
  <c r="AU77" i="1"/>
  <c r="AV77" i="1" s="1"/>
  <c r="BD45" i="1"/>
  <c r="BE45" i="1" s="1"/>
  <c r="BA45" i="1"/>
  <c r="BB45" i="1" s="1"/>
  <c r="AX45" i="1"/>
  <c r="AY45" i="1" s="1"/>
  <c r="AU45" i="1"/>
  <c r="AV45" i="1" s="1"/>
  <c r="BD42" i="1"/>
  <c r="BE42" i="1" s="1"/>
  <c r="BA42" i="1"/>
  <c r="BB42" i="1" s="1"/>
  <c r="AX42" i="1"/>
  <c r="AY42" i="1" s="1"/>
  <c r="AU42" i="1"/>
  <c r="AV42" i="1" s="1"/>
  <c r="BD121" i="1"/>
  <c r="BE121" i="1" s="1"/>
  <c r="BA121" i="1"/>
  <c r="BB121" i="1" s="1"/>
  <c r="AX121" i="1"/>
  <c r="AY121" i="1" s="1"/>
  <c r="AU121" i="1"/>
  <c r="AV121" i="1" s="1"/>
  <c r="BD58" i="1"/>
  <c r="BE58" i="1" s="1"/>
  <c r="BA58" i="1"/>
  <c r="BB58" i="1" s="1"/>
  <c r="AX58" i="1"/>
  <c r="AY58" i="1" s="1"/>
  <c r="AU58" i="1"/>
  <c r="AV58" i="1" s="1"/>
  <c r="BD126" i="1"/>
  <c r="BE126" i="1" s="1"/>
  <c r="BA126" i="1"/>
  <c r="BB126" i="1" s="1"/>
  <c r="AX126" i="1"/>
  <c r="AY126" i="1" s="1"/>
  <c r="AU126" i="1"/>
  <c r="AV126" i="1" s="1"/>
  <c r="BD91" i="1"/>
  <c r="BE91" i="1" s="1"/>
  <c r="BA91" i="1"/>
  <c r="BB91" i="1" s="1"/>
  <c r="AX91" i="1"/>
  <c r="AY91" i="1" s="1"/>
  <c r="AU91" i="1"/>
  <c r="AV91" i="1" s="1"/>
  <c r="BD137" i="1"/>
  <c r="BE137" i="1" s="1"/>
  <c r="BA137" i="1"/>
  <c r="BB137" i="1" s="1"/>
  <c r="AX137" i="1"/>
  <c r="AY137" i="1" s="1"/>
  <c r="AU137" i="1"/>
  <c r="AV137" i="1" s="1"/>
  <c r="BD135" i="1"/>
  <c r="BE135" i="1" s="1"/>
  <c r="BA135" i="1"/>
  <c r="BB135" i="1" s="1"/>
  <c r="AX135" i="1"/>
  <c r="AY135" i="1" s="1"/>
  <c r="AU135" i="1"/>
  <c r="AV135" i="1" s="1"/>
  <c r="BD30" i="1"/>
  <c r="BE30" i="1" s="1"/>
  <c r="BA30" i="1"/>
  <c r="BB30" i="1" s="1"/>
  <c r="AX30" i="1"/>
  <c r="AY30" i="1" s="1"/>
  <c r="AU30" i="1"/>
  <c r="AV30" i="1" s="1"/>
  <c r="BD232" i="1"/>
  <c r="BE232" i="1" s="1"/>
  <c r="BA232" i="1"/>
  <c r="BB232" i="1" s="1"/>
  <c r="AX232" i="1"/>
  <c r="AY232" i="1" s="1"/>
  <c r="AU232" i="1"/>
  <c r="AV232" i="1" s="1"/>
  <c r="BD171" i="1"/>
  <c r="BE171" i="1" s="1"/>
  <c r="BA171" i="1"/>
  <c r="BB171" i="1" s="1"/>
  <c r="AX171" i="1"/>
  <c r="AY171" i="1" s="1"/>
  <c r="AU171" i="1"/>
  <c r="AV171" i="1" s="1"/>
  <c r="BD102" i="1"/>
  <c r="BE102" i="1" s="1"/>
  <c r="BA102" i="1"/>
  <c r="BB102" i="1" s="1"/>
  <c r="AX102" i="1"/>
  <c r="AY102" i="1" s="1"/>
  <c r="AU102" i="1"/>
  <c r="AV102" i="1" s="1"/>
  <c r="BD32" i="1"/>
  <c r="BE32" i="1" s="1"/>
  <c r="BA32" i="1"/>
  <c r="AX32" i="1"/>
  <c r="AY32" i="1" s="1"/>
  <c r="AU32" i="1"/>
  <c r="AV32" i="1" s="1"/>
  <c r="BD196" i="1"/>
  <c r="BE196" i="1" s="1"/>
  <c r="BA196" i="1"/>
  <c r="BB196" i="1" s="1"/>
  <c r="AX196" i="1"/>
  <c r="AY196" i="1" s="1"/>
  <c r="AU196" i="1"/>
  <c r="AV196" i="1" s="1"/>
  <c r="BD140" i="1"/>
  <c r="BE140" i="1" s="1"/>
  <c r="BA140" i="1"/>
  <c r="BB140" i="1" s="1"/>
  <c r="AX140" i="1"/>
  <c r="AY140" i="1" s="1"/>
  <c r="AU140" i="1"/>
  <c r="AV140" i="1" s="1"/>
  <c r="BD134" i="1"/>
  <c r="BE134" i="1" s="1"/>
  <c r="BA134" i="1"/>
  <c r="BB134" i="1" s="1"/>
  <c r="AX134" i="1"/>
  <c r="AY134" i="1" s="1"/>
  <c r="AU134" i="1"/>
  <c r="AV134" i="1" s="1"/>
  <c r="BD52" i="1"/>
  <c r="BE52" i="1" s="1"/>
  <c r="BA52" i="1"/>
  <c r="BB52" i="1" s="1"/>
  <c r="AX52" i="1"/>
  <c r="AY52" i="1" s="1"/>
  <c r="AU52" i="1"/>
  <c r="AV52" i="1" s="1"/>
  <c r="BD143" i="1"/>
  <c r="BE143" i="1" s="1"/>
  <c r="BA143" i="1"/>
  <c r="BB143" i="1" s="1"/>
  <c r="AX143" i="1"/>
  <c r="AY143" i="1" s="1"/>
  <c r="AU143" i="1"/>
  <c r="AV143" i="1" s="1"/>
  <c r="BD222" i="1"/>
  <c r="BE222" i="1" s="1"/>
  <c r="BA222" i="1"/>
  <c r="BB222" i="1" s="1"/>
  <c r="AX222" i="1"/>
  <c r="AY222" i="1" s="1"/>
  <c r="AU222" i="1"/>
  <c r="AV222" i="1" s="1"/>
  <c r="BD76" i="1"/>
  <c r="BE76" i="1" s="1"/>
  <c r="BA76" i="1"/>
  <c r="BB76" i="1" s="1"/>
  <c r="AX76" i="1"/>
  <c r="AY76" i="1" s="1"/>
  <c r="AU76" i="1"/>
  <c r="AV76" i="1" s="1"/>
  <c r="BD160" i="1"/>
  <c r="BE160" i="1" s="1"/>
  <c r="BA160" i="1"/>
  <c r="BB160" i="1" s="1"/>
  <c r="AX160" i="1"/>
  <c r="AY160" i="1" s="1"/>
  <c r="AU160" i="1"/>
  <c r="AV160" i="1" s="1"/>
  <c r="BD83" i="1"/>
  <c r="BE83" i="1" s="1"/>
  <c r="BA83" i="1"/>
  <c r="BB83" i="1" s="1"/>
  <c r="AX83" i="1"/>
  <c r="AY83" i="1" s="1"/>
  <c r="AU83" i="1"/>
  <c r="AV83" i="1" s="1"/>
  <c r="BD231" i="1"/>
  <c r="BE231" i="1" s="1"/>
  <c r="BA231" i="1"/>
  <c r="BB231" i="1" s="1"/>
  <c r="AX231" i="1"/>
  <c r="AY231" i="1" s="1"/>
  <c r="AU231" i="1"/>
  <c r="AV231" i="1" s="1"/>
  <c r="BD181" i="1"/>
  <c r="BE181" i="1" s="1"/>
  <c r="BA181" i="1"/>
  <c r="BB181" i="1" s="1"/>
  <c r="AX181" i="1"/>
  <c r="AY181" i="1" s="1"/>
  <c r="AU181" i="1"/>
  <c r="AV181" i="1" s="1"/>
  <c r="BD67" i="1"/>
  <c r="BE67" i="1" s="1"/>
  <c r="BA67" i="1"/>
  <c r="BB67" i="1" s="1"/>
  <c r="AX67" i="1"/>
  <c r="AY67" i="1" s="1"/>
  <c r="AU67" i="1"/>
  <c r="AV67" i="1" s="1"/>
  <c r="BD130" i="1"/>
  <c r="BE130" i="1" s="1"/>
  <c r="BA130" i="1"/>
  <c r="BB130" i="1" s="1"/>
  <c r="AX130" i="1"/>
  <c r="AY130" i="1" s="1"/>
  <c r="AU130" i="1"/>
  <c r="AV130" i="1" s="1"/>
  <c r="BD49" i="1"/>
  <c r="BE49" i="1" s="1"/>
  <c r="BA49" i="1"/>
  <c r="BB49" i="1" s="1"/>
  <c r="AX49" i="1"/>
  <c r="AY49" i="1" s="1"/>
  <c r="AU49" i="1"/>
  <c r="AV49" i="1" s="1"/>
  <c r="BD180" i="1"/>
  <c r="BE180" i="1" s="1"/>
  <c r="BA180" i="1"/>
  <c r="BB180" i="1" s="1"/>
  <c r="AX180" i="1"/>
  <c r="AY180" i="1" s="1"/>
  <c r="AU180" i="1"/>
  <c r="AV180" i="1" s="1"/>
  <c r="BD39" i="1"/>
  <c r="BE39" i="1" s="1"/>
  <c r="BA39" i="1"/>
  <c r="BB39" i="1" s="1"/>
  <c r="AX39" i="1"/>
  <c r="AY39" i="1" s="1"/>
  <c r="AU39" i="1"/>
  <c r="AV39" i="1" s="1"/>
  <c r="BD189" i="1"/>
  <c r="BE189" i="1" s="1"/>
  <c r="BA189" i="1"/>
  <c r="BB189" i="1" s="1"/>
  <c r="AX189" i="1"/>
  <c r="AY189" i="1" s="1"/>
  <c r="AU189" i="1"/>
  <c r="AV189" i="1" s="1"/>
  <c r="BD120" i="1"/>
  <c r="BE120" i="1" s="1"/>
  <c r="BA120" i="1"/>
  <c r="BB120" i="1" s="1"/>
  <c r="AX120" i="1"/>
  <c r="AY120" i="1" s="1"/>
  <c r="AU120" i="1"/>
  <c r="AV120" i="1" s="1"/>
  <c r="BD40" i="1"/>
  <c r="BE40" i="1" s="1"/>
  <c r="BA40" i="1"/>
  <c r="BB40" i="1" s="1"/>
  <c r="AX40" i="1"/>
  <c r="AY40" i="1" s="1"/>
  <c r="AU40" i="1"/>
  <c r="AV40" i="1" s="1"/>
  <c r="BD24" i="1"/>
  <c r="BE24" i="1" s="1"/>
  <c r="BA24" i="1"/>
  <c r="AX24" i="1"/>
  <c r="AY24" i="1" s="1"/>
  <c r="AU24" i="1"/>
  <c r="AV24" i="1" s="1"/>
  <c r="BD157" i="1"/>
  <c r="BE157" i="1" s="1"/>
  <c r="BA157" i="1"/>
  <c r="BB157" i="1" s="1"/>
  <c r="AX157" i="1"/>
  <c r="AY157" i="1" s="1"/>
  <c r="AU157" i="1"/>
  <c r="AV157" i="1" s="1"/>
  <c r="BD68" i="1"/>
  <c r="BE68" i="1" s="1"/>
  <c r="BA68" i="1"/>
  <c r="BB68" i="1" s="1"/>
  <c r="AX68" i="1"/>
  <c r="AY68" i="1" s="1"/>
  <c r="AU68" i="1"/>
  <c r="AV68" i="1" s="1"/>
  <c r="BD163" i="1"/>
  <c r="BE163" i="1" s="1"/>
  <c r="BA163" i="1"/>
  <c r="BB163" i="1" s="1"/>
  <c r="AX163" i="1"/>
  <c r="AY163" i="1" s="1"/>
  <c r="AU163" i="1"/>
  <c r="AV163" i="1" s="1"/>
  <c r="BD107" i="1"/>
  <c r="BE107" i="1" s="1"/>
  <c r="BA107" i="1"/>
  <c r="BB107" i="1" s="1"/>
  <c r="AX107" i="1"/>
  <c r="AY107" i="1" s="1"/>
  <c r="AU107" i="1"/>
  <c r="AV107" i="1" s="1"/>
  <c r="BD110" i="1"/>
  <c r="BE110" i="1" s="1"/>
  <c r="BA110" i="1"/>
  <c r="BB110" i="1" s="1"/>
  <c r="AX110" i="1"/>
  <c r="AY110" i="1" s="1"/>
  <c r="AU110" i="1"/>
  <c r="AV110" i="1" s="1"/>
  <c r="BD141" i="1"/>
  <c r="BE141" i="1" s="1"/>
  <c r="BA141" i="1"/>
  <c r="BB141" i="1" s="1"/>
  <c r="AX141" i="1"/>
  <c r="AY141" i="1" s="1"/>
  <c r="AU141" i="1"/>
  <c r="AV141" i="1" s="1"/>
  <c r="BD56" i="1"/>
  <c r="BE56" i="1" s="1"/>
  <c r="BA56" i="1"/>
  <c r="BB56" i="1" s="1"/>
  <c r="AX56" i="1"/>
  <c r="AY56" i="1" s="1"/>
  <c r="AU56" i="1"/>
  <c r="AV56" i="1" s="1"/>
  <c r="BD27" i="1"/>
  <c r="BE27" i="1" s="1"/>
  <c r="BA27" i="1"/>
  <c r="BB27" i="1" s="1"/>
  <c r="AX27" i="1"/>
  <c r="AY27" i="1" s="1"/>
  <c r="AU27" i="1"/>
  <c r="AV27" i="1" s="1"/>
  <c r="BD169" i="1"/>
  <c r="BE169" i="1" s="1"/>
  <c r="BA169" i="1"/>
  <c r="BB169" i="1" s="1"/>
  <c r="AX169" i="1"/>
  <c r="AY169" i="1" s="1"/>
  <c r="AU169" i="1"/>
  <c r="AV169" i="1" s="1"/>
  <c r="BD13" i="1"/>
  <c r="BE13" i="1" s="1"/>
  <c r="BA13" i="1"/>
  <c r="BB13" i="1" s="1"/>
  <c r="AX13" i="1"/>
  <c r="AY13" i="1" s="1"/>
  <c r="AU13" i="1"/>
  <c r="AV13" i="1" s="1"/>
  <c r="BD19" i="1"/>
  <c r="BE19" i="1" s="1"/>
  <c r="BA19" i="1"/>
  <c r="BB19" i="1" s="1"/>
  <c r="AX19" i="1"/>
  <c r="AY19" i="1" s="1"/>
  <c r="AU19" i="1"/>
  <c r="AV19" i="1" s="1"/>
  <c r="BD17" i="1"/>
  <c r="BE17" i="1" s="1"/>
  <c r="BA17" i="1"/>
  <c r="BB17" i="1" s="1"/>
  <c r="AX17" i="1"/>
  <c r="AY17" i="1" s="1"/>
  <c r="AU17" i="1"/>
  <c r="AV17" i="1" s="1"/>
  <c r="BD65" i="1"/>
  <c r="BE65" i="1" s="1"/>
  <c r="BA65" i="1"/>
  <c r="BB65" i="1" s="1"/>
  <c r="AX65" i="1"/>
  <c r="AY65" i="1" s="1"/>
  <c r="AU65" i="1"/>
  <c r="AV65" i="1" s="1"/>
  <c r="BD20" i="1"/>
  <c r="BE20" i="1" s="1"/>
  <c r="BA20" i="1"/>
  <c r="BB20" i="1" s="1"/>
  <c r="AX20" i="1"/>
  <c r="AY20" i="1" s="1"/>
  <c r="AU20" i="1"/>
  <c r="AV20" i="1" s="1"/>
  <c r="BD108" i="1"/>
  <c r="BE108" i="1" s="1"/>
  <c r="BA108" i="1"/>
  <c r="BB108" i="1" s="1"/>
  <c r="AX108" i="1"/>
  <c r="AY108" i="1" s="1"/>
  <c r="AU108" i="1"/>
  <c r="AV108" i="1" s="1"/>
  <c r="BD74" i="1"/>
  <c r="BE74" i="1" s="1"/>
  <c r="BA74" i="1"/>
  <c r="BB74" i="1" s="1"/>
  <c r="AX74" i="1"/>
  <c r="AY74" i="1" s="1"/>
  <c r="AU74" i="1"/>
  <c r="AV74" i="1" s="1"/>
  <c r="BD93" i="1"/>
  <c r="BE93" i="1" s="1"/>
  <c r="BA93" i="1"/>
  <c r="BB93" i="1" s="1"/>
  <c r="AX93" i="1"/>
  <c r="AY93" i="1" s="1"/>
  <c r="AU93" i="1"/>
  <c r="AV93" i="1" s="1"/>
  <c r="BD148" i="1"/>
  <c r="BE148" i="1" s="1"/>
  <c r="BA148" i="1"/>
  <c r="BB148" i="1" s="1"/>
  <c r="AX148" i="1"/>
  <c r="AY148" i="1" s="1"/>
  <c r="AU148" i="1"/>
  <c r="AV148" i="1" s="1"/>
  <c r="BD73" i="1"/>
  <c r="BE73" i="1" s="1"/>
  <c r="BA73" i="1"/>
  <c r="BB73" i="1" s="1"/>
  <c r="AX73" i="1"/>
  <c r="AY73" i="1" s="1"/>
  <c r="AU73" i="1"/>
  <c r="AV73" i="1" s="1"/>
  <c r="BD153" i="1"/>
  <c r="BE153" i="1" s="1"/>
  <c r="BA153" i="1"/>
  <c r="BB153" i="1" s="1"/>
  <c r="AX153" i="1"/>
  <c r="AY153" i="1" s="1"/>
  <c r="AU153" i="1"/>
  <c r="AV153" i="1" s="1"/>
  <c r="BD64" i="1"/>
  <c r="BE64" i="1" s="1"/>
  <c r="BA64" i="1"/>
  <c r="BB64" i="1" s="1"/>
  <c r="AX64" i="1"/>
  <c r="AY64" i="1" s="1"/>
  <c r="AU64" i="1"/>
  <c r="AV64" i="1" s="1"/>
  <c r="BD33" i="1"/>
  <c r="BE33" i="1" s="1"/>
  <c r="BA33" i="1"/>
  <c r="BB33" i="1" s="1"/>
  <c r="AX33" i="1"/>
  <c r="AY33" i="1" s="1"/>
  <c r="AU33" i="1"/>
  <c r="AV33" i="1" s="1"/>
  <c r="BD35" i="1"/>
  <c r="BE35" i="1" s="1"/>
  <c r="BA35" i="1"/>
  <c r="BB35" i="1" s="1"/>
  <c r="AX35" i="1"/>
  <c r="AY35" i="1" s="1"/>
  <c r="AU35" i="1"/>
  <c r="AV35" i="1" s="1"/>
  <c r="BD78" i="1"/>
  <c r="BE78" i="1" s="1"/>
  <c r="BA78" i="1"/>
  <c r="BB78" i="1" s="1"/>
  <c r="AX78" i="1"/>
  <c r="AY78" i="1" s="1"/>
  <c r="AU78" i="1"/>
  <c r="AV78" i="1" s="1"/>
  <c r="BD21" i="1"/>
  <c r="BE21" i="1" s="1"/>
  <c r="BA21" i="1"/>
  <c r="BB21" i="1" s="1"/>
  <c r="AX21" i="1"/>
  <c r="AY21" i="1" s="1"/>
  <c r="AU21" i="1"/>
  <c r="AV21" i="1" s="1"/>
  <c r="BD113" i="1"/>
  <c r="BE113" i="1" s="1"/>
  <c r="BA113" i="1"/>
  <c r="BB113" i="1" s="1"/>
  <c r="AX113" i="1"/>
  <c r="AY113" i="1" s="1"/>
  <c r="AU113" i="1"/>
  <c r="AV113" i="1" s="1"/>
  <c r="BD8" i="1"/>
  <c r="BE8" i="1" s="1"/>
  <c r="BA8" i="1"/>
  <c r="BB8" i="1" s="1"/>
  <c r="AX8" i="1"/>
  <c r="AY8" i="1" s="1"/>
  <c r="AU8" i="1"/>
  <c r="AV8" i="1" s="1"/>
  <c r="BD25" i="1"/>
  <c r="BE25" i="1" s="1"/>
  <c r="BA25" i="1"/>
  <c r="BB25" i="1" s="1"/>
  <c r="AX25" i="1"/>
  <c r="AY25" i="1" s="1"/>
  <c r="AU25" i="1"/>
  <c r="AV25" i="1" s="1"/>
  <c r="BD87" i="1"/>
  <c r="BE87" i="1" s="1"/>
  <c r="BA87" i="1"/>
  <c r="BB87" i="1" s="1"/>
  <c r="AX87" i="1"/>
  <c r="AY87" i="1" s="1"/>
  <c r="AU87" i="1"/>
  <c r="AV87" i="1" s="1"/>
  <c r="BD155" i="1"/>
  <c r="BE155" i="1" s="1"/>
  <c r="BA155" i="1"/>
  <c r="AX155" i="1"/>
  <c r="AY155" i="1" s="1"/>
  <c r="AU155" i="1"/>
  <c r="AV155" i="1" s="1"/>
  <c r="BD55" i="1"/>
  <c r="BE55" i="1" s="1"/>
  <c r="BA55" i="1"/>
  <c r="BB55" i="1" s="1"/>
  <c r="AX55" i="1"/>
  <c r="AY55" i="1" s="1"/>
  <c r="AU55" i="1"/>
  <c r="AV55" i="1" s="1"/>
  <c r="BD71" i="1"/>
  <c r="BE71" i="1" s="1"/>
  <c r="BA71" i="1"/>
  <c r="BB71" i="1" s="1"/>
  <c r="AX71" i="1"/>
  <c r="AY71" i="1" s="1"/>
  <c r="AU71" i="1"/>
  <c r="AV71" i="1" s="1"/>
  <c r="BD37" i="1"/>
  <c r="BE37" i="1" s="1"/>
  <c r="BA37" i="1"/>
  <c r="BB37" i="1" s="1"/>
  <c r="AX37" i="1"/>
  <c r="AY37" i="1" s="1"/>
  <c r="AU37" i="1"/>
  <c r="AV37" i="1" s="1"/>
  <c r="BD14" i="1"/>
  <c r="BE14" i="1" s="1"/>
  <c r="BA14" i="1"/>
  <c r="BB14" i="1" s="1"/>
  <c r="AX14" i="1"/>
  <c r="AY14" i="1" s="1"/>
  <c r="AU14" i="1"/>
  <c r="AV14" i="1" s="1"/>
  <c r="BD128" i="1"/>
  <c r="BE128" i="1" s="1"/>
  <c r="BA128" i="1"/>
  <c r="BB128" i="1" s="1"/>
  <c r="AX128" i="1"/>
  <c r="AY128" i="1" s="1"/>
  <c r="AU128" i="1"/>
  <c r="AV128" i="1" s="1"/>
  <c r="BD94" i="1"/>
  <c r="BE94" i="1" s="1"/>
  <c r="BA94" i="1"/>
  <c r="BB94" i="1" s="1"/>
  <c r="AX94" i="1"/>
  <c r="AY94" i="1" s="1"/>
  <c r="AU94" i="1"/>
  <c r="AV94" i="1" s="1"/>
  <c r="BD41" i="1"/>
  <c r="BE41" i="1" s="1"/>
  <c r="BA41" i="1"/>
  <c r="BB41" i="1" s="1"/>
  <c r="AX41" i="1"/>
  <c r="AY41" i="1" s="1"/>
  <c r="AU41" i="1"/>
  <c r="AV41" i="1" s="1"/>
  <c r="BD48" i="1"/>
  <c r="BE48" i="1" s="1"/>
  <c r="BA48" i="1"/>
  <c r="AX48" i="1"/>
  <c r="AY48" i="1" s="1"/>
  <c r="AU48" i="1"/>
  <c r="AV48" i="1" s="1"/>
  <c r="BD66" i="1"/>
  <c r="BE66" i="1" s="1"/>
  <c r="BA66" i="1"/>
  <c r="BB66" i="1" s="1"/>
  <c r="AX66" i="1"/>
  <c r="AY66" i="1" s="1"/>
  <c r="AU66" i="1"/>
  <c r="AV66" i="1" s="1"/>
  <c r="BD138" i="1"/>
  <c r="BE138" i="1" s="1"/>
  <c r="BA138" i="1"/>
  <c r="BB138" i="1" s="1"/>
  <c r="AX138" i="1"/>
  <c r="AY138" i="1" s="1"/>
  <c r="AU138" i="1"/>
  <c r="AV138" i="1" s="1"/>
  <c r="BD172" i="1"/>
  <c r="BE172" i="1" s="1"/>
  <c r="BA172" i="1"/>
  <c r="BB172" i="1" s="1"/>
  <c r="AX172" i="1"/>
  <c r="AY172" i="1" s="1"/>
  <c r="AU172" i="1"/>
  <c r="AV172" i="1" s="1"/>
  <c r="BD23" i="1"/>
  <c r="BE23" i="1" s="1"/>
  <c r="BA23" i="1"/>
  <c r="BB23" i="1" s="1"/>
  <c r="AX23" i="1"/>
  <c r="AY23" i="1" s="1"/>
  <c r="AU23" i="1"/>
  <c r="AV23" i="1" s="1"/>
  <c r="BD34" i="1"/>
  <c r="BE34" i="1" s="1"/>
  <c r="BA34" i="1"/>
  <c r="BB34" i="1" s="1"/>
  <c r="AX34" i="1"/>
  <c r="AY34" i="1" s="1"/>
  <c r="AU34" i="1"/>
  <c r="AV34" i="1" s="1"/>
  <c r="BD118" i="1"/>
  <c r="BE118" i="1" s="1"/>
  <c r="BA118" i="1"/>
  <c r="BB118" i="1" s="1"/>
  <c r="AX118" i="1"/>
  <c r="AY118" i="1" s="1"/>
  <c r="AU118" i="1"/>
  <c r="AV118" i="1" s="1"/>
  <c r="BD70" i="1"/>
  <c r="BE70" i="1" s="1"/>
  <c r="BA70" i="1"/>
  <c r="BB70" i="1" s="1"/>
  <c r="AX70" i="1"/>
  <c r="AY70" i="1" s="1"/>
  <c r="AU70" i="1"/>
  <c r="AV70" i="1" s="1"/>
  <c r="BD79" i="1"/>
  <c r="BE79" i="1" s="1"/>
  <c r="BA79" i="1"/>
  <c r="BB79" i="1" s="1"/>
  <c r="AX79" i="1"/>
  <c r="AY79" i="1" s="1"/>
  <c r="AU79" i="1"/>
  <c r="AV79" i="1" s="1"/>
  <c r="BD18" i="1"/>
  <c r="BE18" i="1" s="1"/>
  <c r="BA18" i="1"/>
  <c r="BB18" i="1" s="1"/>
  <c r="AX18" i="1"/>
  <c r="AY18" i="1" s="1"/>
  <c r="AU18" i="1"/>
  <c r="AV18" i="1" s="1"/>
  <c r="BD186" i="1"/>
  <c r="BE186" i="1" s="1"/>
  <c r="BA186" i="1"/>
  <c r="AX186" i="1"/>
  <c r="AY186" i="1" s="1"/>
  <c r="AU186" i="1"/>
  <c r="AV186" i="1" s="1"/>
  <c r="BD72" i="1"/>
  <c r="BE72" i="1" s="1"/>
  <c r="BA72" i="1"/>
  <c r="BB72" i="1" s="1"/>
  <c r="AX72" i="1"/>
  <c r="AY72" i="1" s="1"/>
  <c r="AU72" i="1"/>
  <c r="AV72" i="1" s="1"/>
  <c r="BD46" i="1"/>
  <c r="BE46" i="1" s="1"/>
  <c r="BA46" i="1"/>
  <c r="BB46" i="1" s="1"/>
  <c r="AX46" i="1"/>
  <c r="AY46" i="1" s="1"/>
  <c r="AU46" i="1"/>
  <c r="AV46" i="1" s="1"/>
  <c r="BD63" i="1"/>
  <c r="BE63" i="1" s="1"/>
  <c r="BA63" i="1"/>
  <c r="BB63" i="1" s="1"/>
  <c r="AX63" i="1"/>
  <c r="AY63" i="1" s="1"/>
  <c r="AU63" i="1"/>
  <c r="AV63" i="1" s="1"/>
  <c r="BD28" i="1"/>
  <c r="BE28" i="1" s="1"/>
  <c r="BA28" i="1"/>
  <c r="BB28" i="1" s="1"/>
  <c r="AX28" i="1"/>
  <c r="AY28" i="1" s="1"/>
  <c r="AU28" i="1"/>
  <c r="AV28" i="1" s="1"/>
  <c r="BD44" i="1"/>
  <c r="BE44" i="1" s="1"/>
  <c r="BA44" i="1"/>
  <c r="BB44" i="1" s="1"/>
  <c r="AX44" i="1"/>
  <c r="AY44" i="1" s="1"/>
  <c r="AU44" i="1"/>
  <c r="AV44" i="1" s="1"/>
  <c r="BD92" i="1"/>
  <c r="BE92" i="1" s="1"/>
  <c r="BA92" i="1"/>
  <c r="BB92" i="1" s="1"/>
  <c r="AX92" i="1"/>
  <c r="AY92" i="1" s="1"/>
  <c r="AU92" i="1"/>
  <c r="AV92" i="1" s="1"/>
  <c r="BD100" i="1"/>
  <c r="BE100" i="1" s="1"/>
  <c r="BA100" i="1"/>
  <c r="BB100" i="1" s="1"/>
  <c r="AX100" i="1"/>
  <c r="AY100" i="1" s="1"/>
  <c r="AU100" i="1"/>
  <c r="AV100" i="1" s="1"/>
  <c r="BD59" i="1"/>
  <c r="BE59" i="1" s="1"/>
  <c r="BA59" i="1"/>
  <c r="BB59" i="1" s="1"/>
  <c r="AX59" i="1"/>
  <c r="AY59" i="1" s="1"/>
  <c r="AU59" i="1"/>
  <c r="AV59" i="1" s="1"/>
  <c r="BD10" i="1"/>
  <c r="BE10" i="1" s="1"/>
  <c r="BA10" i="1"/>
  <c r="BB10" i="1" s="1"/>
  <c r="AX10" i="1"/>
  <c r="AY10" i="1" s="1"/>
  <c r="AU10" i="1"/>
  <c r="AV10" i="1" s="1"/>
  <c r="BD31" i="1"/>
  <c r="BE31" i="1" s="1"/>
  <c r="BA31" i="1"/>
  <c r="BB31" i="1" s="1"/>
  <c r="AX31" i="1"/>
  <c r="AY31" i="1" s="1"/>
  <c r="AU31" i="1"/>
  <c r="AV31" i="1" s="1"/>
  <c r="BD29" i="1"/>
  <c r="BE29" i="1" s="1"/>
  <c r="BA29" i="1"/>
  <c r="BB29" i="1" s="1"/>
  <c r="AX29" i="1"/>
  <c r="AY29" i="1" s="1"/>
  <c r="AU29" i="1"/>
  <c r="AV29" i="1" s="1"/>
  <c r="BD26" i="1"/>
  <c r="BE26" i="1" s="1"/>
  <c r="BA26" i="1"/>
  <c r="BB26" i="1" s="1"/>
  <c r="AX26" i="1"/>
  <c r="AY26" i="1" s="1"/>
  <c r="AU26" i="1"/>
  <c r="AV26" i="1" s="1"/>
  <c r="BD15" i="1"/>
  <c r="BE15" i="1" s="1"/>
  <c r="BA15" i="1"/>
  <c r="BB15" i="1" s="1"/>
  <c r="AX15" i="1"/>
  <c r="AY15" i="1" s="1"/>
  <c r="AU15" i="1"/>
  <c r="AV15" i="1" s="1"/>
  <c r="BD57" i="1"/>
  <c r="BE57" i="1" s="1"/>
  <c r="BA57" i="1"/>
  <c r="BB57" i="1" s="1"/>
  <c r="AX57" i="1"/>
  <c r="AY57" i="1" s="1"/>
  <c r="AU57" i="1"/>
  <c r="AV57" i="1" s="1"/>
  <c r="BD81" i="1"/>
  <c r="BE81" i="1" s="1"/>
  <c r="BA81" i="1"/>
  <c r="BB81" i="1" s="1"/>
  <c r="AX81" i="1"/>
  <c r="AY81" i="1" s="1"/>
  <c r="AU81" i="1"/>
  <c r="AV81" i="1" s="1"/>
  <c r="BD11" i="1"/>
  <c r="BE11" i="1" s="1"/>
  <c r="BA11" i="1"/>
  <c r="BB11" i="1" s="1"/>
  <c r="AX11" i="1"/>
  <c r="AY11" i="1" s="1"/>
  <c r="AU11" i="1"/>
  <c r="AV11" i="1" s="1"/>
  <c r="BD3" i="1"/>
  <c r="BE3" i="1" s="1"/>
  <c r="BA3" i="1"/>
  <c r="BB3" i="1" s="1"/>
  <c r="AX3" i="1"/>
  <c r="AY3" i="1" s="1"/>
  <c r="AU3" i="1"/>
  <c r="AV3" i="1" s="1"/>
  <c r="BD9" i="1"/>
  <c r="BE9" i="1" s="1"/>
  <c r="BA9" i="1"/>
  <c r="BB9" i="1" s="1"/>
  <c r="AX9" i="1"/>
  <c r="AY9" i="1" s="1"/>
  <c r="AU9" i="1"/>
  <c r="AV9" i="1" s="1"/>
  <c r="BD51" i="1"/>
  <c r="BE51" i="1" s="1"/>
  <c r="BA51" i="1"/>
  <c r="BB51" i="1" s="1"/>
  <c r="AX51" i="1"/>
  <c r="AY51" i="1" s="1"/>
  <c r="AU51" i="1"/>
  <c r="AV51" i="1" s="1"/>
  <c r="BD12" i="1"/>
  <c r="BE12" i="1" s="1"/>
  <c r="BA12" i="1"/>
  <c r="BB12" i="1" s="1"/>
  <c r="AX12" i="1"/>
  <c r="AY12" i="1" s="1"/>
  <c r="AU12" i="1"/>
  <c r="AV12" i="1" s="1"/>
  <c r="BD5" i="1"/>
  <c r="BE5" i="1" s="1"/>
  <c r="BA5" i="1"/>
  <c r="BB5" i="1" s="1"/>
  <c r="AX5" i="1"/>
  <c r="AY5" i="1" s="1"/>
  <c r="AU5" i="1"/>
  <c r="AV5" i="1" s="1"/>
  <c r="BD43" i="1"/>
  <c r="BE43" i="1" s="1"/>
  <c r="BA43" i="1"/>
  <c r="BB43" i="1" s="1"/>
  <c r="AX43" i="1"/>
  <c r="AY43" i="1" s="1"/>
  <c r="AU43" i="1"/>
  <c r="AV43" i="1" s="1"/>
  <c r="BD22" i="1"/>
  <c r="BE22" i="1" s="1"/>
  <c r="BA22" i="1"/>
  <c r="BB22" i="1" s="1"/>
  <c r="AX22" i="1"/>
  <c r="AY22" i="1" s="1"/>
  <c r="AU22" i="1"/>
  <c r="AV22" i="1" s="1"/>
  <c r="BD7" i="1"/>
  <c r="BE7" i="1" s="1"/>
  <c r="BA7" i="1"/>
  <c r="BB7" i="1" s="1"/>
  <c r="AX7" i="1"/>
  <c r="AY7" i="1" s="1"/>
  <c r="AU7" i="1"/>
  <c r="AV7" i="1" s="1"/>
  <c r="BD50" i="1"/>
  <c r="BE50" i="1" s="1"/>
  <c r="BA50" i="1"/>
  <c r="BB50" i="1" s="1"/>
  <c r="AX50" i="1"/>
  <c r="AY50" i="1" s="1"/>
  <c r="AU50" i="1"/>
  <c r="AV50" i="1" s="1"/>
  <c r="BD6" i="1"/>
  <c r="BE6" i="1" s="1"/>
  <c r="BA6" i="1"/>
  <c r="BB6" i="1" s="1"/>
  <c r="AX6" i="1"/>
  <c r="AY6" i="1" s="1"/>
  <c r="AU6" i="1"/>
  <c r="AV6" i="1" s="1"/>
  <c r="BD16" i="1"/>
  <c r="BE16" i="1" s="1"/>
  <c r="BA16" i="1"/>
  <c r="BB16" i="1" s="1"/>
  <c r="AX16" i="1"/>
  <c r="AY16" i="1" s="1"/>
  <c r="AU16" i="1"/>
  <c r="AV16" i="1" s="1"/>
  <c r="BD4" i="1"/>
  <c r="BE4" i="1" s="1"/>
  <c r="BA4" i="1"/>
  <c r="BB4" i="1" s="1"/>
  <c r="AX4" i="1"/>
  <c r="AY4" i="1" s="1"/>
  <c r="AU4" i="1"/>
  <c r="AV4" i="1" s="1"/>
  <c r="AI98" i="1"/>
  <c r="AJ98" i="1" s="1"/>
  <c r="AI171" i="1"/>
  <c r="AJ171" i="1" s="1"/>
  <c r="AI141" i="1"/>
  <c r="AJ141" i="1" s="1"/>
  <c r="AI159" i="1"/>
  <c r="AJ159" i="1" s="1"/>
  <c r="AI169" i="1"/>
  <c r="AJ169" i="1" s="1"/>
  <c r="AI165" i="1"/>
  <c r="AJ165" i="1" s="1"/>
  <c r="AI174" i="1"/>
  <c r="AJ174" i="1" s="1"/>
  <c r="AI170" i="1"/>
  <c r="AJ170" i="1" s="1"/>
  <c r="AI136" i="1"/>
  <c r="AJ136" i="1" s="1"/>
  <c r="AI173" i="1"/>
  <c r="AJ173" i="1" s="1"/>
  <c r="AI154" i="1"/>
  <c r="AJ154" i="1" s="1"/>
  <c r="AI168" i="1"/>
  <c r="AJ168" i="1" s="1"/>
  <c r="AI158" i="1"/>
  <c r="AJ158" i="1" s="1"/>
  <c r="AI166" i="1"/>
  <c r="AJ166" i="1" s="1"/>
  <c r="AI167" i="1"/>
  <c r="AJ167" i="1" s="1"/>
  <c r="AF98" i="1"/>
  <c r="AF171" i="1"/>
  <c r="AF141" i="1"/>
  <c r="AF159" i="1"/>
  <c r="AF169" i="1"/>
  <c r="AF165" i="1"/>
  <c r="AF174" i="1"/>
  <c r="AF170" i="1"/>
  <c r="AF136" i="1"/>
  <c r="AF173" i="1"/>
  <c r="AF154" i="1"/>
  <c r="AF168" i="1"/>
  <c r="AF158" i="1"/>
  <c r="AF166" i="1"/>
  <c r="AF167" i="1"/>
  <c r="AC98" i="1"/>
  <c r="AD98" i="1" s="1"/>
  <c r="AC171" i="1"/>
  <c r="AD171" i="1" s="1"/>
  <c r="AC141" i="1"/>
  <c r="AD141" i="1" s="1"/>
  <c r="AC159" i="1"/>
  <c r="AD159" i="1" s="1"/>
  <c r="AC169" i="1"/>
  <c r="AD169" i="1" s="1"/>
  <c r="AC165" i="1"/>
  <c r="AD165" i="1" s="1"/>
  <c r="AC174" i="1"/>
  <c r="AD174" i="1" s="1"/>
  <c r="AC170" i="1"/>
  <c r="AD170" i="1" s="1"/>
  <c r="AC136" i="1"/>
  <c r="AD136" i="1" s="1"/>
  <c r="AC173" i="1"/>
  <c r="AD173" i="1" s="1"/>
  <c r="AC154" i="1"/>
  <c r="AD154" i="1" s="1"/>
  <c r="AC168" i="1"/>
  <c r="AD168" i="1" s="1"/>
  <c r="AC158" i="1"/>
  <c r="AD158" i="1" s="1"/>
  <c r="AC166" i="1"/>
  <c r="AD166" i="1" s="1"/>
  <c r="AC167" i="1"/>
  <c r="AD167" i="1" s="1"/>
  <c r="Z98" i="1"/>
  <c r="AA98" i="1" s="1"/>
  <c r="Z171" i="1"/>
  <c r="AA171" i="1" s="1"/>
  <c r="Z141" i="1"/>
  <c r="AA141" i="1" s="1"/>
  <c r="Z159" i="1"/>
  <c r="AA159" i="1" s="1"/>
  <c r="Z169" i="1"/>
  <c r="AA169" i="1" s="1"/>
  <c r="Z165" i="1"/>
  <c r="AA165" i="1" s="1"/>
  <c r="Z174" i="1"/>
  <c r="AA174" i="1" s="1"/>
  <c r="Z170" i="1"/>
  <c r="AA170" i="1" s="1"/>
  <c r="Z136" i="1"/>
  <c r="AA136" i="1" s="1"/>
  <c r="Z173" i="1"/>
  <c r="AA173" i="1" s="1"/>
  <c r="Z154" i="1"/>
  <c r="AA154" i="1" s="1"/>
  <c r="Z168" i="1"/>
  <c r="AA168" i="1" s="1"/>
  <c r="Z158" i="1"/>
  <c r="AA158" i="1" s="1"/>
  <c r="Z166" i="1"/>
  <c r="AA166" i="1" s="1"/>
  <c r="Z167" i="1"/>
  <c r="AA167" i="1" s="1"/>
  <c r="AI126" i="1"/>
  <c r="AJ126" i="1" s="1"/>
  <c r="AF126" i="1"/>
  <c r="AC126" i="1"/>
  <c r="AD126" i="1" s="1"/>
  <c r="Z126" i="1"/>
  <c r="AA126" i="1" s="1"/>
  <c r="AI143" i="1"/>
  <c r="AJ143" i="1" s="1"/>
  <c r="AF143" i="1"/>
  <c r="AC143" i="1"/>
  <c r="AD143" i="1" s="1"/>
  <c r="Z143" i="1"/>
  <c r="AA143" i="1" s="1"/>
  <c r="AI162" i="1"/>
  <c r="AJ162" i="1" s="1"/>
  <c r="AF162" i="1"/>
  <c r="AC162" i="1"/>
  <c r="AD162" i="1" s="1"/>
  <c r="Z162" i="1"/>
  <c r="AA162" i="1" s="1"/>
  <c r="AI153" i="1"/>
  <c r="AJ153" i="1" s="1"/>
  <c r="AF153" i="1"/>
  <c r="AC153" i="1"/>
  <c r="AD153" i="1" s="1"/>
  <c r="Z153" i="1"/>
  <c r="AA153" i="1" s="1"/>
  <c r="AI112" i="1"/>
  <c r="AJ112" i="1" s="1"/>
  <c r="AF112" i="1"/>
  <c r="AC112" i="1"/>
  <c r="AD112" i="1" s="1"/>
  <c r="Z112" i="1"/>
  <c r="AA112" i="1" s="1"/>
  <c r="AI139" i="1"/>
  <c r="AJ139" i="1" s="1"/>
  <c r="AF139" i="1"/>
  <c r="AC139" i="1"/>
  <c r="AD139" i="1" s="1"/>
  <c r="Z139" i="1"/>
  <c r="AA139" i="1" s="1"/>
  <c r="AI131" i="1"/>
  <c r="AJ131" i="1" s="1"/>
  <c r="AF131" i="1"/>
  <c r="AC131" i="1"/>
  <c r="AD131" i="1" s="1"/>
  <c r="Z131" i="1"/>
  <c r="AA131" i="1" s="1"/>
  <c r="AI60" i="1"/>
  <c r="AJ60" i="1" s="1"/>
  <c r="AF60" i="1"/>
  <c r="AC60" i="1"/>
  <c r="AD60" i="1" s="1"/>
  <c r="Z60" i="1"/>
  <c r="AA60" i="1" s="1"/>
  <c r="AI164" i="1"/>
  <c r="AJ164" i="1" s="1"/>
  <c r="AF164" i="1"/>
  <c r="AC164" i="1"/>
  <c r="AD164" i="1" s="1"/>
  <c r="Z164" i="1"/>
  <c r="AA164" i="1" s="1"/>
  <c r="AI127" i="1"/>
  <c r="AJ127" i="1" s="1"/>
  <c r="AF127" i="1"/>
  <c r="AC127" i="1"/>
  <c r="AD127" i="1" s="1"/>
  <c r="Z127" i="1"/>
  <c r="AA127" i="1" s="1"/>
  <c r="AI140" i="1"/>
  <c r="AJ140" i="1" s="1"/>
  <c r="AF140" i="1"/>
  <c r="AC140" i="1"/>
  <c r="AD140" i="1" s="1"/>
  <c r="Z140" i="1"/>
  <c r="AA140" i="1" s="1"/>
  <c r="AI123" i="1"/>
  <c r="AJ123" i="1" s="1"/>
  <c r="AF123" i="1"/>
  <c r="AC123" i="1"/>
  <c r="AD123" i="1" s="1"/>
  <c r="Z123" i="1"/>
  <c r="AA123" i="1" s="1"/>
  <c r="AI150" i="1"/>
  <c r="AJ150" i="1" s="1"/>
  <c r="AF150" i="1"/>
  <c r="AC150" i="1"/>
  <c r="AD150" i="1" s="1"/>
  <c r="Z150" i="1"/>
  <c r="AA150" i="1" s="1"/>
  <c r="AI161" i="1"/>
  <c r="AJ161" i="1" s="1"/>
  <c r="AF161" i="1"/>
  <c r="AC161" i="1"/>
  <c r="AD161" i="1" s="1"/>
  <c r="Z161" i="1"/>
  <c r="AA161" i="1" s="1"/>
  <c r="AI114" i="1"/>
  <c r="AJ114" i="1" s="1"/>
  <c r="AF114" i="1"/>
  <c r="AC114" i="1"/>
  <c r="AD114" i="1" s="1"/>
  <c r="Z114" i="1"/>
  <c r="AA114" i="1" s="1"/>
  <c r="AI156" i="1"/>
  <c r="AJ156" i="1" s="1"/>
  <c r="AF156" i="1"/>
  <c r="AC156" i="1"/>
  <c r="AD156" i="1" s="1"/>
  <c r="Z156" i="1"/>
  <c r="AA156" i="1" s="1"/>
  <c r="AI124" i="1"/>
  <c r="AJ124" i="1" s="1"/>
  <c r="AF124" i="1"/>
  <c r="AC124" i="1"/>
  <c r="AD124" i="1" s="1"/>
  <c r="Z124" i="1"/>
  <c r="AA124" i="1" s="1"/>
  <c r="AI138" i="1"/>
  <c r="AJ138" i="1" s="1"/>
  <c r="AF138" i="1"/>
  <c r="AC138" i="1"/>
  <c r="AD138" i="1" s="1"/>
  <c r="Z138" i="1"/>
  <c r="AA138" i="1" s="1"/>
  <c r="AI145" i="1"/>
  <c r="AJ145" i="1" s="1"/>
  <c r="AF145" i="1"/>
  <c r="AC145" i="1"/>
  <c r="AD145" i="1" s="1"/>
  <c r="Z145" i="1"/>
  <c r="AA145" i="1" s="1"/>
  <c r="AI128" i="1"/>
  <c r="AJ128" i="1" s="1"/>
  <c r="AF128" i="1"/>
  <c r="AC128" i="1"/>
  <c r="AD128" i="1" s="1"/>
  <c r="Z128" i="1"/>
  <c r="AA128" i="1" s="1"/>
  <c r="AI73" i="1"/>
  <c r="AJ73" i="1" s="1"/>
  <c r="AF73" i="1"/>
  <c r="AC73" i="1"/>
  <c r="AD73" i="1" s="1"/>
  <c r="Z73" i="1"/>
  <c r="AA73" i="1" s="1"/>
  <c r="AI146" i="1"/>
  <c r="AJ146" i="1" s="1"/>
  <c r="AF146" i="1"/>
  <c r="AC146" i="1"/>
  <c r="AD146" i="1" s="1"/>
  <c r="Z146" i="1"/>
  <c r="AA146" i="1" s="1"/>
  <c r="AI163" i="1"/>
  <c r="AJ163" i="1" s="1"/>
  <c r="AF163" i="1"/>
  <c r="AC163" i="1"/>
  <c r="AD163" i="1" s="1"/>
  <c r="Z163" i="1"/>
  <c r="AA163" i="1" s="1"/>
  <c r="AI67" i="1"/>
  <c r="AJ67" i="1" s="1"/>
  <c r="AF67" i="1"/>
  <c r="AC67" i="1"/>
  <c r="AD67" i="1" s="1"/>
  <c r="Z67" i="1"/>
  <c r="AA67" i="1" s="1"/>
  <c r="AI148" i="1"/>
  <c r="AJ148" i="1" s="1"/>
  <c r="AF148" i="1"/>
  <c r="AC148" i="1"/>
  <c r="AD148" i="1" s="1"/>
  <c r="Z148" i="1"/>
  <c r="AA148" i="1" s="1"/>
  <c r="AI135" i="1"/>
  <c r="AJ135" i="1" s="1"/>
  <c r="AF135" i="1"/>
  <c r="AC135" i="1"/>
  <c r="AD135" i="1" s="1"/>
  <c r="Z135" i="1"/>
  <c r="AA135" i="1" s="1"/>
  <c r="AI152" i="1"/>
  <c r="AJ152" i="1" s="1"/>
  <c r="AF152" i="1"/>
  <c r="AC152" i="1"/>
  <c r="AD152" i="1" s="1"/>
  <c r="Z152" i="1"/>
  <c r="AA152" i="1" s="1"/>
  <c r="AI104" i="1"/>
  <c r="AJ104" i="1" s="1"/>
  <c r="AF104" i="1"/>
  <c r="AC104" i="1"/>
  <c r="AD104" i="1" s="1"/>
  <c r="Z104" i="1"/>
  <c r="AA104" i="1" s="1"/>
  <c r="AI144" i="1"/>
  <c r="AJ144" i="1" s="1"/>
  <c r="AF144" i="1"/>
  <c r="AC144" i="1"/>
  <c r="AD144" i="1" s="1"/>
  <c r="Z144" i="1"/>
  <c r="AA144" i="1" s="1"/>
  <c r="AI103" i="1"/>
  <c r="AJ103" i="1" s="1"/>
  <c r="AF103" i="1"/>
  <c r="AC103" i="1"/>
  <c r="AD103" i="1" s="1"/>
  <c r="Z103" i="1"/>
  <c r="AA103" i="1" s="1"/>
  <c r="AI96" i="1"/>
  <c r="AJ96" i="1" s="1"/>
  <c r="AF96" i="1"/>
  <c r="AC96" i="1"/>
  <c r="AD96" i="1" s="1"/>
  <c r="Z96" i="1"/>
  <c r="AA96" i="1" s="1"/>
  <c r="AI121" i="1"/>
  <c r="AJ121" i="1" s="1"/>
  <c r="AF121" i="1"/>
  <c r="AC121" i="1"/>
  <c r="AD121" i="1" s="1"/>
  <c r="Z121" i="1"/>
  <c r="AA121" i="1" s="1"/>
  <c r="AI157" i="1"/>
  <c r="AJ157" i="1" s="1"/>
  <c r="AF157" i="1"/>
  <c r="AC157" i="1"/>
  <c r="AD157" i="1" s="1"/>
  <c r="Z157" i="1"/>
  <c r="AA157" i="1" s="1"/>
  <c r="AI155" i="1"/>
  <c r="AJ155" i="1" s="1"/>
  <c r="AF155" i="1"/>
  <c r="AC155" i="1"/>
  <c r="AD155" i="1" s="1"/>
  <c r="Z155" i="1"/>
  <c r="AA155" i="1" s="1"/>
  <c r="AI151" i="1"/>
  <c r="AJ151" i="1" s="1"/>
  <c r="AF151" i="1"/>
  <c r="AC151" i="1"/>
  <c r="AD151" i="1" s="1"/>
  <c r="Z151" i="1"/>
  <c r="AA151" i="1" s="1"/>
  <c r="AI132" i="1"/>
  <c r="AJ132" i="1" s="1"/>
  <c r="AF132" i="1"/>
  <c r="AC132" i="1"/>
  <c r="AD132" i="1" s="1"/>
  <c r="Z132" i="1"/>
  <c r="AA132" i="1" s="1"/>
  <c r="AI117" i="1"/>
  <c r="AJ117" i="1" s="1"/>
  <c r="AF117" i="1"/>
  <c r="AC117" i="1"/>
  <c r="AD117" i="1" s="1"/>
  <c r="Z117" i="1"/>
  <c r="AA117" i="1" s="1"/>
  <c r="AI147" i="1"/>
  <c r="AJ147" i="1" s="1"/>
  <c r="AF147" i="1"/>
  <c r="AC147" i="1"/>
  <c r="AD147" i="1" s="1"/>
  <c r="Z147" i="1"/>
  <c r="AA147" i="1" s="1"/>
  <c r="AI160" i="1"/>
  <c r="AJ160" i="1" s="1"/>
  <c r="AF160" i="1"/>
  <c r="AC160" i="1"/>
  <c r="AD160" i="1" s="1"/>
  <c r="Z160" i="1"/>
  <c r="AA160" i="1" s="1"/>
  <c r="AI172" i="1"/>
  <c r="AJ172" i="1" s="1"/>
  <c r="AF172" i="1"/>
  <c r="AC172" i="1"/>
  <c r="AD172" i="1" s="1"/>
  <c r="Z172" i="1"/>
  <c r="AA172" i="1" s="1"/>
  <c r="AI149" i="1"/>
  <c r="AJ149" i="1" s="1"/>
  <c r="AF149" i="1"/>
  <c r="AC149" i="1"/>
  <c r="AD149" i="1" s="1"/>
  <c r="Z149" i="1"/>
  <c r="AA149" i="1" s="1"/>
  <c r="AI93" i="1"/>
  <c r="AJ93" i="1" s="1"/>
  <c r="AF93" i="1"/>
  <c r="AC93" i="1"/>
  <c r="AD93" i="1" s="1"/>
  <c r="Z93" i="1"/>
  <c r="AA93" i="1" s="1"/>
  <c r="AI129" i="1"/>
  <c r="AJ129" i="1" s="1"/>
  <c r="AF129" i="1"/>
  <c r="AC129" i="1"/>
  <c r="AD129" i="1" s="1"/>
  <c r="Z129" i="1"/>
  <c r="AA129" i="1" s="1"/>
  <c r="AI86" i="1"/>
  <c r="AJ86" i="1" s="1"/>
  <c r="AF86" i="1"/>
  <c r="AC86" i="1"/>
  <c r="AD86" i="1" s="1"/>
  <c r="Z86" i="1"/>
  <c r="AA86" i="1" s="1"/>
  <c r="AI66" i="1"/>
  <c r="AJ66" i="1" s="1"/>
  <c r="AF66" i="1"/>
  <c r="AC66" i="1"/>
  <c r="AD66" i="1" s="1"/>
  <c r="Z66" i="1"/>
  <c r="AA66" i="1" s="1"/>
  <c r="AI125" i="1"/>
  <c r="AJ125" i="1" s="1"/>
  <c r="AF125" i="1"/>
  <c r="AC125" i="1"/>
  <c r="AD125" i="1" s="1"/>
  <c r="Z125" i="1"/>
  <c r="AA125" i="1" s="1"/>
  <c r="AI113" i="1"/>
  <c r="AJ113" i="1" s="1"/>
  <c r="AF113" i="1"/>
  <c r="AC113" i="1"/>
  <c r="AD113" i="1" s="1"/>
  <c r="Z113" i="1"/>
  <c r="AA113" i="1" s="1"/>
  <c r="AI134" i="1"/>
  <c r="AJ134" i="1" s="1"/>
  <c r="AF134" i="1"/>
  <c r="AC134" i="1"/>
  <c r="AD134" i="1" s="1"/>
  <c r="Z134" i="1"/>
  <c r="AA134" i="1" s="1"/>
  <c r="AI106" i="1"/>
  <c r="AJ106" i="1" s="1"/>
  <c r="AF106" i="1"/>
  <c r="AC106" i="1"/>
  <c r="AD106" i="1" s="1"/>
  <c r="Z106" i="1"/>
  <c r="AA106" i="1" s="1"/>
  <c r="AI115" i="1"/>
  <c r="AJ115" i="1" s="1"/>
  <c r="AF115" i="1"/>
  <c r="AC115" i="1"/>
  <c r="AD115" i="1" s="1"/>
  <c r="Z115" i="1"/>
  <c r="AA115" i="1" s="1"/>
  <c r="AI133" i="1"/>
  <c r="AJ133" i="1" s="1"/>
  <c r="AF133" i="1"/>
  <c r="AC133" i="1"/>
  <c r="AD133" i="1" s="1"/>
  <c r="Z133" i="1"/>
  <c r="AA133" i="1" s="1"/>
  <c r="AI68" i="1"/>
  <c r="AJ68" i="1" s="1"/>
  <c r="AF68" i="1"/>
  <c r="AC68" i="1"/>
  <c r="AD68" i="1" s="1"/>
  <c r="Z68" i="1"/>
  <c r="AA68" i="1" s="1"/>
  <c r="AI85" i="1"/>
  <c r="AJ85" i="1" s="1"/>
  <c r="AF85" i="1"/>
  <c r="AC85" i="1"/>
  <c r="AD85" i="1" s="1"/>
  <c r="Z85" i="1"/>
  <c r="AA85" i="1" s="1"/>
  <c r="AI122" i="1"/>
  <c r="AJ122" i="1" s="1"/>
  <c r="AF122" i="1"/>
  <c r="AC122" i="1"/>
  <c r="AD122" i="1" s="1"/>
  <c r="Z122" i="1"/>
  <c r="AA122" i="1" s="1"/>
  <c r="AI79" i="1"/>
  <c r="AJ79" i="1" s="1"/>
  <c r="AF79" i="1"/>
  <c r="AC79" i="1"/>
  <c r="AD79" i="1" s="1"/>
  <c r="Z79" i="1"/>
  <c r="AA79" i="1" s="1"/>
  <c r="AI108" i="1"/>
  <c r="AJ108" i="1" s="1"/>
  <c r="AF108" i="1"/>
  <c r="AC108" i="1"/>
  <c r="AD108" i="1" s="1"/>
  <c r="Z108" i="1"/>
  <c r="AA108" i="1" s="1"/>
  <c r="AI92" i="1"/>
  <c r="AJ92" i="1" s="1"/>
  <c r="AF92" i="1"/>
  <c r="AC92" i="1"/>
  <c r="AD92" i="1" s="1"/>
  <c r="Z92" i="1"/>
  <c r="AA92" i="1" s="1"/>
  <c r="AI130" i="1"/>
  <c r="AJ130" i="1" s="1"/>
  <c r="AF130" i="1"/>
  <c r="AC130" i="1"/>
  <c r="AD130" i="1" s="1"/>
  <c r="Z130" i="1"/>
  <c r="AA130" i="1" s="1"/>
  <c r="AI84" i="1"/>
  <c r="AJ84" i="1" s="1"/>
  <c r="AF84" i="1"/>
  <c r="AC84" i="1"/>
  <c r="AD84" i="1" s="1"/>
  <c r="Z84" i="1"/>
  <c r="AA84" i="1" s="1"/>
  <c r="AI97" i="1"/>
  <c r="AJ97" i="1" s="1"/>
  <c r="AF97" i="1"/>
  <c r="AC97" i="1"/>
  <c r="AD97" i="1" s="1"/>
  <c r="Z97" i="1"/>
  <c r="AA97" i="1" s="1"/>
  <c r="AI110" i="1"/>
  <c r="AJ110" i="1" s="1"/>
  <c r="AF110" i="1"/>
  <c r="AC110" i="1"/>
  <c r="AD110" i="1" s="1"/>
  <c r="Z110" i="1"/>
  <c r="AA110" i="1" s="1"/>
  <c r="AI90" i="1"/>
  <c r="AJ90" i="1" s="1"/>
  <c r="AF90" i="1"/>
  <c r="AC90" i="1"/>
  <c r="AD90" i="1" s="1"/>
  <c r="Z90" i="1"/>
  <c r="AA90" i="1" s="1"/>
  <c r="AI101" i="1"/>
  <c r="AJ101" i="1" s="1"/>
  <c r="AF101" i="1"/>
  <c r="AC101" i="1"/>
  <c r="AD101" i="1" s="1"/>
  <c r="Z101" i="1"/>
  <c r="AA101" i="1" s="1"/>
  <c r="AI88" i="1"/>
  <c r="AJ88" i="1" s="1"/>
  <c r="AF88" i="1"/>
  <c r="AC88" i="1"/>
  <c r="AD88" i="1" s="1"/>
  <c r="Z88" i="1"/>
  <c r="AA88" i="1" s="1"/>
  <c r="AI107" i="1"/>
  <c r="AJ107" i="1" s="1"/>
  <c r="AF107" i="1"/>
  <c r="AC107" i="1"/>
  <c r="AD107" i="1" s="1"/>
  <c r="Z107" i="1"/>
  <c r="AA107" i="1" s="1"/>
  <c r="AI89" i="1"/>
  <c r="AJ89" i="1" s="1"/>
  <c r="AF89" i="1"/>
  <c r="AC89" i="1"/>
  <c r="AD89" i="1" s="1"/>
  <c r="Z89" i="1"/>
  <c r="AA89" i="1" s="1"/>
  <c r="AI81" i="1"/>
  <c r="AJ81" i="1" s="1"/>
  <c r="AF81" i="1"/>
  <c r="AC81" i="1"/>
  <c r="AD81" i="1" s="1"/>
  <c r="Z81" i="1"/>
  <c r="AA81" i="1" s="1"/>
  <c r="AI75" i="1"/>
  <c r="AJ75" i="1" s="1"/>
  <c r="AF75" i="1"/>
  <c r="AC75" i="1"/>
  <c r="AD75" i="1" s="1"/>
  <c r="Z75" i="1"/>
  <c r="AA75" i="1" s="1"/>
  <c r="AI95" i="1"/>
  <c r="AJ95" i="1" s="1"/>
  <c r="AF95" i="1"/>
  <c r="AC95" i="1"/>
  <c r="AD95" i="1" s="1"/>
  <c r="Z95" i="1"/>
  <c r="AA95" i="1" s="1"/>
  <c r="AI63" i="1"/>
  <c r="AJ63" i="1" s="1"/>
  <c r="AF63" i="1"/>
  <c r="AC63" i="1"/>
  <c r="AD63" i="1" s="1"/>
  <c r="Z63" i="1"/>
  <c r="AA63" i="1" s="1"/>
  <c r="AI74" i="1"/>
  <c r="AJ74" i="1" s="1"/>
  <c r="AF74" i="1"/>
  <c r="AC74" i="1"/>
  <c r="AD74" i="1" s="1"/>
  <c r="Z74" i="1"/>
  <c r="AA74" i="1" s="1"/>
  <c r="AI77" i="1"/>
  <c r="AJ77" i="1" s="1"/>
  <c r="AF77" i="1"/>
  <c r="AC77" i="1"/>
  <c r="AD77" i="1" s="1"/>
  <c r="Z77" i="1"/>
  <c r="AA77" i="1" s="1"/>
  <c r="AI111" i="1"/>
  <c r="AJ111" i="1" s="1"/>
  <c r="AF111" i="1"/>
  <c r="AC111" i="1"/>
  <c r="AD111" i="1" s="1"/>
  <c r="Z111" i="1"/>
  <c r="AA111" i="1" s="1"/>
  <c r="AI30" i="1"/>
  <c r="AJ30" i="1" s="1"/>
  <c r="AF30" i="1"/>
  <c r="AC30" i="1"/>
  <c r="AD30" i="1" s="1"/>
  <c r="Z30" i="1"/>
  <c r="AA30" i="1" s="1"/>
  <c r="AI65" i="1"/>
  <c r="AJ65" i="1" s="1"/>
  <c r="AF65" i="1"/>
  <c r="AC65" i="1"/>
  <c r="AD65" i="1" s="1"/>
  <c r="Z65" i="1"/>
  <c r="AA65" i="1" s="1"/>
  <c r="AI71" i="1"/>
  <c r="AJ71" i="1" s="1"/>
  <c r="AF71" i="1"/>
  <c r="AC71" i="1"/>
  <c r="AD71" i="1" s="1"/>
  <c r="Z71" i="1"/>
  <c r="AA71" i="1" s="1"/>
  <c r="AI109" i="1"/>
  <c r="AJ109" i="1" s="1"/>
  <c r="AF109" i="1"/>
  <c r="AC109" i="1"/>
  <c r="AD109" i="1" s="1"/>
  <c r="Z109" i="1"/>
  <c r="AA109" i="1" s="1"/>
  <c r="AI118" i="1"/>
  <c r="AJ118" i="1" s="1"/>
  <c r="AF118" i="1"/>
  <c r="AC118" i="1"/>
  <c r="AD118" i="1" s="1"/>
  <c r="Z118" i="1"/>
  <c r="AA118" i="1" s="1"/>
  <c r="AI137" i="1"/>
  <c r="AJ137" i="1" s="1"/>
  <c r="AF137" i="1"/>
  <c r="AC137" i="1"/>
  <c r="AD137" i="1" s="1"/>
  <c r="Z137" i="1"/>
  <c r="AA137" i="1" s="1"/>
  <c r="AI83" i="1"/>
  <c r="AJ83" i="1" s="1"/>
  <c r="AF83" i="1"/>
  <c r="AC83" i="1"/>
  <c r="AD83" i="1" s="1"/>
  <c r="Z83" i="1"/>
  <c r="AA83" i="1" s="1"/>
  <c r="AI76" i="1"/>
  <c r="AJ76" i="1" s="1"/>
  <c r="AF76" i="1"/>
  <c r="AC76" i="1"/>
  <c r="AD76" i="1" s="1"/>
  <c r="Z76" i="1"/>
  <c r="AA76" i="1" s="1"/>
  <c r="AI99" i="1"/>
  <c r="AJ99" i="1" s="1"/>
  <c r="AF99" i="1"/>
  <c r="AC99" i="1"/>
  <c r="AD99" i="1" s="1"/>
  <c r="Z99" i="1"/>
  <c r="AA99" i="1" s="1"/>
  <c r="AI72" i="1"/>
  <c r="AJ72" i="1" s="1"/>
  <c r="AF72" i="1"/>
  <c r="AC72" i="1"/>
  <c r="AD72" i="1" s="1"/>
  <c r="Z72" i="1"/>
  <c r="AA72" i="1" s="1"/>
  <c r="AI105" i="1"/>
  <c r="AJ105" i="1" s="1"/>
  <c r="AF105" i="1"/>
  <c r="AC105" i="1"/>
  <c r="AD105" i="1" s="1"/>
  <c r="Z105" i="1"/>
  <c r="AA105" i="1" s="1"/>
  <c r="AI46" i="1"/>
  <c r="AJ46" i="1" s="1"/>
  <c r="AF46" i="1"/>
  <c r="AC46" i="1"/>
  <c r="AD46" i="1" s="1"/>
  <c r="Z46" i="1"/>
  <c r="AA46" i="1" s="1"/>
  <c r="AI100" i="1"/>
  <c r="AJ100" i="1" s="1"/>
  <c r="AF100" i="1"/>
  <c r="AC100" i="1"/>
  <c r="AD100" i="1" s="1"/>
  <c r="Z100" i="1"/>
  <c r="AA100" i="1" s="1"/>
  <c r="AI119" i="1"/>
  <c r="AJ119" i="1" s="1"/>
  <c r="AF119" i="1"/>
  <c r="AC119" i="1"/>
  <c r="AD119" i="1" s="1"/>
  <c r="Z119" i="1"/>
  <c r="AA119" i="1" s="1"/>
  <c r="AI78" i="1"/>
  <c r="AJ78" i="1" s="1"/>
  <c r="AF78" i="1"/>
  <c r="AC78" i="1"/>
  <c r="AD78" i="1" s="1"/>
  <c r="Z78" i="1"/>
  <c r="AA78" i="1" s="1"/>
  <c r="AI54" i="1"/>
  <c r="AJ54" i="1" s="1"/>
  <c r="AF54" i="1"/>
  <c r="AC54" i="1"/>
  <c r="AD54" i="1" s="1"/>
  <c r="Z54" i="1"/>
  <c r="AA54" i="1" s="1"/>
  <c r="AI94" i="1"/>
  <c r="AJ94" i="1" s="1"/>
  <c r="AF94" i="1"/>
  <c r="AC94" i="1"/>
  <c r="AD94" i="1" s="1"/>
  <c r="Z94" i="1"/>
  <c r="AA94" i="1" s="1"/>
  <c r="AI53" i="1"/>
  <c r="AJ53" i="1" s="1"/>
  <c r="AF53" i="1"/>
  <c r="AC53" i="1"/>
  <c r="AD53" i="1" s="1"/>
  <c r="Z53" i="1"/>
  <c r="AA53" i="1" s="1"/>
  <c r="AI31" i="1"/>
  <c r="AJ31" i="1" s="1"/>
  <c r="AF31" i="1"/>
  <c r="AC31" i="1"/>
  <c r="AD31" i="1" s="1"/>
  <c r="Z31" i="1"/>
  <c r="AA31" i="1" s="1"/>
  <c r="AI116" i="1"/>
  <c r="AJ116" i="1" s="1"/>
  <c r="AF116" i="1"/>
  <c r="AC116" i="1"/>
  <c r="AD116" i="1" s="1"/>
  <c r="Z116" i="1"/>
  <c r="AA116" i="1" s="1"/>
  <c r="AI25" i="1"/>
  <c r="AJ25" i="1" s="1"/>
  <c r="AF25" i="1"/>
  <c r="AC25" i="1"/>
  <c r="AD25" i="1" s="1"/>
  <c r="Z25" i="1"/>
  <c r="AA25" i="1" s="1"/>
  <c r="AI91" i="1"/>
  <c r="AJ91" i="1" s="1"/>
  <c r="AF91" i="1"/>
  <c r="AC91" i="1"/>
  <c r="AD91" i="1" s="1"/>
  <c r="Z91" i="1"/>
  <c r="AA91" i="1" s="1"/>
  <c r="AI57" i="1"/>
  <c r="AJ57" i="1" s="1"/>
  <c r="AF57" i="1"/>
  <c r="AC57" i="1"/>
  <c r="AD57" i="1" s="1"/>
  <c r="Z57" i="1"/>
  <c r="AA57" i="1" s="1"/>
  <c r="AI142" i="1"/>
  <c r="AJ142" i="1" s="1"/>
  <c r="AF142" i="1"/>
  <c r="AC142" i="1"/>
  <c r="AD142" i="1" s="1"/>
  <c r="Z142" i="1"/>
  <c r="AA142" i="1" s="1"/>
  <c r="AI55" i="1"/>
  <c r="AJ55" i="1" s="1"/>
  <c r="AF55" i="1"/>
  <c r="AC55" i="1"/>
  <c r="AD55" i="1" s="1"/>
  <c r="Z55" i="1"/>
  <c r="AA55" i="1" s="1"/>
  <c r="AI102" i="1"/>
  <c r="AJ102" i="1" s="1"/>
  <c r="AF102" i="1"/>
  <c r="AC102" i="1"/>
  <c r="AD102" i="1" s="1"/>
  <c r="Z102" i="1"/>
  <c r="AA102" i="1" s="1"/>
  <c r="AI120" i="1"/>
  <c r="AJ120" i="1" s="1"/>
  <c r="AF120" i="1"/>
  <c r="AC120" i="1"/>
  <c r="AD120" i="1" s="1"/>
  <c r="Z120" i="1"/>
  <c r="AA120" i="1" s="1"/>
  <c r="AI87" i="1"/>
  <c r="AJ87" i="1" s="1"/>
  <c r="AF87" i="1"/>
  <c r="AC87" i="1"/>
  <c r="AD87" i="1" s="1"/>
  <c r="Z87" i="1"/>
  <c r="AA87" i="1" s="1"/>
  <c r="AI35" i="1"/>
  <c r="AJ35" i="1" s="1"/>
  <c r="AF35" i="1"/>
  <c r="AC35" i="1"/>
  <c r="AD35" i="1" s="1"/>
  <c r="Z35" i="1"/>
  <c r="AA35" i="1" s="1"/>
  <c r="AI70" i="1"/>
  <c r="AJ70" i="1" s="1"/>
  <c r="AF70" i="1"/>
  <c r="AC70" i="1"/>
  <c r="AD70" i="1" s="1"/>
  <c r="Z70" i="1"/>
  <c r="AA70" i="1" s="1"/>
  <c r="AI47" i="1"/>
  <c r="AJ47" i="1" s="1"/>
  <c r="AF47" i="1"/>
  <c r="AC47" i="1"/>
  <c r="AD47" i="1" s="1"/>
  <c r="Z47" i="1"/>
  <c r="AA47" i="1" s="1"/>
  <c r="AI34" i="1"/>
  <c r="AJ34" i="1" s="1"/>
  <c r="AF34" i="1"/>
  <c r="AC34" i="1"/>
  <c r="AD34" i="1" s="1"/>
  <c r="Z34" i="1"/>
  <c r="AA34" i="1" s="1"/>
  <c r="AI69" i="1"/>
  <c r="AJ69" i="1" s="1"/>
  <c r="AF69" i="1"/>
  <c r="AC69" i="1"/>
  <c r="AD69" i="1" s="1"/>
  <c r="Z69" i="1"/>
  <c r="AA69" i="1" s="1"/>
  <c r="AI80" i="1"/>
  <c r="AJ80" i="1" s="1"/>
  <c r="AF80" i="1"/>
  <c r="AC80" i="1"/>
  <c r="AD80" i="1" s="1"/>
  <c r="Z80" i="1"/>
  <c r="AA80" i="1" s="1"/>
  <c r="AI82" i="1"/>
  <c r="AJ82" i="1" s="1"/>
  <c r="AF82" i="1"/>
  <c r="AC82" i="1"/>
  <c r="AD82" i="1" s="1"/>
  <c r="Z82" i="1"/>
  <c r="AA82" i="1" s="1"/>
  <c r="AI11" i="1"/>
  <c r="AJ11" i="1" s="1"/>
  <c r="AF11" i="1"/>
  <c r="AC11" i="1"/>
  <c r="AD11" i="1" s="1"/>
  <c r="Z11" i="1"/>
  <c r="AA11" i="1" s="1"/>
  <c r="AI51" i="1"/>
  <c r="AJ51" i="1" s="1"/>
  <c r="AF51" i="1"/>
  <c r="AC51" i="1"/>
  <c r="AD51" i="1" s="1"/>
  <c r="Z51" i="1"/>
  <c r="AA51" i="1" s="1"/>
  <c r="AI41" i="1"/>
  <c r="AJ41" i="1" s="1"/>
  <c r="AF41" i="1"/>
  <c r="AC41" i="1"/>
  <c r="AD41" i="1" s="1"/>
  <c r="Z41" i="1"/>
  <c r="AA41" i="1" s="1"/>
  <c r="AI59" i="1"/>
  <c r="AJ59" i="1" s="1"/>
  <c r="AF59" i="1"/>
  <c r="AC59" i="1"/>
  <c r="AD59" i="1" s="1"/>
  <c r="Z59" i="1"/>
  <c r="AA59" i="1" s="1"/>
  <c r="AI29" i="1"/>
  <c r="AJ29" i="1" s="1"/>
  <c r="AF29" i="1"/>
  <c r="AC29" i="1"/>
  <c r="AD29" i="1" s="1"/>
  <c r="Z29" i="1"/>
  <c r="AA29" i="1" s="1"/>
  <c r="AI56" i="1"/>
  <c r="AJ56" i="1" s="1"/>
  <c r="AF56" i="1"/>
  <c r="AC56" i="1"/>
  <c r="AD56" i="1" s="1"/>
  <c r="Z56" i="1"/>
  <c r="AA56" i="1" s="1"/>
  <c r="AI58" i="1"/>
  <c r="AJ58" i="1" s="1"/>
  <c r="AF58" i="1"/>
  <c r="AC58" i="1"/>
  <c r="AD58" i="1" s="1"/>
  <c r="Z58" i="1"/>
  <c r="AA58" i="1" s="1"/>
  <c r="AI26" i="1"/>
  <c r="AJ26" i="1" s="1"/>
  <c r="AF26" i="1"/>
  <c r="AC26" i="1"/>
  <c r="AD26" i="1" s="1"/>
  <c r="Z26" i="1"/>
  <c r="AA26" i="1" s="1"/>
  <c r="AI52" i="1"/>
  <c r="AJ52" i="1" s="1"/>
  <c r="AF52" i="1"/>
  <c r="AC52" i="1"/>
  <c r="AD52" i="1" s="1"/>
  <c r="Z52" i="1"/>
  <c r="AA52" i="1" s="1"/>
  <c r="AI62" i="1"/>
  <c r="AJ62" i="1" s="1"/>
  <c r="AF62" i="1"/>
  <c r="AC62" i="1"/>
  <c r="AD62" i="1" s="1"/>
  <c r="Z62" i="1"/>
  <c r="AA62" i="1" s="1"/>
  <c r="AI61" i="1"/>
  <c r="AJ61" i="1" s="1"/>
  <c r="AF61" i="1"/>
  <c r="AC61" i="1"/>
  <c r="AD61" i="1" s="1"/>
  <c r="Z61" i="1"/>
  <c r="AA61" i="1" s="1"/>
  <c r="AI33" i="1"/>
  <c r="AJ33" i="1" s="1"/>
  <c r="AF33" i="1"/>
  <c r="AC33" i="1"/>
  <c r="AD33" i="1" s="1"/>
  <c r="Z33" i="1"/>
  <c r="AA33" i="1" s="1"/>
  <c r="AI45" i="1"/>
  <c r="AJ45" i="1" s="1"/>
  <c r="AF45" i="1"/>
  <c r="AC45" i="1"/>
  <c r="AD45" i="1" s="1"/>
  <c r="Z45" i="1"/>
  <c r="AA45" i="1" s="1"/>
  <c r="AI64" i="1"/>
  <c r="AJ64" i="1" s="1"/>
  <c r="AF64" i="1"/>
  <c r="AC64" i="1"/>
  <c r="AD64" i="1" s="1"/>
  <c r="Z64" i="1"/>
  <c r="AA64" i="1" s="1"/>
  <c r="AI40" i="1"/>
  <c r="AJ40" i="1" s="1"/>
  <c r="AF40" i="1"/>
  <c r="AC40" i="1"/>
  <c r="AD40" i="1" s="1"/>
  <c r="Z40" i="1"/>
  <c r="AA40" i="1" s="1"/>
  <c r="AI15" i="1"/>
  <c r="AJ15" i="1" s="1"/>
  <c r="AF15" i="1"/>
  <c r="AC15" i="1"/>
  <c r="AD15" i="1" s="1"/>
  <c r="Z15" i="1"/>
  <c r="AA15" i="1" s="1"/>
  <c r="AI42" i="1"/>
  <c r="AJ42" i="1" s="1"/>
  <c r="AF42" i="1"/>
  <c r="AC42" i="1"/>
  <c r="AD42" i="1" s="1"/>
  <c r="Z42" i="1"/>
  <c r="AA42" i="1" s="1"/>
  <c r="AI39" i="1"/>
  <c r="AJ39" i="1" s="1"/>
  <c r="AF39" i="1"/>
  <c r="AC39" i="1"/>
  <c r="AD39" i="1" s="1"/>
  <c r="Z39" i="1"/>
  <c r="AA39" i="1" s="1"/>
  <c r="AI13" i="1"/>
  <c r="AJ13" i="1" s="1"/>
  <c r="AF13" i="1"/>
  <c r="AC13" i="1"/>
  <c r="AD13" i="1" s="1"/>
  <c r="Z13" i="1"/>
  <c r="AA13" i="1" s="1"/>
  <c r="AI49" i="1"/>
  <c r="AJ49" i="1" s="1"/>
  <c r="AF49" i="1"/>
  <c r="AC49" i="1"/>
  <c r="AD49" i="1" s="1"/>
  <c r="Z49" i="1"/>
  <c r="AA49" i="1" s="1"/>
  <c r="AI12" i="1"/>
  <c r="AJ12" i="1" s="1"/>
  <c r="AF12" i="1"/>
  <c r="AC12" i="1"/>
  <c r="AD12" i="1" s="1"/>
  <c r="Z12" i="1"/>
  <c r="AA12" i="1" s="1"/>
  <c r="AI28" i="1"/>
  <c r="AJ28" i="1" s="1"/>
  <c r="AF28" i="1"/>
  <c r="AC28" i="1"/>
  <c r="AD28" i="1" s="1"/>
  <c r="Z28" i="1"/>
  <c r="AA28" i="1" s="1"/>
  <c r="AI48" i="1"/>
  <c r="AJ48" i="1" s="1"/>
  <c r="AF48" i="1"/>
  <c r="AC48" i="1"/>
  <c r="AD48" i="1" s="1"/>
  <c r="Z48" i="1"/>
  <c r="AA48" i="1" s="1"/>
  <c r="AI36" i="1"/>
  <c r="AJ36" i="1" s="1"/>
  <c r="AF36" i="1"/>
  <c r="AC36" i="1"/>
  <c r="AD36" i="1" s="1"/>
  <c r="Z36" i="1"/>
  <c r="AA36" i="1" s="1"/>
  <c r="AI8" i="1"/>
  <c r="AJ8" i="1" s="1"/>
  <c r="AF8" i="1"/>
  <c r="AC8" i="1"/>
  <c r="AD8" i="1" s="1"/>
  <c r="Z8" i="1"/>
  <c r="AA8" i="1" s="1"/>
  <c r="AI19" i="1"/>
  <c r="AJ19" i="1" s="1"/>
  <c r="AF19" i="1"/>
  <c r="AC19" i="1"/>
  <c r="AD19" i="1" s="1"/>
  <c r="Z19" i="1"/>
  <c r="AA19" i="1" s="1"/>
  <c r="AI23" i="1"/>
  <c r="AJ23" i="1" s="1"/>
  <c r="AF23" i="1"/>
  <c r="AC23" i="1"/>
  <c r="AD23" i="1" s="1"/>
  <c r="Z23" i="1"/>
  <c r="AA23" i="1" s="1"/>
  <c r="AI44" i="1"/>
  <c r="AJ44" i="1" s="1"/>
  <c r="AF44" i="1"/>
  <c r="AC44" i="1"/>
  <c r="AD44" i="1" s="1"/>
  <c r="Z44" i="1"/>
  <c r="AA44" i="1" s="1"/>
  <c r="AI27" i="1"/>
  <c r="AJ27" i="1" s="1"/>
  <c r="AF27" i="1"/>
  <c r="AC27" i="1"/>
  <c r="AD27" i="1" s="1"/>
  <c r="Z27" i="1"/>
  <c r="AA27" i="1" s="1"/>
  <c r="AI20" i="1"/>
  <c r="AJ20" i="1" s="1"/>
  <c r="AF20" i="1"/>
  <c r="AC20" i="1"/>
  <c r="AD20" i="1" s="1"/>
  <c r="Z20" i="1"/>
  <c r="AA20" i="1" s="1"/>
  <c r="AI37" i="1"/>
  <c r="AJ37" i="1" s="1"/>
  <c r="AF37" i="1"/>
  <c r="AC37" i="1"/>
  <c r="AD37" i="1" s="1"/>
  <c r="Z37" i="1"/>
  <c r="AA37" i="1" s="1"/>
  <c r="AI24" i="1"/>
  <c r="AJ24" i="1" s="1"/>
  <c r="AF24" i="1"/>
  <c r="AC24" i="1"/>
  <c r="AD24" i="1" s="1"/>
  <c r="Z24" i="1"/>
  <c r="AA24" i="1" s="1"/>
  <c r="AI32" i="1"/>
  <c r="AJ32" i="1" s="1"/>
  <c r="AF32" i="1"/>
  <c r="AC32" i="1"/>
  <c r="AD32" i="1" s="1"/>
  <c r="Z32" i="1"/>
  <c r="AA32" i="1" s="1"/>
  <c r="AI17" i="1"/>
  <c r="AJ17" i="1" s="1"/>
  <c r="AF17" i="1"/>
  <c r="AC17" i="1"/>
  <c r="AD17" i="1" s="1"/>
  <c r="Z17" i="1"/>
  <c r="AA17" i="1" s="1"/>
  <c r="AI50" i="1"/>
  <c r="AJ50" i="1" s="1"/>
  <c r="AF50" i="1"/>
  <c r="AC50" i="1"/>
  <c r="AD50" i="1" s="1"/>
  <c r="Z50" i="1"/>
  <c r="AA50" i="1" s="1"/>
  <c r="AI14" i="1"/>
  <c r="AJ14" i="1" s="1"/>
  <c r="AF14" i="1"/>
  <c r="AC14" i="1"/>
  <c r="AD14" i="1" s="1"/>
  <c r="Z14" i="1"/>
  <c r="AA14" i="1" s="1"/>
  <c r="AI43" i="1"/>
  <c r="AJ43" i="1" s="1"/>
  <c r="AF43" i="1"/>
  <c r="AC43" i="1"/>
  <c r="AD43" i="1" s="1"/>
  <c r="Z43" i="1"/>
  <c r="AA43" i="1" s="1"/>
  <c r="AI6" i="1"/>
  <c r="AJ6" i="1" s="1"/>
  <c r="AF6" i="1"/>
  <c r="AC6" i="1"/>
  <c r="AD6" i="1" s="1"/>
  <c r="Z6" i="1"/>
  <c r="AA6" i="1" s="1"/>
  <c r="AI18" i="1"/>
  <c r="AJ18" i="1" s="1"/>
  <c r="AF18" i="1"/>
  <c r="AC18" i="1"/>
  <c r="AD18" i="1" s="1"/>
  <c r="Z18" i="1"/>
  <c r="AA18" i="1" s="1"/>
  <c r="AI38" i="1"/>
  <c r="AJ38" i="1" s="1"/>
  <c r="AF38" i="1"/>
  <c r="AC38" i="1"/>
  <c r="AD38" i="1" s="1"/>
  <c r="Z38" i="1"/>
  <c r="AA38" i="1" s="1"/>
  <c r="AI10" i="1"/>
  <c r="AJ10" i="1" s="1"/>
  <c r="AF10" i="1"/>
  <c r="AC10" i="1"/>
  <c r="AD10" i="1" s="1"/>
  <c r="Z10" i="1"/>
  <c r="AA10" i="1" s="1"/>
  <c r="AI21" i="1"/>
  <c r="AJ21" i="1" s="1"/>
  <c r="AF21" i="1"/>
  <c r="AC21" i="1"/>
  <c r="AD21" i="1" s="1"/>
  <c r="Z21" i="1"/>
  <c r="AA21" i="1" s="1"/>
  <c r="AI22" i="1"/>
  <c r="AJ22" i="1" s="1"/>
  <c r="AF22" i="1"/>
  <c r="AC22" i="1"/>
  <c r="AD22" i="1" s="1"/>
  <c r="Z22" i="1"/>
  <c r="AA22" i="1" s="1"/>
  <c r="AI7" i="1"/>
  <c r="AJ7" i="1" s="1"/>
  <c r="AF7" i="1"/>
  <c r="AC7" i="1"/>
  <c r="AD7" i="1" s="1"/>
  <c r="Z7" i="1"/>
  <c r="AA7" i="1" s="1"/>
  <c r="AI3" i="1"/>
  <c r="AJ3" i="1" s="1"/>
  <c r="AF3" i="1"/>
  <c r="AC3" i="1"/>
  <c r="AD3" i="1" s="1"/>
  <c r="Z3" i="1"/>
  <c r="AA3" i="1" s="1"/>
  <c r="AI16" i="1"/>
  <c r="AJ16" i="1" s="1"/>
  <c r="AF16" i="1"/>
  <c r="AC16" i="1"/>
  <c r="AD16" i="1" s="1"/>
  <c r="Z16" i="1"/>
  <c r="AA16" i="1" s="1"/>
  <c r="AI4" i="1"/>
  <c r="AJ4" i="1" s="1"/>
  <c r="AF4" i="1"/>
  <c r="AC4" i="1"/>
  <c r="AD4" i="1" s="1"/>
  <c r="Z4" i="1"/>
  <c r="AA4" i="1" s="1"/>
  <c r="AI9" i="1"/>
  <c r="AJ9" i="1" s="1"/>
  <c r="AF9" i="1"/>
  <c r="AC9" i="1"/>
  <c r="AD9" i="1" s="1"/>
  <c r="Z9" i="1"/>
  <c r="AA9" i="1" s="1"/>
  <c r="AI5" i="1"/>
  <c r="AJ5" i="1" s="1"/>
  <c r="AF5" i="1"/>
  <c r="AC5" i="1"/>
  <c r="AD5" i="1" s="1"/>
  <c r="Z5" i="1"/>
  <c r="AA5" i="1" s="1"/>
  <c r="E4" i="1"/>
  <c r="F4" i="1" s="1"/>
  <c r="E159" i="1"/>
  <c r="F159" i="1" s="1"/>
  <c r="H159" i="1"/>
  <c r="I159" i="1" s="1"/>
  <c r="K159" i="1"/>
  <c r="N159" i="1"/>
  <c r="O159" i="1" s="1"/>
  <c r="N91" i="1"/>
  <c r="O91" i="1" s="1"/>
  <c r="E5" i="1"/>
  <c r="F5" i="1" s="1"/>
  <c r="H5" i="1"/>
  <c r="I5" i="1" s="1"/>
  <c r="K5" i="1"/>
  <c r="N5" i="1"/>
  <c r="O5" i="1" s="1"/>
  <c r="E86" i="1"/>
  <c r="F86" i="1" s="1"/>
  <c r="H86" i="1"/>
  <c r="I86" i="1" s="1"/>
  <c r="K86" i="1"/>
  <c r="N86" i="1"/>
  <c r="O86" i="1" s="1"/>
  <c r="E121" i="1"/>
  <c r="F121" i="1" s="1"/>
  <c r="H121" i="1"/>
  <c r="I121" i="1" s="1"/>
  <c r="K121" i="1"/>
  <c r="N121" i="1"/>
  <c r="O121" i="1" s="1"/>
  <c r="E49" i="1"/>
  <c r="F49" i="1" s="1"/>
  <c r="H49" i="1"/>
  <c r="I49" i="1" s="1"/>
  <c r="K49" i="1"/>
  <c r="N49" i="1"/>
  <c r="O49" i="1" s="1"/>
  <c r="E62" i="1"/>
  <c r="F62" i="1" s="1"/>
  <c r="H62" i="1"/>
  <c r="I62" i="1" s="1"/>
  <c r="K62" i="1"/>
  <c r="N62" i="1"/>
  <c r="O62" i="1" s="1"/>
  <c r="E156" i="1"/>
  <c r="F156" i="1" s="1"/>
  <c r="H156" i="1"/>
  <c r="I156" i="1" s="1"/>
  <c r="K156" i="1"/>
  <c r="N156" i="1"/>
  <c r="O156" i="1" s="1"/>
  <c r="E138" i="1"/>
  <c r="F138" i="1" s="1"/>
  <c r="H138" i="1"/>
  <c r="I138" i="1" s="1"/>
  <c r="K138" i="1"/>
  <c r="N138" i="1"/>
  <c r="O138" i="1" s="1"/>
  <c r="E117" i="1"/>
  <c r="F117" i="1" s="1"/>
  <c r="H117" i="1"/>
  <c r="I117" i="1" s="1"/>
  <c r="K117" i="1"/>
  <c r="N117" i="1"/>
  <c r="O117" i="1" s="1"/>
  <c r="E32" i="1"/>
  <c r="F32" i="1" s="1"/>
  <c r="H32" i="1"/>
  <c r="I32" i="1" s="1"/>
  <c r="K32" i="1"/>
  <c r="N32" i="1"/>
  <c r="O32" i="1" s="1"/>
  <c r="E20" i="1"/>
  <c r="F20" i="1" s="1"/>
  <c r="H20" i="1"/>
  <c r="I20" i="1" s="1"/>
  <c r="K20" i="1"/>
  <c r="N20" i="1"/>
  <c r="O20" i="1" s="1"/>
  <c r="E140" i="1"/>
  <c r="F140" i="1" s="1"/>
  <c r="H140" i="1"/>
  <c r="I140" i="1" s="1"/>
  <c r="K140" i="1"/>
  <c r="N140" i="1"/>
  <c r="O140" i="1" s="1"/>
  <c r="E147" i="1"/>
  <c r="F147" i="1" s="1"/>
  <c r="H147" i="1"/>
  <c r="I147" i="1" s="1"/>
  <c r="K147" i="1"/>
  <c r="N147" i="1"/>
  <c r="O147" i="1" s="1"/>
  <c r="E45" i="1"/>
  <c r="F45" i="1" s="1"/>
  <c r="H45" i="1"/>
  <c r="I45" i="1" s="1"/>
  <c r="K45" i="1"/>
  <c r="N45" i="1"/>
  <c r="O45" i="1" s="1"/>
  <c r="E43" i="1"/>
  <c r="F43" i="1" s="1"/>
  <c r="H43" i="1"/>
  <c r="I43" i="1" s="1"/>
  <c r="K43" i="1"/>
  <c r="N43" i="1"/>
  <c r="O43" i="1" s="1"/>
  <c r="E11" i="1"/>
  <c r="F11" i="1" s="1"/>
  <c r="H11" i="1"/>
  <c r="I11" i="1" s="1"/>
  <c r="K11" i="1"/>
  <c r="N11" i="1"/>
  <c r="O11" i="1" s="1"/>
  <c r="E163" i="1"/>
  <c r="F163" i="1" s="1"/>
  <c r="H163" i="1"/>
  <c r="I163" i="1" s="1"/>
  <c r="K163" i="1"/>
  <c r="N163" i="1"/>
  <c r="O163" i="1" s="1"/>
  <c r="H4" i="1"/>
  <c r="I4" i="1" s="1"/>
  <c r="K4" i="1"/>
  <c r="N4" i="1"/>
  <c r="O4" i="1" s="1"/>
  <c r="E110" i="1"/>
  <c r="F110" i="1" s="1"/>
  <c r="H110" i="1"/>
  <c r="I110" i="1" s="1"/>
  <c r="K110" i="1"/>
  <c r="N110" i="1"/>
  <c r="O110" i="1" s="1"/>
  <c r="E3" i="1"/>
  <c r="H3" i="1"/>
  <c r="I3" i="1" s="1"/>
  <c r="K3" i="1"/>
  <c r="N3" i="1"/>
  <c r="O3" i="1" s="1"/>
  <c r="E136" i="1"/>
  <c r="F136" i="1" s="1"/>
  <c r="H136" i="1"/>
  <c r="I136" i="1" s="1"/>
  <c r="K136" i="1"/>
  <c r="N136" i="1"/>
  <c r="O136" i="1" s="1"/>
  <c r="E29" i="1"/>
  <c r="F29" i="1" s="1"/>
  <c r="H29" i="1"/>
  <c r="I29" i="1" s="1"/>
  <c r="K29" i="1"/>
  <c r="N29" i="1"/>
  <c r="O29" i="1" s="1"/>
  <c r="E126" i="1"/>
  <c r="F126" i="1" s="1"/>
  <c r="H126" i="1"/>
  <c r="I126" i="1" s="1"/>
  <c r="K126" i="1"/>
  <c r="N126" i="1"/>
  <c r="O126" i="1" s="1"/>
  <c r="E51" i="1"/>
  <c r="F51" i="1" s="1"/>
  <c r="H51" i="1"/>
  <c r="I51" i="1" s="1"/>
  <c r="K51" i="1"/>
  <c r="N51" i="1"/>
  <c r="O51" i="1" s="1"/>
  <c r="E127" i="1"/>
  <c r="F127" i="1" s="1"/>
  <c r="H127" i="1"/>
  <c r="I127" i="1" s="1"/>
  <c r="K127" i="1"/>
  <c r="N127" i="1"/>
  <c r="O127" i="1" s="1"/>
  <c r="E134" i="1"/>
  <c r="F134" i="1" s="1"/>
  <c r="H134" i="1"/>
  <c r="I134" i="1" s="1"/>
  <c r="K134" i="1"/>
  <c r="N134" i="1"/>
  <c r="O134" i="1" s="1"/>
  <c r="E83" i="1"/>
  <c r="F83" i="1" s="1"/>
  <c r="H83" i="1"/>
  <c r="I83" i="1" s="1"/>
  <c r="K83" i="1"/>
  <c r="N83" i="1"/>
  <c r="O83" i="1" s="1"/>
  <c r="E128" i="1"/>
  <c r="F128" i="1" s="1"/>
  <c r="H128" i="1"/>
  <c r="I128" i="1" s="1"/>
  <c r="K128" i="1"/>
  <c r="N128" i="1"/>
  <c r="O128" i="1" s="1"/>
  <c r="E14" i="1"/>
  <c r="F14" i="1" s="1"/>
  <c r="H14" i="1"/>
  <c r="I14" i="1" s="1"/>
  <c r="K14" i="1"/>
  <c r="N14" i="1"/>
  <c r="O14" i="1" s="1"/>
  <c r="E142" i="1"/>
  <c r="F142" i="1" s="1"/>
  <c r="H142" i="1"/>
  <c r="I142" i="1" s="1"/>
  <c r="K142" i="1"/>
  <c r="N142" i="1"/>
  <c r="O142" i="1" s="1"/>
  <c r="E66" i="1"/>
  <c r="F66" i="1" s="1"/>
  <c r="H66" i="1"/>
  <c r="I66" i="1" s="1"/>
  <c r="K66" i="1"/>
  <c r="N66" i="1"/>
  <c r="O66" i="1" s="1"/>
  <c r="E96" i="1"/>
  <c r="F96" i="1" s="1"/>
  <c r="H96" i="1"/>
  <c r="I96" i="1" s="1"/>
  <c r="K96" i="1"/>
  <c r="N96" i="1"/>
  <c r="O96" i="1" s="1"/>
  <c r="E17" i="1"/>
  <c r="F17" i="1" s="1"/>
  <c r="H17" i="1"/>
  <c r="I17" i="1" s="1"/>
  <c r="K17" i="1"/>
  <c r="N17" i="1"/>
  <c r="O17" i="1" s="1"/>
  <c r="E46" i="1"/>
  <c r="F46" i="1" s="1"/>
  <c r="H46" i="1"/>
  <c r="I46" i="1" s="1"/>
  <c r="K46" i="1"/>
  <c r="N46" i="1"/>
  <c r="O46" i="1" s="1"/>
  <c r="E146" i="1"/>
  <c r="F146" i="1" s="1"/>
  <c r="H146" i="1"/>
  <c r="I146" i="1" s="1"/>
  <c r="K146" i="1"/>
  <c r="N146" i="1"/>
  <c r="O146" i="1" s="1"/>
  <c r="E102" i="1"/>
  <c r="F102" i="1" s="1"/>
  <c r="H102" i="1"/>
  <c r="I102" i="1" s="1"/>
  <c r="K102" i="1"/>
  <c r="N102" i="1"/>
  <c r="O102" i="1" s="1"/>
  <c r="E137" i="1"/>
  <c r="F137" i="1" s="1"/>
  <c r="H137" i="1"/>
  <c r="I137" i="1" s="1"/>
  <c r="K137" i="1"/>
  <c r="N137" i="1"/>
  <c r="O137" i="1" s="1"/>
  <c r="E35" i="1"/>
  <c r="F35" i="1" s="1"/>
  <c r="H35" i="1"/>
  <c r="I35" i="1" s="1"/>
  <c r="K35" i="1"/>
  <c r="N35" i="1"/>
  <c r="O35" i="1" s="1"/>
  <c r="E24" i="1"/>
  <c r="F24" i="1" s="1"/>
  <c r="H24" i="1"/>
  <c r="I24" i="1" s="1"/>
  <c r="K24" i="1"/>
  <c r="N24" i="1"/>
  <c r="O24" i="1" s="1"/>
  <c r="E33" i="1"/>
  <c r="F33" i="1" s="1"/>
  <c r="H33" i="1"/>
  <c r="I33" i="1" s="1"/>
  <c r="K33" i="1"/>
  <c r="N33" i="1"/>
  <c r="O33" i="1" s="1"/>
  <c r="E89" i="1"/>
  <c r="F89" i="1" s="1"/>
  <c r="H89" i="1"/>
  <c r="I89" i="1" s="1"/>
  <c r="K89" i="1"/>
  <c r="N89" i="1"/>
  <c r="O89" i="1" s="1"/>
  <c r="E67" i="1"/>
  <c r="F67" i="1" s="1"/>
  <c r="H67" i="1"/>
  <c r="I67" i="1" s="1"/>
  <c r="K67" i="1"/>
  <c r="N67" i="1"/>
  <c r="O67" i="1" s="1"/>
  <c r="E25" i="1"/>
  <c r="F25" i="1" s="1"/>
  <c r="H25" i="1"/>
  <c r="I25" i="1" s="1"/>
  <c r="K25" i="1"/>
  <c r="N25" i="1"/>
  <c r="O25" i="1" s="1"/>
  <c r="E41" i="1"/>
  <c r="F41" i="1" s="1"/>
  <c r="H41" i="1"/>
  <c r="I41" i="1" s="1"/>
  <c r="K41" i="1"/>
  <c r="N41" i="1"/>
  <c r="O41" i="1" s="1"/>
  <c r="E47" i="1"/>
  <c r="F47" i="1" s="1"/>
  <c r="H47" i="1"/>
  <c r="I47" i="1" s="1"/>
  <c r="K47" i="1"/>
  <c r="N47" i="1"/>
  <c r="O47" i="1" s="1"/>
  <c r="E109" i="1"/>
  <c r="F109" i="1" s="1"/>
  <c r="H109" i="1"/>
  <c r="I109" i="1" s="1"/>
  <c r="K109" i="1"/>
  <c r="N109" i="1"/>
  <c r="O109" i="1" s="1"/>
  <c r="E23" i="1"/>
  <c r="F23" i="1" s="1"/>
  <c r="H23" i="1"/>
  <c r="I23" i="1" s="1"/>
  <c r="K23" i="1"/>
  <c r="N23" i="1"/>
  <c r="O23" i="1" s="1"/>
  <c r="E155" i="1"/>
  <c r="F155" i="1" s="1"/>
  <c r="H155" i="1"/>
  <c r="I155" i="1" s="1"/>
  <c r="K155" i="1"/>
  <c r="N155" i="1"/>
  <c r="O155" i="1" s="1"/>
  <c r="E144" i="1"/>
  <c r="F144" i="1" s="1"/>
  <c r="H144" i="1"/>
  <c r="I144" i="1" s="1"/>
  <c r="K144" i="1"/>
  <c r="N144" i="1"/>
  <c r="O144" i="1" s="1"/>
  <c r="E161" i="1"/>
  <c r="F161" i="1" s="1"/>
  <c r="H161" i="1"/>
  <c r="I161" i="1" s="1"/>
  <c r="K161" i="1"/>
  <c r="N161" i="1"/>
  <c r="O161" i="1" s="1"/>
  <c r="E131" i="1"/>
  <c r="F131" i="1" s="1"/>
  <c r="H131" i="1"/>
  <c r="I131" i="1" s="1"/>
  <c r="K131" i="1"/>
  <c r="N131" i="1"/>
  <c r="O131" i="1" s="1"/>
  <c r="E7" i="1"/>
  <c r="F7" i="1" s="1"/>
  <c r="H7" i="1"/>
  <c r="I7" i="1" s="1"/>
  <c r="K7" i="1"/>
  <c r="N7" i="1"/>
  <c r="O7" i="1" s="1"/>
  <c r="E90" i="1"/>
  <c r="F90" i="1" s="1"/>
  <c r="H90" i="1"/>
  <c r="I90" i="1" s="1"/>
  <c r="K90" i="1"/>
  <c r="N90" i="1"/>
  <c r="O90" i="1" s="1"/>
  <c r="E54" i="1"/>
  <c r="F54" i="1" s="1"/>
  <c r="H54" i="1"/>
  <c r="I54" i="1" s="1"/>
  <c r="K54" i="1"/>
  <c r="N54" i="1"/>
  <c r="O54" i="1" s="1"/>
  <c r="E123" i="1"/>
  <c r="F123" i="1" s="1"/>
  <c r="H123" i="1"/>
  <c r="I123" i="1" s="1"/>
  <c r="K123" i="1"/>
  <c r="N123" i="1"/>
  <c r="O123" i="1" s="1"/>
  <c r="E80" i="1"/>
  <c r="F80" i="1" s="1"/>
  <c r="H80" i="1"/>
  <c r="I80" i="1" s="1"/>
  <c r="K80" i="1"/>
  <c r="N80" i="1"/>
  <c r="O80" i="1" s="1"/>
  <c r="E73" i="1"/>
  <c r="F73" i="1" s="1"/>
  <c r="H73" i="1"/>
  <c r="I73" i="1" s="1"/>
  <c r="K73" i="1"/>
  <c r="N73" i="1"/>
  <c r="O73" i="1" s="1"/>
  <c r="E143" i="1"/>
  <c r="F143" i="1" s="1"/>
  <c r="H143" i="1"/>
  <c r="I143" i="1" s="1"/>
  <c r="K143" i="1"/>
  <c r="N143" i="1"/>
  <c r="O143" i="1" s="1"/>
  <c r="E92" i="1"/>
  <c r="F92" i="1" s="1"/>
  <c r="H92" i="1"/>
  <c r="I92" i="1" s="1"/>
  <c r="K92" i="1"/>
  <c r="N92" i="1"/>
  <c r="O92" i="1" s="1"/>
  <c r="E97" i="1"/>
  <c r="F97" i="1" s="1"/>
  <c r="H97" i="1"/>
  <c r="I97" i="1" s="1"/>
  <c r="K97" i="1"/>
  <c r="N97" i="1"/>
  <c r="O97" i="1" s="1"/>
  <c r="E76" i="1"/>
  <c r="F76" i="1" s="1"/>
  <c r="H76" i="1"/>
  <c r="I76" i="1" s="1"/>
  <c r="K76" i="1"/>
  <c r="N76" i="1"/>
  <c r="O76" i="1" s="1"/>
  <c r="E60" i="1"/>
  <c r="F60" i="1" s="1"/>
  <c r="H60" i="1"/>
  <c r="I60" i="1" s="1"/>
  <c r="K60" i="1"/>
  <c r="N60" i="1"/>
  <c r="O60" i="1" s="1"/>
  <c r="E64" i="1"/>
  <c r="F64" i="1" s="1"/>
  <c r="H64" i="1"/>
  <c r="I64" i="1" s="1"/>
  <c r="K64" i="1"/>
  <c r="N64" i="1"/>
  <c r="O64" i="1" s="1"/>
  <c r="E65" i="1"/>
  <c r="F65" i="1" s="1"/>
  <c r="H65" i="1"/>
  <c r="I65" i="1" s="1"/>
  <c r="K65" i="1"/>
  <c r="N65" i="1"/>
  <c r="O65" i="1" s="1"/>
  <c r="E120" i="1"/>
  <c r="F120" i="1" s="1"/>
  <c r="H120" i="1"/>
  <c r="I120" i="1" s="1"/>
  <c r="K120" i="1"/>
  <c r="N120" i="1"/>
  <c r="O120" i="1" s="1"/>
  <c r="E8" i="1"/>
  <c r="F8" i="1" s="1"/>
  <c r="H8" i="1"/>
  <c r="I8" i="1" s="1"/>
  <c r="K8" i="1"/>
  <c r="N8" i="1"/>
  <c r="O8" i="1" s="1"/>
  <c r="E130" i="1"/>
  <c r="F130" i="1" s="1"/>
  <c r="H130" i="1"/>
  <c r="I130" i="1" s="1"/>
  <c r="K130" i="1"/>
  <c r="N130" i="1"/>
  <c r="O130" i="1" s="1"/>
  <c r="E61" i="1"/>
  <c r="F61" i="1" s="1"/>
  <c r="H61" i="1"/>
  <c r="I61" i="1" s="1"/>
  <c r="K61" i="1"/>
  <c r="N61" i="1"/>
  <c r="O61" i="1" s="1"/>
  <c r="E21" i="1"/>
  <c r="F21" i="1" s="1"/>
  <c r="H21" i="1"/>
  <c r="I21" i="1" s="1"/>
  <c r="K21" i="1"/>
  <c r="N21" i="1"/>
  <c r="O21" i="1" s="1"/>
  <c r="E153" i="1"/>
  <c r="F153" i="1" s="1"/>
  <c r="H153" i="1"/>
  <c r="I153" i="1" s="1"/>
  <c r="K153" i="1"/>
  <c r="N153" i="1"/>
  <c r="O153" i="1" s="1"/>
  <c r="E160" i="1"/>
  <c r="F160" i="1" s="1"/>
  <c r="H160" i="1"/>
  <c r="I160" i="1" s="1"/>
  <c r="K160" i="1"/>
  <c r="N160" i="1"/>
  <c r="O160" i="1" s="1"/>
  <c r="E129" i="1"/>
  <c r="F129" i="1" s="1"/>
  <c r="H129" i="1"/>
  <c r="I129" i="1" s="1"/>
  <c r="K129" i="1"/>
  <c r="N129" i="1"/>
  <c r="O129" i="1" s="1"/>
  <c r="E119" i="1"/>
  <c r="F119" i="1" s="1"/>
  <c r="H119" i="1"/>
  <c r="I119" i="1" s="1"/>
  <c r="K119" i="1"/>
  <c r="N119" i="1"/>
  <c r="O119" i="1" s="1"/>
  <c r="E94" i="1"/>
  <c r="F94" i="1" s="1"/>
  <c r="H94" i="1"/>
  <c r="I94" i="1" s="1"/>
  <c r="K94" i="1"/>
  <c r="N94" i="1"/>
  <c r="O94" i="1" s="1"/>
  <c r="E16" i="1"/>
  <c r="F16" i="1" s="1"/>
  <c r="H16" i="1"/>
  <c r="I16" i="1" s="1"/>
  <c r="K16" i="1"/>
  <c r="N16" i="1"/>
  <c r="O16" i="1" s="1"/>
  <c r="E108" i="1"/>
  <c r="F108" i="1" s="1"/>
  <c r="H108" i="1"/>
  <c r="I108" i="1" s="1"/>
  <c r="K108" i="1"/>
  <c r="N108" i="1"/>
  <c r="O108" i="1" s="1"/>
  <c r="E6" i="1"/>
  <c r="F6" i="1" s="1"/>
  <c r="H6" i="1"/>
  <c r="I6" i="1" s="1"/>
  <c r="K6" i="1"/>
  <c r="N6" i="1"/>
  <c r="O6" i="1" s="1"/>
  <c r="E105" i="1"/>
  <c r="F105" i="1" s="1"/>
  <c r="H105" i="1"/>
  <c r="I105" i="1" s="1"/>
  <c r="K105" i="1"/>
  <c r="N105" i="1"/>
  <c r="O105" i="1" s="1"/>
  <c r="E55" i="1"/>
  <c r="F55" i="1" s="1"/>
  <c r="H55" i="1"/>
  <c r="I55" i="1" s="1"/>
  <c r="K55" i="1"/>
  <c r="N55" i="1"/>
  <c r="O55" i="1" s="1"/>
  <c r="E53" i="1"/>
  <c r="F53" i="1" s="1"/>
  <c r="H53" i="1"/>
  <c r="I53" i="1" s="1"/>
  <c r="K53" i="1"/>
  <c r="N53" i="1"/>
  <c r="O53" i="1" s="1"/>
  <c r="E77" i="1"/>
  <c r="F77" i="1" s="1"/>
  <c r="H77" i="1"/>
  <c r="I77" i="1" s="1"/>
  <c r="K77" i="1"/>
  <c r="N77" i="1"/>
  <c r="O77" i="1" s="1"/>
  <c r="E93" i="1"/>
  <c r="F93" i="1" s="1"/>
  <c r="H93" i="1"/>
  <c r="I93" i="1" s="1"/>
  <c r="K93" i="1"/>
  <c r="N93" i="1"/>
  <c r="O93" i="1" s="1"/>
  <c r="E148" i="1"/>
  <c r="F148" i="1" s="1"/>
  <c r="H148" i="1"/>
  <c r="I148" i="1" s="1"/>
  <c r="K148" i="1"/>
  <c r="N148" i="1"/>
  <c r="O148" i="1" s="1"/>
  <c r="E124" i="1"/>
  <c r="F124" i="1" s="1"/>
  <c r="H124" i="1"/>
  <c r="I124" i="1" s="1"/>
  <c r="K124" i="1"/>
  <c r="N124" i="1"/>
  <c r="O124" i="1" s="1"/>
  <c r="E85" i="1"/>
  <c r="F85" i="1" s="1"/>
  <c r="H85" i="1"/>
  <c r="I85" i="1" s="1"/>
  <c r="K85" i="1"/>
  <c r="N85" i="1"/>
  <c r="O85" i="1" s="1"/>
  <c r="E19" i="1"/>
  <c r="F19" i="1" s="1"/>
  <c r="H19" i="1"/>
  <c r="I19" i="1" s="1"/>
  <c r="K19" i="1"/>
  <c r="N19" i="1"/>
  <c r="O19" i="1" s="1"/>
  <c r="E98" i="1"/>
  <c r="F98" i="1" s="1"/>
  <c r="H98" i="1"/>
  <c r="I98" i="1" s="1"/>
  <c r="K98" i="1"/>
  <c r="N98" i="1"/>
  <c r="O98" i="1" s="1"/>
  <c r="E50" i="1"/>
  <c r="F50" i="1" s="1"/>
  <c r="H50" i="1"/>
  <c r="I50" i="1" s="1"/>
  <c r="K50" i="1"/>
  <c r="N50" i="1"/>
  <c r="O50" i="1" s="1"/>
  <c r="E31" i="1"/>
  <c r="F31" i="1" s="1"/>
  <c r="H31" i="1"/>
  <c r="I31" i="1" s="1"/>
  <c r="K31" i="1"/>
  <c r="N31" i="1"/>
  <c r="O31" i="1" s="1"/>
  <c r="E10" i="1"/>
  <c r="F10" i="1" s="1"/>
  <c r="H10" i="1"/>
  <c r="I10" i="1" s="1"/>
  <c r="K10" i="1"/>
  <c r="N10" i="1"/>
  <c r="O10" i="1" s="1"/>
  <c r="E74" i="1"/>
  <c r="F74" i="1" s="1"/>
  <c r="H74" i="1"/>
  <c r="I74" i="1" s="1"/>
  <c r="K74" i="1"/>
  <c r="N74" i="1"/>
  <c r="O74" i="1" s="1"/>
  <c r="E28" i="1"/>
  <c r="F28" i="1" s="1"/>
  <c r="H28" i="1"/>
  <c r="I28" i="1" s="1"/>
  <c r="K28" i="1"/>
  <c r="N28" i="1"/>
  <c r="O28" i="1" s="1"/>
  <c r="E75" i="1"/>
  <c r="F75" i="1" s="1"/>
  <c r="H75" i="1"/>
  <c r="I75" i="1" s="1"/>
  <c r="K75" i="1"/>
  <c r="N75" i="1"/>
  <c r="O75" i="1" s="1"/>
  <c r="E13" i="1"/>
  <c r="F13" i="1" s="1"/>
  <c r="H13" i="1"/>
  <c r="I13" i="1" s="1"/>
  <c r="K13" i="1"/>
  <c r="N13" i="1"/>
  <c r="O13" i="1" s="1"/>
  <c r="E40" i="1"/>
  <c r="F40" i="1" s="1"/>
  <c r="H40" i="1"/>
  <c r="I40" i="1" s="1"/>
  <c r="K40" i="1"/>
  <c r="N40" i="1"/>
  <c r="O40" i="1" s="1"/>
  <c r="E133" i="1"/>
  <c r="F133" i="1" s="1"/>
  <c r="H133" i="1"/>
  <c r="I133" i="1" s="1"/>
  <c r="K133" i="1"/>
  <c r="N133" i="1"/>
  <c r="O133" i="1" s="1"/>
  <c r="E59" i="1"/>
  <c r="F59" i="1" s="1"/>
  <c r="H59" i="1"/>
  <c r="I59" i="1" s="1"/>
  <c r="K59" i="1"/>
  <c r="N59" i="1"/>
  <c r="O59" i="1" s="1"/>
  <c r="E82" i="1"/>
  <c r="F82" i="1" s="1"/>
  <c r="H82" i="1"/>
  <c r="I82" i="1" s="1"/>
  <c r="K82" i="1"/>
  <c r="N82" i="1"/>
  <c r="O82" i="1" s="1"/>
  <c r="E39" i="1"/>
  <c r="F39" i="1" s="1"/>
  <c r="H39" i="1"/>
  <c r="I39" i="1" s="1"/>
  <c r="K39" i="1"/>
  <c r="N39" i="1"/>
  <c r="O39" i="1" s="1"/>
  <c r="E118" i="1"/>
  <c r="F118" i="1" s="1"/>
  <c r="H118" i="1"/>
  <c r="I118" i="1" s="1"/>
  <c r="K118" i="1"/>
  <c r="N118" i="1"/>
  <c r="O118" i="1" s="1"/>
  <c r="E103" i="1"/>
  <c r="F103" i="1" s="1"/>
  <c r="H103" i="1"/>
  <c r="I103" i="1" s="1"/>
  <c r="K103" i="1"/>
  <c r="N103" i="1"/>
  <c r="O103" i="1" s="1"/>
  <c r="E152" i="1"/>
  <c r="F152" i="1" s="1"/>
  <c r="H152" i="1"/>
  <c r="I152" i="1" s="1"/>
  <c r="K152" i="1"/>
  <c r="N152" i="1"/>
  <c r="O152" i="1" s="1"/>
  <c r="E87" i="1"/>
  <c r="F87" i="1" s="1"/>
  <c r="H87" i="1"/>
  <c r="I87" i="1" s="1"/>
  <c r="K87" i="1"/>
  <c r="N87" i="1"/>
  <c r="O87" i="1" s="1"/>
  <c r="E30" i="1"/>
  <c r="F30" i="1" s="1"/>
  <c r="H30" i="1"/>
  <c r="I30" i="1" s="1"/>
  <c r="K30" i="1"/>
  <c r="N30" i="1"/>
  <c r="O30" i="1" s="1"/>
  <c r="E9" i="1"/>
  <c r="F9" i="1" s="1"/>
  <c r="H9" i="1"/>
  <c r="I9" i="1" s="1"/>
  <c r="K9" i="1"/>
  <c r="N9" i="1"/>
  <c r="O9" i="1" s="1"/>
  <c r="E69" i="1"/>
  <c r="F69" i="1" s="1"/>
  <c r="H69" i="1"/>
  <c r="I69" i="1" s="1"/>
  <c r="K69" i="1"/>
  <c r="N69" i="1"/>
  <c r="O69" i="1" s="1"/>
  <c r="E106" i="1"/>
  <c r="F106" i="1" s="1"/>
  <c r="H106" i="1"/>
  <c r="I106" i="1" s="1"/>
  <c r="K106" i="1"/>
  <c r="N106" i="1"/>
  <c r="O106" i="1" s="1"/>
  <c r="E111" i="1"/>
  <c r="F111" i="1" s="1"/>
  <c r="H111" i="1"/>
  <c r="I111" i="1" s="1"/>
  <c r="K111" i="1"/>
  <c r="N111" i="1"/>
  <c r="O111" i="1" s="1"/>
  <c r="E114" i="1"/>
  <c r="F114" i="1" s="1"/>
  <c r="H114" i="1"/>
  <c r="I114" i="1" s="1"/>
  <c r="K114" i="1"/>
  <c r="N114" i="1"/>
  <c r="O114" i="1" s="1"/>
  <c r="E42" i="1"/>
  <c r="F42" i="1" s="1"/>
  <c r="H42" i="1"/>
  <c r="I42" i="1" s="1"/>
  <c r="K42" i="1"/>
  <c r="N42" i="1"/>
  <c r="O42" i="1" s="1"/>
  <c r="E27" i="1"/>
  <c r="F27" i="1" s="1"/>
  <c r="H27" i="1"/>
  <c r="I27" i="1" s="1"/>
  <c r="K27" i="1"/>
  <c r="N27" i="1"/>
  <c r="O27" i="1" s="1"/>
  <c r="E12" i="1"/>
  <c r="F12" i="1" s="1"/>
  <c r="H12" i="1"/>
  <c r="I12" i="1" s="1"/>
  <c r="K12" i="1"/>
  <c r="N12" i="1"/>
  <c r="O12" i="1" s="1"/>
  <c r="E149" i="1"/>
  <c r="F149" i="1" s="1"/>
  <c r="H149" i="1"/>
  <c r="I149" i="1" s="1"/>
  <c r="K149" i="1"/>
  <c r="N149" i="1"/>
  <c r="O149" i="1" s="1"/>
  <c r="E101" i="1"/>
  <c r="F101" i="1" s="1"/>
  <c r="H101" i="1"/>
  <c r="I101" i="1" s="1"/>
  <c r="K101" i="1"/>
  <c r="N101" i="1"/>
  <c r="O101" i="1" s="1"/>
  <c r="E95" i="1"/>
  <c r="F95" i="1" s="1"/>
  <c r="H95" i="1"/>
  <c r="I95" i="1" s="1"/>
  <c r="K95" i="1"/>
  <c r="N95" i="1"/>
  <c r="O95" i="1" s="1"/>
  <c r="E151" i="1"/>
  <c r="F151" i="1" s="1"/>
  <c r="H151" i="1"/>
  <c r="I151" i="1" s="1"/>
  <c r="K151" i="1"/>
  <c r="N151" i="1"/>
  <c r="O151" i="1" s="1"/>
  <c r="E100" i="1"/>
  <c r="F100" i="1" s="1"/>
  <c r="H100" i="1"/>
  <c r="I100" i="1" s="1"/>
  <c r="K100" i="1"/>
  <c r="N100" i="1"/>
  <c r="O100" i="1" s="1"/>
  <c r="E36" i="1"/>
  <c r="F36" i="1" s="1"/>
  <c r="H36" i="1"/>
  <c r="I36" i="1" s="1"/>
  <c r="K36" i="1"/>
  <c r="N36" i="1"/>
  <c r="O36" i="1" s="1"/>
  <c r="E18" i="1"/>
  <c r="F18" i="1" s="1"/>
  <c r="H18" i="1"/>
  <c r="I18" i="1" s="1"/>
  <c r="K18" i="1"/>
  <c r="N18" i="1"/>
  <c r="O18" i="1" s="1"/>
  <c r="E91" i="1"/>
  <c r="F91" i="1" s="1"/>
  <c r="H91" i="1"/>
  <c r="I91" i="1" s="1"/>
  <c r="K91" i="1"/>
  <c r="E68" i="1"/>
  <c r="F68" i="1" s="1"/>
  <c r="H68" i="1"/>
  <c r="I68" i="1" s="1"/>
  <c r="K68" i="1"/>
  <c r="N68" i="1"/>
  <c r="O68" i="1" s="1"/>
  <c r="E141" i="1"/>
  <c r="F141" i="1" s="1"/>
  <c r="H141" i="1"/>
  <c r="I141" i="1" s="1"/>
  <c r="K141" i="1"/>
  <c r="N141" i="1"/>
  <c r="O141" i="1" s="1"/>
  <c r="E157" i="1"/>
  <c r="F157" i="1" s="1"/>
  <c r="H157" i="1"/>
  <c r="I157" i="1" s="1"/>
  <c r="K157" i="1"/>
  <c r="N157" i="1"/>
  <c r="O157" i="1" s="1"/>
  <c r="E78" i="1"/>
  <c r="F78" i="1" s="1"/>
  <c r="H78" i="1"/>
  <c r="I78" i="1" s="1"/>
  <c r="K78" i="1"/>
  <c r="N78" i="1"/>
  <c r="O78" i="1" s="1"/>
  <c r="E57" i="1"/>
  <c r="F57" i="1" s="1"/>
  <c r="H57" i="1"/>
  <c r="I57" i="1" s="1"/>
  <c r="K57" i="1"/>
  <c r="N57" i="1"/>
  <c r="O57" i="1" s="1"/>
  <c r="E135" i="1"/>
  <c r="F135" i="1" s="1"/>
  <c r="H135" i="1"/>
  <c r="I135" i="1" s="1"/>
  <c r="K135" i="1"/>
  <c r="N135" i="1"/>
  <c r="O135" i="1" s="1"/>
  <c r="E58" i="1"/>
  <c r="F58" i="1" s="1"/>
  <c r="H58" i="1"/>
  <c r="I58" i="1" s="1"/>
  <c r="K58" i="1"/>
  <c r="N58" i="1"/>
  <c r="O58" i="1" s="1"/>
  <c r="E104" i="1"/>
  <c r="F104" i="1" s="1"/>
  <c r="H104" i="1"/>
  <c r="I104" i="1" s="1"/>
  <c r="K104" i="1"/>
  <c r="N104" i="1"/>
  <c r="O104" i="1" s="1"/>
  <c r="E26" i="1"/>
  <c r="F26" i="1" s="1"/>
  <c r="H26" i="1"/>
  <c r="I26" i="1" s="1"/>
  <c r="K26" i="1"/>
  <c r="N26" i="1"/>
  <c r="O26" i="1" s="1"/>
  <c r="E145" i="1"/>
  <c r="F145" i="1" s="1"/>
  <c r="H145" i="1"/>
  <c r="I145" i="1" s="1"/>
  <c r="K145" i="1"/>
  <c r="N145" i="1"/>
  <c r="O145" i="1" s="1"/>
  <c r="E122" i="1"/>
  <c r="F122" i="1" s="1"/>
  <c r="H122" i="1"/>
  <c r="I122" i="1" s="1"/>
  <c r="K122" i="1"/>
  <c r="N122" i="1"/>
  <c r="O122" i="1" s="1"/>
  <c r="E56" i="1"/>
  <c r="F56" i="1" s="1"/>
  <c r="H56" i="1"/>
  <c r="I56" i="1" s="1"/>
  <c r="K56" i="1"/>
  <c r="N56" i="1"/>
  <c r="O56" i="1" s="1"/>
  <c r="E70" i="1"/>
  <c r="F70" i="1" s="1"/>
  <c r="H70" i="1"/>
  <c r="I70" i="1" s="1"/>
  <c r="K70" i="1"/>
  <c r="N70" i="1"/>
  <c r="O70" i="1" s="1"/>
  <c r="E125" i="1"/>
  <c r="F125" i="1" s="1"/>
  <c r="H125" i="1"/>
  <c r="I125" i="1" s="1"/>
  <c r="K125" i="1"/>
  <c r="N125" i="1"/>
  <c r="O125" i="1" s="1"/>
  <c r="E162" i="1"/>
  <c r="F162" i="1" s="1"/>
  <c r="H162" i="1"/>
  <c r="I162" i="1" s="1"/>
  <c r="K162" i="1"/>
  <c r="N162" i="1"/>
  <c r="O162" i="1" s="1"/>
  <c r="E107" i="1"/>
  <c r="F107" i="1" s="1"/>
  <c r="H107" i="1"/>
  <c r="I107" i="1" s="1"/>
  <c r="K107" i="1"/>
  <c r="N107" i="1"/>
  <c r="O107" i="1" s="1"/>
  <c r="E22" i="1"/>
  <c r="F22" i="1" s="1"/>
  <c r="H22" i="1"/>
  <c r="I22" i="1" s="1"/>
  <c r="K22" i="1"/>
  <c r="N22" i="1"/>
  <c r="O22" i="1" s="1"/>
  <c r="E15" i="1"/>
  <c r="F15" i="1" s="1"/>
  <c r="H15" i="1"/>
  <c r="I15" i="1" s="1"/>
  <c r="K15" i="1"/>
  <c r="N15" i="1"/>
  <c r="O15" i="1" s="1"/>
  <c r="E139" i="1"/>
  <c r="F139" i="1" s="1"/>
  <c r="H139" i="1"/>
  <c r="I139" i="1" s="1"/>
  <c r="K139" i="1"/>
  <c r="N139" i="1"/>
  <c r="O139" i="1" s="1"/>
  <c r="E99" i="1"/>
  <c r="F99" i="1" s="1"/>
  <c r="H99" i="1"/>
  <c r="I99" i="1" s="1"/>
  <c r="K99" i="1"/>
  <c r="N99" i="1"/>
  <c r="O99" i="1" s="1"/>
  <c r="E48" i="1"/>
  <c r="F48" i="1" s="1"/>
  <c r="H48" i="1"/>
  <c r="I48" i="1" s="1"/>
  <c r="K48" i="1"/>
  <c r="N48" i="1"/>
  <c r="O48" i="1" s="1"/>
  <c r="E37" i="1"/>
  <c r="F37" i="1" s="1"/>
  <c r="H37" i="1"/>
  <c r="I37" i="1" s="1"/>
  <c r="K37" i="1"/>
  <c r="N37" i="1"/>
  <c r="O37" i="1" s="1"/>
  <c r="E52" i="1"/>
  <c r="F52" i="1" s="1"/>
  <c r="H52" i="1"/>
  <c r="I52" i="1" s="1"/>
  <c r="K52" i="1"/>
  <c r="N52" i="1"/>
  <c r="O52" i="1" s="1"/>
  <c r="E158" i="1"/>
  <c r="F158" i="1" s="1"/>
  <c r="H158" i="1"/>
  <c r="I158" i="1" s="1"/>
  <c r="K158" i="1"/>
  <c r="N158" i="1"/>
  <c r="O158" i="1" s="1"/>
  <c r="E88" i="1"/>
  <c r="F88" i="1" s="1"/>
  <c r="H88" i="1"/>
  <c r="I88" i="1" s="1"/>
  <c r="K88" i="1"/>
  <c r="N88" i="1"/>
  <c r="O88" i="1" s="1"/>
  <c r="E71" i="1"/>
  <c r="F71" i="1" s="1"/>
  <c r="H71" i="1"/>
  <c r="I71" i="1" s="1"/>
  <c r="K71" i="1"/>
  <c r="N71" i="1"/>
  <c r="O71" i="1" s="1"/>
  <c r="E132" i="1"/>
  <c r="F132" i="1" s="1"/>
  <c r="H132" i="1"/>
  <c r="I132" i="1" s="1"/>
  <c r="K132" i="1"/>
  <c r="N132" i="1"/>
  <c r="O132" i="1" s="1"/>
  <c r="E116" i="1"/>
  <c r="F116" i="1" s="1"/>
  <c r="H116" i="1"/>
  <c r="I116" i="1" s="1"/>
  <c r="K116" i="1"/>
  <c r="N116" i="1"/>
  <c r="O116" i="1" s="1"/>
  <c r="E34" i="1"/>
  <c r="F34" i="1" s="1"/>
  <c r="H34" i="1"/>
  <c r="I34" i="1" s="1"/>
  <c r="K34" i="1"/>
  <c r="N34" i="1"/>
  <c r="O34" i="1" s="1"/>
  <c r="E81" i="1"/>
  <c r="F81" i="1" s="1"/>
  <c r="H81" i="1"/>
  <c r="I81" i="1" s="1"/>
  <c r="K81" i="1"/>
  <c r="N81" i="1"/>
  <c r="O81" i="1" s="1"/>
  <c r="E72" i="1"/>
  <c r="F72" i="1" s="1"/>
  <c r="H72" i="1"/>
  <c r="I72" i="1" s="1"/>
  <c r="K72" i="1"/>
  <c r="N72" i="1"/>
  <c r="O72" i="1" s="1"/>
  <c r="E63" i="1"/>
  <c r="F63" i="1" s="1"/>
  <c r="H63" i="1"/>
  <c r="I63" i="1" s="1"/>
  <c r="K63" i="1"/>
  <c r="N63" i="1"/>
  <c r="O63" i="1" s="1"/>
  <c r="E112" i="1"/>
  <c r="F112" i="1" s="1"/>
  <c r="H112" i="1"/>
  <c r="I112" i="1" s="1"/>
  <c r="K112" i="1"/>
  <c r="N112" i="1"/>
  <c r="O112" i="1" s="1"/>
  <c r="E154" i="1"/>
  <c r="F154" i="1" s="1"/>
  <c r="H154" i="1"/>
  <c r="I154" i="1" s="1"/>
  <c r="K154" i="1"/>
  <c r="N154" i="1"/>
  <c r="O154" i="1" s="1"/>
  <c r="E113" i="1"/>
  <c r="F113" i="1" s="1"/>
  <c r="H113" i="1"/>
  <c r="I113" i="1" s="1"/>
  <c r="K113" i="1"/>
  <c r="N113" i="1"/>
  <c r="O113" i="1" s="1"/>
  <c r="E84" i="1"/>
  <c r="F84" i="1" s="1"/>
  <c r="H84" i="1"/>
  <c r="I84" i="1" s="1"/>
  <c r="K84" i="1"/>
  <c r="N84" i="1"/>
  <c r="O84" i="1" s="1"/>
  <c r="E115" i="1"/>
  <c r="F115" i="1" s="1"/>
  <c r="H115" i="1"/>
  <c r="I115" i="1" s="1"/>
  <c r="K115" i="1"/>
  <c r="N115" i="1"/>
  <c r="O115" i="1" s="1"/>
  <c r="E44" i="1"/>
  <c r="F44" i="1" s="1"/>
  <c r="H44" i="1"/>
  <c r="I44" i="1" s="1"/>
  <c r="K44" i="1"/>
  <c r="N44" i="1"/>
  <c r="O44" i="1" s="1"/>
  <c r="E150" i="1"/>
  <c r="F150" i="1" s="1"/>
  <c r="H150" i="1"/>
  <c r="I150" i="1" s="1"/>
  <c r="K150" i="1"/>
  <c r="N150" i="1"/>
  <c r="O150" i="1" s="1"/>
  <c r="E79" i="1"/>
  <c r="F79" i="1" s="1"/>
  <c r="H79" i="1"/>
  <c r="I79" i="1" s="1"/>
  <c r="K79" i="1"/>
  <c r="N79" i="1"/>
  <c r="O79" i="1" s="1"/>
  <c r="N38" i="1"/>
  <c r="O38" i="1" s="1"/>
  <c r="K38" i="1"/>
  <c r="H38" i="1"/>
  <c r="I38" i="1" s="1"/>
  <c r="E38" i="1"/>
  <c r="F38" i="1" s="1"/>
  <c r="BQ169" i="3" l="1"/>
  <c r="BQ168" i="3"/>
  <c r="AX168" i="3" s="1"/>
  <c r="BQ232" i="3"/>
  <c r="BQ231" i="3"/>
  <c r="AX231" i="3" s="1"/>
  <c r="BQ167" i="3"/>
  <c r="BQ166" i="3"/>
  <c r="AX166" i="3" s="1"/>
  <c r="BQ195" i="3"/>
  <c r="BQ194" i="3"/>
  <c r="AX194" i="3" s="1"/>
  <c r="BQ164" i="3"/>
  <c r="BQ163" i="3"/>
  <c r="AX163" i="3" s="1"/>
  <c r="BQ133" i="3"/>
  <c r="BQ132" i="3"/>
  <c r="AX132" i="3" s="1"/>
  <c r="BQ211" i="3"/>
  <c r="BQ210" i="3"/>
  <c r="AX210" i="3" s="1"/>
  <c r="BQ179" i="3"/>
  <c r="BQ178" i="3"/>
  <c r="AX178" i="3" s="1"/>
  <c r="BQ86" i="3"/>
  <c r="BQ85" i="3"/>
  <c r="AX85" i="3" s="1"/>
  <c r="BQ217" i="3"/>
  <c r="BQ216" i="3"/>
  <c r="AX216" i="3" s="1"/>
  <c r="BQ227" i="3"/>
  <c r="BQ226" i="3"/>
  <c r="AX226" i="3" s="1"/>
  <c r="BQ219" i="3"/>
  <c r="BQ218" i="3"/>
  <c r="AX218" i="3" s="1"/>
  <c r="BQ138" i="3"/>
  <c r="BQ137" i="3"/>
  <c r="AX137" i="3" s="1"/>
  <c r="BQ185" i="3"/>
  <c r="BQ184" i="3"/>
  <c r="AX184" i="3" s="1"/>
  <c r="BQ55" i="3"/>
  <c r="BQ54" i="3"/>
  <c r="AX54" i="3" s="1"/>
  <c r="BQ171" i="3"/>
  <c r="BQ170" i="3"/>
  <c r="AX170" i="3" s="1"/>
  <c r="BQ143" i="3"/>
  <c r="BQ142" i="3"/>
  <c r="AX142" i="3" s="1"/>
  <c r="BQ136" i="3"/>
  <c r="BQ135" i="3"/>
  <c r="AX135" i="3" s="1"/>
  <c r="BQ158" i="3"/>
  <c r="BQ157" i="3"/>
  <c r="AX157" i="3" s="1"/>
  <c r="BQ156" i="3"/>
  <c r="BQ155" i="3"/>
  <c r="AX155" i="3" s="1"/>
  <c r="BQ122" i="3"/>
  <c r="BQ121" i="3"/>
  <c r="AX121" i="3" s="1"/>
  <c r="BQ230" i="3"/>
  <c r="BQ229" i="3"/>
  <c r="AX229" i="3" s="1"/>
  <c r="BQ80" i="3"/>
  <c r="BQ79" i="3"/>
  <c r="AX79" i="3" s="1"/>
  <c r="BQ95" i="3"/>
  <c r="BQ94" i="3"/>
  <c r="AX94" i="3" s="1"/>
  <c r="BQ215" i="3"/>
  <c r="BQ214" i="3"/>
  <c r="AX214" i="3" s="1"/>
  <c r="BQ90" i="3"/>
  <c r="BQ89" i="3"/>
  <c r="AX89" i="3" s="1"/>
  <c r="BQ173" i="3"/>
  <c r="BQ172" i="3"/>
  <c r="AX172" i="3" s="1"/>
  <c r="BQ151" i="3"/>
  <c r="BQ150" i="3"/>
  <c r="AX150" i="3" s="1"/>
  <c r="BQ125" i="3"/>
  <c r="BQ124" i="3"/>
  <c r="AX124" i="3" s="1"/>
  <c r="BQ119" i="3"/>
  <c r="BQ118" i="3"/>
  <c r="AX118" i="3" s="1"/>
  <c r="BQ129" i="3"/>
  <c r="BQ128" i="3"/>
  <c r="AX128" i="3" s="1"/>
  <c r="BQ223" i="3"/>
  <c r="BQ222" i="3"/>
  <c r="AX222" i="3" s="1"/>
  <c r="BQ103" i="3"/>
  <c r="BQ102" i="3"/>
  <c r="AX102" i="3" s="1"/>
  <c r="BQ149" i="3"/>
  <c r="BQ148" i="3"/>
  <c r="AX148" i="3" s="1"/>
  <c r="BQ198" i="3"/>
  <c r="BQ197" i="3"/>
  <c r="AX197" i="3" s="1"/>
  <c r="BQ188" i="3"/>
  <c r="BQ240" i="3"/>
  <c r="AX240" i="3" s="1"/>
  <c r="BQ112" i="3"/>
  <c r="BQ111" i="3"/>
  <c r="AX111" i="3" s="1"/>
  <c r="BQ78" i="3"/>
  <c r="BQ77" i="3"/>
  <c r="AX77" i="3" s="1"/>
  <c r="BQ108" i="3"/>
  <c r="BQ107" i="3"/>
  <c r="AX107" i="3" s="1"/>
  <c r="BD241" i="3"/>
  <c r="BC241" i="3"/>
  <c r="BD188" i="3"/>
  <c r="BN248" i="1"/>
  <c r="AR323" i="1"/>
  <c r="AR295" i="1"/>
  <c r="AR210" i="1"/>
  <c r="AR205" i="1"/>
  <c r="AR285" i="1"/>
  <c r="AR216" i="1"/>
  <c r="AR301" i="1"/>
  <c r="AR246" i="1"/>
  <c r="AR276" i="1"/>
  <c r="AR288" i="1"/>
  <c r="AR168" i="1"/>
  <c r="AR236" i="1"/>
  <c r="AR228" i="1"/>
  <c r="AR244" i="1"/>
  <c r="AR308" i="1"/>
  <c r="AR322" i="1"/>
  <c r="AR280" i="1"/>
  <c r="AR250" i="1"/>
  <c r="AR258" i="1"/>
  <c r="AR265" i="1"/>
  <c r="AR235" i="1"/>
  <c r="AR281" i="1"/>
  <c r="AR319" i="1"/>
  <c r="AR277" i="1"/>
  <c r="AR305" i="1"/>
  <c r="AR292" i="1"/>
  <c r="AR234" i="1"/>
  <c r="AR293" i="1"/>
  <c r="AR283" i="1"/>
  <c r="AR269" i="1"/>
  <c r="AR290" i="1"/>
  <c r="AR207" i="1"/>
  <c r="AR239" i="1"/>
  <c r="AR156" i="1"/>
  <c r="AR238" i="1"/>
  <c r="AR284" i="1"/>
  <c r="AR314" i="1"/>
  <c r="AR311" i="1"/>
  <c r="AR302" i="1"/>
  <c r="AR249" i="1"/>
  <c r="AR275" i="1"/>
  <c r="AR298" i="1"/>
  <c r="AR191" i="1"/>
  <c r="AR289" i="1"/>
  <c r="AR263" i="1"/>
  <c r="AR213" i="1"/>
  <c r="AR282" i="1"/>
  <c r="AR257" i="1"/>
  <c r="AR194" i="1"/>
  <c r="AR179" i="1"/>
  <c r="AR217" i="1"/>
  <c r="AR309" i="1"/>
  <c r="AR315" i="1"/>
  <c r="AR297" i="1"/>
  <c r="AR303" i="1"/>
  <c r="AR261" i="1"/>
  <c r="AR306" i="1"/>
  <c r="AR279" i="1"/>
  <c r="AR226" i="1"/>
  <c r="AR253" i="1"/>
  <c r="AR316" i="1"/>
  <c r="AR245" i="1"/>
  <c r="AR233" i="1"/>
  <c r="AR304" i="1"/>
  <c r="AR183" i="1"/>
  <c r="AR175" i="1"/>
  <c r="AR262" i="1"/>
  <c r="AR318" i="1"/>
  <c r="AR320" i="1"/>
  <c r="AR312" i="1"/>
  <c r="AR270" i="1"/>
  <c r="AR197" i="1"/>
  <c r="AR321" i="1"/>
  <c r="AR260" i="1"/>
  <c r="AR286" i="1"/>
  <c r="AR240" i="1"/>
  <c r="AR224" i="1"/>
  <c r="AR208" i="1"/>
  <c r="AR97" i="1"/>
  <c r="AR184" i="1"/>
  <c r="AR299" i="1"/>
  <c r="AR274" i="1"/>
  <c r="AR164" i="1"/>
  <c r="AR136" i="1"/>
  <c r="AR313" i="1"/>
  <c r="AR310" i="1"/>
  <c r="AR324" i="1"/>
  <c r="AR251" i="1"/>
  <c r="AR317" i="1"/>
  <c r="AR221" i="1"/>
  <c r="AR273" i="1"/>
  <c r="AR237" i="1"/>
  <c r="AR291" i="1"/>
  <c r="AR98" i="1"/>
  <c r="AR225" i="1"/>
  <c r="AR209" i="1"/>
  <c r="AR255" i="1"/>
  <c r="AR267" i="1"/>
  <c r="AR300" i="1"/>
  <c r="AR307" i="1"/>
  <c r="AR296" i="1"/>
  <c r="AR287" i="1"/>
  <c r="AR294" i="1"/>
  <c r="AR268" i="1"/>
  <c r="AR219" i="1"/>
  <c r="AR271" i="1"/>
  <c r="AR266" i="1"/>
  <c r="AR202" i="1"/>
  <c r="AR256" i="1"/>
  <c r="AR214" i="1"/>
  <c r="AR259" i="1"/>
  <c r="BN161" i="1"/>
  <c r="BN116" i="1"/>
  <c r="BN190" i="1"/>
  <c r="BN90" i="1"/>
  <c r="BN93" i="1"/>
  <c r="BN227" i="1"/>
  <c r="BN117" i="1"/>
  <c r="BN220" i="1"/>
  <c r="BN188" i="1"/>
  <c r="BN259" i="1"/>
  <c r="BN243" i="1"/>
  <c r="BN241" i="1"/>
  <c r="BN204" i="1"/>
  <c r="BN157" i="1"/>
  <c r="BN151" i="1"/>
  <c r="BN177" i="1"/>
  <c r="BN87" i="1"/>
  <c r="BN147" i="1"/>
  <c r="BN193" i="1"/>
  <c r="BN217" i="1"/>
  <c r="BN260" i="1"/>
  <c r="BN162" i="1"/>
  <c r="BN235" i="1"/>
  <c r="BN262" i="1"/>
  <c r="BN249" i="1"/>
  <c r="BN195" i="1"/>
  <c r="BN209" i="1"/>
  <c r="BN281" i="1"/>
  <c r="BN282" i="1"/>
  <c r="BN286" i="1"/>
  <c r="BN290" i="1"/>
  <c r="BN244" i="1"/>
  <c r="BN232" i="1"/>
  <c r="BN144" i="1"/>
  <c r="BN250" i="1"/>
  <c r="BN130" i="1"/>
  <c r="BN234" i="1"/>
  <c r="BN255" i="1"/>
  <c r="BN254" i="1"/>
  <c r="BN111" i="1"/>
  <c r="BN202" i="1"/>
  <c r="BN160" i="1"/>
  <c r="BN104" i="1"/>
  <c r="BN203" i="1"/>
  <c r="BN176" i="1"/>
  <c r="BN219" i="1"/>
  <c r="BN212" i="1"/>
  <c r="BN179" i="1"/>
  <c r="BN277" i="1"/>
  <c r="BN242" i="1"/>
  <c r="BN228" i="1"/>
  <c r="BN167" i="1"/>
  <c r="BN251" i="1"/>
  <c r="BN224" i="1"/>
  <c r="BN257" i="1"/>
  <c r="BN283" i="1"/>
  <c r="BN288" i="1"/>
  <c r="BN200" i="1"/>
  <c r="BN211" i="1"/>
  <c r="BN163" i="1"/>
  <c r="BN169" i="1"/>
  <c r="BN180" i="1"/>
  <c r="BN182" i="1"/>
  <c r="BN152" i="1"/>
  <c r="BN272" i="1"/>
  <c r="BN201" i="1"/>
  <c r="BN133" i="1"/>
  <c r="BN231" i="1"/>
  <c r="BN278" i="1"/>
  <c r="BN194" i="1"/>
  <c r="BN174" i="1"/>
  <c r="BN269" i="1"/>
  <c r="BN97" i="1"/>
  <c r="BN236" i="1"/>
  <c r="BN81" i="1"/>
  <c r="BN240" i="1"/>
  <c r="BN134" i="1"/>
  <c r="BN192" i="1"/>
  <c r="BN135" i="1"/>
  <c r="BN206" i="1"/>
  <c r="BN256" i="1"/>
  <c r="BN271" i="1"/>
  <c r="BN258" i="1"/>
  <c r="BN83" i="1"/>
  <c r="BN276" i="1"/>
  <c r="BN127" i="1"/>
  <c r="BN189" i="1"/>
  <c r="BN267" i="1"/>
  <c r="BN274" i="1"/>
  <c r="BN208" i="1"/>
  <c r="BN230" i="1"/>
  <c r="BN112" i="1"/>
  <c r="AR264" i="1"/>
  <c r="AR139" i="1"/>
  <c r="AR177" i="1"/>
  <c r="AR218" i="1"/>
  <c r="AR162" i="1"/>
  <c r="AR166" i="1"/>
  <c r="AR161" i="1"/>
  <c r="AR127" i="1"/>
  <c r="AR254" i="1"/>
  <c r="AR187" i="1"/>
  <c r="AR124" i="1"/>
  <c r="AR204" i="1"/>
  <c r="AR242" i="1"/>
  <c r="AR212" i="1"/>
  <c r="AR211" i="1"/>
  <c r="AR203" i="1"/>
  <c r="AR125" i="1"/>
  <c r="AR230" i="1"/>
  <c r="AX241" i="3"/>
  <c r="AX188" i="3"/>
  <c r="AR144" i="1"/>
  <c r="AR248" i="1"/>
  <c r="AR151" i="1"/>
  <c r="AR115" i="1"/>
  <c r="AR86" i="1"/>
  <c r="AR111" i="1"/>
  <c r="AR215" i="1"/>
  <c r="AR146" i="1"/>
  <c r="AR122" i="1"/>
  <c r="AR47" i="1"/>
  <c r="BN128" i="1"/>
  <c r="AR105" i="1"/>
  <c r="AR158" i="1"/>
  <c r="AR201" i="1"/>
  <c r="AR132" i="1"/>
  <c r="AR182" i="1"/>
  <c r="AR159" i="1"/>
  <c r="AR150" i="1"/>
  <c r="AR195" i="1"/>
  <c r="AR198" i="1"/>
  <c r="CA160" i="3"/>
  <c r="CB160" i="3"/>
  <c r="BV160" i="3" s="1"/>
  <c r="CB70" i="3"/>
  <c r="BV70" i="3" s="1"/>
  <c r="CA70" i="3"/>
  <c r="CA122" i="3"/>
  <c r="CB122" i="3"/>
  <c r="BV122" i="3" s="1"/>
  <c r="CB134" i="3"/>
  <c r="BV134" i="3" s="1"/>
  <c r="CA134" i="3"/>
  <c r="CA188" i="3"/>
  <c r="CB188" i="3"/>
  <c r="BV188" i="3" s="1"/>
  <c r="CA105" i="3"/>
  <c r="CB105" i="3"/>
  <c r="BV105" i="3" s="1"/>
  <c r="CA101" i="3"/>
  <c r="CB101" i="3"/>
  <c r="BV101" i="3" s="1"/>
  <c r="CA164" i="3"/>
  <c r="CB164" i="3"/>
  <c r="BV164" i="3" s="1"/>
  <c r="CA177" i="3"/>
  <c r="CB177" i="3"/>
  <c r="BV177" i="3" s="1"/>
  <c r="CB214" i="3"/>
  <c r="BV214" i="3" s="1"/>
  <c r="CB63" i="3"/>
  <c r="BV63" i="3" s="1"/>
  <c r="CB151" i="3"/>
  <c r="BV151" i="3" s="1"/>
  <c r="CB130" i="3"/>
  <c r="BV130" i="3" s="1"/>
  <c r="CB88" i="3"/>
  <c r="BV88" i="3" s="1"/>
  <c r="BV3" i="3"/>
  <c r="BV116" i="3"/>
  <c r="BV22" i="3"/>
  <c r="CB86" i="3"/>
  <c r="BV86" i="3" s="1"/>
  <c r="CB161" i="3"/>
  <c r="BV161" i="3" s="1"/>
  <c r="CB202" i="3"/>
  <c r="BV202" i="3" s="1"/>
  <c r="CA202" i="3"/>
  <c r="CA143" i="3"/>
  <c r="CB143" i="3"/>
  <c r="BV143" i="3" s="1"/>
  <c r="BC63" i="3"/>
  <c r="BD63" i="3"/>
  <c r="CB136" i="3"/>
  <c r="BV136" i="3" s="1"/>
  <c r="CA136" i="3"/>
  <c r="CB144" i="3"/>
  <c r="BV144" i="3" s="1"/>
  <c r="CB32" i="3"/>
  <c r="BV32" i="3" s="1"/>
  <c r="BV76" i="3"/>
  <c r="CB127" i="3"/>
  <c r="BV127" i="3" s="1"/>
  <c r="CB203" i="3"/>
  <c r="CB141" i="3"/>
  <c r="BV141" i="3" s="1"/>
  <c r="BV97" i="3"/>
  <c r="BV168" i="3"/>
  <c r="BV110" i="3"/>
  <c r="BC215" i="3"/>
  <c r="BD215" i="3"/>
  <c r="AX215" i="3" s="1"/>
  <c r="CB42" i="3"/>
  <c r="BV42" i="3" s="1"/>
  <c r="CA42" i="3"/>
  <c r="CA58" i="3"/>
  <c r="CB58" i="3"/>
  <c r="BV58" i="3" s="1"/>
  <c r="CA107" i="3"/>
  <c r="CB107" i="3"/>
  <c r="BV107" i="3" s="1"/>
  <c r="CA85" i="3"/>
  <c r="CB85" i="3"/>
  <c r="BV85" i="3" s="1"/>
  <c r="CA121" i="3"/>
  <c r="CB121" i="3"/>
  <c r="BV121" i="3" s="1"/>
  <c r="CA81" i="3"/>
  <c r="CB81" i="3"/>
  <c r="BV81" i="3" s="1"/>
  <c r="CB153" i="3"/>
  <c r="BV153" i="3" s="1"/>
  <c r="CA153" i="3"/>
  <c r="CA7" i="3"/>
  <c r="CB7" i="3"/>
  <c r="BV7" i="3" s="1"/>
  <c r="CA34" i="3"/>
  <c r="CB34" i="3"/>
  <c r="BV34" i="3" s="1"/>
  <c r="BV79" i="3"/>
  <c r="CA126" i="3"/>
  <c r="CB126" i="3"/>
  <c r="BV126" i="3" s="1"/>
  <c r="CB37" i="3"/>
  <c r="BV37" i="3" s="1"/>
  <c r="CA37" i="3"/>
  <c r="CA192" i="3"/>
  <c r="CB192" i="3"/>
  <c r="BV192" i="3" s="1"/>
  <c r="BC30" i="3"/>
  <c r="BD30" i="3"/>
  <c r="AX30" i="3" s="1"/>
  <c r="CA38" i="3"/>
  <c r="CB38" i="3"/>
  <c r="BV38" i="3" s="1"/>
  <c r="CB150" i="3"/>
  <c r="BV150" i="3" s="1"/>
  <c r="CA150" i="3"/>
  <c r="CA23" i="3"/>
  <c r="CB23" i="3"/>
  <c r="BV23" i="3" s="1"/>
  <c r="CB118" i="3"/>
  <c r="BV118" i="3" s="1"/>
  <c r="CA118" i="3"/>
  <c r="CB72" i="3"/>
  <c r="BV72" i="3" s="1"/>
  <c r="CA72" i="3"/>
  <c r="BV30" i="3"/>
  <c r="CB115" i="3"/>
  <c r="BV115" i="3" s="1"/>
  <c r="CA115" i="3"/>
  <c r="CB100" i="3"/>
  <c r="BV100" i="3" s="1"/>
  <c r="CA100" i="3"/>
  <c r="CB158" i="3"/>
  <c r="BV158" i="3" s="1"/>
  <c r="CA158" i="3"/>
  <c r="CA26" i="3"/>
  <c r="CB26" i="3"/>
  <c r="BV26" i="3" s="1"/>
  <c r="CA53" i="3"/>
  <c r="CB53" i="3"/>
  <c r="BV53" i="3" s="1"/>
  <c r="CB59" i="3"/>
  <c r="BV59" i="3" s="1"/>
  <c r="CA59" i="3"/>
  <c r="CB87" i="3"/>
  <c r="BV87" i="3" s="1"/>
  <c r="CA87" i="3"/>
  <c r="CA104" i="3"/>
  <c r="CB104" i="3"/>
  <c r="BV104" i="3" s="1"/>
  <c r="CA41" i="3"/>
  <c r="CB41" i="3"/>
  <c r="BV41" i="3" s="1"/>
  <c r="CB55" i="3"/>
  <c r="BV55" i="3" s="1"/>
  <c r="CA55" i="3"/>
  <c r="CB212" i="3"/>
  <c r="BV212" i="3" s="1"/>
  <c r="CA212" i="3"/>
  <c r="CB191" i="3"/>
  <c r="BV191" i="3" s="1"/>
  <c r="CA191" i="3"/>
  <c r="CA162" i="3"/>
  <c r="CB162" i="3"/>
  <c r="BV162" i="3" s="1"/>
  <c r="CB5" i="3"/>
  <c r="BV5" i="3" s="1"/>
  <c r="CA5" i="3"/>
  <c r="BV27" i="3"/>
  <c r="CA166" i="3"/>
  <c r="CB166" i="3"/>
  <c r="BV166" i="3" s="1"/>
  <c r="CB50" i="3"/>
  <c r="BV50" i="3" s="1"/>
  <c r="CA50" i="3"/>
  <c r="CB189" i="3"/>
  <c r="BV189" i="3" s="1"/>
  <c r="CA189" i="3"/>
  <c r="BV71" i="3"/>
  <c r="BV210" i="3"/>
  <c r="CA97" i="3"/>
  <c r="CA116" i="3"/>
  <c r="BD90" i="3"/>
  <c r="AX90" i="3" s="1"/>
  <c r="CB18" i="3"/>
  <c r="BV18" i="3" s="1"/>
  <c r="BV109" i="3"/>
  <c r="CB64" i="3"/>
  <c r="BV64" i="3" s="1"/>
  <c r="CB140" i="3"/>
  <c r="BV140" i="3" s="1"/>
  <c r="CB157" i="3"/>
  <c r="BV157" i="3" s="1"/>
  <c r="CB67" i="3"/>
  <c r="BV67" i="3" s="1"/>
  <c r="BV80" i="3"/>
  <c r="BV185" i="3"/>
  <c r="CB68" i="3"/>
  <c r="BV68" i="3" s="1"/>
  <c r="BD173" i="3"/>
  <c r="AX173" i="3" s="1"/>
  <c r="CA27" i="3"/>
  <c r="CB17" i="3"/>
  <c r="BV17" i="3" s="1"/>
  <c r="BV146" i="3"/>
  <c r="CB45" i="3"/>
  <c r="BV45" i="3" s="1"/>
  <c r="CA194" i="3"/>
  <c r="CA168" i="3"/>
  <c r="CA69" i="3"/>
  <c r="BV211" i="3"/>
  <c r="BV173" i="3"/>
  <c r="CB4" i="3"/>
  <c r="BV4" i="3" s="1"/>
  <c r="CB131" i="3"/>
  <c r="BV131" i="3" s="1"/>
  <c r="CA22" i="3"/>
  <c r="BV66" i="3"/>
  <c r="CB20" i="3"/>
  <c r="BV20" i="3" s="1"/>
  <c r="CA185" i="3"/>
  <c r="CA211" i="3"/>
  <c r="CA93" i="3"/>
  <c r="BV93" i="3"/>
  <c r="CB6" i="3"/>
  <c r="BV6" i="3" s="1"/>
  <c r="CB89" i="3"/>
  <c r="BV89" i="3" s="1"/>
  <c r="BV193" i="3"/>
  <c r="CA193" i="3"/>
  <c r="BV203" i="3"/>
  <c r="CB56" i="3"/>
  <c r="BV56" i="3" s="1"/>
  <c r="CA56" i="3"/>
  <c r="CB159" i="3"/>
  <c r="BV159" i="3" s="1"/>
  <c r="CA159" i="3"/>
  <c r="CB13" i="3"/>
  <c r="BV13" i="3" s="1"/>
  <c r="CA13" i="3"/>
  <c r="CB8" i="3"/>
  <c r="BV8" i="3" s="1"/>
  <c r="CA8" i="3"/>
  <c r="CB25" i="3"/>
  <c r="BV25" i="3" s="1"/>
  <c r="CA25" i="3"/>
  <c r="BV40" i="3"/>
  <c r="CB39" i="3"/>
  <c r="BV39" i="3" s="1"/>
  <c r="CA39" i="3"/>
  <c r="CB51" i="3"/>
  <c r="BV51" i="3" s="1"/>
  <c r="CA51" i="3"/>
  <c r="BV9" i="3"/>
  <c r="BV24" i="3"/>
  <c r="CB14" i="3"/>
  <c r="BV14" i="3" s="1"/>
  <c r="CA14" i="3"/>
  <c r="CB12" i="3"/>
  <c r="BV12" i="3" s="1"/>
  <c r="CA12" i="3"/>
  <c r="CB11" i="3"/>
  <c r="BV11" i="3" s="1"/>
  <c r="CA11" i="3"/>
  <c r="CB61" i="3"/>
  <c r="BV61" i="3" s="1"/>
  <c r="CA61" i="3"/>
  <c r="CB15" i="3"/>
  <c r="BV15" i="3" s="1"/>
  <c r="CA15" i="3"/>
  <c r="CB16" i="3"/>
  <c r="BV16" i="3" s="1"/>
  <c r="CA16" i="3"/>
  <c r="CB29" i="3"/>
  <c r="BV29" i="3" s="1"/>
  <c r="CA29" i="3"/>
  <c r="CB10" i="3"/>
  <c r="BV10" i="3" s="1"/>
  <c r="CA10" i="3"/>
  <c r="BV46" i="3"/>
  <c r="BV60" i="3"/>
  <c r="BV62" i="3"/>
  <c r="CB57" i="3"/>
  <c r="BV57" i="3" s="1"/>
  <c r="CA57" i="3"/>
  <c r="CB108" i="3"/>
  <c r="BV108" i="3" s="1"/>
  <c r="CA108" i="3"/>
  <c r="BV123" i="3"/>
  <c r="CB148" i="3"/>
  <c r="BV148" i="3" s="1"/>
  <c r="CA148" i="3"/>
  <c r="CB99" i="3"/>
  <c r="BV99" i="3" s="1"/>
  <c r="CA99" i="3"/>
  <c r="CB176" i="3"/>
  <c r="BV176" i="3" s="1"/>
  <c r="CA176" i="3"/>
  <c r="CA24" i="3"/>
  <c r="CA60" i="3"/>
  <c r="CA123" i="3"/>
  <c r="CB35" i="3"/>
  <c r="BV35" i="3" s="1"/>
  <c r="CA35" i="3"/>
  <c r="CB19" i="3"/>
  <c r="BV19" i="3" s="1"/>
  <c r="CA19" i="3"/>
  <c r="CB52" i="3"/>
  <c r="BV52" i="3" s="1"/>
  <c r="BV194" i="3"/>
  <c r="CB21" i="3"/>
  <c r="BV21" i="3" s="1"/>
  <c r="CA21" i="3"/>
  <c r="CB91" i="3"/>
  <c r="BV91" i="3" s="1"/>
  <c r="CA91" i="3"/>
  <c r="CB183" i="3"/>
  <c r="BV183" i="3" s="1"/>
  <c r="CA183" i="3"/>
  <c r="CB75" i="3"/>
  <c r="BV75" i="3" s="1"/>
  <c r="CA75" i="3"/>
  <c r="CB170" i="3"/>
  <c r="BV170" i="3" s="1"/>
  <c r="CA170" i="3"/>
  <c r="CB43" i="3"/>
  <c r="BV43" i="3" s="1"/>
  <c r="CA43" i="3"/>
  <c r="CB98" i="3"/>
  <c r="BV98" i="3" s="1"/>
  <c r="CA98" i="3"/>
  <c r="CB77" i="3"/>
  <c r="BV77" i="3" s="1"/>
  <c r="CA77" i="3"/>
  <c r="BV213" i="3"/>
  <c r="CB182" i="3"/>
  <c r="BV182" i="3" s="1"/>
  <c r="CA182" i="3"/>
  <c r="CB135" i="3"/>
  <c r="BV135" i="3" s="1"/>
  <c r="CA135" i="3"/>
  <c r="CB178" i="3"/>
  <c r="BV178" i="3" s="1"/>
  <c r="CA178" i="3"/>
  <c r="CB28" i="3"/>
  <c r="BV28" i="3" s="1"/>
  <c r="CA28" i="3"/>
  <c r="CB145" i="3"/>
  <c r="BV145" i="3" s="1"/>
  <c r="CA145" i="3"/>
  <c r="CA3" i="3"/>
  <c r="CA9" i="3"/>
  <c r="CA46" i="3"/>
  <c r="CB186" i="3"/>
  <c r="BV186" i="3" s="1"/>
  <c r="CB94" i="3"/>
  <c r="BV94" i="3" s="1"/>
  <c r="CA94" i="3"/>
  <c r="CA110" i="3"/>
  <c r="CA40" i="3"/>
  <c r="CA146" i="3"/>
  <c r="CA62" i="3"/>
  <c r="CB120" i="3"/>
  <c r="BV120" i="3" s="1"/>
  <c r="CA120" i="3"/>
  <c r="CA79" i="3"/>
  <c r="CB103" i="3"/>
  <c r="BV103" i="3" s="1"/>
  <c r="CA103" i="3"/>
  <c r="CB142" i="3"/>
  <c r="BV142" i="3" s="1"/>
  <c r="CA142" i="3"/>
  <c r="CA175" i="3"/>
  <c r="CB175" i="3"/>
  <c r="BV175" i="3" s="1"/>
  <c r="CB111" i="3"/>
  <c r="BV111" i="3" s="1"/>
  <c r="CA111" i="3"/>
  <c r="CB31" i="3"/>
  <c r="BV31" i="3" s="1"/>
  <c r="CA31" i="3"/>
  <c r="CB44" i="3"/>
  <c r="BV44" i="3" s="1"/>
  <c r="CA44" i="3"/>
  <c r="BV82" i="3"/>
  <c r="CB124" i="3"/>
  <c r="BV124" i="3" s="1"/>
  <c r="CA124" i="3"/>
  <c r="CA33" i="3"/>
  <c r="CB33" i="3"/>
  <c r="BV33" i="3" s="1"/>
  <c r="CA109" i="3"/>
  <c r="CA54" i="3"/>
  <c r="CB54" i="3"/>
  <c r="BV54" i="3" s="1"/>
  <c r="CA66" i="3"/>
  <c r="CB137" i="3"/>
  <c r="BV137" i="3" s="1"/>
  <c r="CA137" i="3"/>
  <c r="BV69" i="3"/>
  <c r="CB73" i="3"/>
  <c r="BV73" i="3" s="1"/>
  <c r="CB128" i="3"/>
  <c r="BV128" i="3" s="1"/>
  <c r="CA128" i="3"/>
  <c r="CB133" i="3"/>
  <c r="BV133" i="3" s="1"/>
  <c r="CA133" i="3"/>
  <c r="CB174" i="3"/>
  <c r="BV174" i="3" s="1"/>
  <c r="CA174" i="3"/>
  <c r="CB187" i="3"/>
  <c r="BV187" i="3" s="1"/>
  <c r="CA187" i="3"/>
  <c r="CB112" i="3"/>
  <c r="BV112" i="3" s="1"/>
  <c r="CB49" i="3"/>
  <c r="BV49" i="3" s="1"/>
  <c r="CB92" i="3"/>
  <c r="BV92" i="3" s="1"/>
  <c r="CB106" i="3"/>
  <c r="BV106" i="3" s="1"/>
  <c r="CB147" i="3"/>
  <c r="BV147" i="3" s="1"/>
  <c r="CB114" i="3"/>
  <c r="BV114" i="3" s="1"/>
  <c r="CB83" i="3"/>
  <c r="BV83" i="3" s="1"/>
  <c r="CB117" i="3"/>
  <c r="BV117" i="3" s="1"/>
  <c r="CB90" i="3"/>
  <c r="BV90" i="3" s="1"/>
  <c r="CB102" i="3"/>
  <c r="BV102" i="3" s="1"/>
  <c r="CA102" i="3"/>
  <c r="CB184" i="3"/>
  <c r="BV184" i="3" s="1"/>
  <c r="CA30" i="3"/>
  <c r="CA80" i="3"/>
  <c r="CA71" i="3"/>
  <c r="CA213" i="3"/>
  <c r="CA173" i="3"/>
  <c r="CA82" i="3"/>
  <c r="CA210" i="3"/>
  <c r="CA76" i="3"/>
  <c r="BC55" i="3"/>
  <c r="BD55" i="3"/>
  <c r="BC33" i="3"/>
  <c r="BD33" i="3"/>
  <c r="AX33" i="3" s="1"/>
  <c r="BC39" i="3"/>
  <c r="BD39" i="3"/>
  <c r="AX39" i="3" s="1"/>
  <c r="BC59" i="3"/>
  <c r="BD59" i="3"/>
  <c r="AX59" i="3" s="1"/>
  <c r="BC62" i="3"/>
  <c r="BD62" i="3"/>
  <c r="BD99" i="3"/>
  <c r="AX99" i="3" s="1"/>
  <c r="BC99" i="3"/>
  <c r="BD112" i="3"/>
  <c r="AX112" i="3" s="1"/>
  <c r="BC112" i="3"/>
  <c r="BD78" i="3"/>
  <c r="AX78" i="3" s="1"/>
  <c r="BC78" i="3"/>
  <c r="BD108" i="3"/>
  <c r="AX108" i="3" s="1"/>
  <c r="BC108" i="3"/>
  <c r="BD120" i="3"/>
  <c r="AX120" i="3" s="1"/>
  <c r="BC120" i="3"/>
  <c r="BC46" i="3"/>
  <c r="BD46" i="3"/>
  <c r="BC61" i="3"/>
  <c r="BD61" i="3"/>
  <c r="AX61" i="3" s="1"/>
  <c r="BD58" i="3"/>
  <c r="BC58" i="3"/>
  <c r="BD25" i="3"/>
  <c r="AX25" i="3" s="1"/>
  <c r="BC25" i="3"/>
  <c r="BD195" i="3"/>
  <c r="AX195" i="3" s="1"/>
  <c r="BC195" i="3"/>
  <c r="BD180" i="3"/>
  <c r="AX180" i="3" s="1"/>
  <c r="BC180" i="3"/>
  <c r="BD64" i="3"/>
  <c r="AX64" i="3" s="1"/>
  <c r="BC64" i="3"/>
  <c r="BC125" i="3"/>
  <c r="BD125" i="3"/>
  <c r="AX125" i="3" s="1"/>
  <c r="BC114" i="3"/>
  <c r="BD114" i="3"/>
  <c r="AX114" i="3" s="1"/>
  <c r="BC232" i="3"/>
  <c r="BD232" i="3"/>
  <c r="AX232" i="3" s="1"/>
  <c r="BC57" i="3"/>
  <c r="BD57" i="3"/>
  <c r="AX57" i="3" s="1"/>
  <c r="BC140" i="3"/>
  <c r="BD140" i="3"/>
  <c r="AX140" i="3" s="1"/>
  <c r="BC167" i="3"/>
  <c r="BD167" i="3"/>
  <c r="AX167" i="3" s="1"/>
  <c r="BC198" i="3"/>
  <c r="BC69" i="3"/>
  <c r="BC51" i="3"/>
  <c r="AX62" i="3"/>
  <c r="AX58" i="3"/>
  <c r="AX63" i="3"/>
  <c r="BC16" i="3"/>
  <c r="BC84" i="3"/>
  <c r="BD22" i="3"/>
  <c r="AX22" i="3" s="1"/>
  <c r="BD187" i="3"/>
  <c r="AX187" i="3" s="1"/>
  <c r="BD171" i="3"/>
  <c r="AX171" i="3" s="1"/>
  <c r="BD181" i="3"/>
  <c r="AX181" i="3" s="1"/>
  <c r="AX46" i="3"/>
  <c r="AX55" i="3"/>
  <c r="AX198" i="3"/>
  <c r="AX69" i="3"/>
  <c r="AX16" i="3"/>
  <c r="AX51" i="3"/>
  <c r="AX84" i="3"/>
  <c r="AX4" i="3"/>
  <c r="H5" i="3"/>
  <c r="BC11" i="3"/>
  <c r="AX230" i="3"/>
  <c r="H74" i="3"/>
  <c r="B74" i="3" s="1"/>
  <c r="H65" i="3"/>
  <c r="B65" i="3" s="1"/>
  <c r="H47" i="3"/>
  <c r="B47" i="3" s="1"/>
  <c r="AX37" i="3"/>
  <c r="H68" i="3"/>
  <c r="B68" i="3" s="1"/>
  <c r="H59" i="3"/>
  <c r="H100" i="3"/>
  <c r="B100" i="3" s="1"/>
  <c r="H94" i="3"/>
  <c r="B94" i="3" s="1"/>
  <c r="AX7" i="3"/>
  <c r="H82" i="3"/>
  <c r="B82" i="3" s="1"/>
  <c r="AX68" i="3"/>
  <c r="BC45" i="3"/>
  <c r="BD45" i="3"/>
  <c r="AX45" i="3" s="1"/>
  <c r="BD103" i="3"/>
  <c r="AX103" i="3" s="1"/>
  <c r="BC103" i="3"/>
  <c r="BC138" i="3"/>
  <c r="BD138" i="3"/>
  <c r="AX138" i="3" s="1"/>
  <c r="BC174" i="3"/>
  <c r="BD174" i="3"/>
  <c r="AX174" i="3" s="1"/>
  <c r="BC186" i="3"/>
  <c r="BD186" i="3"/>
  <c r="AX186" i="3" s="1"/>
  <c r="BC154" i="3"/>
  <c r="BD154" i="3"/>
  <c r="AX154" i="3" s="1"/>
  <c r="BC27" i="3"/>
  <c r="BD27" i="3"/>
  <c r="AX27" i="3" s="1"/>
  <c r="BD139" i="3"/>
  <c r="AX139" i="3" s="1"/>
  <c r="BC139" i="3"/>
  <c r="BC81" i="3"/>
  <c r="BD81" i="3"/>
  <c r="AX81" i="3" s="1"/>
  <c r="BC164" i="3"/>
  <c r="BD164" i="3"/>
  <c r="AX164" i="3" s="1"/>
  <c r="BC24" i="3"/>
  <c r="BD24" i="3"/>
  <c r="AX24" i="3" s="1"/>
  <c r="BD50" i="3"/>
  <c r="AX50" i="3" s="1"/>
  <c r="BC50" i="3"/>
  <c r="BD73" i="3"/>
  <c r="AX73" i="3" s="1"/>
  <c r="BC73" i="3"/>
  <c r="BD80" i="3"/>
  <c r="AX80" i="3" s="1"/>
  <c r="BC80" i="3"/>
  <c r="BC9" i="3"/>
  <c r="BD9" i="3"/>
  <c r="AX9" i="3" s="1"/>
  <c r="BC129" i="3"/>
  <c r="BD129" i="3"/>
  <c r="AX129" i="3" s="1"/>
  <c r="BC156" i="3"/>
  <c r="BD156" i="3"/>
  <c r="AX156" i="3" s="1"/>
  <c r="BC179" i="3"/>
  <c r="BD179" i="3"/>
  <c r="AX179" i="3" s="1"/>
  <c r="BD10" i="3"/>
  <c r="AX10" i="3" s="1"/>
  <c r="BC10" i="3"/>
  <c r="BD75" i="3"/>
  <c r="AX75" i="3" s="1"/>
  <c r="BC75" i="3"/>
  <c r="BC182" i="3"/>
  <c r="BD182" i="3"/>
  <c r="AX182" i="3" s="1"/>
  <c r="BC38" i="3"/>
  <c r="BD38" i="3"/>
  <c r="AX38" i="3" s="1"/>
  <c r="BC32" i="3"/>
  <c r="BD32" i="3"/>
  <c r="AX32" i="3" s="1"/>
  <c r="BD70" i="3"/>
  <c r="AX70" i="3" s="1"/>
  <c r="BC70" i="3"/>
  <c r="BD225" i="3"/>
  <c r="AX225" i="3" s="1"/>
  <c r="BC225" i="3"/>
  <c r="BC8" i="3"/>
  <c r="BD8" i="3"/>
  <c r="AX8" i="3" s="1"/>
  <c r="BC92" i="3"/>
  <c r="BD92" i="3"/>
  <c r="AX92" i="3" s="1"/>
  <c r="BC42" i="3"/>
  <c r="BD42" i="3"/>
  <c r="AX42" i="3" s="1"/>
  <c r="BD122" i="3"/>
  <c r="AX122" i="3" s="1"/>
  <c r="BC122" i="3"/>
  <c r="BD143" i="3"/>
  <c r="AX143" i="3" s="1"/>
  <c r="BC143" i="3"/>
  <c r="BD175" i="3"/>
  <c r="AX175" i="3" s="1"/>
  <c r="BC175" i="3"/>
  <c r="BC105" i="3"/>
  <c r="BD105" i="3"/>
  <c r="AX105" i="3" s="1"/>
  <c r="BD189" i="3"/>
  <c r="AX189" i="3" s="1"/>
  <c r="BC189" i="3"/>
  <c r="BC17" i="3"/>
  <c r="BD17" i="3"/>
  <c r="AX17" i="3" s="1"/>
  <c r="BD185" i="3"/>
  <c r="AX185" i="3" s="1"/>
  <c r="BC185" i="3"/>
  <c r="BC23" i="3"/>
  <c r="H12" i="3"/>
  <c r="B12" i="3" s="1"/>
  <c r="H9" i="3"/>
  <c r="B9" i="3" s="1"/>
  <c r="H103" i="3"/>
  <c r="B103" i="3" s="1"/>
  <c r="H84" i="3"/>
  <c r="B84" i="3" s="1"/>
  <c r="H49" i="3"/>
  <c r="B49" i="3" s="1"/>
  <c r="BD13" i="3"/>
  <c r="AX13" i="3" s="1"/>
  <c r="BC76" i="3"/>
  <c r="BD65" i="3"/>
  <c r="AX65" i="3" s="1"/>
  <c r="H11" i="3"/>
  <c r="B11" i="3" s="1"/>
  <c r="H14" i="3"/>
  <c r="B14" i="3" s="1"/>
  <c r="H66" i="3"/>
  <c r="B66" i="3" s="1"/>
  <c r="H89" i="3"/>
  <c r="B89" i="3" s="1"/>
  <c r="BC28" i="3"/>
  <c r="AX29" i="3"/>
  <c r="H29" i="3"/>
  <c r="B29" i="3" s="1"/>
  <c r="H57" i="3"/>
  <c r="B57" i="3" s="1"/>
  <c r="H41" i="3"/>
  <c r="B41" i="3" s="1"/>
  <c r="AE59" i="3"/>
  <c r="Y59" i="3" s="1"/>
  <c r="AX36" i="3"/>
  <c r="BC68" i="3"/>
  <c r="BC52" i="3"/>
  <c r="BC149" i="3"/>
  <c r="B5" i="3"/>
  <c r="B59" i="3"/>
  <c r="H85" i="3"/>
  <c r="B85" i="3" s="1"/>
  <c r="H69" i="3"/>
  <c r="B69" i="3" s="1"/>
  <c r="BD123" i="3"/>
  <c r="AX123" i="3" s="1"/>
  <c r="BD91" i="3"/>
  <c r="AX91" i="3" s="1"/>
  <c r="BD6" i="3"/>
  <c r="AX6" i="3" s="1"/>
  <c r="BD116" i="3"/>
  <c r="AX116" i="3" s="1"/>
  <c r="BD14" i="3"/>
  <c r="AX14" i="3" s="1"/>
  <c r="AX224" i="3"/>
  <c r="AX76" i="3"/>
  <c r="H28" i="3"/>
  <c r="B28" i="3" s="1"/>
  <c r="H37" i="3"/>
  <c r="B37" i="3" s="1"/>
  <c r="H36" i="3"/>
  <c r="B36" i="3" s="1"/>
  <c r="H77" i="3"/>
  <c r="B77" i="3" s="1"/>
  <c r="BC104" i="3"/>
  <c r="AX12" i="3"/>
  <c r="BD220" i="3"/>
  <c r="AX220" i="3" s="1"/>
  <c r="BD219" i="3"/>
  <c r="AX219" i="3" s="1"/>
  <c r="H31" i="3"/>
  <c r="B67" i="3"/>
  <c r="H46" i="3"/>
  <c r="B46" i="3" s="1"/>
  <c r="H62" i="3"/>
  <c r="B62" i="3" s="1"/>
  <c r="H40" i="3"/>
  <c r="B40" i="3" s="1"/>
  <c r="H99" i="3"/>
  <c r="B99" i="3" s="1"/>
  <c r="H80" i="3"/>
  <c r="B80" i="3" s="1"/>
  <c r="AX104" i="3"/>
  <c r="AX211" i="3"/>
  <c r="BC29" i="3"/>
  <c r="BD20" i="3"/>
  <c r="AX20" i="3" s="1"/>
  <c r="BD47" i="3"/>
  <c r="AX47" i="3" s="1"/>
  <c r="BD153" i="3"/>
  <c r="AX153" i="3" s="1"/>
  <c r="BC153" i="3"/>
  <c r="BD227" i="3"/>
  <c r="AX227" i="3" s="1"/>
  <c r="BC227" i="3"/>
  <c r="BD82" i="3"/>
  <c r="AX82" i="3" s="1"/>
  <c r="BC82" i="3"/>
  <c r="BD126" i="3"/>
  <c r="AX126" i="3" s="1"/>
  <c r="BC126" i="3"/>
  <c r="AX72" i="3"/>
  <c r="BD86" i="3"/>
  <c r="AX86" i="3" s="1"/>
  <c r="BC86" i="3"/>
  <c r="AX28" i="3"/>
  <c r="BD40" i="3"/>
  <c r="AX40" i="3" s="1"/>
  <c r="BC40" i="3"/>
  <c r="AX41" i="3"/>
  <c r="AX43" i="3"/>
  <c r="BD21" i="3"/>
  <c r="AX21" i="3" s="1"/>
  <c r="BC21" i="3"/>
  <c r="BC144" i="3"/>
  <c r="BD144" i="3"/>
  <c r="AX144" i="3" s="1"/>
  <c r="BD158" i="3"/>
  <c r="AX158" i="3" s="1"/>
  <c r="BC158" i="3"/>
  <c r="BD119" i="3"/>
  <c r="AX119" i="3" s="1"/>
  <c r="BC119" i="3"/>
  <c r="BC71" i="3"/>
  <c r="BD71" i="3"/>
  <c r="AX71" i="3" s="1"/>
  <c r="BC72" i="3"/>
  <c r="AX3" i="3"/>
  <c r="BC60" i="3"/>
  <c r="BD60" i="3"/>
  <c r="AX60" i="3" s="1"/>
  <c r="BC152" i="3"/>
  <c r="BD152" i="3"/>
  <c r="AX152" i="3" s="1"/>
  <c r="BD44" i="3"/>
  <c r="AX44" i="3" s="1"/>
  <c r="BC44" i="3"/>
  <c r="BD169" i="3"/>
  <c r="AX169" i="3" s="1"/>
  <c r="BC169" i="3"/>
  <c r="AX31" i="3"/>
  <c r="BD113" i="3"/>
  <c r="AX113" i="3" s="1"/>
  <c r="BC113" i="3"/>
  <c r="BD93" i="3"/>
  <c r="AX93" i="3" s="1"/>
  <c r="BC93" i="3"/>
  <c r="BC83" i="3"/>
  <c r="BD83" i="3"/>
  <c r="AX83" i="3" s="1"/>
  <c r="BC115" i="3"/>
  <c r="BD115" i="3"/>
  <c r="AX115" i="3" s="1"/>
  <c r="BD101" i="3"/>
  <c r="AX101" i="3" s="1"/>
  <c r="BC101" i="3"/>
  <c r="AX151" i="3"/>
  <c r="BD74" i="3"/>
  <c r="AX74" i="3" s="1"/>
  <c r="BC74" i="3"/>
  <c r="BD48" i="3"/>
  <c r="AX48" i="3" s="1"/>
  <c r="BC48" i="3"/>
  <c r="BD56" i="3"/>
  <c r="AX56" i="3" s="1"/>
  <c r="BC56" i="3"/>
  <c r="BD133" i="3"/>
  <c r="AX133" i="3" s="1"/>
  <c r="BC133" i="3"/>
  <c r="BD34" i="3"/>
  <c r="AX34" i="3" s="1"/>
  <c r="BC34" i="3"/>
  <c r="BD96" i="3"/>
  <c r="AX96" i="3" s="1"/>
  <c r="BC96" i="3"/>
  <c r="BD217" i="3"/>
  <c r="AX217" i="3" s="1"/>
  <c r="BC217" i="3"/>
  <c r="BD117" i="3"/>
  <c r="AX117" i="3" s="1"/>
  <c r="BC117" i="3"/>
  <c r="BD67" i="3"/>
  <c r="AX67" i="3" s="1"/>
  <c r="BC67" i="3"/>
  <c r="AX221" i="3"/>
  <c r="BC3" i="3"/>
  <c r="BD66" i="3"/>
  <c r="AX66" i="3" s="1"/>
  <c r="BC7" i="3"/>
  <c r="BD87" i="3"/>
  <c r="AX87" i="3" s="1"/>
  <c r="BC87" i="3"/>
  <c r="BC224" i="3"/>
  <c r="BD136" i="3"/>
  <c r="AX136" i="3" s="1"/>
  <c r="BD199" i="3"/>
  <c r="AX199" i="3" s="1"/>
  <c r="BC199" i="3"/>
  <c r="BC37" i="3"/>
  <c r="BC43" i="3"/>
  <c r="BD19" i="3"/>
  <c r="AX19" i="3" s="1"/>
  <c r="BC19" i="3"/>
  <c r="BC230" i="3"/>
  <c r="BD35" i="3"/>
  <c r="AX35" i="3" s="1"/>
  <c r="AX149" i="3"/>
  <c r="BD5" i="3"/>
  <c r="AX5" i="3" s="1"/>
  <c r="BC5" i="3"/>
  <c r="BD98" i="3"/>
  <c r="AX98" i="3" s="1"/>
  <c r="BC98" i="3"/>
  <c r="BD109" i="3"/>
  <c r="AX109" i="3" s="1"/>
  <c r="BC109" i="3"/>
  <c r="BD100" i="3"/>
  <c r="AX100" i="3" s="1"/>
  <c r="BC100" i="3"/>
  <c r="AX23" i="3"/>
  <c r="BD15" i="3"/>
  <c r="AX15" i="3" s="1"/>
  <c r="BC15" i="3"/>
  <c r="BD18" i="3"/>
  <c r="AX18" i="3" s="1"/>
  <c r="BC18" i="3"/>
  <c r="BD53" i="3"/>
  <c r="AX53" i="3" s="1"/>
  <c r="BC53" i="3"/>
  <c r="BD190" i="3"/>
  <c r="AX190" i="3" s="1"/>
  <c r="BC190" i="3"/>
  <c r="BD95" i="3"/>
  <c r="AX95" i="3" s="1"/>
  <c r="BC95" i="3"/>
  <c r="BC151" i="3"/>
  <c r="BC211" i="3"/>
  <c r="BC4" i="3"/>
  <c r="BC31" i="3"/>
  <c r="BC12" i="3"/>
  <c r="BC36" i="3"/>
  <c r="BC221" i="3"/>
  <c r="BC41" i="3"/>
  <c r="BD26" i="3"/>
  <c r="AX26" i="3" s="1"/>
  <c r="BD223" i="3"/>
  <c r="AX223" i="3" s="1"/>
  <c r="BC223" i="3"/>
  <c r="AX11" i="3"/>
  <c r="BD49" i="3"/>
  <c r="AX49" i="3" s="1"/>
  <c r="BC49" i="3"/>
  <c r="AX52" i="3"/>
  <c r="BD97" i="3"/>
  <c r="AX97" i="3" s="1"/>
  <c r="BC97" i="3"/>
  <c r="AE97" i="3"/>
  <c r="Y97" i="3" s="1"/>
  <c r="AD97" i="3"/>
  <c r="AE60" i="3"/>
  <c r="Y60" i="3" s="1"/>
  <c r="AD60" i="3"/>
  <c r="AE77" i="3"/>
  <c r="Y77" i="3" s="1"/>
  <c r="AD77" i="3"/>
  <c r="AE67" i="3"/>
  <c r="Y67" i="3" s="1"/>
  <c r="AD67" i="3"/>
  <c r="AE120" i="3"/>
  <c r="Y120" i="3" s="1"/>
  <c r="AD120" i="3"/>
  <c r="AE100" i="3"/>
  <c r="Y100" i="3" s="1"/>
  <c r="AD100" i="3"/>
  <c r="AE105" i="3"/>
  <c r="Y105" i="3" s="1"/>
  <c r="AD105" i="3"/>
  <c r="AE78" i="3"/>
  <c r="Y78" i="3" s="1"/>
  <c r="AD78" i="3"/>
  <c r="AE115" i="3"/>
  <c r="Y115" i="3" s="1"/>
  <c r="AD115" i="3"/>
  <c r="AE58" i="3"/>
  <c r="Y58" i="3" s="1"/>
  <c r="AD58" i="3"/>
  <c r="AE101" i="3"/>
  <c r="Y101" i="3" s="1"/>
  <c r="AD101" i="3"/>
  <c r="AE85" i="3"/>
  <c r="Y85" i="3" s="1"/>
  <c r="AD85" i="3"/>
  <c r="AE109" i="3"/>
  <c r="Y109" i="3" s="1"/>
  <c r="AD109" i="3"/>
  <c r="AE119" i="3"/>
  <c r="Y119" i="3" s="1"/>
  <c r="AD119" i="3"/>
  <c r="AE93" i="3"/>
  <c r="Y93" i="3" s="1"/>
  <c r="AD93" i="3"/>
  <c r="AE63" i="3"/>
  <c r="Y63" i="3" s="1"/>
  <c r="AD63" i="3"/>
  <c r="AE22" i="3"/>
  <c r="Y22" i="3" s="1"/>
  <c r="AE39" i="3"/>
  <c r="Y39" i="3" s="1"/>
  <c r="Y65" i="3"/>
  <c r="AD9" i="3"/>
  <c r="AE9" i="3"/>
  <c r="Y9" i="3" s="1"/>
  <c r="AE107" i="3"/>
  <c r="Y107" i="3" s="1"/>
  <c r="AD107" i="3"/>
  <c r="AD43" i="3"/>
  <c r="AE43" i="3"/>
  <c r="Y43" i="3" s="1"/>
  <c r="AD118" i="3"/>
  <c r="AE118" i="3"/>
  <c r="Y118" i="3" s="1"/>
  <c r="AE31" i="3"/>
  <c r="Y31" i="3" s="1"/>
  <c r="AD31" i="3"/>
  <c r="AD68" i="3"/>
  <c r="AE68" i="3"/>
  <c r="Y68" i="3" s="1"/>
  <c r="AE24" i="3"/>
  <c r="Y24" i="3" s="1"/>
  <c r="AD24" i="3"/>
  <c r="AD55" i="3"/>
  <c r="AE55" i="3"/>
  <c r="Y55" i="3" s="1"/>
  <c r="AE87" i="3"/>
  <c r="AD87" i="3"/>
  <c r="AD12" i="3"/>
  <c r="AE12" i="3"/>
  <c r="Y12" i="3" s="1"/>
  <c r="AE45" i="3"/>
  <c r="Y45" i="3" s="1"/>
  <c r="AD45" i="3"/>
  <c r="AE86" i="3"/>
  <c r="Y86" i="3" s="1"/>
  <c r="AD86" i="3"/>
  <c r="AD37" i="3"/>
  <c r="AD46" i="3"/>
  <c r="AD70" i="3"/>
  <c r="AD91" i="3"/>
  <c r="Y91" i="3"/>
  <c r="AE47" i="3"/>
  <c r="AD65" i="3"/>
  <c r="Y49" i="3"/>
  <c r="Y37" i="3"/>
  <c r="Y11" i="3"/>
  <c r="Y34" i="3"/>
  <c r="AE17" i="3"/>
  <c r="Y17" i="3" s="1"/>
  <c r="AE20" i="3"/>
  <c r="Y20" i="3" s="1"/>
  <c r="Y72" i="3"/>
  <c r="AD84" i="3"/>
  <c r="Y112" i="3"/>
  <c r="Y79" i="3"/>
  <c r="AD92" i="3"/>
  <c r="Y113" i="3"/>
  <c r="Y116" i="3"/>
  <c r="Y35" i="3"/>
  <c r="AD19" i="3"/>
  <c r="AD62" i="3"/>
  <c r="AD49" i="3"/>
  <c r="AD8" i="3"/>
  <c r="Y18" i="3"/>
  <c r="AE96" i="3"/>
  <c r="Y96" i="3" s="1"/>
  <c r="Y92" i="3"/>
  <c r="AE28" i="3"/>
  <c r="Y28" i="3" s="1"/>
  <c r="AD28" i="3"/>
  <c r="AD21" i="3"/>
  <c r="AE21" i="3"/>
  <c r="Y21" i="3" s="1"/>
  <c r="AE30" i="3"/>
  <c r="Y30" i="3" s="1"/>
  <c r="AD30" i="3"/>
  <c r="Y41" i="3"/>
  <c r="Y84" i="3"/>
  <c r="AE99" i="3"/>
  <c r="Y99" i="3" s="1"/>
  <c r="AD99" i="3"/>
  <c r="Y114" i="3"/>
  <c r="AE5" i="3"/>
  <c r="Y5" i="3" s="1"/>
  <c r="AD5" i="3"/>
  <c r="AD48" i="3"/>
  <c r="AE48" i="3"/>
  <c r="Y48" i="3" s="1"/>
  <c r="AE108" i="3"/>
  <c r="Y108" i="3" s="1"/>
  <c r="AD108" i="3"/>
  <c r="AD6" i="3"/>
  <c r="AE6" i="3"/>
  <c r="Y6" i="3" s="1"/>
  <c r="Y36" i="3"/>
  <c r="AD13" i="3"/>
  <c r="AE13" i="3"/>
  <c r="Y13" i="3" s="1"/>
  <c r="Y19" i="3"/>
  <c r="AE51" i="3"/>
  <c r="Y51" i="3" s="1"/>
  <c r="AD51" i="3"/>
  <c r="AE95" i="3"/>
  <c r="Y95" i="3" s="1"/>
  <c r="AD95" i="3"/>
  <c r="AE106" i="3"/>
  <c r="Y106" i="3" s="1"/>
  <c r="AD106" i="3"/>
  <c r="AE71" i="3"/>
  <c r="Y71" i="3" s="1"/>
  <c r="AD71" i="3"/>
  <c r="AE3" i="3"/>
  <c r="Y3" i="3" s="1"/>
  <c r="AD3" i="3"/>
  <c r="AD7" i="3"/>
  <c r="AE7" i="3"/>
  <c r="Y7" i="3" s="1"/>
  <c r="AE4" i="3"/>
  <c r="Y4" i="3" s="1"/>
  <c r="AD4" i="3"/>
  <c r="AE27" i="3"/>
  <c r="Y27" i="3" s="1"/>
  <c r="AD27" i="3"/>
  <c r="AE32" i="3"/>
  <c r="Y32" i="3" s="1"/>
  <c r="AD32" i="3"/>
  <c r="Y47" i="3"/>
  <c r="AE53" i="3"/>
  <c r="Y53" i="3" s="1"/>
  <c r="AD53" i="3"/>
  <c r="AE102" i="3"/>
  <c r="Y102" i="3" s="1"/>
  <c r="AD102" i="3"/>
  <c r="AE69" i="3"/>
  <c r="Y69" i="3" s="1"/>
  <c r="AD69" i="3"/>
  <c r="AE94" i="3"/>
  <c r="Y94" i="3" s="1"/>
  <c r="AD94" i="3"/>
  <c r="AE57" i="3"/>
  <c r="Y57" i="3" s="1"/>
  <c r="AD57" i="3"/>
  <c r="AE54" i="3"/>
  <c r="Y54" i="3" s="1"/>
  <c r="AD16" i="3"/>
  <c r="AE10" i="3"/>
  <c r="Y10" i="3" s="1"/>
  <c r="AD52" i="3"/>
  <c r="AE42" i="3"/>
  <c r="Y42" i="3" s="1"/>
  <c r="AE61" i="3"/>
  <c r="Y61" i="3" s="1"/>
  <c r="AE88" i="3"/>
  <c r="Y88" i="3" s="1"/>
  <c r="AD88" i="3"/>
  <c r="AE89" i="3"/>
  <c r="Y89" i="3" s="1"/>
  <c r="AE76" i="3"/>
  <c r="Y76" i="3" s="1"/>
  <c r="AE40" i="3"/>
  <c r="Y40" i="3" s="1"/>
  <c r="AD40" i="3"/>
  <c r="AD15" i="3"/>
  <c r="AD18" i="3"/>
  <c r="AD72" i="3"/>
  <c r="AD36" i="3"/>
  <c r="Y8" i="3"/>
  <c r="AD23" i="3"/>
  <c r="AE117" i="3"/>
  <c r="Y117" i="3" s="1"/>
  <c r="AD79" i="3"/>
  <c r="AE38" i="3"/>
  <c r="Y38" i="3" s="1"/>
  <c r="AD38" i="3"/>
  <c r="Y15" i="3"/>
  <c r="AE29" i="3"/>
  <c r="Y29" i="3" s="1"/>
  <c r="Y14" i="3"/>
  <c r="AE33" i="3"/>
  <c r="Y33" i="3" s="1"/>
  <c r="AE66" i="3"/>
  <c r="Y66" i="3" s="1"/>
  <c r="AD66" i="3"/>
  <c r="Y74" i="3"/>
  <c r="AD82" i="3"/>
  <c r="AE82" i="3"/>
  <c r="Y82" i="3" s="1"/>
  <c r="AE111" i="3"/>
  <c r="Y111" i="3" s="1"/>
  <c r="AD111" i="3"/>
  <c r="AD114" i="3"/>
  <c r="AE98" i="3"/>
  <c r="Y98" i="3" s="1"/>
  <c r="AD98" i="3"/>
  <c r="Y46" i="3"/>
  <c r="AD14" i="3"/>
  <c r="AD35" i="3"/>
  <c r="AE50" i="3"/>
  <c r="Y50" i="3" s="1"/>
  <c r="AD74" i="3"/>
  <c r="AE80" i="3"/>
  <c r="Y80" i="3" s="1"/>
  <c r="AD116" i="3"/>
  <c r="AE73" i="3"/>
  <c r="Y73" i="3" s="1"/>
  <c r="AD73" i="3"/>
  <c r="AD112" i="3"/>
  <c r="AD113" i="3"/>
  <c r="AD11" i="3"/>
  <c r="AD34" i="3"/>
  <c r="AE26" i="3"/>
  <c r="Y26" i="3" s="1"/>
  <c r="AD41" i="3"/>
  <c r="AE56" i="3"/>
  <c r="Y56" i="3" s="1"/>
  <c r="AE90" i="3"/>
  <c r="Y90" i="3" s="1"/>
  <c r="AD90" i="3"/>
  <c r="Y70" i="3"/>
  <c r="Y23" i="3"/>
  <c r="Y62" i="3"/>
  <c r="Y16" i="3"/>
  <c r="AE25" i="3"/>
  <c r="Y25" i="3" s="1"/>
  <c r="AD25" i="3"/>
  <c r="Y52" i="3"/>
  <c r="AE81" i="3"/>
  <c r="Y81" i="3" s="1"/>
  <c r="AE83" i="3"/>
  <c r="Y83" i="3" s="1"/>
  <c r="AD83" i="3"/>
  <c r="Y87" i="3"/>
  <c r="AE75" i="3"/>
  <c r="Y75" i="3" s="1"/>
  <c r="AE64" i="3"/>
  <c r="Y64" i="3" s="1"/>
  <c r="AE103" i="3"/>
  <c r="Y103" i="3" s="1"/>
  <c r="AE104" i="3"/>
  <c r="Y104" i="3" s="1"/>
  <c r="AE110" i="3"/>
  <c r="Y110" i="3" s="1"/>
  <c r="AE44" i="3"/>
  <c r="Y44" i="3" s="1"/>
  <c r="G86" i="3"/>
  <c r="H86" i="3"/>
  <c r="B86" i="3" s="1"/>
  <c r="G97" i="3"/>
  <c r="H97" i="3"/>
  <c r="B97" i="3" s="1"/>
  <c r="G6" i="3"/>
  <c r="H6" i="3"/>
  <c r="B6" i="3" s="1"/>
  <c r="G72" i="3"/>
  <c r="H72" i="3"/>
  <c r="B72" i="3" s="1"/>
  <c r="G75" i="3"/>
  <c r="H75" i="3"/>
  <c r="B75" i="3" s="1"/>
  <c r="B31" i="3"/>
  <c r="H27" i="3"/>
  <c r="B27" i="3" s="1"/>
  <c r="H19" i="3"/>
  <c r="B19" i="3" s="1"/>
  <c r="H32" i="3"/>
  <c r="B32" i="3" s="1"/>
  <c r="H48" i="3"/>
  <c r="B48" i="3" s="1"/>
  <c r="H102" i="3"/>
  <c r="B102" i="3" s="1"/>
  <c r="H83" i="3"/>
  <c r="B83" i="3" s="1"/>
  <c r="H96" i="3"/>
  <c r="B96" i="3" s="1"/>
  <c r="H93" i="3"/>
  <c r="B93" i="3" s="1"/>
  <c r="H39" i="3"/>
  <c r="B39" i="3" s="1"/>
  <c r="H50" i="3"/>
  <c r="B50" i="3" s="1"/>
  <c r="H38" i="3"/>
  <c r="B38" i="3" s="1"/>
  <c r="G67" i="3"/>
  <c r="H8" i="3"/>
  <c r="B8" i="3" s="1"/>
  <c r="H15" i="3"/>
  <c r="B15" i="3" s="1"/>
  <c r="H43" i="3"/>
  <c r="B43" i="3" s="1"/>
  <c r="H13" i="3"/>
  <c r="B13" i="3" s="1"/>
  <c r="H76" i="3"/>
  <c r="B76" i="3" s="1"/>
  <c r="H91" i="3"/>
  <c r="B91" i="3" s="1"/>
  <c r="H87" i="3"/>
  <c r="B87" i="3" s="1"/>
  <c r="H56" i="3"/>
  <c r="B56" i="3" s="1"/>
  <c r="H92" i="3"/>
  <c r="B92" i="3" s="1"/>
  <c r="H90" i="3"/>
  <c r="B90" i="3" s="1"/>
  <c r="H61" i="3"/>
  <c r="B61" i="3" s="1"/>
  <c r="H54" i="3"/>
  <c r="B54" i="3" s="1"/>
  <c r="H4" i="3"/>
  <c r="B4" i="3" s="1"/>
  <c r="H23" i="3"/>
  <c r="B23" i="3" s="1"/>
  <c r="H17" i="3"/>
  <c r="B17" i="3" s="1"/>
  <c r="H24" i="3"/>
  <c r="B24" i="3" s="1"/>
  <c r="H52" i="3"/>
  <c r="B52" i="3" s="1"/>
  <c r="H34" i="3"/>
  <c r="B34" i="3" s="1"/>
  <c r="H71" i="3"/>
  <c r="B71" i="3" s="1"/>
  <c r="H79" i="3"/>
  <c r="B79" i="3" s="1"/>
  <c r="H53" i="3"/>
  <c r="B53" i="3" s="1"/>
  <c r="H73" i="3"/>
  <c r="B73" i="3" s="1"/>
  <c r="H60" i="3"/>
  <c r="B60" i="3" s="1"/>
  <c r="H20" i="3"/>
  <c r="B20" i="3" s="1"/>
  <c r="H3" i="3"/>
  <c r="B3" i="3" s="1"/>
  <c r="H35" i="3"/>
  <c r="B35" i="3" s="1"/>
  <c r="H18" i="3"/>
  <c r="B18" i="3" s="1"/>
  <c r="H21" i="3"/>
  <c r="B21" i="3" s="1"/>
  <c r="H42" i="3"/>
  <c r="B42" i="3" s="1"/>
  <c r="H104" i="3"/>
  <c r="B104" i="3" s="1"/>
  <c r="H55" i="3"/>
  <c r="B55" i="3" s="1"/>
  <c r="H78" i="3"/>
  <c r="B78" i="3" s="1"/>
  <c r="H81" i="3"/>
  <c r="B81" i="3" s="1"/>
  <c r="H88" i="3"/>
  <c r="B88" i="3" s="1"/>
  <c r="H44" i="3"/>
  <c r="B44" i="3" s="1"/>
  <c r="H30" i="3"/>
  <c r="B30" i="3" s="1"/>
  <c r="H70" i="3"/>
  <c r="B70" i="3" s="1"/>
  <c r="H10" i="3"/>
  <c r="B10" i="3" s="1"/>
  <c r="H58" i="3"/>
  <c r="B58" i="3" s="1"/>
  <c r="H7" i="3"/>
  <c r="B7" i="3" s="1"/>
  <c r="H22" i="3"/>
  <c r="B22" i="3" s="1"/>
  <c r="H26" i="3"/>
  <c r="B26" i="3" s="1"/>
  <c r="H51" i="3"/>
  <c r="B51" i="3" s="1"/>
  <c r="H16" i="3"/>
  <c r="B16" i="3" s="1"/>
  <c r="H25" i="3"/>
  <c r="B25" i="3" s="1"/>
  <c r="H101" i="3"/>
  <c r="B101" i="3" s="1"/>
  <c r="H95" i="3"/>
  <c r="B95" i="3" s="1"/>
  <c r="H45" i="3"/>
  <c r="B45" i="3" s="1"/>
  <c r="H98" i="3"/>
  <c r="B98" i="3" s="1"/>
  <c r="H64" i="3"/>
  <c r="B64" i="3" s="1"/>
  <c r="H63" i="3"/>
  <c r="B63" i="3" s="1"/>
  <c r="H33" i="3"/>
  <c r="B33" i="3" s="1"/>
  <c r="BN96" i="1"/>
  <c r="BN60" i="1"/>
  <c r="BN210" i="1"/>
  <c r="BN79" i="1"/>
  <c r="BN14" i="1"/>
  <c r="BN63" i="1"/>
  <c r="BN34" i="1"/>
  <c r="BN31" i="1"/>
  <c r="BN143" i="1"/>
  <c r="BN73" i="1"/>
  <c r="BN57" i="1"/>
  <c r="BN270" i="1"/>
  <c r="BN27" i="1"/>
  <c r="BN24" i="1"/>
  <c r="BN13" i="1"/>
  <c r="BN101" i="1"/>
  <c r="BN183" i="1"/>
  <c r="BN168" i="1"/>
  <c r="BN84" i="1"/>
  <c r="BN266" i="1"/>
  <c r="BN155" i="1"/>
  <c r="BN86" i="1"/>
  <c r="BN41" i="1"/>
  <c r="BN216" i="1"/>
  <c r="BN226" i="1"/>
  <c r="BN166" i="1"/>
  <c r="BN118" i="1"/>
  <c r="BN48" i="1"/>
  <c r="BN12" i="1"/>
  <c r="BN22" i="1"/>
  <c r="BN198" i="1"/>
  <c r="BN214" i="1"/>
  <c r="BN58" i="1"/>
  <c r="BN94" i="1"/>
  <c r="BN106" i="1"/>
  <c r="BN158" i="1"/>
  <c r="BN44" i="1"/>
  <c r="BN129" i="1"/>
  <c r="BN247" i="1"/>
  <c r="BN287" i="1"/>
  <c r="BN238" i="1"/>
  <c r="BN109" i="1"/>
  <c r="BN181" i="1"/>
  <c r="BN95" i="1"/>
  <c r="BN69" i="1"/>
  <c r="BN17" i="1"/>
  <c r="BN9" i="1"/>
  <c r="BN121" i="1"/>
  <c r="BN148" i="1"/>
  <c r="BN218" i="1"/>
  <c r="BN77" i="1"/>
  <c r="BN52" i="1"/>
  <c r="BN21" i="1"/>
  <c r="BN229" i="1"/>
  <c r="BN45" i="1"/>
  <c r="BN37" i="1"/>
  <c r="BN4" i="1"/>
  <c r="BN107" i="1"/>
  <c r="BN136" i="1"/>
  <c r="BN170" i="1"/>
  <c r="BN279" i="1"/>
  <c r="BN124" i="1"/>
  <c r="BN110" i="1"/>
  <c r="BN6" i="1"/>
  <c r="BN184" i="1"/>
  <c r="BN64" i="1"/>
  <c r="BN253" i="1"/>
  <c r="BN71" i="1"/>
  <c r="BN265" i="1"/>
  <c r="BN115" i="1"/>
  <c r="BN156" i="1"/>
  <c r="BN141" i="1"/>
  <c r="BN51" i="1"/>
  <c r="BN239" i="1"/>
  <c r="BN102" i="1"/>
  <c r="BN98" i="1"/>
  <c r="BN7" i="1"/>
  <c r="BN29" i="1"/>
  <c r="BN10" i="1"/>
  <c r="BN223" i="1"/>
  <c r="BN16" i="1"/>
  <c r="BN186" i="1"/>
  <c r="BN275" i="1"/>
  <c r="BN145" i="1"/>
  <c r="BN252" i="1"/>
  <c r="BN67" i="1"/>
  <c r="BN3" i="1"/>
  <c r="BN40" i="1"/>
  <c r="BN132" i="1"/>
  <c r="BN173" i="1"/>
  <c r="BN233" i="1"/>
  <c r="BN150" i="1"/>
  <c r="BN85" i="1"/>
  <c r="BN54" i="1"/>
  <c r="BN39" i="1"/>
  <c r="BN75" i="1"/>
  <c r="BN25" i="1"/>
  <c r="BN53" i="1"/>
  <c r="BN33" i="1"/>
  <c r="BN213" i="1"/>
  <c r="BN175" i="1"/>
  <c r="BN131" i="1"/>
  <c r="BN47" i="1"/>
  <c r="BN119" i="1"/>
  <c r="BN50" i="1"/>
  <c r="BN285" i="1"/>
  <c r="BN89" i="1"/>
  <c r="BN70" i="1"/>
  <c r="BN178" i="1"/>
  <c r="BN146" i="1"/>
  <c r="BN61" i="1"/>
  <c r="BN103" i="1"/>
  <c r="BN99" i="1"/>
  <c r="BN72" i="1"/>
  <c r="BN66" i="1"/>
  <c r="BN105" i="1"/>
  <c r="BN30" i="1"/>
  <c r="BN114" i="1"/>
  <c r="BN26" i="1"/>
  <c r="BN138" i="1"/>
  <c r="BN245" i="1"/>
  <c r="BN88" i="1"/>
  <c r="BN199" i="1"/>
  <c r="BN280" i="1"/>
  <c r="BN153" i="1"/>
  <c r="BN149" i="1"/>
  <c r="BN32" i="1"/>
  <c r="BN165" i="1"/>
  <c r="BN20" i="1"/>
  <c r="BN18" i="1"/>
  <c r="BN126" i="1"/>
  <c r="BN284" i="1"/>
  <c r="BN5" i="1"/>
  <c r="BN35" i="1"/>
  <c r="BN221" i="1"/>
  <c r="BN38" i="1"/>
  <c r="BN197" i="1"/>
  <c r="BN237" i="1"/>
  <c r="BN215" i="1"/>
  <c r="BN55" i="1"/>
  <c r="BN92" i="1"/>
  <c r="BN80" i="1"/>
  <c r="BN171" i="1"/>
  <c r="BN289" i="1"/>
  <c r="BN246" i="1"/>
  <c r="BN125" i="1"/>
  <c r="BN43" i="1"/>
  <c r="BN154" i="1"/>
  <c r="BN91" i="1"/>
  <c r="BN139" i="1"/>
  <c r="BN42" i="1"/>
  <c r="BN164" i="1"/>
  <c r="BN36" i="1"/>
  <c r="BN205" i="1"/>
  <c r="BN207" i="1"/>
  <c r="BN74" i="1"/>
  <c r="BN225" i="1"/>
  <c r="BN100" i="1"/>
  <c r="BN82" i="1"/>
  <c r="BN123" i="1"/>
  <c r="BN68" i="1"/>
  <c r="BN140" i="1"/>
  <c r="BN159" i="1"/>
  <c r="BN273" i="1"/>
  <c r="BN222" i="1"/>
  <c r="BN191" i="1"/>
  <c r="BN59" i="1"/>
  <c r="BN28" i="1"/>
  <c r="BN78" i="1"/>
  <c r="BN76" i="1"/>
  <c r="BN11" i="1"/>
  <c r="BN263" i="1"/>
  <c r="BN196" i="1"/>
  <c r="BN19" i="1"/>
  <c r="BN185" i="1"/>
  <c r="BN142" i="1"/>
  <c r="BN137" i="1"/>
  <c r="BN268" i="1"/>
  <c r="BN56" i="1"/>
  <c r="BN172" i="1"/>
  <c r="BN62" i="1"/>
  <c r="BN15" i="1"/>
  <c r="BN264" i="1"/>
  <c r="BN113" i="1"/>
  <c r="BN122" i="1"/>
  <c r="BN120" i="1"/>
  <c r="BN49" i="1"/>
  <c r="BN23" i="1"/>
  <c r="BN108" i="1"/>
  <c r="BN261" i="1"/>
  <c r="BN187" i="1"/>
  <c r="BN65" i="1"/>
  <c r="BN46" i="1"/>
  <c r="BN8" i="1"/>
  <c r="AR243" i="1"/>
  <c r="AR92" i="1"/>
  <c r="AR152" i="1"/>
  <c r="AR180" i="1"/>
  <c r="AR49" i="1"/>
  <c r="AR26" i="1"/>
  <c r="AR186" i="1"/>
  <c r="AR101" i="1"/>
  <c r="AR28" i="1"/>
  <c r="AR48" i="1"/>
  <c r="AR32" i="1"/>
  <c r="AR154" i="1"/>
  <c r="AR17" i="1"/>
  <c r="AR54" i="1"/>
  <c r="AR57" i="1"/>
  <c r="AR77" i="1"/>
  <c r="AR16" i="1"/>
  <c r="AR31" i="1"/>
  <c r="AR10" i="1"/>
  <c r="AR23" i="1"/>
  <c r="AR172" i="1"/>
  <c r="AR113" i="1"/>
  <c r="AR68" i="1"/>
  <c r="AR40" i="1"/>
  <c r="AR102" i="1"/>
  <c r="AR96" i="1"/>
  <c r="AR193" i="1"/>
  <c r="AR167" i="1"/>
  <c r="AR222" i="1"/>
  <c r="AR15" i="1"/>
  <c r="AR134" i="1"/>
  <c r="AR145" i="1"/>
  <c r="AR206" i="1"/>
  <c r="AR4" i="1"/>
  <c r="AR43" i="1"/>
  <c r="AR70" i="1"/>
  <c r="AR34" i="1"/>
  <c r="AR126" i="1"/>
  <c r="AR112" i="1"/>
  <c r="AR129" i="1"/>
  <c r="AR36" i="1"/>
  <c r="AR7" i="1"/>
  <c r="AR55" i="1"/>
  <c r="AR87" i="1"/>
  <c r="AR35" i="1"/>
  <c r="AR64" i="1"/>
  <c r="AR20" i="1"/>
  <c r="AR141" i="1"/>
  <c r="AR252" i="1"/>
  <c r="AR148" i="1"/>
  <c r="AR94" i="1"/>
  <c r="AR65" i="1"/>
  <c r="AR110" i="1"/>
  <c r="AR83" i="1"/>
  <c r="AR106" i="1"/>
  <c r="AR189" i="1"/>
  <c r="AR155" i="1"/>
  <c r="AR33" i="1"/>
  <c r="AR13" i="1"/>
  <c r="AR160" i="1"/>
  <c r="AR173" i="1"/>
  <c r="AR117" i="1"/>
  <c r="AR135" i="1"/>
  <c r="AR53" i="1"/>
  <c r="AR59" i="1"/>
  <c r="AR100" i="1"/>
  <c r="AR138" i="1"/>
  <c r="AR66" i="1"/>
  <c r="AR107" i="1"/>
  <c r="AR181" i="1"/>
  <c r="AR42" i="1"/>
  <c r="AR116" i="1"/>
  <c r="AR190" i="1"/>
  <c r="AR200" i="1"/>
  <c r="AR12" i="1"/>
  <c r="AR241" i="1"/>
  <c r="AR6" i="1"/>
  <c r="AR5" i="1"/>
  <c r="AR29" i="1"/>
  <c r="AR118" i="1"/>
  <c r="AR11" i="1"/>
  <c r="AR81" i="1"/>
  <c r="AR18" i="1"/>
  <c r="AR79" i="1"/>
  <c r="AR22" i="1"/>
  <c r="AR3" i="1"/>
  <c r="AR46" i="1"/>
  <c r="AR72" i="1"/>
  <c r="AR108" i="1"/>
  <c r="AR56" i="1"/>
  <c r="AR229" i="1"/>
  <c r="AR9" i="1"/>
  <c r="AR128" i="1"/>
  <c r="AR14" i="1"/>
  <c r="AR39" i="1"/>
  <c r="AR272" i="1"/>
  <c r="AR50" i="1"/>
  <c r="AR51" i="1"/>
  <c r="AR44" i="1"/>
  <c r="AR63" i="1"/>
  <c r="AR41" i="1"/>
  <c r="AR157" i="1"/>
  <c r="AR143" i="1"/>
  <c r="AR52" i="1"/>
  <c r="AR140" i="1"/>
  <c r="AR188" i="1"/>
  <c r="AR24" i="1"/>
  <c r="AR130" i="1"/>
  <c r="AR196" i="1"/>
  <c r="AR171" i="1"/>
  <c r="AR232" i="1"/>
  <c r="AR30" i="1"/>
  <c r="AR80" i="1"/>
  <c r="AR142" i="1"/>
  <c r="AR227" i="1"/>
  <c r="AR247" i="1"/>
  <c r="AR60" i="1"/>
  <c r="AR25" i="1"/>
  <c r="AR120" i="1"/>
  <c r="AR67" i="1"/>
  <c r="AR45" i="1"/>
  <c r="AR95" i="1"/>
  <c r="AR85" i="1"/>
  <c r="AR223" i="1"/>
  <c r="AR199" i="1"/>
  <c r="AR89" i="1"/>
  <c r="AR131" i="1"/>
  <c r="AR38" i="1"/>
  <c r="AR114" i="1"/>
  <c r="AR90" i="1"/>
  <c r="AR165" i="1"/>
  <c r="AR99" i="1"/>
  <c r="AR8" i="1"/>
  <c r="AR153" i="1"/>
  <c r="AR231" i="1"/>
  <c r="AR137" i="1"/>
  <c r="AR121" i="1"/>
  <c r="AR123" i="1"/>
  <c r="AR82" i="1"/>
  <c r="AR119" i="1"/>
  <c r="AR178" i="1"/>
  <c r="AR62" i="1"/>
  <c r="AR84" i="1"/>
  <c r="AR133" i="1"/>
  <c r="AR192" i="1"/>
  <c r="AR147" i="1"/>
  <c r="AR109" i="1"/>
  <c r="AR278" i="1"/>
  <c r="AR37" i="1"/>
  <c r="AR21" i="1"/>
  <c r="AR73" i="1"/>
  <c r="AR19" i="1"/>
  <c r="AR91" i="1"/>
  <c r="AR58" i="1"/>
  <c r="AR88" i="1"/>
  <c r="AR75" i="1"/>
  <c r="AR104" i="1"/>
  <c r="AR170" i="1"/>
  <c r="AR163" i="1"/>
  <c r="AR176" i="1"/>
  <c r="AR220" i="1"/>
  <c r="AR69" i="1"/>
  <c r="AR149" i="1"/>
  <c r="AR61" i="1"/>
  <c r="AR71" i="1"/>
  <c r="AR78" i="1"/>
  <c r="AR93" i="1"/>
  <c r="AR169" i="1"/>
  <c r="AR185" i="1"/>
  <c r="AR174" i="1"/>
  <c r="AR74" i="1"/>
  <c r="AR27" i="1"/>
  <c r="AR76" i="1"/>
  <c r="AR103" i="1"/>
  <c r="W169" i="1"/>
  <c r="W165" i="1"/>
  <c r="W168" i="1"/>
  <c r="W159" i="1"/>
  <c r="W158" i="1"/>
  <c r="W170" i="1"/>
  <c r="W98" i="1"/>
  <c r="W154" i="1"/>
  <c r="W171" i="1"/>
  <c r="W167" i="1"/>
  <c r="W136" i="1"/>
  <c r="W173" i="1"/>
  <c r="W141" i="1"/>
  <c r="W166" i="1"/>
  <c r="W174" i="1"/>
  <c r="W46" i="1"/>
  <c r="W110" i="1"/>
  <c r="W10" i="1"/>
  <c r="W58" i="1"/>
  <c r="W65" i="1"/>
  <c r="W139" i="1"/>
  <c r="W4" i="1"/>
  <c r="W32" i="1"/>
  <c r="W26" i="1"/>
  <c r="W109" i="1"/>
  <c r="W17" i="1"/>
  <c r="W43" i="1"/>
  <c r="W73" i="1"/>
  <c r="W6" i="1"/>
  <c r="W18" i="1"/>
  <c r="W42" i="1"/>
  <c r="W16" i="1"/>
  <c r="W87" i="1"/>
  <c r="W30" i="1"/>
  <c r="W144" i="1"/>
  <c r="W45" i="1"/>
  <c r="W5" i="1"/>
  <c r="W164" i="1"/>
  <c r="W27" i="1"/>
  <c r="W11" i="1"/>
  <c r="W99" i="1"/>
  <c r="W21" i="1"/>
  <c r="W118" i="1"/>
  <c r="W143" i="1"/>
  <c r="W31" i="1"/>
  <c r="W84" i="1"/>
  <c r="W153" i="1"/>
  <c r="W131" i="1"/>
  <c r="W9" i="1"/>
  <c r="W52" i="1"/>
  <c r="W55" i="1"/>
  <c r="W134" i="1"/>
  <c r="W33" i="1"/>
  <c r="W12" i="1"/>
  <c r="W64" i="1"/>
  <c r="W61" i="1"/>
  <c r="W25" i="1"/>
  <c r="W22" i="1"/>
  <c r="W50" i="1"/>
  <c r="W44" i="1"/>
  <c r="W8" i="1"/>
  <c r="W28" i="1"/>
  <c r="W59" i="1"/>
  <c r="W125" i="1"/>
  <c r="W66" i="1"/>
  <c r="W155" i="1"/>
  <c r="W128" i="1"/>
  <c r="W112" i="1"/>
  <c r="W120" i="1"/>
  <c r="W24" i="1"/>
  <c r="W19" i="1"/>
  <c r="W62" i="1"/>
  <c r="W29" i="1"/>
  <c r="W41" i="1"/>
  <c r="W85" i="1"/>
  <c r="W161" i="1"/>
  <c r="W14" i="1"/>
  <c r="W142" i="1"/>
  <c r="W39" i="1"/>
  <c r="W51" i="1"/>
  <c r="W108" i="1"/>
  <c r="W114" i="1"/>
  <c r="W116" i="1"/>
  <c r="W83" i="1"/>
  <c r="W95" i="1"/>
  <c r="W92" i="1"/>
  <c r="W117" i="1"/>
  <c r="W67" i="1"/>
  <c r="W3" i="1"/>
  <c r="W38" i="1"/>
  <c r="W91" i="1"/>
  <c r="W71" i="1"/>
  <c r="W7" i="1"/>
  <c r="W35" i="1"/>
  <c r="W57" i="1"/>
  <c r="W76" i="1"/>
  <c r="W137" i="1"/>
  <c r="W74" i="1"/>
  <c r="W160" i="1"/>
  <c r="W147" i="1"/>
  <c r="W37" i="1"/>
  <c r="W20" i="1"/>
  <c r="W23" i="1"/>
  <c r="W36" i="1"/>
  <c r="W48" i="1"/>
  <c r="W40" i="1"/>
  <c r="W102" i="1"/>
  <c r="W72" i="1"/>
  <c r="W77" i="1"/>
  <c r="W123" i="1"/>
  <c r="W140" i="1"/>
  <c r="W15" i="1"/>
  <c r="W105" i="1"/>
  <c r="W111" i="1"/>
  <c r="W130" i="1"/>
  <c r="W132" i="1"/>
  <c r="W151" i="1"/>
  <c r="W150" i="1"/>
  <c r="W127" i="1"/>
  <c r="W60" i="1"/>
  <c r="W162" i="1"/>
  <c r="W126" i="1"/>
  <c r="W56" i="1"/>
  <c r="W82" i="1"/>
  <c r="W53" i="1"/>
  <c r="W94" i="1"/>
  <c r="W54" i="1"/>
  <c r="W78" i="1"/>
  <c r="W88" i="1"/>
  <c r="W101" i="1"/>
  <c r="W90" i="1"/>
  <c r="W97" i="1"/>
  <c r="W115" i="1"/>
  <c r="W106" i="1"/>
  <c r="W113" i="1"/>
  <c r="W172" i="1"/>
  <c r="W103" i="1"/>
  <c r="W152" i="1"/>
  <c r="W135" i="1"/>
  <c r="W148" i="1"/>
  <c r="W163" i="1"/>
  <c r="W124" i="1"/>
  <c r="W156" i="1"/>
  <c r="W80" i="1"/>
  <c r="W69" i="1"/>
  <c r="W34" i="1"/>
  <c r="W47" i="1"/>
  <c r="W119" i="1"/>
  <c r="W81" i="1"/>
  <c r="W89" i="1"/>
  <c r="W107" i="1"/>
  <c r="W68" i="1"/>
  <c r="W86" i="1"/>
  <c r="W149" i="1"/>
  <c r="W121" i="1"/>
  <c r="W96" i="1"/>
  <c r="W104" i="1"/>
  <c r="W146" i="1"/>
  <c r="W138" i="1"/>
  <c r="W70" i="1"/>
  <c r="W100" i="1"/>
  <c r="W75" i="1"/>
  <c r="W122" i="1"/>
  <c r="W133" i="1"/>
  <c r="W129" i="1"/>
  <c r="W93" i="1"/>
  <c r="W157" i="1"/>
  <c r="W49" i="1"/>
  <c r="W13" i="1"/>
  <c r="W63" i="1"/>
  <c r="W79" i="1"/>
  <c r="W145" i="1"/>
  <c r="B4" i="1" l="1"/>
  <c r="B159" i="1"/>
  <c r="B46" i="1"/>
  <c r="B147" i="1"/>
  <c r="B41" i="1"/>
  <c r="B8" i="1"/>
  <c r="B151" i="1"/>
  <c r="B116" i="1"/>
  <c r="B65" i="1"/>
  <c r="B27" i="1"/>
  <c r="B137" i="1"/>
  <c r="B86" i="1"/>
  <c r="B133" i="1"/>
  <c r="B15" i="1"/>
  <c r="B127" i="1"/>
  <c r="B135" i="1"/>
  <c r="B80" i="1"/>
  <c r="B90" i="1"/>
  <c r="B91" i="1"/>
  <c r="B39" i="1"/>
  <c r="B101" i="1"/>
  <c r="B31" i="1"/>
  <c r="B37" i="1"/>
  <c r="B92" i="1"/>
  <c r="B154" i="1"/>
  <c r="B94" i="1"/>
  <c r="B89" i="1"/>
  <c r="B148" i="1"/>
  <c r="B66" i="1"/>
  <c r="B51" i="1"/>
  <c r="B16" i="1"/>
  <c r="B59" i="1"/>
  <c r="B163" i="1"/>
  <c r="B122" i="1"/>
  <c r="B149" i="1"/>
  <c r="B69" i="1"/>
  <c r="B160" i="1"/>
  <c r="B105" i="1"/>
  <c r="B109" i="1"/>
  <c r="B76" i="1"/>
  <c r="B112" i="1"/>
  <c r="B60" i="1"/>
  <c r="B10" i="1"/>
  <c r="B40" i="1"/>
  <c r="B5" i="1"/>
  <c r="B99" i="1"/>
  <c r="B34" i="1"/>
  <c r="B78" i="1"/>
  <c r="B58" i="1"/>
  <c r="B131" i="1"/>
  <c r="B88" i="1"/>
  <c r="B33" i="1"/>
  <c r="B68" i="1"/>
  <c r="B121" i="1"/>
  <c r="B42" i="1"/>
  <c r="B110" i="1"/>
  <c r="B81" i="1"/>
  <c r="B103" i="1"/>
  <c r="B22" i="1"/>
  <c r="B54" i="1"/>
  <c r="B129" i="1"/>
  <c r="B71" i="1"/>
  <c r="B62" i="1"/>
  <c r="B12" i="1"/>
  <c r="B125" i="1"/>
  <c r="B77" i="1"/>
  <c r="B102" i="1"/>
  <c r="B50" i="1"/>
  <c r="B45" i="1"/>
  <c r="B143" i="1"/>
  <c r="B28" i="1"/>
  <c r="B97" i="1"/>
  <c r="B44" i="1"/>
  <c r="B61" i="1"/>
  <c r="B19" i="1"/>
  <c r="B145" i="1"/>
  <c r="B161" i="1"/>
  <c r="B74" i="1"/>
  <c r="B114" i="1"/>
  <c r="B29" i="1"/>
  <c r="B56" i="1"/>
  <c r="B32" i="1"/>
  <c r="B158" i="1"/>
  <c r="B132" i="1"/>
  <c r="B136" i="1"/>
  <c r="B126" i="1"/>
  <c r="B104" i="1"/>
  <c r="B79" i="1"/>
  <c r="B24" i="1"/>
  <c r="B152" i="1"/>
  <c r="B49" i="1"/>
  <c r="B106" i="1"/>
  <c r="B153" i="1"/>
  <c r="B55" i="1"/>
  <c r="B107" i="1"/>
  <c r="B75" i="1"/>
  <c r="B144" i="1"/>
  <c r="B14" i="1"/>
  <c r="B120" i="1"/>
  <c r="B26" i="1"/>
  <c r="B85" i="1"/>
  <c r="B150" i="1"/>
  <c r="B7" i="1"/>
  <c r="B9" i="1"/>
  <c r="B96" i="1"/>
  <c r="B155" i="1"/>
  <c r="B38" i="1"/>
  <c r="B115" i="1"/>
  <c r="B157" i="1"/>
  <c r="B64" i="1"/>
  <c r="B84" i="1"/>
  <c r="B87" i="1"/>
  <c r="B6" i="1"/>
  <c r="B35" i="1"/>
  <c r="B100" i="1"/>
  <c r="B52" i="1"/>
  <c r="B23" i="1"/>
  <c r="B162" i="1"/>
  <c r="B53" i="1"/>
  <c r="B30" i="1"/>
  <c r="B48" i="1"/>
  <c r="B142" i="1"/>
  <c r="B11" i="1"/>
  <c r="B156" i="1"/>
  <c r="B63" i="1"/>
  <c r="B146" i="1"/>
  <c r="B72" i="1"/>
  <c r="B117" i="1"/>
  <c r="B47" i="1"/>
  <c r="B82" i="1"/>
  <c r="B3" i="1"/>
  <c r="B57" i="1"/>
  <c r="B119" i="1"/>
  <c r="B138" i="1"/>
  <c r="B83" i="1"/>
  <c r="B70" i="1"/>
  <c r="B18" i="1"/>
  <c r="B25" i="1"/>
  <c r="B111" i="1"/>
  <c r="B20" i="1"/>
  <c r="B124" i="1"/>
  <c r="B43" i="1"/>
  <c r="B73" i="1"/>
  <c r="B118" i="1"/>
  <c r="B113" i="1"/>
  <c r="B67" i="1"/>
  <c r="B36" i="1"/>
  <c r="B98" i="1"/>
  <c r="B17" i="1"/>
  <c r="B134" i="1"/>
  <c r="B139" i="1"/>
  <c r="B95" i="1"/>
  <c r="B13" i="1"/>
  <c r="B21" i="1"/>
  <c r="B123" i="1"/>
  <c r="B130" i="1"/>
  <c r="B141" i="1"/>
  <c r="B108" i="1"/>
  <c r="B128" i="1"/>
  <c r="B140" i="1"/>
  <c r="B93" i="1"/>
  <c r="J26" i="4" l="1"/>
  <c r="I26" i="4" s="1"/>
</calcChain>
</file>

<file path=xl/sharedStrings.xml><?xml version="1.0" encoding="utf-8"?>
<sst xmlns="http://schemas.openxmlformats.org/spreadsheetml/2006/main" count="3285" uniqueCount="849">
  <si>
    <t>Name</t>
  </si>
  <si>
    <t>HR</t>
  </si>
  <si>
    <t>R</t>
  </si>
  <si>
    <t>RBI</t>
  </si>
  <si>
    <t>SB</t>
  </si>
  <si>
    <t>AVG</t>
  </si>
  <si>
    <t>OPS</t>
  </si>
  <si>
    <t>G</t>
  </si>
  <si>
    <t>Mike Trout</t>
  </si>
  <si>
    <t>Juan Soto</t>
  </si>
  <si>
    <t>Fernando Tatis Jr.</t>
  </si>
  <si>
    <t>Mookie Betts</t>
  </si>
  <si>
    <t>Christian Yelich</t>
  </si>
  <si>
    <t>Bryce Harper</t>
  </si>
  <si>
    <t>Freddie Freeman</t>
  </si>
  <si>
    <t>Ronald Acuna Jr.</t>
  </si>
  <si>
    <t>Alex Bregman</t>
  </si>
  <si>
    <t>Aaron Judge</t>
  </si>
  <si>
    <t>Anthony Rendon</t>
  </si>
  <si>
    <t>J.D. Martinez</t>
  </si>
  <si>
    <t>Jesse Winker</t>
  </si>
  <si>
    <t>Nelson Cruz</t>
  </si>
  <si>
    <t>Xander Bogaerts</t>
  </si>
  <si>
    <t>Max Muncy</t>
  </si>
  <si>
    <t>Jose Ramirez</t>
  </si>
  <si>
    <t>Vladimir Guerrero Jr.</t>
  </si>
  <si>
    <t>Luke Voit</t>
  </si>
  <si>
    <t>Brandon Nimmo</t>
  </si>
  <si>
    <t>Justin Turner</t>
  </si>
  <si>
    <t>George Springer</t>
  </si>
  <si>
    <t>Paul Goldschmidt</t>
  </si>
  <si>
    <t>Shohei Ohtani</t>
  </si>
  <si>
    <t>Trevor Story</t>
  </si>
  <si>
    <t>Pete Alonso</t>
  </si>
  <si>
    <t>Nolan Arenado</t>
  </si>
  <si>
    <t>Ketel Marte</t>
  </si>
  <si>
    <t>Giancarlo Stanton</t>
  </si>
  <si>
    <t>Nick Castellanos</t>
  </si>
  <si>
    <t>Yasmani Grandal</t>
  </si>
  <si>
    <t>Corey Seager</t>
  </si>
  <si>
    <t>Bryan Reynolds</t>
  </si>
  <si>
    <t>Trea Turner</t>
  </si>
  <si>
    <t>Josh Donaldson</t>
  </si>
  <si>
    <t>Brandon Lowe</t>
  </si>
  <si>
    <t>Joey Votto</t>
  </si>
  <si>
    <t>Charlie Blackmon</t>
  </si>
  <si>
    <t>Bo Bichette</t>
  </si>
  <si>
    <t>Rhys Hoskins</t>
  </si>
  <si>
    <t>Kris Bryant</t>
  </si>
  <si>
    <t>Anthony Rizzo</t>
  </si>
  <si>
    <t>Michael Brantley</t>
  </si>
  <si>
    <t>Manny Machado</t>
  </si>
  <si>
    <t>Mitch Garver</t>
  </si>
  <si>
    <t>Matt Olson</t>
  </si>
  <si>
    <t>Kyle Schwarber</t>
  </si>
  <si>
    <t>Rafael Devers</t>
  </si>
  <si>
    <t>Jose Altuve</t>
  </si>
  <si>
    <t>Jose Abreu</t>
  </si>
  <si>
    <t>Brandon Belt</t>
  </si>
  <si>
    <t>Jeff McNeil</t>
  </si>
  <si>
    <t>Eugenio Suarez</t>
  </si>
  <si>
    <t>C.J. Cron</t>
  </si>
  <si>
    <t>A.J. Pollock</t>
  </si>
  <si>
    <t>Mike Yastrzemski</t>
  </si>
  <si>
    <t>Jorge Soler</t>
  </si>
  <si>
    <t>Shin-Soo Choo</t>
  </si>
  <si>
    <t>Mark Canha</t>
  </si>
  <si>
    <t>Michael Conforto</t>
  </si>
  <si>
    <t>Joey Gallo</t>
  </si>
  <si>
    <t>Starling Marte</t>
  </si>
  <si>
    <t>Mitch Haniger</t>
  </si>
  <si>
    <t>Austin Riley</t>
  </si>
  <si>
    <t>Cody Bellinger</t>
  </si>
  <si>
    <t>Josh Bell</t>
  </si>
  <si>
    <t>Franmil Reyes</t>
  </si>
  <si>
    <t>Teoscar Hernandez</t>
  </si>
  <si>
    <t>DJ LeMahieu</t>
  </si>
  <si>
    <t>Carlos Correa</t>
  </si>
  <si>
    <t>Francisco Lindor</t>
  </si>
  <si>
    <t>Marcus Semien</t>
  </si>
  <si>
    <t>J.T. Realmuto</t>
  </si>
  <si>
    <t>Austin Meadows</t>
  </si>
  <si>
    <t>Matt Chapman</t>
  </si>
  <si>
    <t>Ji-Man Choi</t>
  </si>
  <si>
    <t>Lourdes Gurriel Jr.</t>
  </si>
  <si>
    <t>Jesus Aguilar</t>
  </si>
  <si>
    <t>Ty France</t>
  </si>
  <si>
    <t>Salvador Perez</t>
  </si>
  <si>
    <t>Marcell Ozuna</t>
  </si>
  <si>
    <t>Yuli Gurriel</t>
  </si>
  <si>
    <t>Aaron Hicks</t>
  </si>
  <si>
    <t>Andrew McCutchen</t>
  </si>
  <si>
    <t>Edwin Encarnacion</t>
  </si>
  <si>
    <t>Javier Baez</t>
  </si>
  <si>
    <t>Gio Urshela</t>
  </si>
  <si>
    <t>Jorge Polanco</t>
  </si>
  <si>
    <t>David Peralta</t>
  </si>
  <si>
    <t>Ramon Laureano</t>
  </si>
  <si>
    <t>Yoan Moncada</t>
  </si>
  <si>
    <t>Ryan Braun</t>
  </si>
  <si>
    <t>Ian Happ</t>
  </si>
  <si>
    <t>Joc Pederson</t>
  </si>
  <si>
    <t>Alex Verdugo</t>
  </si>
  <si>
    <t>Willson Contreras</t>
  </si>
  <si>
    <t>Tommy Pham</t>
  </si>
  <si>
    <t>Chris Taylor</t>
  </si>
  <si>
    <t>Yasiel Puig</t>
  </si>
  <si>
    <t>Gleyber Torres</t>
  </si>
  <si>
    <t>Ozzie Albies</t>
  </si>
  <si>
    <t>Tim Anderson</t>
  </si>
  <si>
    <t>Yandy Diaz</t>
  </si>
  <si>
    <t>Wilmer Flores</t>
  </si>
  <si>
    <t>Andrew Benintendi</t>
  </si>
  <si>
    <t>Cedric Mullins II</t>
  </si>
  <si>
    <t>Trey Mancini</t>
  </si>
  <si>
    <t>Nick Markakis</t>
  </si>
  <si>
    <t>Miguel Sano</t>
  </si>
  <si>
    <t>Wil Myers</t>
  </si>
  <si>
    <t>Brian Anderson</t>
  </si>
  <si>
    <t>Corey Dickerson</t>
  </si>
  <si>
    <t>Carlos Santana</t>
  </si>
  <si>
    <t>Eduardo Escobar</t>
  </si>
  <si>
    <t>Willy Adames</t>
  </si>
  <si>
    <t>Whit Merrifield</t>
  </si>
  <si>
    <t>Mike Moustakas</t>
  </si>
  <si>
    <t>Omar Narvaez</t>
  </si>
  <si>
    <t>Jed Lowrie</t>
  </si>
  <si>
    <t>Eddie Rosario</t>
  </si>
  <si>
    <t>Hunter Renfroe</t>
  </si>
  <si>
    <t>Lorenzo Cain</t>
  </si>
  <si>
    <t>Dominic Smith</t>
  </si>
  <si>
    <t>Max Kepler</t>
  </si>
  <si>
    <t>Adam Frazier</t>
  </si>
  <si>
    <t>Robbie Grossman</t>
  </si>
  <si>
    <t>Christian Walker</t>
  </si>
  <si>
    <t>Jean Segura</t>
  </si>
  <si>
    <t>Daniel Vogelbach</t>
  </si>
  <si>
    <t>Kolten Wong</t>
  </si>
  <si>
    <t>Avisail Garcia</t>
  </si>
  <si>
    <t>Enrique Hernandez</t>
  </si>
  <si>
    <t>Justin Upton</t>
  </si>
  <si>
    <t>Ryan McMahon</t>
  </si>
  <si>
    <t>Jeimer Candelario</t>
  </si>
  <si>
    <t>Tony Kemp</t>
  </si>
  <si>
    <t>Khris Davis</t>
  </si>
  <si>
    <t>Brandon Crawford</t>
  </si>
  <si>
    <t>Colin Moran</t>
  </si>
  <si>
    <t>David Dahl</t>
  </si>
  <si>
    <t>Tyler Naquin</t>
  </si>
  <si>
    <t>Joey Wendle</t>
  </si>
  <si>
    <t>Hunter Dozier</t>
  </si>
  <si>
    <t>Harrison Bader</t>
  </si>
  <si>
    <t>Miguel Cabrera</t>
  </si>
  <si>
    <t>Didi Gregorius</t>
  </si>
  <si>
    <t>Stephen Piscotty</t>
  </si>
  <si>
    <t>Jason Heyward</t>
  </si>
  <si>
    <t>Jonathan Villar</t>
  </si>
  <si>
    <t>Jurickson Profar</t>
  </si>
  <si>
    <t>Ben Gamel</t>
  </si>
  <si>
    <t>Dansby Swanson</t>
  </si>
  <si>
    <t>Adam Duvall</t>
  </si>
  <si>
    <t>Tommy Edman</t>
  </si>
  <si>
    <t>Randal Grichuk</t>
  </si>
  <si>
    <t>Jonathan Schoop</t>
  </si>
  <si>
    <t>Gary Sanchez</t>
  </si>
  <si>
    <t>Eric Hosmer</t>
  </si>
  <si>
    <t>Cesar Hernandez</t>
  </si>
  <si>
    <t>Jose Iglesias</t>
  </si>
  <si>
    <t>Kole Calhoun</t>
  </si>
  <si>
    <t>Anthony Santander</t>
  </si>
  <si>
    <t>Paul DeJong</t>
  </si>
  <si>
    <t>Adalberto Mondesi</t>
  </si>
  <si>
    <t>Raimel Tapia</t>
  </si>
  <si>
    <t>Odubel Herrera</t>
  </si>
  <si>
    <t>J.P. Crawford</t>
  </si>
  <si>
    <t>Amed Rosario</t>
  </si>
  <si>
    <t>Miguel Rojas</t>
  </si>
  <si>
    <t>Yadier Molina</t>
  </si>
  <si>
    <t>Christian Vazquez</t>
  </si>
  <si>
    <t>Leury Garcia</t>
  </si>
  <si>
    <t>Maikel Franco</t>
  </si>
  <si>
    <t>Josh Harrison</t>
  </si>
  <si>
    <t>Manuel Margot</t>
  </si>
  <si>
    <t>Jackie Bradley Jr.</t>
  </si>
  <si>
    <t>Isiah Kiner-Falefa</t>
  </si>
  <si>
    <t>Nicky Lopez</t>
  </si>
  <si>
    <t>Elvis Andrus</t>
  </si>
  <si>
    <t>Michael A. Taylor</t>
  </si>
  <si>
    <t>HR/G</t>
  </si>
  <si>
    <t>RBI/G</t>
  </si>
  <si>
    <t>R/G</t>
  </si>
  <si>
    <t>SB/G</t>
  </si>
  <si>
    <t>Value</t>
  </si>
  <si>
    <t>Tyler O'Neill</t>
  </si>
  <si>
    <t>Kyle Tucker</t>
  </si>
  <si>
    <t>Yordan Alvarez</t>
  </si>
  <si>
    <t>Jonathan India</t>
  </si>
  <si>
    <t>Jared Walsh</t>
  </si>
  <si>
    <t>Randy Arozarena</t>
  </si>
  <si>
    <t>Jake Cronenworth</t>
  </si>
  <si>
    <t>Luis Urias</t>
  </si>
  <si>
    <t>Nathaniel Lowe</t>
  </si>
  <si>
    <t>Dylan Carlson</t>
  </si>
  <si>
    <t>Ryan Mountcastle</t>
  </si>
  <si>
    <t>Austin Hays</t>
  </si>
  <si>
    <t>Josh Rojas</t>
  </si>
  <si>
    <t>Trent Grisham</t>
  </si>
  <si>
    <t>Pavin Smith</t>
  </si>
  <si>
    <t>Kyle Farmer</t>
  </si>
  <si>
    <t>Adolis Garcia</t>
  </si>
  <si>
    <t>Jazz Chisholm Jr.</t>
  </si>
  <si>
    <t>Myles Straw</t>
  </si>
  <si>
    <t>Nick Solak</t>
  </si>
  <si>
    <t>2018-2021</t>
  </si>
  <si>
    <t>Rowdy Tellez</t>
  </si>
  <si>
    <t>Connor Joe</t>
  </si>
  <si>
    <t>Wander Franco</t>
  </si>
  <si>
    <t>Seiya Suzuki</t>
  </si>
  <si>
    <t>Sheldon Neuse</t>
  </si>
  <si>
    <t>Patrick Wisdom</t>
  </si>
  <si>
    <t>Ke'Bryan Hayes</t>
  </si>
  <si>
    <t>Daulton Varsho</t>
  </si>
  <si>
    <t>Jesus Sanchez</t>
  </si>
  <si>
    <t>Jeremy Pena</t>
  </si>
  <si>
    <t>Luis Arraez</t>
  </si>
  <si>
    <t>Garrett Cooper</t>
  </si>
  <si>
    <t>Santiago Espinal</t>
  </si>
  <si>
    <t>Sean Murphy</t>
  </si>
  <si>
    <t>Spencer Torkelson</t>
  </si>
  <si>
    <t>Thairo Estrada</t>
  </si>
  <si>
    <t>Bobby Witt Jr.</t>
  </si>
  <si>
    <t>Julio Rodriguez</t>
  </si>
  <si>
    <t>Seth Brown</t>
  </si>
  <si>
    <t>Jorge Mateo</t>
  </si>
  <si>
    <t>Frank Schwindel</t>
  </si>
  <si>
    <t>Ramon Urias</t>
  </si>
  <si>
    <t>Yoshi Tsutsugo</t>
  </si>
  <si>
    <t>Darin Ruf</t>
  </si>
  <si>
    <t>Abraham Toro</t>
  </si>
  <si>
    <t>Bobby Dalbec</t>
  </si>
  <si>
    <t>Taylor Ward</t>
  </si>
  <si>
    <t>Owen Miller</t>
  </si>
  <si>
    <t>Andrew Vaughn</t>
  </si>
  <si>
    <t>Ha-seong Kim</t>
  </si>
  <si>
    <t>Steven Kwan</t>
  </si>
  <si>
    <t>Will Smith</t>
  </si>
  <si>
    <t>Alec Bohm</t>
  </si>
  <si>
    <t>Brandon Drury</t>
  </si>
  <si>
    <t>Luis Robert</t>
  </si>
  <si>
    <t>Brandon Marsh</t>
  </si>
  <si>
    <t>Keibert Ruiz</t>
  </si>
  <si>
    <t>Brendan Rodgers</t>
  </si>
  <si>
    <t>HR Rating</t>
  </si>
  <si>
    <t>R Rating</t>
  </si>
  <si>
    <t>RBI Rating</t>
  </si>
  <si>
    <t>SB Rating</t>
  </si>
  <si>
    <t>OPS Rating</t>
  </si>
  <si>
    <t>AVG Rating</t>
  </si>
  <si>
    <t>.25=10 0=0</t>
  </si>
  <si>
    <t>Tyler Stephenson</t>
  </si>
  <si>
    <t>Akil Baddoo</t>
  </si>
  <si>
    <t>Cedric Mullins</t>
  </si>
  <si>
    <t>Adley Rutschman</t>
  </si>
  <si>
    <t>Byron Buxton</t>
  </si>
  <si>
    <t>Nolan Gorman</t>
  </si>
  <si>
    <t>Ha-Seong Kim</t>
  </si>
  <si>
    <t>Mike Zunino</t>
  </si>
  <si>
    <t>Gavin Lux</t>
  </si>
  <si>
    <t>Alek Thomas</t>
  </si>
  <si>
    <t>Jonah Heim</t>
  </si>
  <si>
    <t>Nico Hoerner</t>
  </si>
  <si>
    <t>Juan Yepez</t>
  </si>
  <si>
    <t>Jose Miranda</t>
  </si>
  <si>
    <t>AJ Pollock</t>
  </si>
  <si>
    <t>Nick Madrigal</t>
  </si>
  <si>
    <t>Travis d'Arnaud</t>
  </si>
  <si>
    <t>Alejandro Kirk</t>
  </si>
  <si>
    <t>Edward Olivares</t>
  </si>
  <si>
    <t>William Contreras</t>
  </si>
  <si>
    <t>Josh Naylor</t>
  </si>
  <si>
    <t>Yan Gomes</t>
  </si>
  <si>
    <t>Cristian Pache</t>
  </si>
  <si>
    <t>Yadiel Hernandez</t>
  </si>
  <si>
    <t>Eric Haase</t>
  </si>
  <si>
    <t>Nick Senzel</t>
  </si>
  <si>
    <t>Travis Demeritte</t>
  </si>
  <si>
    <t>Jo Adell</t>
  </si>
  <si>
    <t>Alex Kirilloff</t>
  </si>
  <si>
    <t>2022 Projections</t>
  </si>
  <si>
    <t>W</t>
  </si>
  <si>
    <t>ERA</t>
  </si>
  <si>
    <t>WHIP</t>
  </si>
  <si>
    <t>SV</t>
  </si>
  <si>
    <t>IP</t>
  </si>
  <si>
    <t>SO</t>
  </si>
  <si>
    <t>Jacob deGrom</t>
  </si>
  <si>
    <t>Justin Verlander</t>
  </si>
  <si>
    <t>Max Scherzer</t>
  </si>
  <si>
    <t>Walker Buehler</t>
  </si>
  <si>
    <t>Gerrit Cole</t>
  </si>
  <si>
    <t>Julio Urias</t>
  </si>
  <si>
    <t>Mike Clevinger</t>
  </si>
  <si>
    <t>Clayton Kershaw</t>
  </si>
  <si>
    <t>Hyun-Jin Ryu</t>
  </si>
  <si>
    <t>Brandon Woodruff</t>
  </si>
  <si>
    <t>Jack Flaherty</t>
  </si>
  <si>
    <t>Chris Sale</t>
  </si>
  <si>
    <t>Blake Snell</t>
  </si>
  <si>
    <t>Chris Bassitt</t>
  </si>
  <si>
    <t>Charlie Morton</t>
  </si>
  <si>
    <t>Zack Wheeler</t>
  </si>
  <si>
    <t>Shane Bieber</t>
  </si>
  <si>
    <t>Max Fried</t>
  </si>
  <si>
    <t>Tyler Glasnow</t>
  </si>
  <si>
    <t>Corbin Burnes</t>
  </si>
  <si>
    <t>Corey Kluber</t>
  </si>
  <si>
    <t>Zack Greinke</t>
  </si>
  <si>
    <t>Sandy Alcantara</t>
  </si>
  <si>
    <t>Rich Hill</t>
  </si>
  <si>
    <t>Wade Miley</t>
  </si>
  <si>
    <t>Aaron Nola</t>
  </si>
  <si>
    <t>Lance McCullers Jr.</t>
  </si>
  <si>
    <t>Miles Mikolas</t>
  </si>
  <si>
    <t>Frankie Montas</t>
  </si>
  <si>
    <t>Adam Wainwright</t>
  </si>
  <si>
    <t>Stephen Strasburg</t>
  </si>
  <si>
    <t>Marcus Stroman</t>
  </si>
  <si>
    <t>Lance Lynn</t>
  </si>
  <si>
    <t>Sean Manaea</t>
  </si>
  <si>
    <t>Jose Berrios</t>
  </si>
  <si>
    <t>Jameson Taillon</t>
  </si>
  <si>
    <t>Framber Valdez</t>
  </si>
  <si>
    <t>Kyle Hendricks</t>
  </si>
  <si>
    <t>Adrian Houser</t>
  </si>
  <si>
    <t>Noah Syndergaard</t>
  </si>
  <si>
    <t>Luis Castillo</t>
  </si>
  <si>
    <t>John Means</t>
  </si>
  <si>
    <t>Yu Darvish</t>
  </si>
  <si>
    <t>Kevin Gausman</t>
  </si>
  <si>
    <t>Joe Musgrove</t>
  </si>
  <si>
    <t>Sonny Gray</t>
  </si>
  <si>
    <t>Freddy Peralta</t>
  </si>
  <si>
    <t>Marco Gonzales</t>
  </si>
  <si>
    <t>Kenta Maeda</t>
  </si>
  <si>
    <t>Robbie Ray</t>
  </si>
  <si>
    <t>Zach Plesac</t>
  </si>
  <si>
    <t>James Paxton</t>
  </si>
  <si>
    <t>Dallas Keuchel</t>
  </si>
  <si>
    <t>Brad Keller</t>
  </si>
  <si>
    <t>Pablo Lopez</t>
  </si>
  <si>
    <t>Carlos Carrasco</t>
  </si>
  <si>
    <t>Patrick Corbin</t>
  </si>
  <si>
    <t>Alex Wood</t>
  </si>
  <si>
    <t>Eduardo Rodriguez</t>
  </si>
  <si>
    <t>Anthony DeSclafani</t>
  </si>
  <si>
    <t>Nathan Eovaldi</t>
  </si>
  <si>
    <t>Jake Odorizzi</t>
  </si>
  <si>
    <t>Kyle Gibson</t>
  </si>
  <si>
    <t>Madison Bumgarner</t>
  </si>
  <si>
    <t>Zach Eflin</t>
  </si>
  <si>
    <t>German Marquez</t>
  </si>
  <si>
    <t>Lucas Giolito</t>
  </si>
  <si>
    <t>Merrill Kelly</t>
  </si>
  <si>
    <t>Eric Lauer</t>
  </si>
  <si>
    <t>Ryan Yarbrough</t>
  </si>
  <si>
    <t>Mike Minor</t>
  </si>
  <si>
    <t>Zach Davies</t>
  </si>
  <si>
    <t>Steven Matz</t>
  </si>
  <si>
    <t>Tyler Mahle</t>
  </si>
  <si>
    <t>Reynaldo Lopez</t>
  </si>
  <si>
    <t>Michael Wacha</t>
  </si>
  <si>
    <t>Alex Cobb</t>
  </si>
  <si>
    <t>Jon Gray</t>
  </si>
  <si>
    <t>Andrew Heaney</t>
  </si>
  <si>
    <t>Tyler Anderson</t>
  </si>
  <si>
    <t>Jordan Lyles</t>
  </si>
  <si>
    <t>Nick Pivetta</t>
  </si>
  <si>
    <t>Yusei Kikuchi</t>
  </si>
  <si>
    <t>Liam Hendriks</t>
  </si>
  <si>
    <t>Josh Hader</t>
  </si>
  <si>
    <t>Ryan Pressly</t>
  </si>
  <si>
    <t>Blake Treinen</t>
  </si>
  <si>
    <t>Aroldis Chapman</t>
  </si>
  <si>
    <t>Giovanny Gallegos</t>
  </si>
  <si>
    <t>Diego Castillo</t>
  </si>
  <si>
    <t>Taylor Rogers</t>
  </si>
  <si>
    <t>Mark Melancon</t>
  </si>
  <si>
    <t>Raisel Iglesias</t>
  </si>
  <si>
    <t>Kenley Jansen</t>
  </si>
  <si>
    <t>Alex Colome</t>
  </si>
  <si>
    <t>Edwin Diaz</t>
  </si>
  <si>
    <t>Scott Barlow</t>
  </si>
  <si>
    <t>Matt Barnes</t>
  </si>
  <si>
    <t>Hector Neris</t>
  </si>
  <si>
    <t>Emilio Pagan</t>
  </si>
  <si>
    <t>Hansel Robles</t>
  </si>
  <si>
    <t>IP (Decimal)</t>
  </si>
  <si>
    <t>IP/G (Decimal)</t>
  </si>
  <si>
    <t>IP/G</t>
  </si>
  <si>
    <t>IP/G Rating</t>
  </si>
  <si>
    <t>W/G</t>
  </si>
  <si>
    <t>W Rating</t>
  </si>
  <si>
    <t>ERA Rating</t>
  </si>
  <si>
    <t>WHIP Rating</t>
  </si>
  <si>
    <t>SO/G</t>
  </si>
  <si>
    <t>SO Rating</t>
  </si>
  <si>
    <t>SV/G</t>
  </si>
  <si>
    <t>SV Rating</t>
  </si>
  <si>
    <t>Carlos Rodon</t>
  </si>
  <si>
    <t>Trevor Rogers</t>
  </si>
  <si>
    <t>Logan Webb</t>
  </si>
  <si>
    <t>Cal Quantrill</t>
  </si>
  <si>
    <t>Alek Manoah</t>
  </si>
  <si>
    <t>Shane McClanahan</t>
  </si>
  <si>
    <t>Luis Garcia</t>
  </si>
  <si>
    <t>Ian Anderson</t>
  </si>
  <si>
    <t>Chris Flexen</t>
  </si>
  <si>
    <t>Jose Urquidy</t>
  </si>
  <si>
    <t>Casey Mize</t>
  </si>
  <si>
    <t>Michael Pineda</t>
  </si>
  <si>
    <t>James Kaprielian</t>
  </si>
  <si>
    <t>Jordan Montgomery</t>
  </si>
  <si>
    <t>Aaron Civale</t>
  </si>
  <si>
    <t>Dylan Cease</t>
  </si>
  <si>
    <t>Johnny Cueto</t>
  </si>
  <si>
    <t>Cole Irvin</t>
  </si>
  <si>
    <t>Zac Gallen</t>
  </si>
  <si>
    <t>Kyle Freeland</t>
  </si>
  <si>
    <t>Tarik Skubal</t>
  </si>
  <si>
    <t>Taijuan Walker</t>
  </si>
  <si>
    <t>Austin Gomber</t>
  </si>
  <si>
    <t>Dane Dunning</t>
  </si>
  <si>
    <t>Logan Gilbert</t>
  </si>
  <si>
    <t>Drew Smyly</t>
  </si>
  <si>
    <t>Martin Perez</t>
  </si>
  <si>
    <t>Kris Bubic</t>
  </si>
  <si>
    <t>Brady Singer</t>
  </si>
  <si>
    <t>Triston McKenzie</t>
  </si>
  <si>
    <t>Jake McGee</t>
  </si>
  <si>
    <t>Ian Kennedy</t>
  </si>
  <si>
    <t>Emmanuel Clase</t>
  </si>
  <si>
    <t>Craig Kimbrel</t>
  </si>
  <si>
    <t>Jordan Romano</t>
  </si>
  <si>
    <t>Lou Trivino</t>
  </si>
  <si>
    <t>Daniel Bard</t>
  </si>
  <si>
    <t>Gregory Soto</t>
  </si>
  <si>
    <t>Tyler Rogers</t>
  </si>
  <si>
    <t>Paul Sewald</t>
  </si>
  <si>
    <t>Michael Kopech</t>
  </si>
  <si>
    <t>Tony Gonsolin</t>
  </si>
  <si>
    <t>Nestor Cortes</t>
  </si>
  <si>
    <t>Paul Blackburn</t>
  </si>
  <si>
    <t>Patrick Sandoval</t>
  </si>
  <si>
    <t>Jose Quintana</t>
  </si>
  <si>
    <t>MacKenzie Gore</t>
  </si>
  <si>
    <t>Joe Ryan</t>
  </si>
  <si>
    <t>Drew Rasmussen</t>
  </si>
  <si>
    <t>Kyle Wright</t>
  </si>
  <si>
    <t>Luis Severino</t>
  </si>
  <si>
    <t>Michael Lorenzen</t>
  </si>
  <si>
    <t>Dakota Hudson</t>
  </si>
  <si>
    <t>Erick Fedde</t>
  </si>
  <si>
    <t>Chad Kuhl</t>
  </si>
  <si>
    <t>Bruce Zimmermann</t>
  </si>
  <si>
    <t>Chris Archer</t>
  </si>
  <si>
    <t>Daniel Lynch</t>
  </si>
  <si>
    <t>Nick Martinez</t>
  </si>
  <si>
    <t>Tyler Wells</t>
  </si>
  <si>
    <t>Tylor Megill</t>
  </si>
  <si>
    <t>Dylan Bundy</t>
  </si>
  <si>
    <t>JT Brubaker</t>
  </si>
  <si>
    <t>Reid Detmers</t>
  </si>
  <si>
    <t>Ranger Suarez</t>
  </si>
  <si>
    <t>Beau Brieske</t>
  </si>
  <si>
    <t>Humberto Castellanos</t>
  </si>
  <si>
    <t>Justin Steele</t>
  </si>
  <si>
    <t>Josiah Gray</t>
  </si>
  <si>
    <t>Elieser Hernandez</t>
  </si>
  <si>
    <t>Zach Thompson</t>
  </si>
  <si>
    <t>Daulton Jefferies</t>
  </si>
  <si>
    <t>Taylor Hearn</t>
  </si>
  <si>
    <t>Vince Velasquez</t>
  </si>
  <si>
    <t>Hunter Greene</t>
  </si>
  <si>
    <t>Spenser Watkins</t>
  </si>
  <si>
    <t>Mitch Keller</t>
  </si>
  <si>
    <t>Joan Adon</t>
  </si>
  <si>
    <t>David Bednar</t>
  </si>
  <si>
    <t>Joe Barlow</t>
  </si>
  <si>
    <t>Corey Knebel</t>
  </si>
  <si>
    <t>Camilo Doval</t>
  </si>
  <si>
    <t>David Robertson</t>
  </si>
  <si>
    <t>Jorge Lopez</t>
  </si>
  <si>
    <t>Rowan Wick</t>
  </si>
  <si>
    <t>Felix Bautista</t>
  </si>
  <si>
    <t>Nick Lodolo</t>
  </si>
  <si>
    <t>Garrett Whitlock</t>
  </si>
  <si>
    <t>Roansy Contreras</t>
  </si>
  <si>
    <t>Aaron Ashby</t>
  </si>
  <si>
    <t>Tanner Houck</t>
  </si>
  <si>
    <t>George Kirby</t>
  </si>
  <si>
    <t>Matthew Boyd</t>
  </si>
  <si>
    <t>Shane Baz</t>
  </si>
  <si>
    <t>Bailey Ober</t>
  </si>
  <si>
    <t>Kyle Bradish</t>
  </si>
  <si>
    <t>Cristian Javier</t>
  </si>
  <si>
    <t>Matthew Liberatore</t>
  </si>
  <si>
    <t>Mike Soroka</t>
  </si>
  <si>
    <t>David Peterson</t>
  </si>
  <si>
    <t>Clay Holmes</t>
  </si>
  <si>
    <t>Jhoan Duran</t>
  </si>
  <si>
    <t>Ryan Helsley</t>
  </si>
  <si>
    <t>Tanner Scott</t>
  </si>
  <si>
    <t>1=10 1.5=1</t>
  </si>
  <si>
    <t>Eloy Jimenez</t>
  </si>
  <si>
    <t>Andres Gimenez</t>
  </si>
  <si>
    <t>Calculated Trade Value</t>
  </si>
  <si>
    <t>Adjustment</t>
  </si>
  <si>
    <t>Adjustment Reason</t>
  </si>
  <si>
    <t>Rougned Odor</t>
  </si>
  <si>
    <t>Geraldo Perdomo</t>
  </si>
  <si>
    <t>Andrew Velazquez</t>
  </si>
  <si>
    <t>Austin Nola</t>
  </si>
  <si>
    <t>Elias Diaz</t>
  </si>
  <si>
    <t>None</t>
  </si>
  <si>
    <t>---</t>
  </si>
  <si>
    <t>Minus 20%</t>
  </si>
  <si>
    <t>Plus 10%</t>
  </si>
  <si>
    <t>Value Adjustment</t>
  </si>
  <si>
    <t>Plus 20%</t>
  </si>
  <si>
    <t>Injury Concern</t>
  </si>
  <si>
    <t>Minus 10%</t>
  </si>
  <si>
    <t>Minus 50%</t>
  </si>
  <si>
    <t>1.000=10 .600=1</t>
  </si>
  <si>
    <t>.310=10 .190=1</t>
  </si>
  <si>
    <t>.75=10 .25=1</t>
  </si>
  <si>
    <t>Minus 30%</t>
  </si>
  <si>
    <t>2021 Outlier</t>
  </si>
  <si>
    <t>Final Trade Value</t>
  </si>
  <si>
    <t>Minus 15%</t>
  </si>
  <si>
    <t>----</t>
  </si>
  <si>
    <t>.5=10                  0=0</t>
  </si>
  <si>
    <t>8.5=10     .5=1</t>
  </si>
  <si>
    <t>2.5=10    5=1</t>
  </si>
  <si>
    <t>.5=10    0=0</t>
  </si>
  <si>
    <t>6.1=10       1=1</t>
  </si>
  <si>
    <t>.3=10     .03=1</t>
  </si>
  <si>
    <t>.8=10     .3=1</t>
  </si>
  <si>
    <t>Breakout potential</t>
  </si>
  <si>
    <t>Shohei Ohtani (H)</t>
  </si>
  <si>
    <t>Shohei Ohtani (P)</t>
  </si>
  <si>
    <t>Brendan Donovan</t>
  </si>
  <si>
    <t>Harold Ramirez</t>
  </si>
  <si>
    <t>Jack Suwinski</t>
  </si>
  <si>
    <t>Rafael Ortega</t>
  </si>
  <si>
    <t>Yonathan Daza</t>
  </si>
  <si>
    <t>Jace Peterson</t>
  </si>
  <si>
    <t>Tyrone Taylor</t>
  </si>
  <si>
    <t>Michael Chavis</t>
  </si>
  <si>
    <t>Lane Thomas</t>
  </si>
  <si>
    <t>Taylor Walls</t>
  </si>
  <si>
    <t>Enrique Hernández</t>
  </si>
  <si>
    <t>Riley Greene</t>
  </si>
  <si>
    <t>Isaac Paredes</t>
  </si>
  <si>
    <t>Austin Slater</t>
  </si>
  <si>
    <t>MJ Melendez</t>
  </si>
  <si>
    <t>Mauricio Dubón</t>
  </si>
  <si>
    <t>Jake Meyers</t>
  </si>
  <si>
    <t>Oneil Cruz</t>
  </si>
  <si>
    <t>Gabriel Arias</t>
  </si>
  <si>
    <t>Kevin Kiermaier</t>
  </si>
  <si>
    <t>Jacob Stallings</t>
  </si>
  <si>
    <t>Chas McCormick</t>
  </si>
  <si>
    <t>Jake Burger</t>
  </si>
  <si>
    <t>Danny Jansen</t>
  </si>
  <si>
    <t>Cavan Biggio</t>
  </si>
  <si>
    <t>Victor Robles</t>
  </si>
  <si>
    <t>Michael Harris II</t>
  </si>
  <si>
    <t>Max Stassi</t>
  </si>
  <si>
    <t>Danny Mendick</t>
  </si>
  <si>
    <t>Matt Thaiss</t>
  </si>
  <si>
    <t>Vinnie Pasquantino</t>
  </si>
  <si>
    <t>Jon Berti</t>
  </si>
  <si>
    <t>Victor Caratini</t>
  </si>
  <si>
    <t>Johan Camargo</t>
  </si>
  <si>
    <t>Leody Taveras</t>
  </si>
  <si>
    <t>Cal Raleigh</t>
  </si>
  <si>
    <t>Luis Guillorme</t>
  </si>
  <si>
    <t>Luis Rengifo</t>
  </si>
  <si>
    <t>Kyle Lewis</t>
  </si>
  <si>
    <t>Brett Phillips</t>
  </si>
  <si>
    <t>Donovan Walton</t>
  </si>
  <si>
    <t>Evan Longoria</t>
  </si>
  <si>
    <t>Avisaíl García</t>
  </si>
  <si>
    <t>Gabriel Moreno</t>
  </si>
  <si>
    <t>Dylan Moore</t>
  </si>
  <si>
    <t>Josh H. Smith</t>
  </si>
  <si>
    <t>Richie Palacios</t>
  </si>
  <si>
    <t>Elehuris Montero</t>
  </si>
  <si>
    <t>Jose Trevino</t>
  </si>
  <si>
    <t>Jarren Duran</t>
  </si>
  <si>
    <t>Adam Engel</t>
  </si>
  <si>
    <t>Kevin Pillar</t>
  </si>
  <si>
    <t>Ryan Jeffers</t>
  </si>
  <si>
    <t>Nick Fortes</t>
  </si>
  <si>
    <t>Gavin Sheets</t>
  </si>
  <si>
    <t>Jorge Alfaro</t>
  </si>
  <si>
    <t>LaMonte Wade Jr.</t>
  </si>
  <si>
    <t>Aristides Aquino</t>
  </si>
  <si>
    <t>Bryson Stott</t>
  </si>
  <si>
    <t>Oscar Gonzalez</t>
  </si>
  <si>
    <t>Jordan Luplow</t>
  </si>
  <si>
    <t>Bryan De La Cruz</t>
  </si>
  <si>
    <t>Josh VanMeter</t>
  </si>
  <si>
    <t>Matt Reynolds</t>
  </si>
  <si>
    <t>Jose Siri</t>
  </si>
  <si>
    <t>Zach McKinstry</t>
  </si>
  <si>
    <t>Tucker Barnhart</t>
  </si>
  <si>
    <t>Andrew Knizner</t>
  </si>
  <si>
    <t>Jaylin Davis</t>
  </si>
  <si>
    <t>Brad Miller</t>
  </si>
  <si>
    <t>Michael Hermosillo</t>
  </si>
  <si>
    <t>Donovan Solano</t>
  </si>
  <si>
    <t>Curt Casali</t>
  </si>
  <si>
    <t>Joe Perez</t>
  </si>
  <si>
    <t>Reese McGuire</t>
  </si>
  <si>
    <t>Vidal Bruján</t>
  </si>
  <si>
    <t>Kyle Higashioka</t>
  </si>
  <si>
    <t>Bryan Lavastida</t>
  </si>
  <si>
    <t>Willi Castro</t>
  </si>
  <si>
    <t>Matt Duffy</t>
  </si>
  <si>
    <t>Tyler Nevin</t>
  </si>
  <si>
    <t>Nomar Mazara</t>
  </si>
  <si>
    <t>Cooper Hummel</t>
  </si>
  <si>
    <t>Garrett Hampson</t>
  </si>
  <si>
    <t>Austin Hedges</t>
  </si>
  <si>
    <t>Bobby Bradley</t>
  </si>
  <si>
    <t>Franchy Cordero</t>
  </si>
  <si>
    <t>Otto Lopez</t>
  </si>
  <si>
    <t>Kevin Smith</t>
  </si>
  <si>
    <t>Trevor Larnach</t>
  </si>
  <si>
    <t>Sam Hilliard</t>
  </si>
  <si>
    <t>Oscar Mercado</t>
  </si>
  <si>
    <t>Niko Goodrum</t>
  </si>
  <si>
    <t>Ezequiel Duran</t>
  </si>
  <si>
    <t>Monte Harrison</t>
  </si>
  <si>
    <t>Canaan Smith-Njigba</t>
  </si>
  <si>
    <t>J.J. Matijevic</t>
  </si>
  <si>
    <t>Seth Beer</t>
  </si>
  <si>
    <t>Robinson Chirinos</t>
  </si>
  <si>
    <t>Josh Lowe</t>
  </si>
  <si>
    <t>Keston Hiura</t>
  </si>
  <si>
    <t>Emmanuel Rivera</t>
  </si>
  <si>
    <t>Kyle Stowers</t>
  </si>
  <si>
    <t>J.D. Davis</t>
  </si>
  <si>
    <t>Nick Gordon</t>
  </si>
  <si>
    <t>C.J. Abrams</t>
  </si>
  <si>
    <t>Gilberto Celestino</t>
  </si>
  <si>
    <t>Chad Pinder</t>
  </si>
  <si>
    <t>Willie Calhoun</t>
  </si>
  <si>
    <t>Alfonso Rivas</t>
  </si>
  <si>
    <t>Mike Ford</t>
  </si>
  <si>
    <t>Harold Castro</t>
  </si>
  <si>
    <t>Alcides Escobar</t>
  </si>
  <si>
    <t>Tyler Wade</t>
  </si>
  <si>
    <t>Albert Almora Jr.</t>
  </si>
  <si>
    <t>Christopher Morel</t>
  </si>
  <si>
    <t>Albert Pujols</t>
  </si>
  <si>
    <t>Nelson Velazquez</t>
  </si>
  <si>
    <t>Edwin Rios</t>
  </si>
  <si>
    <t>Andy Ibanez</t>
  </si>
  <si>
    <t>Luis Gonzalez</t>
  </si>
  <si>
    <t>Christian Bethancourt</t>
  </si>
  <si>
    <t>Aledmys Diaz</t>
  </si>
  <si>
    <t>Francisco Mejia</t>
  </si>
  <si>
    <t>Tomas Nido</t>
  </si>
  <si>
    <t>Martin Maldonado</t>
  </si>
  <si>
    <t>Vidal Brujan</t>
  </si>
  <si>
    <t>Miguel Andujar</t>
  </si>
  <si>
    <t>Expected to miss 40% of ROS</t>
  </si>
  <si>
    <t>2022 1st Half outlier</t>
  </si>
  <si>
    <t>Spencer Strider</t>
  </si>
  <si>
    <t>Dean Kremer</t>
  </si>
  <si>
    <t>Ross Stripling</t>
  </si>
  <si>
    <t>Graham Ashcraft</t>
  </si>
  <si>
    <t>Jeffrey Springs</t>
  </si>
  <si>
    <t>Jesús Luzardo</t>
  </si>
  <si>
    <t>Antonio Senzatela</t>
  </si>
  <si>
    <t>Edward Cabrera</t>
  </si>
  <si>
    <t>DL Hall</t>
  </si>
  <si>
    <t>Glenn Otto</t>
  </si>
  <si>
    <t>Adrian Martinez</t>
  </si>
  <si>
    <t>Keegan Thompson</t>
  </si>
  <si>
    <t>Spencer Howard</t>
  </si>
  <si>
    <t>Alex Faedo</t>
  </si>
  <si>
    <t>Jonathan Heasley</t>
  </si>
  <si>
    <t>Jakob Junis</t>
  </si>
  <si>
    <t>Ryan Feltner</t>
  </si>
  <si>
    <t>Matt Manning</t>
  </si>
  <si>
    <t>Jackson Kowar</t>
  </si>
  <si>
    <t>Chase Silseth</t>
  </si>
  <si>
    <t>Matt Brash</t>
  </si>
  <si>
    <t>Adbert Alzolay</t>
  </si>
  <si>
    <t>Max Meyer</t>
  </si>
  <si>
    <t>Devin Smeltzer</t>
  </si>
  <si>
    <t>Nate Pearson</t>
  </si>
  <si>
    <t>Bailey Falter</t>
  </si>
  <si>
    <t>Rony García</t>
  </si>
  <si>
    <t>Kyle Muller</t>
  </si>
  <si>
    <t>Yonny Chirinos</t>
  </si>
  <si>
    <t>Luke Weaver</t>
  </si>
  <si>
    <t>Mitch White</t>
  </si>
  <si>
    <t>Caleb Kilian</t>
  </si>
  <si>
    <t>Paolo Espino</t>
  </si>
  <si>
    <t>Josh Fleming</t>
  </si>
  <si>
    <t>Jason Alexander</t>
  </si>
  <si>
    <t>Tanner Rainey</t>
  </si>
  <si>
    <t>Hunter Strickland</t>
  </si>
  <si>
    <t>Brock Burke</t>
  </si>
  <si>
    <t>Jason Adam</t>
  </si>
  <si>
    <t>A.J. Minter</t>
  </si>
  <si>
    <t>Anthony Bass</t>
  </si>
  <si>
    <t>Rafael Montero</t>
  </si>
  <si>
    <t>Evan Phillips</t>
  </si>
  <si>
    <t>Nabil Crismatt</t>
  </si>
  <si>
    <t>Dillon Tate</t>
  </si>
  <si>
    <t>Penn Murfee</t>
  </si>
  <si>
    <t>Matt Moore</t>
  </si>
  <si>
    <t>Hoby Milner</t>
  </si>
  <si>
    <t>Neil Pallante</t>
  </si>
  <si>
    <t>Kendall Graveman</t>
  </si>
  <si>
    <t>Genesis Cabrera</t>
  </si>
  <si>
    <t>Wily Peralta</t>
  </si>
  <si>
    <t>Keegan Akin</t>
  </si>
  <si>
    <t>Michael King</t>
  </si>
  <si>
    <t>Alexis Diaz</t>
  </si>
  <si>
    <t>Drew Smith</t>
  </si>
  <si>
    <t>A.J. Puk</t>
  </si>
  <si>
    <t>Griffin Jax</t>
  </si>
  <si>
    <t>John Brebbia</t>
  </si>
  <si>
    <t>Jalen Beeks</t>
  </si>
  <si>
    <t>Eli Morgan</t>
  </si>
  <si>
    <t>Matt Wisler</t>
  </si>
  <si>
    <t>Scott Effross</t>
  </si>
  <si>
    <t>Jesse Chavez</t>
  </si>
  <si>
    <t>Josh Winder</t>
  </si>
  <si>
    <t>Collin McHugh</t>
  </si>
  <si>
    <t>Jaime Barria</t>
  </si>
  <si>
    <t>Dylan Coleman</t>
  </si>
  <si>
    <t>David Phelps</t>
  </si>
  <si>
    <t>Domingo Acevedo</t>
  </si>
  <si>
    <t>Tanner Banks</t>
  </si>
  <si>
    <t>Wil Crowe</t>
  </si>
  <si>
    <t>Zach Jackson</t>
  </si>
  <si>
    <t>Jeff Hoffman</t>
  </si>
  <si>
    <t>Seth Lugo</t>
  </si>
  <si>
    <t>Adam Cimber</t>
  </si>
  <si>
    <t>Craig Stammen</t>
  </si>
  <si>
    <t>Trevor Williams</t>
  </si>
  <si>
    <t>Ryan Tepera</t>
  </si>
  <si>
    <t>Trent Thornton</t>
  </si>
  <si>
    <t>Jimmy Herget</t>
  </si>
  <si>
    <t>Phil Maton</t>
  </si>
  <si>
    <t>Brusdar Graterol</t>
  </si>
  <si>
    <t>Oliver Ortega</t>
  </si>
  <si>
    <t>Erasmo Ramirez</t>
  </si>
  <si>
    <t>Kyle Finnegan</t>
  </si>
  <si>
    <t>Rony Garcia</t>
  </si>
  <si>
    <t>Konnor Pilkington</t>
  </si>
  <si>
    <t>Jose Suarez</t>
  </si>
  <si>
    <t>Brent Suter</t>
  </si>
  <si>
    <t>Nick Nelson</t>
  </si>
  <si>
    <t>John King</t>
  </si>
  <si>
    <t>Taylor Clarke</t>
  </si>
  <si>
    <t>Tyler Duffey</t>
  </si>
  <si>
    <t>Noe Ramirez</t>
  </si>
  <si>
    <t>Bryan Baker</t>
  </si>
  <si>
    <t>Steve Cishek</t>
  </si>
  <si>
    <t>Matt Foster</t>
  </si>
  <si>
    <t>Caleb Smith</t>
  </si>
  <si>
    <t>Jon Heasley</t>
  </si>
  <si>
    <t>Chris Stratton</t>
  </si>
  <si>
    <t>Ty Blach</t>
  </si>
  <si>
    <t>Jhoulys Chacin</t>
  </si>
  <si>
    <t>Austin Voth</t>
  </si>
  <si>
    <t>Vladimir Gutierrez</t>
  </si>
  <si>
    <t>Bryse Wilson</t>
  </si>
  <si>
    <t>Aaron Sanchez</t>
  </si>
  <si>
    <t>Plus 5%</t>
  </si>
  <si>
    <t xml:space="preserve">Bonus for being top 10 2022 performer </t>
  </si>
  <si>
    <t xml:space="preserve">Plus 10% </t>
  </si>
  <si>
    <t>Injured no timeline - guessing 20% missed</t>
  </si>
  <si>
    <t>Expected to miss 50% of remianing season</t>
  </si>
  <si>
    <t>2022 Breakout</t>
  </si>
  <si>
    <t>New player risk</t>
  </si>
  <si>
    <t>Scaled Trade Value</t>
  </si>
  <si>
    <t>Breakout Seasn</t>
  </si>
  <si>
    <t>Expected to miss 30% of remaining season</t>
  </si>
  <si>
    <t>Potential 2021 Outlier</t>
  </si>
  <si>
    <t>New player + projections much lower than performance</t>
  </si>
  <si>
    <t>No timeline - guessing 30% of remaining season missed</t>
  </si>
  <si>
    <t>2022 Struggles</t>
  </si>
  <si>
    <t>New Player risk</t>
  </si>
  <si>
    <t>New Player Risk</t>
  </si>
  <si>
    <t>Coming off injury and declined in 2021</t>
  </si>
  <si>
    <t>Skewed by 2018-2021 numbers</t>
  </si>
  <si>
    <t>Unknwn timetable - estimating 20% missed</t>
  </si>
  <si>
    <t>Inconsistent playing time</t>
  </si>
  <si>
    <t>Declining with age</t>
  </si>
  <si>
    <t>Expected to miss 50% of ROS</t>
  </si>
  <si>
    <t>Minus 45%</t>
  </si>
  <si>
    <t>Minus 35%</t>
  </si>
  <si>
    <t>Breakout Season</t>
  </si>
  <si>
    <t>Potential Breakout</t>
  </si>
  <si>
    <t>Top 10 Bonus &amp; Skewed by 2018-2021</t>
  </si>
  <si>
    <t>Top 10 Bonus &amp; Breakout</t>
  </si>
  <si>
    <t>Plus 5% / Minus 5%</t>
  </si>
  <si>
    <t>Injuries slowed down 1st half</t>
  </si>
  <si>
    <t>Fatigue Risk</t>
  </si>
  <si>
    <t>Domingo German</t>
  </si>
  <si>
    <t>Sixto Sanchez</t>
  </si>
  <si>
    <t>Top 10 / Fatigue Risk</t>
  </si>
  <si>
    <t>Top 10 / Fatigue Potential</t>
  </si>
  <si>
    <t>Skewed by 2021</t>
  </si>
  <si>
    <t>Plus 5 / Minus 15%</t>
  </si>
  <si>
    <t>Minus 5%</t>
  </si>
  <si>
    <t>Disagree with projections</t>
  </si>
  <si>
    <t>Minus 25%</t>
  </si>
  <si>
    <t>Missing 20% of remaining season / Fatigue risk</t>
  </si>
  <si>
    <t>Estimated to miss 30% of remaininng Season</t>
  </si>
  <si>
    <t>Advanced stats predit big improvement</t>
  </si>
  <si>
    <t>Fatigue</t>
  </si>
  <si>
    <t>Performance declining</t>
  </si>
  <si>
    <t>Expected to miss at least 50% of remaining season</t>
  </si>
  <si>
    <t>Minues 15%</t>
  </si>
  <si>
    <t>Fatigue risk</t>
  </si>
  <si>
    <t>Injury risk</t>
  </si>
  <si>
    <t>Performing badly in 2022</t>
  </si>
  <si>
    <t>Breakout</t>
  </si>
  <si>
    <t>Expected to miss 25% of remaining season</t>
  </si>
  <si>
    <t>Fatigue potential</t>
  </si>
  <si>
    <t>Minus 40%</t>
  </si>
  <si>
    <t>Expected to miss at least 40% of remaining season</t>
  </si>
  <si>
    <t>Avisail García</t>
  </si>
  <si>
    <t>Plus 25%</t>
  </si>
  <si>
    <t>Moinus 20%</t>
  </si>
  <si>
    <t>Missing 20% of remaining season</t>
  </si>
  <si>
    <t>Unknown timetable</t>
  </si>
  <si>
    <t>Trade Value Chart</t>
  </si>
  <si>
    <t>Plus 17%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</si>
</sst>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" fontId="0" fillId="0" borderId="0" xfId="0" applyNumberFormat="1"/>
    <xf numFmtId="0" fontId="19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66" fontId="0" fillId="0" borderId="0" xfId="0" applyNumberFormat="1"/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6" fillId="0" borderId="0" xfId="0" applyNumberFormat="1" applyFont="1"/>
    <xf numFmtId="0" fontId="0" fillId="0" borderId="0" xfId="0" applyAlignment="1">
      <alignment vertical="center" wrapText="1"/>
    </xf>
    <xf numFmtId="0" fontId="23" fillId="0" borderId="0" xfId="0" applyFont="1"/>
    <xf numFmtId="1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 applyAlignment="1">
      <alignment vertical="center" wrapText="1"/>
    </xf>
    <xf numFmtId="0" fontId="20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583"/>
  <sheetViews>
    <sheetView topLeftCell="AZ1" zoomScale="98" zoomScaleNormal="98" workbookViewId="0">
      <pane ySplit="2" topLeftCell="A149" activePane="bottomLeft" state="frozen"/>
      <selection activeCell="V76" sqref="V76"/>
      <selection pane="bottomLeft" activeCell="BM167" sqref="BM167"/>
    </sheetView>
  </sheetViews>
  <sheetFormatPr defaultRowHeight="15" x14ac:dyDescent="0.25"/>
  <cols>
    <col min="1" max="1" width="21.5703125" bestFit="1" customWidth="1"/>
    <col min="2" max="2" width="9.140625" style="7"/>
    <col min="5" max="5" width="9.140625" style="2"/>
    <col min="6" max="6" width="10.7109375" style="7" bestFit="1" customWidth="1"/>
    <col min="8" max="8" width="9.140625" style="2"/>
    <col min="9" max="9" width="13.85546875" style="7" customWidth="1"/>
    <col min="11" max="11" width="9.140625" style="2"/>
    <col min="12" max="12" width="11.28515625" style="7" bestFit="1" customWidth="1"/>
    <col min="14" max="14" width="9.140625" style="2"/>
    <col min="15" max="15" width="10.28515625" style="7" bestFit="1" customWidth="1"/>
    <col min="16" max="16" width="9.140625" style="1"/>
    <col min="17" max="17" width="11.85546875" style="7" customWidth="1"/>
    <col min="18" max="18" width="9.140625" style="1"/>
    <col min="19" max="20" width="13.42578125" style="7" customWidth="1"/>
    <col min="21" max="21" width="12.5703125" customWidth="1"/>
    <col min="22" max="22" width="21.5703125" bestFit="1" customWidth="1"/>
    <col min="23" max="26" width="9.140625" style="3"/>
    <col min="27" max="27" width="10.7109375" style="3" bestFit="1" customWidth="1"/>
    <col min="28" max="29" width="9.140625" style="3"/>
    <col min="31" max="31" width="12.140625" bestFit="1" customWidth="1"/>
    <col min="33" max="33" width="11.28515625" bestFit="1" customWidth="1"/>
    <col min="36" max="36" width="12" customWidth="1"/>
    <col min="40" max="40" width="11.85546875" customWidth="1"/>
    <col min="41" max="42" width="16.28515625" customWidth="1"/>
    <col min="43" max="43" width="19.7109375" customWidth="1"/>
    <col min="44" max="44" width="12.140625" customWidth="1"/>
    <col min="45" max="45" width="9.5703125" customWidth="1"/>
    <col min="46" max="46" width="8.5703125" style="3" customWidth="1"/>
    <col min="47" max="47" width="13.28515625" style="2" customWidth="1"/>
    <col min="48" max="48" width="10.7109375" bestFit="1" customWidth="1"/>
    <col min="49" max="49" width="9.140625" style="2"/>
    <col min="50" max="50" width="10.42578125" customWidth="1"/>
    <col min="51" max="51" width="9.140625" style="2"/>
    <col min="52" max="52" width="12.140625" bestFit="1" customWidth="1"/>
    <col min="53" max="53" width="9.140625" style="2"/>
    <col min="54" max="54" width="11.28515625" style="2" bestFit="1" customWidth="1"/>
    <col min="55" max="55" width="9.140625" style="2"/>
    <col min="57" max="57" width="12.7109375" customWidth="1"/>
    <col min="58" max="58" width="11.5703125" customWidth="1"/>
    <col min="59" max="59" width="12" bestFit="1" customWidth="1"/>
    <col min="61" max="61" width="11.5703125" style="7" bestFit="1" customWidth="1"/>
    <col min="65" max="65" width="21.5703125" bestFit="1" customWidth="1"/>
    <col min="66" max="66" width="11.42578125" customWidth="1"/>
  </cols>
  <sheetData>
    <row r="1" spans="1:83" ht="53.25" customHeight="1" x14ac:dyDescent="0.25">
      <c r="B1" s="15"/>
      <c r="C1" s="15"/>
      <c r="D1" s="15"/>
      <c r="E1" s="15"/>
      <c r="F1" s="15"/>
      <c r="G1" s="15"/>
      <c r="H1" s="15"/>
      <c r="I1" s="15"/>
      <c r="J1" s="15" t="s">
        <v>213</v>
      </c>
      <c r="K1" s="15"/>
      <c r="L1" s="15"/>
      <c r="M1" s="15"/>
      <c r="N1" s="15"/>
      <c r="O1" s="15"/>
      <c r="P1" s="15"/>
      <c r="Q1" s="15"/>
      <c r="R1" s="15"/>
      <c r="S1" s="15"/>
      <c r="T1" s="15"/>
      <c r="W1" s="15"/>
      <c r="X1" s="15"/>
      <c r="Y1" s="15"/>
      <c r="Z1" s="15"/>
      <c r="AA1" s="15"/>
      <c r="AB1" s="15"/>
      <c r="AC1" s="15"/>
      <c r="AD1" s="15"/>
      <c r="AE1" s="15">
        <v>2021</v>
      </c>
      <c r="AF1" s="15"/>
      <c r="AG1" s="15"/>
      <c r="AH1" s="15"/>
      <c r="AI1" s="15"/>
      <c r="AJ1" s="15"/>
      <c r="AK1" s="15"/>
      <c r="AL1" s="15"/>
      <c r="AM1" s="15"/>
      <c r="AN1" s="15"/>
      <c r="AR1" s="15"/>
      <c r="AS1" s="15"/>
      <c r="AT1" s="15"/>
      <c r="AU1" s="15"/>
      <c r="AV1" s="15"/>
      <c r="AW1" s="15"/>
      <c r="AX1" s="15"/>
      <c r="AY1" s="15"/>
      <c r="AZ1" s="15">
        <v>2022</v>
      </c>
      <c r="BA1" s="15"/>
      <c r="BB1" s="15"/>
      <c r="BC1" s="15"/>
      <c r="BD1" s="15"/>
      <c r="BN1" s="11"/>
      <c r="BO1" s="11"/>
      <c r="BP1" s="11"/>
      <c r="BQ1" s="11"/>
      <c r="BR1" s="11"/>
      <c r="BS1" s="11"/>
      <c r="BT1" s="11"/>
      <c r="BU1" s="11"/>
      <c r="BV1" s="11" t="s">
        <v>288</v>
      </c>
      <c r="BX1" s="11"/>
      <c r="BY1" s="11"/>
      <c r="BZ1" s="11"/>
      <c r="CA1" s="11"/>
      <c r="CB1" s="11"/>
      <c r="CC1" s="11"/>
      <c r="CD1" s="11"/>
    </row>
    <row r="2" spans="1:83" s="4" customFormat="1" x14ac:dyDescent="0.25">
      <c r="A2" t="s">
        <v>0</v>
      </c>
      <c r="B2" s="6" t="s">
        <v>192</v>
      </c>
      <c r="C2" t="s">
        <v>7</v>
      </c>
      <c r="D2" t="s">
        <v>1</v>
      </c>
      <c r="E2" s="5" t="s">
        <v>188</v>
      </c>
      <c r="F2" s="6" t="s">
        <v>252</v>
      </c>
      <c r="G2" t="s">
        <v>2</v>
      </c>
      <c r="H2" s="5" t="s">
        <v>190</v>
      </c>
      <c r="I2" s="6" t="s">
        <v>253</v>
      </c>
      <c r="J2" t="s">
        <v>3</v>
      </c>
      <c r="K2" s="5" t="s">
        <v>189</v>
      </c>
      <c r="L2" s="6" t="s">
        <v>254</v>
      </c>
      <c r="M2" t="s">
        <v>4</v>
      </c>
      <c r="N2" s="5" t="s">
        <v>191</v>
      </c>
      <c r="O2" s="6" t="s">
        <v>255</v>
      </c>
      <c r="P2" t="s">
        <v>5</v>
      </c>
      <c r="Q2" s="6" t="s">
        <v>257</v>
      </c>
      <c r="R2" t="s">
        <v>6</v>
      </c>
      <c r="S2" s="6" t="s">
        <v>256</v>
      </c>
      <c r="T2" s="6"/>
      <c r="V2" t="s">
        <v>0</v>
      </c>
      <c r="W2" s="6" t="s">
        <v>192</v>
      </c>
      <c r="X2" t="s">
        <v>7</v>
      </c>
      <c r="Y2" t="s">
        <v>1</v>
      </c>
      <c r="Z2" s="5" t="s">
        <v>188</v>
      </c>
      <c r="AA2" s="6" t="s">
        <v>252</v>
      </c>
      <c r="AB2" t="s">
        <v>2</v>
      </c>
      <c r="AC2" s="5" t="s">
        <v>190</v>
      </c>
      <c r="AD2" s="6" t="s">
        <v>253</v>
      </c>
      <c r="AE2" t="s">
        <v>3</v>
      </c>
      <c r="AF2" s="5" t="s">
        <v>189</v>
      </c>
      <c r="AG2" s="6" t="s">
        <v>254</v>
      </c>
      <c r="AH2" t="s">
        <v>4</v>
      </c>
      <c r="AI2" s="5" t="s">
        <v>191</v>
      </c>
      <c r="AJ2" s="6" t="s">
        <v>255</v>
      </c>
      <c r="AK2" t="s">
        <v>5</v>
      </c>
      <c r="AL2" s="6" t="s">
        <v>257</v>
      </c>
      <c r="AM2" t="s">
        <v>6</v>
      </c>
      <c r="AN2" s="6" t="s">
        <v>256</v>
      </c>
      <c r="AQ2" t="s">
        <v>0</v>
      </c>
      <c r="AR2" s="6" t="s">
        <v>192</v>
      </c>
      <c r="AS2" t="s">
        <v>7</v>
      </c>
      <c r="AT2" t="s">
        <v>1</v>
      </c>
      <c r="AU2" s="5" t="s">
        <v>188</v>
      </c>
      <c r="AV2" s="6" t="s">
        <v>252</v>
      </c>
      <c r="AW2" t="s">
        <v>2</v>
      </c>
      <c r="AX2" s="5" t="s">
        <v>190</v>
      </c>
      <c r="AY2" s="6" t="s">
        <v>253</v>
      </c>
      <c r="AZ2" t="s">
        <v>3</v>
      </c>
      <c r="BA2" s="5" t="s">
        <v>189</v>
      </c>
      <c r="BB2" s="6" t="s">
        <v>254</v>
      </c>
      <c r="BC2" t="s">
        <v>4</v>
      </c>
      <c r="BD2" s="5" t="s">
        <v>191</v>
      </c>
      <c r="BE2" s="6" t="s">
        <v>255</v>
      </c>
      <c r="BF2" t="s">
        <v>5</v>
      </c>
      <c r="BG2" s="6" t="s">
        <v>257</v>
      </c>
      <c r="BH2" t="s">
        <v>6</v>
      </c>
      <c r="BI2" s="6" t="s">
        <v>256</v>
      </c>
      <c r="BM2" t="s">
        <v>0</v>
      </c>
      <c r="BN2" t="s">
        <v>192</v>
      </c>
      <c r="BO2" t="s">
        <v>7</v>
      </c>
      <c r="BP2" t="s">
        <v>1</v>
      </c>
      <c r="BQ2" s="5" t="s">
        <v>188</v>
      </c>
      <c r="BR2" s="6" t="s">
        <v>252</v>
      </c>
      <c r="BS2" t="s">
        <v>2</v>
      </c>
      <c r="BT2" s="5" t="s">
        <v>190</v>
      </c>
      <c r="BU2" s="6" t="s">
        <v>253</v>
      </c>
      <c r="BV2" t="s">
        <v>3</v>
      </c>
      <c r="BW2" s="5" t="s">
        <v>189</v>
      </c>
      <c r="BX2" s="6" t="s">
        <v>254</v>
      </c>
      <c r="BY2" t="s">
        <v>4</v>
      </c>
      <c r="BZ2" s="5" t="s">
        <v>191</v>
      </c>
      <c r="CA2" s="6" t="s">
        <v>255</v>
      </c>
      <c r="CB2" t="s">
        <v>5</v>
      </c>
      <c r="CC2" s="6" t="s">
        <v>257</v>
      </c>
      <c r="CD2" t="s">
        <v>6</v>
      </c>
      <c r="CE2" s="6" t="s">
        <v>256</v>
      </c>
    </row>
    <row r="3" spans="1:83" x14ac:dyDescent="0.25">
      <c r="A3" t="s">
        <v>10</v>
      </c>
      <c r="B3" s="7">
        <f t="shared" ref="B3:B34" si="0">F3+I3+L3+O3+Q3+S3</f>
        <v>53.79227716727717</v>
      </c>
      <c r="C3">
        <v>273</v>
      </c>
      <c r="D3">
        <v>81</v>
      </c>
      <c r="E3" s="2">
        <f t="shared" ref="E3:E34" si="1">D3/C3</f>
        <v>0.2967032967032967</v>
      </c>
      <c r="F3" s="7">
        <f t="shared" ref="F3:F34" si="2">MAX(0,(MIN(10,(((E3-0.03)/(0.3-0.03))*10))))</f>
        <v>9.8778998778998783</v>
      </c>
      <c r="G3">
        <v>210</v>
      </c>
      <c r="H3" s="2">
        <f t="shared" ref="H3:H34" si="3">G3/C3</f>
        <v>0.76923076923076927</v>
      </c>
      <c r="I3" s="7">
        <f t="shared" ref="I3:I34" si="4">MAX(0,(MIN(10,(H3 - 0.3) / (0.8 - 0.3)*10)))</f>
        <v>9.384615384615385</v>
      </c>
      <c r="J3">
        <v>195</v>
      </c>
      <c r="K3" s="2">
        <f t="shared" ref="K3:K34" si="5">J3/C3</f>
        <v>0.7142857142857143</v>
      </c>
      <c r="L3" s="7">
        <f>MAX(1,(MIN(10,(K3 - 0.25) / (0.75 - 0.25)*10)))</f>
        <v>9.2857142857142865</v>
      </c>
      <c r="M3">
        <v>52</v>
      </c>
      <c r="N3" s="2">
        <f t="shared" ref="N3:N34" si="6">M3/C3</f>
        <v>0.19047619047619047</v>
      </c>
      <c r="O3" s="7">
        <f t="shared" ref="O3:O34" si="7">MAX(0,(MIN(10,(N3) / (0.25)*10)))</f>
        <v>7.6190476190476186</v>
      </c>
      <c r="P3">
        <v>0.29199999999999998</v>
      </c>
      <c r="Q3" s="7">
        <f t="shared" ref="Q3:Q34" si="8">MAX(0,(MIN(10,(P3 - 0.19) / (0.31 - 0.19)*10)))</f>
        <v>8.4999999999999982</v>
      </c>
      <c r="R3">
        <v>0.96499999999999997</v>
      </c>
      <c r="S3" s="7">
        <f t="shared" ref="S3:S14" si="9">MAX(0,(MIN(10,(R3 - 0.6) / (1 - 0.6)*10)))</f>
        <v>9.125</v>
      </c>
      <c r="V3" t="s">
        <v>10</v>
      </c>
      <c r="W3" s="7">
        <f t="shared" ref="W3:W34" si="10">AA3+AD3+AG3+AJ3+AL3+AN3</f>
        <v>53.887820512820511</v>
      </c>
      <c r="X3">
        <v>130</v>
      </c>
      <c r="Y3">
        <v>42</v>
      </c>
      <c r="Z3" s="2">
        <f t="shared" ref="Z3:Z34" si="11">Y3/X3</f>
        <v>0.32307692307692309</v>
      </c>
      <c r="AA3" s="7">
        <f t="shared" ref="AA3:AA34" si="12">MAX(0,(MIN(10,(((Z3-0.03)/(0.3-0.03))*10))))</f>
        <v>10</v>
      </c>
      <c r="AB3">
        <v>99</v>
      </c>
      <c r="AC3" s="2">
        <f t="shared" ref="AC3:AC34" si="13">AB3/X3</f>
        <v>0.7615384615384615</v>
      </c>
      <c r="AD3" s="7">
        <f t="shared" ref="AD3:AD34" si="14">MAX(0,(MIN(10,(AC3 - 0.3) / (0.8 - 0.3)*10)))</f>
        <v>9.2307692307692299</v>
      </c>
      <c r="AE3">
        <v>97</v>
      </c>
      <c r="AF3" s="2">
        <f t="shared" ref="AF3:AF34" si="15">AE3/X3</f>
        <v>0.74615384615384617</v>
      </c>
      <c r="AG3" s="7">
        <f>MAX(1,(MIN(10,(AF3 - 0.25) / (0.75 - 0.25)*10)))</f>
        <v>9.9230769230769234</v>
      </c>
      <c r="AH3">
        <v>25</v>
      </c>
      <c r="AI3" s="2">
        <f t="shared" ref="AI3:AI34" si="16">AH3/X3</f>
        <v>0.19230769230769232</v>
      </c>
      <c r="AJ3" s="7">
        <f t="shared" ref="AJ3:AJ34" si="17">MAX(0,(MIN(10,(AI3) / (0.25)*10)))</f>
        <v>7.6923076923076925</v>
      </c>
      <c r="AK3">
        <v>0.28199999999999997</v>
      </c>
      <c r="AL3" s="7">
        <f t="shared" ref="AL3:AL34" si="18">MAX(0,(MIN(10,(AK3 - 0.19) / (0.31 - 0.19)*10)))</f>
        <v>7.6666666666666652</v>
      </c>
      <c r="AM3">
        <v>0.97499999999999998</v>
      </c>
      <c r="AN3" s="7">
        <f t="shared" ref="AN3:AN34" si="19">MAX(0,(MIN(10,(AM3 - 0.6) / (1 - 0.6)*10)))</f>
        <v>9.375</v>
      </c>
      <c r="AQ3" t="s">
        <v>13</v>
      </c>
      <c r="AR3" s="7">
        <f t="shared" ref="AR3:AR66" si="20">AV3+AY3+BB3+BE3+BG3+BI3</f>
        <v>52.131944444444443</v>
      </c>
      <c r="AS3">
        <v>64</v>
      </c>
      <c r="AT3">
        <v>15</v>
      </c>
      <c r="AU3" s="2">
        <f t="shared" ref="AU3:AU66" si="21">AT3/AS3</f>
        <v>0.234375</v>
      </c>
      <c r="AV3" s="7">
        <f t="shared" ref="AV3:AV66" si="22">MAX(0,(MIN(10,(((AU3-0.03)/(0.3-0.03))*10))))</f>
        <v>7.5694444444444446</v>
      </c>
      <c r="AW3">
        <v>49</v>
      </c>
      <c r="AX3" s="2">
        <f t="shared" ref="AX3:AX66" si="23">AW3/AS3</f>
        <v>0.765625</v>
      </c>
      <c r="AY3" s="7">
        <f t="shared" ref="AY3:AY66" si="24">MAX(0,(MIN(10,(AX3 - 0.3) / (0.8 - 0.3)*10)))</f>
        <v>9.3125</v>
      </c>
      <c r="AZ3">
        <v>48</v>
      </c>
      <c r="BA3" s="2">
        <f t="shared" ref="BA3:BA66" si="25">AZ3/AS3</f>
        <v>0.75</v>
      </c>
      <c r="BB3" s="7">
        <f t="shared" ref="BB3:BB66" si="26">MAX(1,(MIN(10,(BA3 - 0.25) / (0.75 - 0.25)*10)))</f>
        <v>10</v>
      </c>
      <c r="BC3">
        <v>9</v>
      </c>
      <c r="BD3" s="2">
        <f t="shared" ref="BD3:BD66" si="27">BC3/AS3</f>
        <v>0.140625</v>
      </c>
      <c r="BE3" s="7">
        <f t="shared" ref="BE3:BE66" si="28">MAX(0,(MIN(10,(BD3) / (0.25)*10)))</f>
        <v>5.625</v>
      </c>
      <c r="BF3">
        <v>0.318</v>
      </c>
      <c r="BG3" s="7">
        <f t="shared" ref="BG3:BG66" si="29">MAX(0,(MIN(10,(BF3 - 0.19) / (0.31 - 0.19)*10)))</f>
        <v>10</v>
      </c>
      <c r="BH3">
        <v>0.98499999999999999</v>
      </c>
      <c r="BI3" s="7">
        <f t="shared" ref="BI3:BI66" si="30">MAX(1,(MIN(10,(BH3 - 0.6) / (1 - 0.6)*10)))</f>
        <v>9.625</v>
      </c>
      <c r="BJ3" s="7"/>
      <c r="BM3" t="s">
        <v>15</v>
      </c>
      <c r="BN3" s="7">
        <f t="shared" ref="BN3:BN66" si="31">BR3+BU3+BX3+CA3+CC3+CE3</f>
        <v>48.356481481481488</v>
      </c>
      <c r="BO3">
        <v>60</v>
      </c>
      <c r="BP3">
        <v>15</v>
      </c>
      <c r="BQ3" s="2">
        <f t="shared" ref="BQ3:BQ66" si="32">BP3/BO3</f>
        <v>0.25</v>
      </c>
      <c r="BR3" s="7">
        <f t="shared" ref="BR3:BR66" si="33">MAX(0,(MIN(10,(((BQ3-0.03)/(0.3-0.03))*10))))</f>
        <v>8.148148148148147</v>
      </c>
      <c r="BS3">
        <v>48</v>
      </c>
      <c r="BT3" s="2">
        <f t="shared" ref="BT3:BT66" si="34">BS3/BO3</f>
        <v>0.8</v>
      </c>
      <c r="BU3" s="7">
        <f t="shared" ref="BU3:BU66" si="35">MAX(0,(MIN(10,(BT3 - 0.3) / (0.8 - 0.3)*10)))</f>
        <v>10</v>
      </c>
      <c r="BV3">
        <v>37</v>
      </c>
      <c r="BW3" s="2">
        <f t="shared" ref="BW3:BW66" si="36">BV3/BO3</f>
        <v>0.6166666666666667</v>
      </c>
      <c r="BX3" s="7">
        <f>MAX(1,(MIN(10,(BW3 - 0.25) / (0.75 - 0.25)*10)))</f>
        <v>7.3333333333333339</v>
      </c>
      <c r="BY3">
        <v>11</v>
      </c>
      <c r="BZ3" s="2">
        <f t="shared" ref="BZ3:BZ66" si="37">BY3/BO3</f>
        <v>0.18333333333333332</v>
      </c>
      <c r="CA3" s="7">
        <f t="shared" ref="CA3:CA66" si="38">MAX(0,(MIN(10,(BZ3) / (0.25)*10)))</f>
        <v>7.333333333333333</v>
      </c>
      <c r="CB3">
        <v>0.27900000000000003</v>
      </c>
      <c r="CC3" s="7">
        <f t="shared" ref="CC3:CC66" si="39">MAX(0,(MIN(10,(CB3 - 0.19) / (0.31 - 0.19)*10)))</f>
        <v>7.4166666666666696</v>
      </c>
      <c r="CD3">
        <v>0.92500000000000004</v>
      </c>
      <c r="CE3" s="7">
        <f t="shared" ref="CE3:CE66" si="40">MAX(0,(MIN(10,(CD3 - 0.6) / (1 - 0.6)*10)))</f>
        <v>8.1250000000000018</v>
      </c>
    </row>
    <row r="4" spans="1:83" x14ac:dyDescent="0.25">
      <c r="A4" t="s">
        <v>8</v>
      </c>
      <c r="B4" s="7">
        <f t="shared" si="0"/>
        <v>51.280991735537185</v>
      </c>
      <c r="C4">
        <v>363</v>
      </c>
      <c r="D4">
        <v>109</v>
      </c>
      <c r="E4" s="2">
        <f t="shared" si="1"/>
        <v>0.30027548209366389</v>
      </c>
      <c r="F4" s="7">
        <f t="shared" si="2"/>
        <v>10</v>
      </c>
      <c r="G4">
        <v>275</v>
      </c>
      <c r="H4" s="2">
        <f t="shared" si="3"/>
        <v>0.75757575757575757</v>
      </c>
      <c r="I4" s="7">
        <f t="shared" si="4"/>
        <v>9.1515151515151523</v>
      </c>
      <c r="J4">
        <v>247</v>
      </c>
      <c r="K4" s="2">
        <f t="shared" si="5"/>
        <v>0.68044077134986225</v>
      </c>
      <c r="L4" s="7">
        <f t="shared" ref="L4:L67" si="41">MAX(1,(MIN(10,(K4 - 0.25) / (0.75 - 0.25)*10)))</f>
        <v>8.6088154269972446</v>
      </c>
      <c r="M4">
        <v>38</v>
      </c>
      <c r="N4" s="2">
        <f t="shared" si="6"/>
        <v>0.1046831955922865</v>
      </c>
      <c r="O4" s="7">
        <f t="shared" si="7"/>
        <v>4.1873278236914597</v>
      </c>
      <c r="P4">
        <v>0.30199999999999999</v>
      </c>
      <c r="Q4" s="7">
        <f t="shared" si="8"/>
        <v>9.3333333333333321</v>
      </c>
      <c r="R4">
        <v>1.0720000000000001</v>
      </c>
      <c r="S4" s="7">
        <f t="shared" si="9"/>
        <v>10</v>
      </c>
      <c r="V4" t="s">
        <v>25</v>
      </c>
      <c r="W4" s="7">
        <f t="shared" si="10"/>
        <v>48.993098688750862</v>
      </c>
      <c r="X4">
        <v>161</v>
      </c>
      <c r="Y4">
        <v>48</v>
      </c>
      <c r="Z4" s="2">
        <f t="shared" si="11"/>
        <v>0.29813664596273293</v>
      </c>
      <c r="AA4" s="7">
        <f t="shared" si="12"/>
        <v>9.9309868875086256</v>
      </c>
      <c r="AB4">
        <v>123</v>
      </c>
      <c r="AC4" s="2">
        <f t="shared" si="13"/>
        <v>0.7639751552795031</v>
      </c>
      <c r="AD4" s="7">
        <f t="shared" si="14"/>
        <v>9.279503105590063</v>
      </c>
      <c r="AE4">
        <v>111</v>
      </c>
      <c r="AF4" s="2">
        <f t="shared" si="15"/>
        <v>0.68944099378881984</v>
      </c>
      <c r="AG4" s="7">
        <f t="shared" ref="AG4:AG67" si="42">MAX(1,(MIN(10,(AF4 - 0.25) / (0.75 - 0.25)*10)))</f>
        <v>8.7888198757763973</v>
      </c>
      <c r="AH4">
        <v>4</v>
      </c>
      <c r="AI4" s="2">
        <f t="shared" si="16"/>
        <v>2.4844720496894408E-2</v>
      </c>
      <c r="AJ4" s="7">
        <f t="shared" si="17"/>
        <v>0.99378881987577627</v>
      </c>
      <c r="AK4">
        <v>0.311</v>
      </c>
      <c r="AL4" s="7">
        <f t="shared" si="18"/>
        <v>10</v>
      </c>
      <c r="AM4">
        <v>1.002</v>
      </c>
      <c r="AN4" s="7">
        <f t="shared" si="19"/>
        <v>10</v>
      </c>
      <c r="AQ4" t="s">
        <v>17</v>
      </c>
      <c r="AR4" s="7">
        <f t="shared" si="20"/>
        <v>50.36666666666666</v>
      </c>
      <c r="AS4">
        <v>75</v>
      </c>
      <c r="AT4">
        <v>29</v>
      </c>
      <c r="AU4" s="2">
        <f t="shared" si="21"/>
        <v>0.38666666666666666</v>
      </c>
      <c r="AV4" s="7">
        <f t="shared" si="22"/>
        <v>10</v>
      </c>
      <c r="AW4">
        <v>62</v>
      </c>
      <c r="AX4" s="2">
        <f t="shared" si="23"/>
        <v>0.82666666666666666</v>
      </c>
      <c r="AY4" s="7">
        <f t="shared" si="24"/>
        <v>10</v>
      </c>
      <c r="AZ4">
        <v>59</v>
      </c>
      <c r="BA4" s="2">
        <f t="shared" si="25"/>
        <v>0.78666666666666663</v>
      </c>
      <c r="BB4" s="7">
        <f t="shared" si="26"/>
        <v>10</v>
      </c>
      <c r="BC4">
        <v>5</v>
      </c>
      <c r="BD4" s="2">
        <f t="shared" si="27"/>
        <v>6.6666666666666666E-2</v>
      </c>
      <c r="BE4" s="7">
        <f t="shared" si="28"/>
        <v>2.6666666666666665</v>
      </c>
      <c r="BF4">
        <v>0.28599999999999998</v>
      </c>
      <c r="BG4" s="7">
        <f t="shared" si="29"/>
        <v>7.9999999999999982</v>
      </c>
      <c r="BH4">
        <v>0.98799999999999999</v>
      </c>
      <c r="BI4" s="7">
        <f t="shared" si="30"/>
        <v>9.6999999999999993</v>
      </c>
      <c r="BM4" t="s">
        <v>24</v>
      </c>
      <c r="BN4" s="7">
        <f t="shared" si="31"/>
        <v>47.895534458509147</v>
      </c>
      <c r="BO4">
        <v>79</v>
      </c>
      <c r="BP4">
        <v>18</v>
      </c>
      <c r="BQ4" s="2">
        <f t="shared" si="32"/>
        <v>0.22784810126582278</v>
      </c>
      <c r="BR4" s="7">
        <f t="shared" si="33"/>
        <v>7.3277074542897322</v>
      </c>
      <c r="BS4">
        <v>54</v>
      </c>
      <c r="BT4" s="2">
        <f t="shared" si="34"/>
        <v>0.68354430379746833</v>
      </c>
      <c r="BU4" s="7">
        <f t="shared" si="35"/>
        <v>7.6708860759493671</v>
      </c>
      <c r="BV4">
        <v>61</v>
      </c>
      <c r="BW4" s="2">
        <f t="shared" si="36"/>
        <v>0.77215189873417722</v>
      </c>
      <c r="BX4" s="7">
        <f t="shared" ref="BX4:BX67" si="43">MAX(1,(MIN(10,(BW4 - 0.25) / (0.75 - 0.25)*10)))</f>
        <v>10</v>
      </c>
      <c r="BY4">
        <v>14</v>
      </c>
      <c r="BZ4" s="2">
        <f t="shared" si="37"/>
        <v>0.17721518987341772</v>
      </c>
      <c r="CA4" s="7">
        <f t="shared" si="38"/>
        <v>7.0886075949367093</v>
      </c>
      <c r="CB4">
        <v>0.28100000000000003</v>
      </c>
      <c r="CC4" s="7">
        <f t="shared" si="39"/>
        <v>7.5833333333333357</v>
      </c>
      <c r="CD4">
        <v>0.92900000000000005</v>
      </c>
      <c r="CE4" s="7">
        <f t="shared" si="40"/>
        <v>8.2250000000000014</v>
      </c>
    </row>
    <row r="5" spans="1:83" x14ac:dyDescent="0.25">
      <c r="A5" t="s">
        <v>15</v>
      </c>
      <c r="B5" s="7">
        <f t="shared" si="0"/>
        <v>49.79694092827004</v>
      </c>
      <c r="C5">
        <v>395</v>
      </c>
      <c r="D5">
        <v>105</v>
      </c>
      <c r="E5" s="2">
        <f t="shared" si="1"/>
        <v>0.26582278481012656</v>
      </c>
      <c r="F5" s="7">
        <f t="shared" si="2"/>
        <v>8.734177215189872</v>
      </c>
      <c r="G5">
        <v>323</v>
      </c>
      <c r="H5" s="2">
        <f t="shared" si="3"/>
        <v>0.8177215189873418</v>
      </c>
      <c r="I5" s="7">
        <f t="shared" si="4"/>
        <v>10</v>
      </c>
      <c r="J5">
        <v>246</v>
      </c>
      <c r="K5" s="2">
        <f t="shared" si="5"/>
        <v>0.62278481012658227</v>
      </c>
      <c r="L5" s="7">
        <f t="shared" si="41"/>
        <v>7.4556962025316453</v>
      </c>
      <c r="M5">
        <v>78</v>
      </c>
      <c r="N5" s="2">
        <f t="shared" si="6"/>
        <v>0.19746835443037974</v>
      </c>
      <c r="O5" s="7">
        <f t="shared" si="7"/>
        <v>7.8987341772151893</v>
      </c>
      <c r="P5">
        <v>0.28100000000000003</v>
      </c>
      <c r="Q5" s="7">
        <f t="shared" si="8"/>
        <v>7.5833333333333357</v>
      </c>
      <c r="R5">
        <v>0.92500000000000004</v>
      </c>
      <c r="S5" s="7">
        <f t="shared" si="9"/>
        <v>8.1250000000000018</v>
      </c>
      <c r="V5" t="s">
        <v>13</v>
      </c>
      <c r="W5" s="7">
        <f t="shared" si="10"/>
        <v>46.928224323614394</v>
      </c>
      <c r="X5">
        <v>141</v>
      </c>
      <c r="Y5">
        <v>35</v>
      </c>
      <c r="Z5" s="2">
        <f t="shared" si="11"/>
        <v>0.24822695035460993</v>
      </c>
      <c r="AA5" s="7">
        <f t="shared" si="12"/>
        <v>8.0824796427633299</v>
      </c>
      <c r="AB5">
        <v>101</v>
      </c>
      <c r="AC5" s="2">
        <f t="shared" si="13"/>
        <v>0.71631205673758869</v>
      </c>
      <c r="AD5" s="7">
        <f t="shared" si="14"/>
        <v>8.3262411347517737</v>
      </c>
      <c r="AE5">
        <v>84</v>
      </c>
      <c r="AF5" s="2">
        <f t="shared" si="15"/>
        <v>0.5957446808510638</v>
      </c>
      <c r="AG5" s="7">
        <f t="shared" si="42"/>
        <v>6.914893617021276</v>
      </c>
      <c r="AH5">
        <v>13</v>
      </c>
      <c r="AI5" s="2">
        <f t="shared" si="16"/>
        <v>9.2198581560283682E-2</v>
      </c>
      <c r="AJ5" s="7">
        <f t="shared" si="17"/>
        <v>3.6879432624113475</v>
      </c>
      <c r="AK5">
        <v>0.309</v>
      </c>
      <c r="AL5" s="7">
        <f t="shared" si="18"/>
        <v>9.9166666666666679</v>
      </c>
      <c r="AM5">
        <v>1.044</v>
      </c>
      <c r="AN5" s="7">
        <f t="shared" si="19"/>
        <v>10</v>
      </c>
      <c r="AQ5" t="s">
        <v>24</v>
      </c>
      <c r="AR5" s="7">
        <f t="shared" si="20"/>
        <v>49.493596765779856</v>
      </c>
      <c r="AS5">
        <v>71</v>
      </c>
      <c r="AT5">
        <v>16</v>
      </c>
      <c r="AU5" s="2">
        <f t="shared" si="21"/>
        <v>0.22535211267605634</v>
      </c>
      <c r="AV5" s="7">
        <f t="shared" si="22"/>
        <v>7.2352634324465299</v>
      </c>
      <c r="AW5">
        <v>47</v>
      </c>
      <c r="AX5" s="2">
        <f t="shared" si="23"/>
        <v>0.6619718309859155</v>
      </c>
      <c r="AY5" s="7">
        <f t="shared" si="24"/>
        <v>7.23943661971831</v>
      </c>
      <c r="AZ5">
        <v>63</v>
      </c>
      <c r="BA5" s="2">
        <f t="shared" si="25"/>
        <v>0.88732394366197187</v>
      </c>
      <c r="BB5" s="7">
        <f t="shared" si="26"/>
        <v>10</v>
      </c>
      <c r="BC5">
        <v>12</v>
      </c>
      <c r="BD5" s="2">
        <f t="shared" si="27"/>
        <v>0.16901408450704225</v>
      </c>
      <c r="BE5" s="7">
        <f t="shared" si="28"/>
        <v>6.76056338028169</v>
      </c>
      <c r="BF5">
        <v>0.29599999999999999</v>
      </c>
      <c r="BG5" s="7">
        <f t="shared" si="29"/>
        <v>8.8333333333333321</v>
      </c>
      <c r="BH5">
        <v>0.97699999999999998</v>
      </c>
      <c r="BI5" s="7">
        <f t="shared" si="30"/>
        <v>9.4250000000000007</v>
      </c>
      <c r="BM5" t="s">
        <v>8</v>
      </c>
      <c r="BN5" s="7">
        <f t="shared" si="31"/>
        <v>47.635376756066414</v>
      </c>
      <c r="BO5">
        <v>58</v>
      </c>
      <c r="BP5">
        <v>17</v>
      </c>
      <c r="BQ5" s="2">
        <f t="shared" si="32"/>
        <v>0.29310344827586204</v>
      </c>
      <c r="BR5" s="7">
        <f t="shared" si="33"/>
        <v>9.744572158365262</v>
      </c>
      <c r="BS5">
        <v>44</v>
      </c>
      <c r="BT5" s="2">
        <f t="shared" si="34"/>
        <v>0.75862068965517238</v>
      </c>
      <c r="BU5" s="7">
        <f t="shared" si="35"/>
        <v>9.1724137931034484</v>
      </c>
      <c r="BV5">
        <v>42</v>
      </c>
      <c r="BW5" s="2">
        <f t="shared" si="36"/>
        <v>0.72413793103448276</v>
      </c>
      <c r="BX5" s="7">
        <f t="shared" si="43"/>
        <v>9.4827586206896548</v>
      </c>
      <c r="BY5">
        <v>3</v>
      </c>
      <c r="BZ5" s="2">
        <f t="shared" si="37"/>
        <v>5.1724137931034482E-2</v>
      </c>
      <c r="CA5" s="7">
        <f t="shared" si="38"/>
        <v>2.0689655172413794</v>
      </c>
      <c r="CB5">
        <v>0.27600000000000002</v>
      </c>
      <c r="CC5" s="7">
        <f t="shared" si="39"/>
        <v>7.1666666666666687</v>
      </c>
      <c r="CD5">
        <v>1.0089999999999999</v>
      </c>
      <c r="CE5" s="7">
        <f t="shared" si="40"/>
        <v>10</v>
      </c>
    </row>
    <row r="6" spans="1:83" x14ac:dyDescent="0.25">
      <c r="A6" t="s">
        <v>11</v>
      </c>
      <c r="B6" s="7">
        <f t="shared" si="0"/>
        <v>46.641704663626911</v>
      </c>
      <c r="C6">
        <v>463</v>
      </c>
      <c r="D6">
        <v>100</v>
      </c>
      <c r="E6" s="2">
        <f t="shared" si="1"/>
        <v>0.21598272138228941</v>
      </c>
      <c r="F6" s="7">
        <f t="shared" si="2"/>
        <v>6.8882489400847922</v>
      </c>
      <c r="G6">
        <v>404</v>
      </c>
      <c r="H6" s="2">
        <f t="shared" si="3"/>
        <v>0.87257019438444927</v>
      </c>
      <c r="I6" s="7">
        <f t="shared" si="4"/>
        <v>10</v>
      </c>
      <c r="J6">
        <v>257</v>
      </c>
      <c r="K6" s="2">
        <f t="shared" si="5"/>
        <v>0.55507559395248385</v>
      </c>
      <c r="L6" s="7">
        <f t="shared" si="41"/>
        <v>6.101511879049677</v>
      </c>
      <c r="M6">
        <v>66</v>
      </c>
      <c r="N6" s="2">
        <f t="shared" si="6"/>
        <v>0.14254859611231102</v>
      </c>
      <c r="O6" s="7">
        <f t="shared" si="7"/>
        <v>5.7019438444924404</v>
      </c>
      <c r="P6">
        <v>0.30099999999999999</v>
      </c>
      <c r="Q6" s="7">
        <f t="shared" si="8"/>
        <v>9.25</v>
      </c>
      <c r="R6">
        <v>0.94799999999999995</v>
      </c>
      <c r="S6" s="7">
        <f t="shared" si="9"/>
        <v>8.6999999999999993</v>
      </c>
      <c r="V6" t="s">
        <v>41</v>
      </c>
      <c r="W6" s="7">
        <f t="shared" si="10"/>
        <v>46.184409409409405</v>
      </c>
      <c r="X6">
        <v>148</v>
      </c>
      <c r="Y6">
        <v>28</v>
      </c>
      <c r="Z6" s="2">
        <f t="shared" si="11"/>
        <v>0.1891891891891892</v>
      </c>
      <c r="AA6" s="7">
        <f t="shared" si="12"/>
        <v>5.8958958958958965</v>
      </c>
      <c r="AB6">
        <v>107</v>
      </c>
      <c r="AC6" s="2">
        <f t="shared" si="13"/>
        <v>0.72297297297297303</v>
      </c>
      <c r="AD6" s="7">
        <f t="shared" si="14"/>
        <v>8.4594594594594614</v>
      </c>
      <c r="AE6">
        <v>77</v>
      </c>
      <c r="AF6" s="2">
        <f t="shared" si="15"/>
        <v>0.52027027027027029</v>
      </c>
      <c r="AG6" s="7">
        <f t="shared" si="42"/>
        <v>5.4054054054054053</v>
      </c>
      <c r="AH6">
        <v>32</v>
      </c>
      <c r="AI6" s="2">
        <f t="shared" si="16"/>
        <v>0.21621621621621623</v>
      </c>
      <c r="AJ6" s="7">
        <f t="shared" si="17"/>
        <v>8.6486486486486491</v>
      </c>
      <c r="AK6">
        <v>0.32800000000000001</v>
      </c>
      <c r="AL6" s="7">
        <f t="shared" si="18"/>
        <v>10</v>
      </c>
      <c r="AM6">
        <v>0.91100000000000003</v>
      </c>
      <c r="AN6" s="7">
        <f t="shared" si="19"/>
        <v>7.7750000000000004</v>
      </c>
      <c r="AQ6" t="s">
        <v>30</v>
      </c>
      <c r="AR6" s="7">
        <f t="shared" si="20"/>
        <v>49.338271604938271</v>
      </c>
      <c r="AS6">
        <v>75</v>
      </c>
      <c r="AT6">
        <v>19</v>
      </c>
      <c r="AU6" s="2">
        <f t="shared" si="21"/>
        <v>0.25333333333333335</v>
      </c>
      <c r="AV6" s="7">
        <f t="shared" si="22"/>
        <v>8.2716049382716044</v>
      </c>
      <c r="AW6">
        <v>58</v>
      </c>
      <c r="AX6" s="2">
        <f t="shared" si="23"/>
        <v>0.77333333333333332</v>
      </c>
      <c r="AY6" s="7">
        <f t="shared" si="24"/>
        <v>9.4666666666666668</v>
      </c>
      <c r="AZ6">
        <v>65</v>
      </c>
      <c r="BA6" s="2">
        <f t="shared" si="25"/>
        <v>0.8666666666666667</v>
      </c>
      <c r="BB6" s="7">
        <f t="shared" si="26"/>
        <v>10</v>
      </c>
      <c r="BC6">
        <v>3</v>
      </c>
      <c r="BD6" s="2">
        <f t="shared" si="27"/>
        <v>0.04</v>
      </c>
      <c r="BE6" s="7">
        <f t="shared" si="28"/>
        <v>1.6</v>
      </c>
      <c r="BF6">
        <v>0.34399999999999997</v>
      </c>
      <c r="BG6" s="7">
        <f t="shared" si="29"/>
        <v>10</v>
      </c>
      <c r="BH6">
        <v>1.0569999999999999</v>
      </c>
      <c r="BI6" s="7">
        <f t="shared" si="30"/>
        <v>10</v>
      </c>
      <c r="BM6" t="s">
        <v>195</v>
      </c>
      <c r="BN6" s="7">
        <f t="shared" si="31"/>
        <v>45.738540163540165</v>
      </c>
      <c r="BO6">
        <v>77</v>
      </c>
      <c r="BP6">
        <v>22</v>
      </c>
      <c r="BQ6" s="2">
        <f t="shared" si="32"/>
        <v>0.2857142857142857</v>
      </c>
      <c r="BR6" s="7">
        <f t="shared" si="33"/>
        <v>9.470899470899468</v>
      </c>
      <c r="BS6">
        <v>52</v>
      </c>
      <c r="BT6" s="2">
        <f t="shared" si="34"/>
        <v>0.67532467532467533</v>
      </c>
      <c r="BU6" s="7">
        <f t="shared" si="35"/>
        <v>7.5064935064935066</v>
      </c>
      <c r="BV6">
        <v>65</v>
      </c>
      <c r="BW6" s="2">
        <f t="shared" si="36"/>
        <v>0.8441558441558441</v>
      </c>
      <c r="BX6" s="7">
        <f t="shared" si="43"/>
        <v>10</v>
      </c>
      <c r="BY6">
        <v>1</v>
      </c>
      <c r="BZ6" s="2">
        <f t="shared" si="37"/>
        <v>1.2987012987012988E-2</v>
      </c>
      <c r="CA6" s="7">
        <f t="shared" si="38"/>
        <v>0.51948051948051954</v>
      </c>
      <c r="CB6">
        <v>0.29699999999999999</v>
      </c>
      <c r="CC6" s="7">
        <f t="shared" si="39"/>
        <v>8.9166666666666661</v>
      </c>
      <c r="CD6">
        <v>0.97299999999999998</v>
      </c>
      <c r="CE6" s="7">
        <f t="shared" si="40"/>
        <v>9.3249999999999993</v>
      </c>
    </row>
    <row r="7" spans="1:83" x14ac:dyDescent="0.25">
      <c r="A7" t="s">
        <v>12</v>
      </c>
      <c r="B7" s="7">
        <f t="shared" si="0"/>
        <v>45.942150114716483</v>
      </c>
      <c r="C7">
        <v>452</v>
      </c>
      <c r="D7">
        <v>101</v>
      </c>
      <c r="E7" s="2">
        <f t="shared" si="1"/>
        <v>0.22345132743362831</v>
      </c>
      <c r="F7" s="7">
        <f t="shared" si="2"/>
        <v>7.16486397902327</v>
      </c>
      <c r="G7">
        <v>327</v>
      </c>
      <c r="H7" s="2">
        <f t="shared" si="3"/>
        <v>0.72345132743362828</v>
      </c>
      <c r="I7" s="7">
        <f t="shared" si="4"/>
        <v>8.4690265486725664</v>
      </c>
      <c r="J7">
        <v>280</v>
      </c>
      <c r="K7" s="2">
        <f t="shared" si="5"/>
        <v>0.61946902654867253</v>
      </c>
      <c r="L7" s="7">
        <f t="shared" si="41"/>
        <v>7.389380530973451</v>
      </c>
      <c r="M7">
        <v>65</v>
      </c>
      <c r="N7" s="2">
        <f t="shared" si="6"/>
        <v>0.14380530973451328</v>
      </c>
      <c r="O7" s="7">
        <f t="shared" si="7"/>
        <v>5.7522123893805315</v>
      </c>
      <c r="P7">
        <v>0.29399999999999998</v>
      </c>
      <c r="Q7" s="7">
        <f t="shared" si="8"/>
        <v>8.6666666666666661</v>
      </c>
      <c r="R7">
        <v>0.94</v>
      </c>
      <c r="S7" s="7">
        <f t="shared" si="9"/>
        <v>8.4999999999999982</v>
      </c>
      <c r="V7" t="s">
        <v>31</v>
      </c>
      <c r="W7" s="7">
        <f t="shared" si="10"/>
        <v>45.658638068448191</v>
      </c>
      <c r="X7">
        <v>158</v>
      </c>
      <c r="Y7">
        <v>46</v>
      </c>
      <c r="Z7" s="2">
        <f t="shared" si="11"/>
        <v>0.29113924050632911</v>
      </c>
      <c r="AA7" s="7">
        <f t="shared" si="12"/>
        <v>9.6718237224566312</v>
      </c>
      <c r="AB7">
        <v>103</v>
      </c>
      <c r="AC7" s="2">
        <f t="shared" si="13"/>
        <v>0.65189873417721522</v>
      </c>
      <c r="AD7" s="7">
        <f t="shared" si="14"/>
        <v>7.0379746835443049</v>
      </c>
      <c r="AE7">
        <v>100</v>
      </c>
      <c r="AF7" s="2">
        <f t="shared" si="15"/>
        <v>0.63291139240506333</v>
      </c>
      <c r="AG7" s="7">
        <f t="shared" si="42"/>
        <v>7.6582278481012667</v>
      </c>
      <c r="AH7">
        <v>26</v>
      </c>
      <c r="AI7" s="2">
        <f t="shared" si="16"/>
        <v>0.16455696202531644</v>
      </c>
      <c r="AJ7" s="7">
        <f t="shared" si="17"/>
        <v>6.5822784810126578</v>
      </c>
      <c r="AK7">
        <v>0.25700000000000001</v>
      </c>
      <c r="AL7" s="7">
        <f t="shared" si="18"/>
        <v>5.5833333333333339</v>
      </c>
      <c r="AM7">
        <v>0.96499999999999997</v>
      </c>
      <c r="AN7" s="7">
        <f t="shared" si="19"/>
        <v>9.125</v>
      </c>
      <c r="AQ7" t="s">
        <v>195</v>
      </c>
      <c r="AR7" s="7">
        <f t="shared" si="20"/>
        <v>48.626865671641795</v>
      </c>
      <c r="AS7">
        <v>67</v>
      </c>
      <c r="AT7">
        <v>23</v>
      </c>
      <c r="AU7" s="2">
        <f t="shared" si="21"/>
        <v>0.34328358208955223</v>
      </c>
      <c r="AV7" s="7">
        <f t="shared" si="22"/>
        <v>10</v>
      </c>
      <c r="AW7">
        <v>49</v>
      </c>
      <c r="AX7" s="2">
        <f t="shared" si="23"/>
        <v>0.73134328358208955</v>
      </c>
      <c r="AY7" s="7">
        <f t="shared" si="24"/>
        <v>8.6268656716417915</v>
      </c>
      <c r="AZ7">
        <v>56</v>
      </c>
      <c r="BA7" s="2">
        <f t="shared" si="25"/>
        <v>0.83582089552238803</v>
      </c>
      <c r="BB7" s="7">
        <f t="shared" si="26"/>
        <v>10</v>
      </c>
      <c r="BC7">
        <v>0</v>
      </c>
      <c r="BD7" s="2">
        <f t="shared" si="27"/>
        <v>0</v>
      </c>
      <c r="BE7" s="7">
        <f t="shared" si="28"/>
        <v>0</v>
      </c>
      <c r="BF7">
        <v>0.316</v>
      </c>
      <c r="BG7" s="7">
        <f t="shared" si="29"/>
        <v>10</v>
      </c>
      <c r="BH7">
        <v>1.07</v>
      </c>
      <c r="BI7" s="7">
        <f t="shared" si="30"/>
        <v>10</v>
      </c>
      <c r="BM7" t="s">
        <v>13</v>
      </c>
      <c r="BN7" s="7">
        <f t="shared" si="31"/>
        <v>45.589300411522629</v>
      </c>
      <c r="BO7">
        <v>72</v>
      </c>
      <c r="BP7">
        <v>17</v>
      </c>
      <c r="BQ7" s="2">
        <f t="shared" si="32"/>
        <v>0.2361111111111111</v>
      </c>
      <c r="BR7" s="7">
        <f t="shared" si="33"/>
        <v>7.6337448559670769</v>
      </c>
      <c r="BS7">
        <v>50</v>
      </c>
      <c r="BT7" s="2">
        <f t="shared" si="34"/>
        <v>0.69444444444444442</v>
      </c>
      <c r="BU7" s="7">
        <f t="shared" si="35"/>
        <v>7.8888888888888884</v>
      </c>
      <c r="BV7">
        <v>50</v>
      </c>
      <c r="BW7" s="2">
        <f t="shared" si="36"/>
        <v>0.69444444444444442</v>
      </c>
      <c r="BX7" s="7">
        <f t="shared" si="43"/>
        <v>8.8888888888888893</v>
      </c>
      <c r="BY7">
        <v>8</v>
      </c>
      <c r="BZ7" s="2">
        <f t="shared" si="37"/>
        <v>0.1111111111111111</v>
      </c>
      <c r="CA7" s="7">
        <f t="shared" si="38"/>
        <v>4.4444444444444446</v>
      </c>
      <c r="CB7">
        <v>0.28399999999999997</v>
      </c>
      <c r="CC7" s="7">
        <f t="shared" si="39"/>
        <v>7.8333333333333313</v>
      </c>
      <c r="CD7">
        <v>0.95599999999999996</v>
      </c>
      <c r="CE7" s="7">
        <f t="shared" si="40"/>
        <v>8.8999999999999986</v>
      </c>
    </row>
    <row r="8" spans="1:83" x14ac:dyDescent="0.25">
      <c r="A8" t="s">
        <v>9</v>
      </c>
      <c r="B8" s="7">
        <f t="shared" si="0"/>
        <v>45.219125159642402</v>
      </c>
      <c r="C8">
        <v>464</v>
      </c>
      <c r="D8">
        <v>98</v>
      </c>
      <c r="E8" s="2">
        <f t="shared" si="1"/>
        <v>0.21120689655172414</v>
      </c>
      <c r="F8" s="7">
        <f t="shared" si="2"/>
        <v>6.7113665389527455</v>
      </c>
      <c r="G8">
        <v>337</v>
      </c>
      <c r="H8" s="2">
        <f t="shared" si="3"/>
        <v>0.72629310344827591</v>
      </c>
      <c r="I8" s="7">
        <f t="shared" si="4"/>
        <v>8.5258620689655178</v>
      </c>
      <c r="J8">
        <v>312</v>
      </c>
      <c r="K8" s="2">
        <f t="shared" si="5"/>
        <v>0.67241379310344829</v>
      </c>
      <c r="L8" s="7">
        <f t="shared" si="41"/>
        <v>8.4482758620689662</v>
      </c>
      <c r="M8">
        <v>32</v>
      </c>
      <c r="N8" s="2">
        <f t="shared" si="6"/>
        <v>6.8965517241379309E-2</v>
      </c>
      <c r="O8" s="7">
        <f t="shared" si="7"/>
        <v>2.7586206896551726</v>
      </c>
      <c r="P8">
        <v>0.30099999999999999</v>
      </c>
      <c r="Q8" s="7">
        <f t="shared" si="8"/>
        <v>9.25</v>
      </c>
      <c r="R8">
        <v>0.98099999999999998</v>
      </c>
      <c r="S8" s="7">
        <f t="shared" si="9"/>
        <v>9.5250000000000004</v>
      </c>
      <c r="V8" t="s">
        <v>24</v>
      </c>
      <c r="W8" s="7">
        <f t="shared" si="10"/>
        <v>45.582309941520471</v>
      </c>
      <c r="X8">
        <v>152</v>
      </c>
      <c r="Y8">
        <v>36</v>
      </c>
      <c r="Z8" s="2">
        <f t="shared" si="11"/>
        <v>0.23684210526315788</v>
      </c>
      <c r="AA8" s="7">
        <f t="shared" si="12"/>
        <v>7.6608187134502916</v>
      </c>
      <c r="AB8">
        <v>111</v>
      </c>
      <c r="AC8" s="2">
        <f t="shared" si="13"/>
        <v>0.73026315789473684</v>
      </c>
      <c r="AD8" s="7">
        <f t="shared" si="14"/>
        <v>8.6052631578947363</v>
      </c>
      <c r="AE8">
        <v>103</v>
      </c>
      <c r="AF8" s="2">
        <f t="shared" si="15"/>
        <v>0.67763157894736847</v>
      </c>
      <c r="AG8" s="7">
        <f t="shared" si="42"/>
        <v>8.5526315789473699</v>
      </c>
      <c r="AH8">
        <v>27</v>
      </c>
      <c r="AI8" s="2">
        <f t="shared" si="16"/>
        <v>0.17763157894736842</v>
      </c>
      <c r="AJ8" s="7">
        <f t="shared" si="17"/>
        <v>7.1052631578947363</v>
      </c>
      <c r="AK8">
        <v>0.26600000000000001</v>
      </c>
      <c r="AL8" s="7">
        <f t="shared" si="18"/>
        <v>6.3333333333333339</v>
      </c>
      <c r="AM8">
        <v>0.89300000000000002</v>
      </c>
      <c r="AN8" s="7">
        <f t="shared" si="19"/>
        <v>7.3250000000000002</v>
      </c>
      <c r="AQ8" t="s">
        <v>11</v>
      </c>
      <c r="AR8" s="7">
        <f t="shared" si="20"/>
        <v>45.732716049382717</v>
      </c>
      <c r="AS8">
        <v>60</v>
      </c>
      <c r="AT8">
        <v>17</v>
      </c>
      <c r="AU8" s="2">
        <f t="shared" si="21"/>
        <v>0.28333333333333333</v>
      </c>
      <c r="AV8" s="7">
        <f t="shared" si="22"/>
        <v>9.3827160493827151</v>
      </c>
      <c r="AW8">
        <v>53</v>
      </c>
      <c r="AX8" s="2">
        <f t="shared" si="23"/>
        <v>0.8833333333333333</v>
      </c>
      <c r="AY8" s="7">
        <f t="shared" si="24"/>
        <v>10</v>
      </c>
      <c r="AZ8">
        <v>40</v>
      </c>
      <c r="BA8" s="2">
        <f t="shared" si="25"/>
        <v>0.66666666666666663</v>
      </c>
      <c r="BB8" s="7">
        <f t="shared" si="26"/>
        <v>8.3333333333333321</v>
      </c>
      <c r="BC8">
        <v>6</v>
      </c>
      <c r="BD8" s="2">
        <f t="shared" si="27"/>
        <v>0.1</v>
      </c>
      <c r="BE8" s="7">
        <f t="shared" si="28"/>
        <v>4</v>
      </c>
      <c r="BF8">
        <v>0.27300000000000002</v>
      </c>
      <c r="BG8" s="7">
        <f t="shared" si="29"/>
        <v>6.9166666666666687</v>
      </c>
      <c r="BH8">
        <v>0.88400000000000001</v>
      </c>
      <c r="BI8" s="7">
        <f t="shared" si="30"/>
        <v>7.1000000000000005</v>
      </c>
      <c r="BM8" t="s">
        <v>17</v>
      </c>
      <c r="BN8" s="7">
        <f t="shared" si="31"/>
        <v>45.102625570776254</v>
      </c>
      <c r="BO8">
        <v>73</v>
      </c>
      <c r="BP8">
        <v>22</v>
      </c>
      <c r="BQ8" s="2">
        <f t="shared" si="32"/>
        <v>0.30136986301369861</v>
      </c>
      <c r="BR8" s="7">
        <f t="shared" si="33"/>
        <v>10</v>
      </c>
      <c r="BS8">
        <v>51</v>
      </c>
      <c r="BT8" s="2">
        <f t="shared" si="34"/>
        <v>0.69863013698630139</v>
      </c>
      <c r="BU8" s="7">
        <f t="shared" si="35"/>
        <v>7.9726027397260282</v>
      </c>
      <c r="BV8">
        <v>54</v>
      </c>
      <c r="BW8" s="2">
        <f t="shared" si="36"/>
        <v>0.73972602739726023</v>
      </c>
      <c r="BX8" s="7">
        <f t="shared" si="43"/>
        <v>9.7945205479452042</v>
      </c>
      <c r="BY8">
        <v>3</v>
      </c>
      <c r="BZ8" s="2">
        <f t="shared" si="37"/>
        <v>4.1095890410958902E-2</v>
      </c>
      <c r="CA8" s="7">
        <f t="shared" si="38"/>
        <v>1.6438356164383561</v>
      </c>
      <c r="CB8">
        <v>0.27900000000000003</v>
      </c>
      <c r="CC8" s="7">
        <f t="shared" si="39"/>
        <v>7.4166666666666696</v>
      </c>
      <c r="CD8">
        <v>0.93100000000000005</v>
      </c>
      <c r="CE8" s="7">
        <f t="shared" si="40"/>
        <v>8.2750000000000021</v>
      </c>
    </row>
    <row r="9" spans="1:83" x14ac:dyDescent="0.25">
      <c r="A9" t="s">
        <v>24</v>
      </c>
      <c r="B9" s="7">
        <f t="shared" si="0"/>
        <v>45.118847072879333</v>
      </c>
      <c r="C9">
        <v>496</v>
      </c>
      <c r="D9">
        <v>115</v>
      </c>
      <c r="E9" s="2">
        <f t="shared" si="1"/>
        <v>0.23185483870967741</v>
      </c>
      <c r="F9" s="7">
        <f t="shared" si="2"/>
        <v>7.476105137395459</v>
      </c>
      <c r="G9">
        <v>334</v>
      </c>
      <c r="H9" s="2">
        <f t="shared" si="3"/>
        <v>0.67338709677419351</v>
      </c>
      <c r="I9" s="7">
        <f t="shared" si="4"/>
        <v>7.4677419354838701</v>
      </c>
      <c r="J9">
        <v>337</v>
      </c>
      <c r="K9" s="2">
        <f t="shared" si="5"/>
        <v>0.67943548387096775</v>
      </c>
      <c r="L9" s="7">
        <f t="shared" si="41"/>
        <v>8.5887096774193559</v>
      </c>
      <c r="M9">
        <v>95</v>
      </c>
      <c r="N9" s="2">
        <f t="shared" si="6"/>
        <v>0.19153225806451613</v>
      </c>
      <c r="O9" s="7">
        <f t="shared" si="7"/>
        <v>7.661290322580645</v>
      </c>
      <c r="P9">
        <v>0.26800000000000002</v>
      </c>
      <c r="Q9" s="7">
        <f t="shared" si="8"/>
        <v>6.5000000000000018</v>
      </c>
      <c r="R9">
        <v>0.89700000000000002</v>
      </c>
      <c r="S9" s="7">
        <f t="shared" si="9"/>
        <v>7.4250000000000007</v>
      </c>
      <c r="V9" t="s">
        <v>9</v>
      </c>
      <c r="W9" s="7">
        <f t="shared" si="10"/>
        <v>44.645836399313218</v>
      </c>
      <c r="X9">
        <v>151</v>
      </c>
      <c r="Y9">
        <v>29</v>
      </c>
      <c r="Z9" s="2">
        <f t="shared" si="11"/>
        <v>0.19205298013245034</v>
      </c>
      <c r="AA9" s="7">
        <f t="shared" si="12"/>
        <v>6.0019622271277893</v>
      </c>
      <c r="AB9">
        <v>111</v>
      </c>
      <c r="AC9" s="2">
        <f t="shared" si="13"/>
        <v>0.73509933774834435</v>
      </c>
      <c r="AD9" s="7">
        <f t="shared" si="14"/>
        <v>8.701986754966887</v>
      </c>
      <c r="AE9">
        <v>95</v>
      </c>
      <c r="AF9" s="2">
        <f t="shared" si="15"/>
        <v>0.62913907284768211</v>
      </c>
      <c r="AG9" s="7">
        <f t="shared" si="42"/>
        <v>7.5827814569536418</v>
      </c>
      <c r="AH9">
        <v>9</v>
      </c>
      <c r="AI9" s="2">
        <f t="shared" si="16"/>
        <v>5.9602649006622516E-2</v>
      </c>
      <c r="AJ9" s="7">
        <f t="shared" si="17"/>
        <v>2.3841059602649004</v>
      </c>
      <c r="AK9">
        <v>0.313</v>
      </c>
      <c r="AL9" s="7">
        <f t="shared" si="18"/>
        <v>10</v>
      </c>
      <c r="AM9">
        <v>0.999</v>
      </c>
      <c r="AN9" s="7">
        <f t="shared" si="19"/>
        <v>9.9750000000000014</v>
      </c>
      <c r="AQ9" t="s">
        <v>8</v>
      </c>
      <c r="AR9" s="7">
        <f t="shared" si="20"/>
        <v>45.154761904761905</v>
      </c>
      <c r="AS9">
        <v>70</v>
      </c>
      <c r="AT9">
        <v>23</v>
      </c>
      <c r="AU9" s="2">
        <f t="shared" si="21"/>
        <v>0.32857142857142857</v>
      </c>
      <c r="AV9" s="7">
        <f t="shared" si="22"/>
        <v>10</v>
      </c>
      <c r="AW9">
        <v>53</v>
      </c>
      <c r="AX9" s="2">
        <f t="shared" si="23"/>
        <v>0.75714285714285712</v>
      </c>
      <c r="AY9" s="7">
        <f t="shared" si="24"/>
        <v>9.1428571428571423</v>
      </c>
      <c r="AZ9">
        <v>47</v>
      </c>
      <c r="BA9" s="2">
        <f t="shared" si="25"/>
        <v>0.67142857142857137</v>
      </c>
      <c r="BB9" s="7">
        <f t="shared" si="26"/>
        <v>8.428571428571427</v>
      </c>
      <c r="BC9">
        <v>0</v>
      </c>
      <c r="BD9" s="2">
        <f t="shared" si="27"/>
        <v>0</v>
      </c>
      <c r="BE9" s="7">
        <f t="shared" si="28"/>
        <v>0</v>
      </c>
      <c r="BF9">
        <v>0.28100000000000003</v>
      </c>
      <c r="BG9" s="7">
        <f t="shared" si="29"/>
        <v>7.5833333333333357</v>
      </c>
      <c r="BH9">
        <v>1.0249999999999999</v>
      </c>
      <c r="BI9" s="7">
        <f t="shared" si="30"/>
        <v>10</v>
      </c>
      <c r="BM9" t="s">
        <v>41</v>
      </c>
      <c r="BN9" s="7">
        <f t="shared" si="31"/>
        <v>44.885280151946816</v>
      </c>
      <c r="BO9">
        <v>78</v>
      </c>
      <c r="BP9">
        <v>14</v>
      </c>
      <c r="BQ9" s="2">
        <f t="shared" si="32"/>
        <v>0.17948717948717949</v>
      </c>
      <c r="BR9" s="7">
        <f t="shared" si="33"/>
        <v>5.5365622032288702</v>
      </c>
      <c r="BS9">
        <v>52</v>
      </c>
      <c r="BT9" s="2">
        <f t="shared" si="34"/>
        <v>0.66666666666666663</v>
      </c>
      <c r="BU9" s="7">
        <f t="shared" si="35"/>
        <v>7.333333333333333</v>
      </c>
      <c r="BV9">
        <v>49</v>
      </c>
      <c r="BW9" s="2">
        <f t="shared" si="36"/>
        <v>0.62820512820512819</v>
      </c>
      <c r="BX9" s="7">
        <f t="shared" si="43"/>
        <v>7.5641025641025639</v>
      </c>
      <c r="BY9">
        <v>17</v>
      </c>
      <c r="BZ9" s="2">
        <f t="shared" si="37"/>
        <v>0.21794871794871795</v>
      </c>
      <c r="CA9" s="7">
        <f t="shared" si="38"/>
        <v>8.717948717948719</v>
      </c>
      <c r="CB9">
        <v>0.30199999999999999</v>
      </c>
      <c r="CC9" s="7">
        <f t="shared" si="39"/>
        <v>9.3333333333333321</v>
      </c>
      <c r="CD9">
        <v>0.85599999999999998</v>
      </c>
      <c r="CE9" s="7">
        <f t="shared" si="40"/>
        <v>6.4</v>
      </c>
    </row>
    <row r="10" spans="1:83" x14ac:dyDescent="0.25">
      <c r="A10" t="s">
        <v>41</v>
      </c>
      <c r="B10" s="7">
        <f t="shared" si="0"/>
        <v>43.834725050916497</v>
      </c>
      <c r="C10">
        <v>491</v>
      </c>
      <c r="D10">
        <v>78</v>
      </c>
      <c r="E10" s="2">
        <f t="shared" si="1"/>
        <v>0.15885947046843177</v>
      </c>
      <c r="F10" s="7">
        <f t="shared" si="2"/>
        <v>4.7725729803122876</v>
      </c>
      <c r="G10">
        <v>352</v>
      </c>
      <c r="H10" s="2">
        <f t="shared" si="3"/>
        <v>0.71690427698574333</v>
      </c>
      <c r="I10" s="7">
        <f t="shared" si="4"/>
        <v>8.3380855397148661</v>
      </c>
      <c r="J10">
        <v>248</v>
      </c>
      <c r="K10" s="2">
        <f t="shared" si="5"/>
        <v>0.50509164969450104</v>
      </c>
      <c r="L10" s="7">
        <f t="shared" si="41"/>
        <v>5.1018329938900209</v>
      </c>
      <c r="M10">
        <v>122</v>
      </c>
      <c r="N10" s="2">
        <f t="shared" si="6"/>
        <v>0.2484725050916497</v>
      </c>
      <c r="O10" s="7">
        <f t="shared" si="7"/>
        <v>9.9389002036659875</v>
      </c>
      <c r="P10">
        <v>0.30199999999999999</v>
      </c>
      <c r="Q10" s="7">
        <f t="shared" si="8"/>
        <v>9.3333333333333321</v>
      </c>
      <c r="R10">
        <v>0.85399999999999998</v>
      </c>
      <c r="S10" s="7">
        <f t="shared" si="9"/>
        <v>6.35</v>
      </c>
      <c r="V10" t="s">
        <v>37</v>
      </c>
      <c r="W10" s="7">
        <f t="shared" si="10"/>
        <v>44.536057434245841</v>
      </c>
      <c r="X10">
        <v>138</v>
      </c>
      <c r="Y10">
        <v>34</v>
      </c>
      <c r="Z10" s="2">
        <f t="shared" si="11"/>
        <v>0.24637681159420291</v>
      </c>
      <c r="AA10" s="7">
        <f t="shared" si="12"/>
        <v>8.0139559849704778</v>
      </c>
      <c r="AB10">
        <v>95</v>
      </c>
      <c r="AC10" s="2">
        <f t="shared" si="13"/>
        <v>0.68840579710144922</v>
      </c>
      <c r="AD10" s="7">
        <f t="shared" si="14"/>
        <v>7.7681159420289845</v>
      </c>
      <c r="AE10">
        <v>100</v>
      </c>
      <c r="AF10" s="2">
        <f t="shared" si="15"/>
        <v>0.72463768115942029</v>
      </c>
      <c r="AG10" s="7">
        <f t="shared" si="42"/>
        <v>9.4927536231884062</v>
      </c>
      <c r="AH10">
        <v>3</v>
      </c>
      <c r="AI10" s="2">
        <f t="shared" si="16"/>
        <v>2.1739130434782608E-2</v>
      </c>
      <c r="AJ10" s="7">
        <f t="shared" si="17"/>
        <v>0.86956521739130432</v>
      </c>
      <c r="AK10">
        <v>0.309</v>
      </c>
      <c r="AL10" s="7">
        <f t="shared" si="18"/>
        <v>9.9166666666666679</v>
      </c>
      <c r="AM10">
        <v>0.93899999999999995</v>
      </c>
      <c r="AN10" s="7">
        <f t="shared" si="19"/>
        <v>8.4749999999999996</v>
      </c>
      <c r="AQ10" t="s">
        <v>51</v>
      </c>
      <c r="AR10" s="7">
        <f t="shared" si="20"/>
        <v>44.958660130718961</v>
      </c>
      <c r="AS10">
        <v>68</v>
      </c>
      <c r="AT10">
        <v>12</v>
      </c>
      <c r="AU10" s="2">
        <f t="shared" si="21"/>
        <v>0.17647058823529413</v>
      </c>
      <c r="AV10" s="7">
        <f t="shared" si="22"/>
        <v>5.4248366013071889</v>
      </c>
      <c r="AW10">
        <v>49</v>
      </c>
      <c r="AX10" s="2">
        <f t="shared" si="23"/>
        <v>0.72058823529411764</v>
      </c>
      <c r="AY10" s="7">
        <f t="shared" si="24"/>
        <v>8.4117647058823533</v>
      </c>
      <c r="AZ10">
        <v>46</v>
      </c>
      <c r="BA10" s="2">
        <f t="shared" si="25"/>
        <v>0.67647058823529416</v>
      </c>
      <c r="BB10" s="7">
        <f t="shared" si="26"/>
        <v>8.529411764705884</v>
      </c>
      <c r="BC10">
        <v>7</v>
      </c>
      <c r="BD10" s="2">
        <f t="shared" si="27"/>
        <v>0.10294117647058823</v>
      </c>
      <c r="BE10" s="7">
        <f t="shared" si="28"/>
        <v>4.117647058823529</v>
      </c>
      <c r="BF10">
        <v>0.32600000000000001</v>
      </c>
      <c r="BG10" s="7">
        <f t="shared" si="29"/>
        <v>10</v>
      </c>
      <c r="BH10">
        <v>0.93899999999999995</v>
      </c>
      <c r="BI10" s="7">
        <f t="shared" si="30"/>
        <v>8.4749999999999996</v>
      </c>
      <c r="BM10" t="s">
        <v>9</v>
      </c>
      <c r="BN10" s="7">
        <f t="shared" si="31"/>
        <v>44.534259259259258</v>
      </c>
      <c r="BO10">
        <v>80</v>
      </c>
      <c r="BP10">
        <v>17</v>
      </c>
      <c r="BQ10" s="2">
        <f t="shared" si="32"/>
        <v>0.21249999999999999</v>
      </c>
      <c r="BR10" s="7">
        <f t="shared" si="33"/>
        <v>6.7592592592592577</v>
      </c>
      <c r="BS10">
        <v>58</v>
      </c>
      <c r="BT10" s="2">
        <f t="shared" si="34"/>
        <v>0.72499999999999998</v>
      </c>
      <c r="BU10" s="7">
        <f t="shared" si="35"/>
        <v>8.5</v>
      </c>
      <c r="BV10">
        <v>54</v>
      </c>
      <c r="BW10" s="2">
        <f t="shared" si="36"/>
        <v>0.67500000000000004</v>
      </c>
      <c r="BX10" s="7">
        <f t="shared" si="43"/>
        <v>8.5</v>
      </c>
      <c r="BY10">
        <v>6</v>
      </c>
      <c r="BZ10" s="2">
        <f t="shared" si="37"/>
        <v>7.4999999999999997E-2</v>
      </c>
      <c r="CA10" s="7">
        <f t="shared" si="38"/>
        <v>3</v>
      </c>
      <c r="CB10">
        <v>0.28899999999999998</v>
      </c>
      <c r="CC10" s="7">
        <f t="shared" si="39"/>
        <v>8.2499999999999982</v>
      </c>
      <c r="CD10">
        <v>0.98099999999999998</v>
      </c>
      <c r="CE10" s="7">
        <f t="shared" si="40"/>
        <v>9.5250000000000004</v>
      </c>
    </row>
    <row r="11" spans="1:83" x14ac:dyDescent="0.25">
      <c r="A11" t="s">
        <v>46</v>
      </c>
      <c r="B11" s="7">
        <f t="shared" si="0"/>
        <v>43.246438746438749</v>
      </c>
      <c r="C11">
        <v>234</v>
      </c>
      <c r="D11">
        <v>45</v>
      </c>
      <c r="E11" s="2">
        <f t="shared" si="1"/>
        <v>0.19230769230769232</v>
      </c>
      <c r="F11" s="7">
        <f t="shared" si="2"/>
        <v>6.0113960113960117</v>
      </c>
      <c r="G11">
        <v>171</v>
      </c>
      <c r="H11" s="2">
        <f t="shared" si="3"/>
        <v>0.73076923076923073</v>
      </c>
      <c r="I11" s="7">
        <f t="shared" si="4"/>
        <v>8.615384615384615</v>
      </c>
      <c r="J11">
        <v>146</v>
      </c>
      <c r="K11" s="2">
        <f t="shared" si="5"/>
        <v>0.62393162393162394</v>
      </c>
      <c r="L11" s="7">
        <f t="shared" si="41"/>
        <v>7.4786324786324787</v>
      </c>
      <c r="M11">
        <v>33</v>
      </c>
      <c r="N11" s="2">
        <f t="shared" si="6"/>
        <v>0.14102564102564102</v>
      </c>
      <c r="O11" s="7">
        <f t="shared" si="7"/>
        <v>5.6410256410256405</v>
      </c>
      <c r="P11">
        <v>0.30099999999999999</v>
      </c>
      <c r="Q11" s="7">
        <f t="shared" si="8"/>
        <v>9.25</v>
      </c>
      <c r="R11">
        <v>0.85</v>
      </c>
      <c r="S11" s="7">
        <f t="shared" si="9"/>
        <v>6.25</v>
      </c>
      <c r="V11" t="s">
        <v>46</v>
      </c>
      <c r="W11" s="7">
        <f t="shared" si="10"/>
        <v>43.683694386210107</v>
      </c>
      <c r="X11">
        <v>159</v>
      </c>
      <c r="Y11">
        <v>29</v>
      </c>
      <c r="Z11" s="2">
        <f t="shared" si="11"/>
        <v>0.18238993710691823</v>
      </c>
      <c r="AA11" s="7">
        <f t="shared" si="12"/>
        <v>5.6440717447006747</v>
      </c>
      <c r="AB11">
        <v>121</v>
      </c>
      <c r="AC11" s="2">
        <f t="shared" si="13"/>
        <v>0.76100628930817615</v>
      </c>
      <c r="AD11" s="7">
        <f t="shared" si="14"/>
        <v>9.2201257861635231</v>
      </c>
      <c r="AE11">
        <v>102</v>
      </c>
      <c r="AF11" s="2">
        <f t="shared" si="15"/>
        <v>0.64150943396226412</v>
      </c>
      <c r="AG11" s="7">
        <f t="shared" si="42"/>
        <v>7.8301886792452819</v>
      </c>
      <c r="AH11">
        <v>25</v>
      </c>
      <c r="AI11" s="2">
        <f t="shared" si="16"/>
        <v>0.15723270440251572</v>
      </c>
      <c r="AJ11" s="7">
        <f t="shared" si="17"/>
        <v>6.2893081761006284</v>
      </c>
      <c r="AK11">
        <v>0.29799999999999999</v>
      </c>
      <c r="AL11" s="7">
        <f t="shared" si="18"/>
        <v>9</v>
      </c>
      <c r="AM11">
        <v>0.82799999999999996</v>
      </c>
      <c r="AN11" s="7">
        <f t="shared" si="19"/>
        <v>5.6999999999999993</v>
      </c>
      <c r="AQ11" t="s">
        <v>210</v>
      </c>
      <c r="AR11" s="7">
        <f t="shared" si="20"/>
        <v>44.364197530864196</v>
      </c>
      <c r="AS11">
        <v>60</v>
      </c>
      <c r="AT11">
        <v>14</v>
      </c>
      <c r="AU11" s="2">
        <f t="shared" si="21"/>
        <v>0.23333333333333334</v>
      </c>
      <c r="AV11" s="7">
        <f t="shared" si="22"/>
        <v>7.5308641975308639</v>
      </c>
      <c r="AW11">
        <v>39</v>
      </c>
      <c r="AX11" s="2">
        <f t="shared" si="23"/>
        <v>0.65</v>
      </c>
      <c r="AY11" s="7">
        <f t="shared" si="24"/>
        <v>7.0000000000000009</v>
      </c>
      <c r="AZ11">
        <v>45</v>
      </c>
      <c r="BA11" s="2">
        <f t="shared" si="25"/>
        <v>0.75</v>
      </c>
      <c r="BB11" s="7">
        <f t="shared" si="26"/>
        <v>10</v>
      </c>
      <c r="BC11">
        <v>12</v>
      </c>
      <c r="BD11" s="2">
        <f t="shared" si="27"/>
        <v>0.2</v>
      </c>
      <c r="BE11" s="7">
        <f t="shared" si="28"/>
        <v>8</v>
      </c>
      <c r="BF11">
        <v>0.254</v>
      </c>
      <c r="BG11" s="7">
        <f t="shared" si="29"/>
        <v>5.333333333333333</v>
      </c>
      <c r="BH11">
        <v>0.86</v>
      </c>
      <c r="BI11" s="7">
        <f t="shared" si="30"/>
        <v>6.5</v>
      </c>
      <c r="BM11" t="s">
        <v>11</v>
      </c>
      <c r="BN11" s="7">
        <f t="shared" si="31"/>
        <v>43.581878306878302</v>
      </c>
      <c r="BO11">
        <v>70</v>
      </c>
      <c r="BP11">
        <v>16</v>
      </c>
      <c r="BQ11" s="2">
        <f t="shared" si="32"/>
        <v>0.22857142857142856</v>
      </c>
      <c r="BR11" s="7">
        <f t="shared" si="33"/>
        <v>7.3544973544973535</v>
      </c>
      <c r="BS11">
        <v>58</v>
      </c>
      <c r="BT11" s="2">
        <f t="shared" si="34"/>
        <v>0.82857142857142863</v>
      </c>
      <c r="BU11" s="7">
        <f t="shared" si="35"/>
        <v>10</v>
      </c>
      <c r="BV11">
        <v>41</v>
      </c>
      <c r="BW11" s="2">
        <f t="shared" si="36"/>
        <v>0.58571428571428574</v>
      </c>
      <c r="BX11" s="7">
        <f t="shared" si="43"/>
        <v>6.7142857142857153</v>
      </c>
      <c r="BY11">
        <v>8</v>
      </c>
      <c r="BZ11" s="2">
        <f t="shared" si="37"/>
        <v>0.11428571428571428</v>
      </c>
      <c r="CA11" s="7">
        <f t="shared" si="38"/>
        <v>4.5714285714285712</v>
      </c>
      <c r="CB11">
        <v>0.28199999999999997</v>
      </c>
      <c r="CC11" s="7">
        <f t="shared" si="39"/>
        <v>7.6666666666666652</v>
      </c>
      <c r="CD11">
        <v>0.89100000000000001</v>
      </c>
      <c r="CE11" s="7">
        <f t="shared" si="40"/>
        <v>7.2750000000000004</v>
      </c>
    </row>
    <row r="12" spans="1:83" x14ac:dyDescent="0.25">
      <c r="A12" t="s">
        <v>14</v>
      </c>
      <c r="B12" s="7">
        <f t="shared" si="0"/>
        <v>42.123577612863329</v>
      </c>
      <c r="C12">
        <v>539</v>
      </c>
      <c r="D12">
        <v>105</v>
      </c>
      <c r="E12" s="2">
        <f t="shared" si="1"/>
        <v>0.19480519480519481</v>
      </c>
      <c r="F12" s="7">
        <f t="shared" si="2"/>
        <v>6.1038961038961039</v>
      </c>
      <c r="G12">
        <v>378</v>
      </c>
      <c r="H12" s="2">
        <f t="shared" si="3"/>
        <v>0.70129870129870131</v>
      </c>
      <c r="I12" s="7">
        <f t="shared" si="4"/>
        <v>8.0259740259740262</v>
      </c>
      <c r="J12">
        <v>355</v>
      </c>
      <c r="K12" s="2">
        <f t="shared" si="5"/>
        <v>0.65862708719851581</v>
      </c>
      <c r="L12" s="7">
        <f t="shared" si="41"/>
        <v>8.1725417439703172</v>
      </c>
      <c r="M12">
        <v>26</v>
      </c>
      <c r="N12" s="2">
        <f t="shared" si="6"/>
        <v>4.8237476808905382E-2</v>
      </c>
      <c r="O12" s="7">
        <f t="shared" si="7"/>
        <v>1.9294990723562153</v>
      </c>
      <c r="P12">
        <v>0.30599999999999999</v>
      </c>
      <c r="Q12" s="7">
        <f t="shared" si="8"/>
        <v>9.6666666666666661</v>
      </c>
      <c r="R12">
        <v>0.92900000000000005</v>
      </c>
      <c r="S12" s="7">
        <f t="shared" si="9"/>
        <v>8.2250000000000014</v>
      </c>
      <c r="V12" t="s">
        <v>75</v>
      </c>
      <c r="W12" s="7">
        <f t="shared" si="10"/>
        <v>42.984006734006734</v>
      </c>
      <c r="X12">
        <v>143</v>
      </c>
      <c r="Y12">
        <v>32</v>
      </c>
      <c r="Z12" s="2">
        <f t="shared" si="11"/>
        <v>0.22377622377622378</v>
      </c>
      <c r="AA12" s="7">
        <f t="shared" si="12"/>
        <v>7.1768971768971763</v>
      </c>
      <c r="AB12">
        <v>92</v>
      </c>
      <c r="AC12" s="2">
        <f t="shared" si="13"/>
        <v>0.64335664335664333</v>
      </c>
      <c r="AD12" s="7">
        <f t="shared" si="14"/>
        <v>6.8671328671328666</v>
      </c>
      <c r="AE12">
        <v>116</v>
      </c>
      <c r="AF12" s="2">
        <f t="shared" si="15"/>
        <v>0.81118881118881114</v>
      </c>
      <c r="AG12" s="7">
        <f t="shared" si="42"/>
        <v>10</v>
      </c>
      <c r="AH12">
        <v>12</v>
      </c>
      <c r="AI12" s="2">
        <f t="shared" si="16"/>
        <v>8.3916083916083919E-2</v>
      </c>
      <c r="AJ12" s="7">
        <f t="shared" si="17"/>
        <v>3.3566433566433567</v>
      </c>
      <c r="AK12">
        <v>0.29599999999999999</v>
      </c>
      <c r="AL12" s="7">
        <f t="shared" si="18"/>
        <v>8.8333333333333321</v>
      </c>
      <c r="AM12">
        <v>0.87</v>
      </c>
      <c r="AN12" s="7">
        <f t="shared" si="19"/>
        <v>6.75</v>
      </c>
      <c r="AQ12" t="s">
        <v>55</v>
      </c>
      <c r="AR12" s="7">
        <f t="shared" si="20"/>
        <v>43.533950617283949</v>
      </c>
      <c r="AS12">
        <v>75</v>
      </c>
      <c r="AT12">
        <v>17</v>
      </c>
      <c r="AU12" s="2">
        <f t="shared" si="21"/>
        <v>0.22666666666666666</v>
      </c>
      <c r="AV12" s="7">
        <f t="shared" si="22"/>
        <v>7.2839506172839492</v>
      </c>
      <c r="AW12">
        <v>56</v>
      </c>
      <c r="AX12" s="2">
        <f t="shared" si="23"/>
        <v>0.7466666666666667</v>
      </c>
      <c r="AY12" s="7">
        <f t="shared" si="24"/>
        <v>8.9333333333333336</v>
      </c>
      <c r="AZ12">
        <v>45</v>
      </c>
      <c r="BA12" s="2">
        <f t="shared" si="25"/>
        <v>0.6</v>
      </c>
      <c r="BB12" s="7">
        <f t="shared" si="26"/>
        <v>7</v>
      </c>
      <c r="BC12">
        <v>2</v>
      </c>
      <c r="BD12" s="2">
        <f t="shared" si="27"/>
        <v>2.6666666666666668E-2</v>
      </c>
      <c r="BE12" s="7">
        <f t="shared" si="28"/>
        <v>1.0666666666666667</v>
      </c>
      <c r="BF12">
        <v>0.32600000000000001</v>
      </c>
      <c r="BG12" s="7">
        <f t="shared" si="29"/>
        <v>10</v>
      </c>
      <c r="BH12">
        <v>0.97</v>
      </c>
      <c r="BI12" s="7">
        <f t="shared" si="30"/>
        <v>9.25</v>
      </c>
      <c r="BM12" t="s">
        <v>25</v>
      </c>
      <c r="BN12" s="7">
        <f t="shared" si="31"/>
        <v>43.556142728093945</v>
      </c>
      <c r="BO12">
        <v>82</v>
      </c>
      <c r="BP12">
        <v>22</v>
      </c>
      <c r="BQ12" s="2">
        <f t="shared" si="32"/>
        <v>0.26829268292682928</v>
      </c>
      <c r="BR12" s="7">
        <f t="shared" si="33"/>
        <v>8.8256549232158985</v>
      </c>
      <c r="BS12">
        <v>58</v>
      </c>
      <c r="BT12" s="2">
        <f t="shared" si="34"/>
        <v>0.70731707317073167</v>
      </c>
      <c r="BU12" s="7">
        <f t="shared" si="35"/>
        <v>8.1463414634146343</v>
      </c>
      <c r="BV12">
        <v>58</v>
      </c>
      <c r="BW12" s="2">
        <f t="shared" si="36"/>
        <v>0.70731707317073167</v>
      </c>
      <c r="BX12" s="7">
        <f t="shared" si="43"/>
        <v>9.1463414634146325</v>
      </c>
      <c r="BY12">
        <v>1</v>
      </c>
      <c r="BZ12" s="2">
        <f t="shared" si="37"/>
        <v>1.2195121951219513E-2</v>
      </c>
      <c r="CA12" s="7">
        <f t="shared" si="38"/>
        <v>0.48780487804878048</v>
      </c>
      <c r="CB12">
        <v>0.29199999999999998</v>
      </c>
      <c r="CC12" s="7">
        <f t="shared" si="39"/>
        <v>8.4999999999999982</v>
      </c>
      <c r="CD12">
        <v>0.93799999999999994</v>
      </c>
      <c r="CE12" s="7">
        <f t="shared" si="40"/>
        <v>8.4499999999999993</v>
      </c>
    </row>
    <row r="13" spans="1:83" x14ac:dyDescent="0.25">
      <c r="A13" t="s">
        <v>32</v>
      </c>
      <c r="B13" s="7">
        <f t="shared" si="0"/>
        <v>41.92145276489213</v>
      </c>
      <c r="C13">
        <v>503</v>
      </c>
      <c r="D13">
        <v>107</v>
      </c>
      <c r="E13" s="2">
        <f t="shared" si="1"/>
        <v>0.21272365805168986</v>
      </c>
      <c r="F13" s="7">
        <f t="shared" si="2"/>
        <v>6.7675428908033277</v>
      </c>
      <c r="G13">
        <v>328</v>
      </c>
      <c r="H13" s="2">
        <f t="shared" si="3"/>
        <v>0.65208747514910537</v>
      </c>
      <c r="I13" s="7">
        <f t="shared" si="4"/>
        <v>7.0417495029821078</v>
      </c>
      <c r="J13">
        <v>296</v>
      </c>
      <c r="K13" s="2">
        <f t="shared" si="5"/>
        <v>0.58846918489065603</v>
      </c>
      <c r="L13" s="7">
        <f t="shared" si="41"/>
        <v>6.7693836978131205</v>
      </c>
      <c r="M13">
        <v>85</v>
      </c>
      <c r="N13" s="2">
        <f t="shared" si="6"/>
        <v>0.16898608349900596</v>
      </c>
      <c r="O13" s="7">
        <f t="shared" si="7"/>
        <v>6.7594433399602387</v>
      </c>
      <c r="P13">
        <v>0.28100000000000003</v>
      </c>
      <c r="Q13" s="7">
        <f t="shared" si="8"/>
        <v>7.5833333333333357</v>
      </c>
      <c r="R13">
        <v>0.88</v>
      </c>
      <c r="S13" s="7">
        <f t="shared" si="9"/>
        <v>7.0000000000000009</v>
      </c>
      <c r="V13" t="s">
        <v>79</v>
      </c>
      <c r="W13" s="7">
        <f t="shared" si="10"/>
        <v>41.745781893004121</v>
      </c>
      <c r="X13">
        <v>162</v>
      </c>
      <c r="Y13">
        <v>45</v>
      </c>
      <c r="Z13" s="2">
        <f t="shared" si="11"/>
        <v>0.27777777777777779</v>
      </c>
      <c r="AA13" s="7">
        <f t="shared" si="12"/>
        <v>9.1769547325102891</v>
      </c>
      <c r="AB13">
        <v>115</v>
      </c>
      <c r="AC13" s="2">
        <f t="shared" si="13"/>
        <v>0.70987654320987659</v>
      </c>
      <c r="AD13" s="7">
        <f t="shared" si="14"/>
        <v>8.1975308641975317</v>
      </c>
      <c r="AE13">
        <v>102</v>
      </c>
      <c r="AF13" s="2">
        <f t="shared" si="15"/>
        <v>0.62962962962962965</v>
      </c>
      <c r="AG13" s="7">
        <f t="shared" si="42"/>
        <v>7.5925925925925934</v>
      </c>
      <c r="AH13">
        <v>15</v>
      </c>
      <c r="AI13" s="2">
        <f t="shared" si="16"/>
        <v>9.2592592592592587E-2</v>
      </c>
      <c r="AJ13" s="7">
        <f t="shared" si="17"/>
        <v>3.7037037037037033</v>
      </c>
      <c r="AK13">
        <v>0.26500000000000001</v>
      </c>
      <c r="AL13" s="7">
        <f t="shared" si="18"/>
        <v>6.2500000000000009</v>
      </c>
      <c r="AM13">
        <v>0.873</v>
      </c>
      <c r="AN13" s="7">
        <f t="shared" si="19"/>
        <v>6.8250000000000002</v>
      </c>
      <c r="AQ13" t="s">
        <v>41</v>
      </c>
      <c r="AR13" s="7">
        <f t="shared" si="20"/>
        <v>43.076705653021435</v>
      </c>
      <c r="AS13">
        <v>76</v>
      </c>
      <c r="AT13">
        <v>11</v>
      </c>
      <c r="AU13" s="2">
        <f t="shared" si="21"/>
        <v>0.14473684210526316</v>
      </c>
      <c r="AV13" s="7">
        <f t="shared" si="22"/>
        <v>4.2495126705653021</v>
      </c>
      <c r="AW13">
        <v>42</v>
      </c>
      <c r="AX13" s="2">
        <f t="shared" si="23"/>
        <v>0.55263157894736847</v>
      </c>
      <c r="AY13" s="7">
        <f t="shared" si="24"/>
        <v>5.0526315789473699</v>
      </c>
      <c r="AZ13">
        <v>56</v>
      </c>
      <c r="BA13" s="2">
        <f t="shared" si="25"/>
        <v>0.73684210526315785</v>
      </c>
      <c r="BB13" s="7">
        <f t="shared" si="26"/>
        <v>9.7368421052631575</v>
      </c>
      <c r="BC13">
        <v>16</v>
      </c>
      <c r="BD13" s="2">
        <f t="shared" si="27"/>
        <v>0.21052631578947367</v>
      </c>
      <c r="BE13" s="7">
        <f t="shared" si="28"/>
        <v>8.4210526315789469</v>
      </c>
      <c r="BF13">
        <v>0.30599999999999999</v>
      </c>
      <c r="BG13" s="7">
        <f t="shared" si="29"/>
        <v>9.6666666666666661</v>
      </c>
      <c r="BH13">
        <v>0.83799999999999997</v>
      </c>
      <c r="BI13" s="7">
        <f t="shared" si="30"/>
        <v>5.9499999999999993</v>
      </c>
      <c r="BM13" t="s">
        <v>55</v>
      </c>
      <c r="BN13" s="7">
        <f t="shared" si="31"/>
        <v>42.726738934056002</v>
      </c>
      <c r="BO13">
        <v>82</v>
      </c>
      <c r="BP13">
        <v>19</v>
      </c>
      <c r="BQ13" s="2">
        <f t="shared" si="32"/>
        <v>0.23170731707317074</v>
      </c>
      <c r="BR13" s="7">
        <f t="shared" si="33"/>
        <v>7.4706413730803973</v>
      </c>
      <c r="BS13">
        <v>58</v>
      </c>
      <c r="BT13" s="2">
        <f t="shared" si="34"/>
        <v>0.70731707317073167</v>
      </c>
      <c r="BU13" s="7">
        <f t="shared" si="35"/>
        <v>8.1463414634146343</v>
      </c>
      <c r="BV13">
        <v>58</v>
      </c>
      <c r="BW13" s="2">
        <f t="shared" si="36"/>
        <v>0.70731707317073167</v>
      </c>
      <c r="BX13" s="7">
        <f t="shared" si="43"/>
        <v>9.1463414634146325</v>
      </c>
      <c r="BY13">
        <v>3</v>
      </c>
      <c r="BZ13" s="2">
        <f t="shared" si="37"/>
        <v>3.6585365853658534E-2</v>
      </c>
      <c r="CA13" s="7">
        <f t="shared" si="38"/>
        <v>1.4634146341463414</v>
      </c>
      <c r="CB13">
        <v>0.29499999999999998</v>
      </c>
      <c r="CC13" s="7">
        <f t="shared" si="39"/>
        <v>8.7499999999999982</v>
      </c>
      <c r="CD13">
        <v>0.91</v>
      </c>
      <c r="CE13" s="7">
        <f t="shared" si="40"/>
        <v>7.7500000000000018</v>
      </c>
    </row>
    <row r="14" spans="1:83" x14ac:dyDescent="0.25">
      <c r="A14" t="s">
        <v>13</v>
      </c>
      <c r="B14" s="7">
        <f t="shared" si="0"/>
        <v>41.458710895361378</v>
      </c>
      <c r="C14">
        <v>515</v>
      </c>
      <c r="D14">
        <v>117</v>
      </c>
      <c r="E14" s="2">
        <f t="shared" si="1"/>
        <v>0.22718446601941747</v>
      </c>
      <c r="F14" s="7">
        <f t="shared" si="2"/>
        <v>7.3031283710895352</v>
      </c>
      <c r="G14">
        <v>343</v>
      </c>
      <c r="H14" s="2">
        <f t="shared" si="3"/>
        <v>0.66601941747572813</v>
      </c>
      <c r="I14" s="7">
        <f t="shared" si="4"/>
        <v>7.3203883495145625</v>
      </c>
      <c r="J14">
        <v>331</v>
      </c>
      <c r="K14" s="2">
        <f t="shared" si="5"/>
        <v>0.64271844660194177</v>
      </c>
      <c r="L14" s="7">
        <f t="shared" si="41"/>
        <v>7.8543689320388355</v>
      </c>
      <c r="M14">
        <v>49</v>
      </c>
      <c r="N14" s="2">
        <f t="shared" si="6"/>
        <v>9.5145631067961159E-2</v>
      </c>
      <c r="O14" s="7">
        <f t="shared" si="7"/>
        <v>3.8058252427184462</v>
      </c>
      <c r="P14">
        <v>0.27100000000000002</v>
      </c>
      <c r="Q14" s="7">
        <f t="shared" si="8"/>
        <v>6.7500000000000018</v>
      </c>
      <c r="R14">
        <v>0.93700000000000006</v>
      </c>
      <c r="S14" s="7">
        <f t="shared" si="9"/>
        <v>8.4250000000000007</v>
      </c>
      <c r="V14" t="s">
        <v>193</v>
      </c>
      <c r="W14" s="7">
        <f t="shared" si="10"/>
        <v>41.654535695115413</v>
      </c>
      <c r="X14">
        <v>138</v>
      </c>
      <c r="Y14">
        <v>34</v>
      </c>
      <c r="Z14" s="2">
        <f t="shared" si="11"/>
        <v>0.24637681159420291</v>
      </c>
      <c r="AA14" s="7">
        <f t="shared" si="12"/>
        <v>8.0139559849704778</v>
      </c>
      <c r="AB14">
        <v>89</v>
      </c>
      <c r="AC14" s="2">
        <f t="shared" si="13"/>
        <v>0.64492753623188404</v>
      </c>
      <c r="AD14" s="7">
        <f t="shared" si="14"/>
        <v>6.8985507246376807</v>
      </c>
      <c r="AE14">
        <v>80</v>
      </c>
      <c r="AF14" s="2">
        <f t="shared" si="15"/>
        <v>0.57971014492753625</v>
      </c>
      <c r="AG14" s="7">
        <f t="shared" si="42"/>
        <v>6.5942028985507246</v>
      </c>
      <c r="AH14">
        <v>15</v>
      </c>
      <c r="AI14" s="2">
        <f t="shared" si="16"/>
        <v>0.10869565217391304</v>
      </c>
      <c r="AJ14" s="7">
        <f t="shared" si="17"/>
        <v>4.3478260869565215</v>
      </c>
      <c r="AK14">
        <v>0.28599999999999998</v>
      </c>
      <c r="AL14" s="7">
        <f t="shared" si="18"/>
        <v>7.9999999999999982</v>
      </c>
      <c r="AM14">
        <v>0.91200000000000003</v>
      </c>
      <c r="AN14" s="7">
        <f t="shared" si="19"/>
        <v>7.8000000000000016</v>
      </c>
      <c r="AQ14" t="s">
        <v>33</v>
      </c>
      <c r="AR14" s="7">
        <f t="shared" si="20"/>
        <v>42.463206627680307</v>
      </c>
      <c r="AS14">
        <v>76</v>
      </c>
      <c r="AT14">
        <v>22</v>
      </c>
      <c r="AU14" s="2">
        <f t="shared" si="21"/>
        <v>0.28947368421052633</v>
      </c>
      <c r="AV14" s="7">
        <f t="shared" si="22"/>
        <v>9.610136452241715</v>
      </c>
      <c r="AW14">
        <v>45</v>
      </c>
      <c r="AX14" s="2">
        <f t="shared" si="23"/>
        <v>0.59210526315789469</v>
      </c>
      <c r="AY14" s="7">
        <f t="shared" si="24"/>
        <v>5.8421052631578938</v>
      </c>
      <c r="AZ14">
        <v>69</v>
      </c>
      <c r="BA14" s="2">
        <f t="shared" si="25"/>
        <v>0.90789473684210531</v>
      </c>
      <c r="BB14" s="7">
        <f t="shared" si="26"/>
        <v>10</v>
      </c>
      <c r="BC14">
        <v>2</v>
      </c>
      <c r="BD14" s="2">
        <f t="shared" si="27"/>
        <v>2.6315789473684209E-2</v>
      </c>
      <c r="BE14" s="7">
        <f t="shared" si="28"/>
        <v>1.0526315789473684</v>
      </c>
      <c r="BF14">
        <v>0.28399999999999997</v>
      </c>
      <c r="BG14" s="7">
        <f t="shared" si="29"/>
        <v>7.8333333333333313</v>
      </c>
      <c r="BH14">
        <v>0.92500000000000004</v>
      </c>
      <c r="BI14" s="7">
        <f t="shared" si="30"/>
        <v>8.1250000000000018</v>
      </c>
      <c r="BM14" t="s">
        <v>194</v>
      </c>
      <c r="BN14" s="7">
        <f t="shared" si="31"/>
        <v>42.651453352086264</v>
      </c>
      <c r="BO14">
        <v>79</v>
      </c>
      <c r="BP14">
        <v>16</v>
      </c>
      <c r="BQ14" s="2">
        <f t="shared" si="32"/>
        <v>0.20253164556962025</v>
      </c>
      <c r="BR14" s="7">
        <f t="shared" si="33"/>
        <v>6.3900609470229721</v>
      </c>
      <c r="BS14">
        <v>47</v>
      </c>
      <c r="BT14" s="2">
        <f t="shared" si="34"/>
        <v>0.59493670886075944</v>
      </c>
      <c r="BU14" s="7">
        <f t="shared" si="35"/>
        <v>5.8987341772151893</v>
      </c>
      <c r="BV14">
        <v>57</v>
      </c>
      <c r="BW14" s="2">
        <f t="shared" si="36"/>
        <v>0.72151898734177211</v>
      </c>
      <c r="BX14" s="7">
        <f t="shared" si="43"/>
        <v>9.4303797468354418</v>
      </c>
      <c r="BY14">
        <v>13</v>
      </c>
      <c r="BZ14" s="2">
        <f t="shared" si="37"/>
        <v>0.16455696202531644</v>
      </c>
      <c r="CA14" s="7">
        <f t="shared" si="38"/>
        <v>6.5822784810126578</v>
      </c>
      <c r="CB14">
        <v>0.28000000000000003</v>
      </c>
      <c r="CC14" s="7">
        <f t="shared" si="39"/>
        <v>7.5000000000000018</v>
      </c>
      <c r="CD14">
        <v>0.874</v>
      </c>
      <c r="CE14" s="7">
        <f t="shared" si="40"/>
        <v>6.8500000000000005</v>
      </c>
    </row>
    <row r="15" spans="1:83" x14ac:dyDescent="0.25">
      <c r="A15" t="s">
        <v>19</v>
      </c>
      <c r="B15" s="7">
        <f t="shared" si="0"/>
        <v>41.40168451584114</v>
      </c>
      <c r="C15">
        <v>498</v>
      </c>
      <c r="D15">
        <v>114</v>
      </c>
      <c r="E15" s="2">
        <f t="shared" si="1"/>
        <v>0.2289156626506024</v>
      </c>
      <c r="F15" s="7">
        <f t="shared" si="2"/>
        <v>7.3672467648371249</v>
      </c>
      <c r="G15">
        <v>323</v>
      </c>
      <c r="H15" s="2">
        <f t="shared" si="3"/>
        <v>0.64859437751004012</v>
      </c>
      <c r="I15" s="7">
        <f t="shared" si="4"/>
        <v>6.9718875502008029</v>
      </c>
      <c r="J15">
        <v>361</v>
      </c>
      <c r="K15" s="2">
        <f t="shared" si="5"/>
        <v>0.72489959839357432</v>
      </c>
      <c r="L15" s="7">
        <f t="shared" si="41"/>
        <v>9.4979919678714868</v>
      </c>
      <c r="M15">
        <v>9</v>
      </c>
      <c r="N15" s="2">
        <f t="shared" si="6"/>
        <v>1.8072289156626505E-2</v>
      </c>
      <c r="O15" s="7">
        <f t="shared" si="7"/>
        <v>0.72289156626506024</v>
      </c>
      <c r="P15">
        <v>0.29699999999999999</v>
      </c>
      <c r="Q15" s="7">
        <f t="shared" si="8"/>
        <v>8.9166666666666661</v>
      </c>
      <c r="R15">
        <v>0.91700000000000004</v>
      </c>
      <c r="S15" s="7">
        <f>MAX(1,(MIN(10,(R15 - 0.6) / (1 - 0.6)*10)))</f>
        <v>7.9250000000000007</v>
      </c>
      <c r="V15" t="s">
        <v>69</v>
      </c>
      <c r="W15" s="7">
        <f t="shared" si="10"/>
        <v>41.617592592592594</v>
      </c>
      <c r="X15">
        <v>120</v>
      </c>
      <c r="Y15">
        <v>12</v>
      </c>
      <c r="Z15" s="2">
        <f t="shared" si="11"/>
        <v>0.1</v>
      </c>
      <c r="AA15" s="7">
        <f t="shared" si="12"/>
        <v>2.5925925925925926</v>
      </c>
      <c r="AB15">
        <v>89</v>
      </c>
      <c r="AC15" s="2">
        <f t="shared" si="13"/>
        <v>0.7416666666666667</v>
      </c>
      <c r="AD15" s="7">
        <f t="shared" si="14"/>
        <v>8.8333333333333339</v>
      </c>
      <c r="AE15">
        <v>55</v>
      </c>
      <c r="AF15" s="2">
        <f t="shared" si="15"/>
        <v>0.45833333333333331</v>
      </c>
      <c r="AG15" s="7">
        <f t="shared" si="42"/>
        <v>4.1666666666666661</v>
      </c>
      <c r="AH15">
        <v>47</v>
      </c>
      <c r="AI15" s="2">
        <f t="shared" si="16"/>
        <v>0.39166666666666666</v>
      </c>
      <c r="AJ15" s="7">
        <f t="shared" si="17"/>
        <v>10</v>
      </c>
      <c r="AK15">
        <v>0.31</v>
      </c>
      <c r="AL15" s="7">
        <f t="shared" si="18"/>
        <v>10</v>
      </c>
      <c r="AM15">
        <v>0.84099999999999997</v>
      </c>
      <c r="AN15" s="7">
        <f t="shared" si="19"/>
        <v>6.0249999999999995</v>
      </c>
      <c r="AQ15" t="s">
        <v>665</v>
      </c>
      <c r="AR15" s="7">
        <f t="shared" si="20"/>
        <v>41.919692863595301</v>
      </c>
      <c r="AS15">
        <v>41</v>
      </c>
      <c r="AT15">
        <v>8</v>
      </c>
      <c r="AU15" s="2">
        <f t="shared" si="21"/>
        <v>0.1951219512195122</v>
      </c>
      <c r="AV15" s="7">
        <f t="shared" si="22"/>
        <v>6.1156278229448962</v>
      </c>
      <c r="AW15">
        <v>31</v>
      </c>
      <c r="AX15" s="2">
        <f t="shared" si="23"/>
        <v>0.75609756097560976</v>
      </c>
      <c r="AY15" s="7">
        <f t="shared" si="24"/>
        <v>9.1219512195121961</v>
      </c>
      <c r="AZ15">
        <v>23</v>
      </c>
      <c r="BA15" s="2">
        <f t="shared" si="25"/>
        <v>0.56097560975609762</v>
      </c>
      <c r="BB15" s="7">
        <f t="shared" si="26"/>
        <v>6.2195121951219523</v>
      </c>
      <c r="BC15">
        <v>7</v>
      </c>
      <c r="BD15" s="2">
        <f t="shared" si="27"/>
        <v>0.17073170731707318</v>
      </c>
      <c r="BE15" s="7">
        <f t="shared" si="28"/>
        <v>6.8292682926829276</v>
      </c>
      <c r="BF15">
        <v>0.28100000000000003</v>
      </c>
      <c r="BG15" s="7">
        <f t="shared" si="29"/>
        <v>7.5833333333333357</v>
      </c>
      <c r="BH15">
        <v>0.84199999999999997</v>
      </c>
      <c r="BI15" s="7">
        <f t="shared" si="30"/>
        <v>6.05</v>
      </c>
      <c r="BM15" t="s">
        <v>31</v>
      </c>
      <c r="BN15" s="7">
        <f t="shared" si="31"/>
        <v>41.206885090218421</v>
      </c>
      <c r="BO15">
        <v>78</v>
      </c>
      <c r="BP15">
        <v>19</v>
      </c>
      <c r="BQ15" s="2">
        <f t="shared" si="32"/>
        <v>0.24358974358974358</v>
      </c>
      <c r="BR15" s="7">
        <f t="shared" si="33"/>
        <v>7.9107312440645767</v>
      </c>
      <c r="BS15">
        <v>47</v>
      </c>
      <c r="BT15" s="2">
        <f t="shared" si="34"/>
        <v>0.60256410256410253</v>
      </c>
      <c r="BU15" s="7">
        <f t="shared" si="35"/>
        <v>6.0512820512820511</v>
      </c>
      <c r="BV15">
        <v>52</v>
      </c>
      <c r="BW15" s="2">
        <f t="shared" si="36"/>
        <v>0.66666666666666663</v>
      </c>
      <c r="BX15" s="7">
        <f t="shared" si="43"/>
        <v>8.3333333333333321</v>
      </c>
      <c r="BY15">
        <v>10</v>
      </c>
      <c r="BZ15" s="2">
        <f t="shared" si="37"/>
        <v>0.12820512820512819</v>
      </c>
      <c r="CA15" s="7">
        <f t="shared" si="38"/>
        <v>5.1282051282051277</v>
      </c>
      <c r="CB15">
        <v>0.26300000000000001</v>
      </c>
      <c r="CC15" s="7">
        <f t="shared" si="39"/>
        <v>6.0833333333333339</v>
      </c>
      <c r="CD15">
        <v>0.90800000000000003</v>
      </c>
      <c r="CE15" s="7">
        <f t="shared" si="40"/>
        <v>7.7000000000000011</v>
      </c>
    </row>
    <row r="16" spans="1:83" x14ac:dyDescent="0.25">
      <c r="A16" t="s">
        <v>29</v>
      </c>
      <c r="B16" s="7">
        <f t="shared" si="0"/>
        <v>40.532838401060907</v>
      </c>
      <c r="C16">
        <v>391</v>
      </c>
      <c r="D16">
        <v>97</v>
      </c>
      <c r="E16" s="2">
        <f t="shared" si="1"/>
        <v>0.24808184143222506</v>
      </c>
      <c r="F16" s="7">
        <f t="shared" si="2"/>
        <v>8.0771052382305584</v>
      </c>
      <c r="G16">
        <v>294</v>
      </c>
      <c r="H16" s="2">
        <f t="shared" si="3"/>
        <v>0.75191815856777489</v>
      </c>
      <c r="I16" s="7">
        <f t="shared" si="4"/>
        <v>9.0383631713554973</v>
      </c>
      <c r="J16">
        <v>249</v>
      </c>
      <c r="K16" s="2">
        <f t="shared" si="5"/>
        <v>0.63682864450127874</v>
      </c>
      <c r="L16" s="7">
        <f t="shared" si="41"/>
        <v>7.7365728900255748</v>
      </c>
      <c r="M16">
        <v>17</v>
      </c>
      <c r="N16" s="2">
        <f t="shared" si="6"/>
        <v>4.3478260869565216E-2</v>
      </c>
      <c r="O16" s="7">
        <f t="shared" si="7"/>
        <v>1.7391304347826086</v>
      </c>
      <c r="P16">
        <v>0.27300000000000002</v>
      </c>
      <c r="Q16" s="7">
        <f t="shared" si="8"/>
        <v>6.9166666666666687</v>
      </c>
      <c r="R16">
        <v>0.88100000000000001</v>
      </c>
      <c r="S16" s="7">
        <f t="shared" ref="S16:S79" si="44">MAX(1,(MIN(10,(R16 - 0.6) / (1 - 0.6)*10)))</f>
        <v>7.0250000000000004</v>
      </c>
      <c r="V16" t="s">
        <v>20</v>
      </c>
      <c r="W16" s="7">
        <f t="shared" si="10"/>
        <v>41.550757575757579</v>
      </c>
      <c r="X16">
        <v>110</v>
      </c>
      <c r="Y16">
        <v>24</v>
      </c>
      <c r="Z16" s="2">
        <f t="shared" si="11"/>
        <v>0.21818181818181817</v>
      </c>
      <c r="AA16" s="7">
        <f t="shared" si="12"/>
        <v>6.9696969696969688</v>
      </c>
      <c r="AB16">
        <v>77</v>
      </c>
      <c r="AC16" s="2">
        <f t="shared" si="13"/>
        <v>0.7</v>
      </c>
      <c r="AD16" s="7">
        <f t="shared" si="14"/>
        <v>7.9999999999999991</v>
      </c>
      <c r="AE16">
        <v>71</v>
      </c>
      <c r="AF16" s="2">
        <f t="shared" si="15"/>
        <v>0.6454545454545455</v>
      </c>
      <c r="AG16" s="7">
        <f t="shared" si="42"/>
        <v>7.9090909090909101</v>
      </c>
      <c r="AH16">
        <v>1</v>
      </c>
      <c r="AI16" s="2">
        <f t="shared" si="16"/>
        <v>9.0909090909090905E-3</v>
      </c>
      <c r="AJ16" s="7">
        <f t="shared" si="17"/>
        <v>0.36363636363636365</v>
      </c>
      <c r="AK16">
        <v>0.30499999999999999</v>
      </c>
      <c r="AL16" s="7">
        <f t="shared" si="18"/>
        <v>9.5833333333333321</v>
      </c>
      <c r="AM16">
        <v>0.94899999999999995</v>
      </c>
      <c r="AN16" s="7">
        <f t="shared" si="19"/>
        <v>8.7249999999999996</v>
      </c>
      <c r="AQ16" t="s">
        <v>240</v>
      </c>
      <c r="AR16" s="7">
        <f t="shared" si="20"/>
        <v>40.740993265993261</v>
      </c>
      <c r="AS16">
        <v>55</v>
      </c>
      <c r="AT16">
        <v>11</v>
      </c>
      <c r="AU16" s="2">
        <f t="shared" si="21"/>
        <v>0.2</v>
      </c>
      <c r="AV16" s="7">
        <f t="shared" si="22"/>
        <v>6.2962962962962967</v>
      </c>
      <c r="AW16">
        <v>41</v>
      </c>
      <c r="AX16" s="2">
        <f t="shared" si="23"/>
        <v>0.74545454545454548</v>
      </c>
      <c r="AY16" s="7">
        <f t="shared" si="24"/>
        <v>8.9090909090909101</v>
      </c>
      <c r="AZ16">
        <v>31</v>
      </c>
      <c r="BA16" s="2">
        <f t="shared" si="25"/>
        <v>0.5636363636363636</v>
      </c>
      <c r="BB16" s="7">
        <f t="shared" si="26"/>
        <v>6.2727272727272716</v>
      </c>
      <c r="BC16">
        <v>2</v>
      </c>
      <c r="BD16" s="2">
        <f t="shared" si="27"/>
        <v>3.6363636363636362E-2</v>
      </c>
      <c r="BE16" s="7">
        <f t="shared" si="28"/>
        <v>1.4545454545454546</v>
      </c>
      <c r="BF16">
        <v>0.30499999999999999</v>
      </c>
      <c r="BG16" s="7">
        <f t="shared" si="29"/>
        <v>9.5833333333333321</v>
      </c>
      <c r="BH16">
        <v>0.92900000000000005</v>
      </c>
      <c r="BI16" s="7">
        <f t="shared" si="30"/>
        <v>8.2250000000000014</v>
      </c>
      <c r="BM16" t="s">
        <v>14</v>
      </c>
      <c r="BN16" s="7">
        <f t="shared" si="31"/>
        <v>40.452069044352989</v>
      </c>
      <c r="BO16">
        <v>81</v>
      </c>
      <c r="BP16">
        <v>16</v>
      </c>
      <c r="BQ16" s="2">
        <f t="shared" si="32"/>
        <v>0.19753086419753085</v>
      </c>
      <c r="BR16" s="7">
        <f t="shared" si="33"/>
        <v>6.2048468221307722</v>
      </c>
      <c r="BS16">
        <v>55</v>
      </c>
      <c r="BT16" s="2">
        <f t="shared" si="34"/>
        <v>0.67901234567901236</v>
      </c>
      <c r="BU16" s="7">
        <f t="shared" si="35"/>
        <v>7.5802469135802477</v>
      </c>
      <c r="BV16">
        <v>54</v>
      </c>
      <c r="BW16" s="2">
        <f t="shared" si="36"/>
        <v>0.66666666666666663</v>
      </c>
      <c r="BX16" s="7">
        <f t="shared" si="43"/>
        <v>8.3333333333333321</v>
      </c>
      <c r="BY16">
        <v>4</v>
      </c>
      <c r="BZ16" s="2">
        <f t="shared" si="37"/>
        <v>4.9382716049382713E-2</v>
      </c>
      <c r="CA16" s="7">
        <f t="shared" si="38"/>
        <v>1.9753086419753085</v>
      </c>
      <c r="CB16">
        <v>0.29599999999999999</v>
      </c>
      <c r="CC16" s="7">
        <f t="shared" si="39"/>
        <v>8.8333333333333321</v>
      </c>
      <c r="CD16">
        <v>0.90100000000000002</v>
      </c>
      <c r="CE16" s="7">
        <f t="shared" si="40"/>
        <v>7.5250000000000004</v>
      </c>
    </row>
    <row r="17" spans="1:83" x14ac:dyDescent="0.25">
      <c r="A17" t="s">
        <v>17</v>
      </c>
      <c r="B17" s="7">
        <f t="shared" si="0"/>
        <v>40.404344729344743</v>
      </c>
      <c r="C17">
        <v>390</v>
      </c>
      <c r="D17">
        <v>102</v>
      </c>
      <c r="E17" s="2">
        <f t="shared" si="1"/>
        <v>0.26153846153846155</v>
      </c>
      <c r="F17" s="7">
        <f t="shared" si="2"/>
        <v>8.5754985754985764</v>
      </c>
      <c r="G17">
        <v>264</v>
      </c>
      <c r="H17" s="2">
        <f t="shared" si="3"/>
        <v>0.67692307692307696</v>
      </c>
      <c r="I17" s="7">
        <f t="shared" si="4"/>
        <v>7.5384615384615392</v>
      </c>
      <c r="J17">
        <v>242</v>
      </c>
      <c r="K17" s="2">
        <f t="shared" si="5"/>
        <v>0.62051282051282053</v>
      </c>
      <c r="L17" s="7">
        <f t="shared" si="41"/>
        <v>7.4102564102564106</v>
      </c>
      <c r="M17">
        <v>15</v>
      </c>
      <c r="N17" s="2">
        <f t="shared" si="6"/>
        <v>3.8461538461538464E-2</v>
      </c>
      <c r="O17" s="7">
        <f t="shared" si="7"/>
        <v>1.5384615384615385</v>
      </c>
      <c r="P17">
        <v>0.27900000000000003</v>
      </c>
      <c r="Q17" s="7">
        <f t="shared" si="8"/>
        <v>7.4166666666666696</v>
      </c>
      <c r="R17">
        <v>0.91700000000000004</v>
      </c>
      <c r="S17" s="7">
        <f t="shared" si="44"/>
        <v>7.9250000000000007</v>
      </c>
      <c r="V17" t="s">
        <v>194</v>
      </c>
      <c r="W17" s="7">
        <f t="shared" si="10"/>
        <v>41.417063492063491</v>
      </c>
      <c r="X17">
        <v>140</v>
      </c>
      <c r="Y17">
        <v>30</v>
      </c>
      <c r="Z17" s="2">
        <f t="shared" si="11"/>
        <v>0.21428571428571427</v>
      </c>
      <c r="AA17" s="7">
        <f t="shared" si="12"/>
        <v>6.8253968253968242</v>
      </c>
      <c r="AB17">
        <v>83</v>
      </c>
      <c r="AC17" s="2">
        <f t="shared" si="13"/>
        <v>0.59285714285714286</v>
      </c>
      <c r="AD17" s="7">
        <f t="shared" si="14"/>
        <v>5.8571428571428577</v>
      </c>
      <c r="AE17">
        <v>92</v>
      </c>
      <c r="AF17" s="2">
        <f t="shared" si="15"/>
        <v>0.65714285714285714</v>
      </c>
      <c r="AG17" s="7">
        <f t="shared" si="42"/>
        <v>8.1428571428571423</v>
      </c>
      <c r="AH17">
        <v>14</v>
      </c>
      <c r="AI17" s="2">
        <f t="shared" si="16"/>
        <v>0.1</v>
      </c>
      <c r="AJ17" s="7">
        <f t="shared" si="17"/>
        <v>4</v>
      </c>
      <c r="AK17">
        <v>0.29399999999999998</v>
      </c>
      <c r="AL17" s="7">
        <f t="shared" si="18"/>
        <v>8.6666666666666661</v>
      </c>
      <c r="AM17">
        <v>0.91700000000000004</v>
      </c>
      <c r="AN17" s="7">
        <f t="shared" si="19"/>
        <v>7.9250000000000007</v>
      </c>
      <c r="AQ17" t="s">
        <v>159</v>
      </c>
      <c r="AR17" s="7">
        <f t="shared" si="20"/>
        <v>40.328228869895533</v>
      </c>
      <c r="AS17">
        <v>78</v>
      </c>
      <c r="AT17">
        <v>14</v>
      </c>
      <c r="AU17" s="2">
        <f t="shared" si="21"/>
        <v>0.17948717948717949</v>
      </c>
      <c r="AV17" s="7">
        <f t="shared" si="22"/>
        <v>5.5365622032288702</v>
      </c>
      <c r="AW17">
        <v>49</v>
      </c>
      <c r="AX17" s="2">
        <f t="shared" si="23"/>
        <v>0.62820512820512819</v>
      </c>
      <c r="AY17" s="7">
        <f t="shared" si="24"/>
        <v>6.5641025641025639</v>
      </c>
      <c r="AZ17">
        <v>46</v>
      </c>
      <c r="BA17" s="2">
        <f t="shared" si="25"/>
        <v>0.58974358974358976</v>
      </c>
      <c r="BB17" s="7">
        <f t="shared" si="26"/>
        <v>6.7948717948717956</v>
      </c>
      <c r="BC17">
        <v>11</v>
      </c>
      <c r="BD17" s="2">
        <f t="shared" si="27"/>
        <v>0.14102564102564102</v>
      </c>
      <c r="BE17" s="7">
        <f t="shared" si="28"/>
        <v>5.6410256410256405</v>
      </c>
      <c r="BF17">
        <v>0.3</v>
      </c>
      <c r="BG17" s="7">
        <f t="shared" si="29"/>
        <v>9.1666666666666661</v>
      </c>
      <c r="BH17">
        <v>0.86499999999999999</v>
      </c>
      <c r="BI17" s="7">
        <f t="shared" si="30"/>
        <v>6.625</v>
      </c>
      <c r="BM17" t="s">
        <v>46</v>
      </c>
      <c r="BN17" s="7">
        <f t="shared" si="31"/>
        <v>38.835704607046075</v>
      </c>
      <c r="BO17">
        <v>82</v>
      </c>
      <c r="BP17">
        <v>15</v>
      </c>
      <c r="BQ17" s="2">
        <f t="shared" si="32"/>
        <v>0.18292682926829268</v>
      </c>
      <c r="BR17" s="7">
        <f t="shared" si="33"/>
        <v>5.6639566395663952</v>
      </c>
      <c r="BS17">
        <v>55</v>
      </c>
      <c r="BT17" s="2">
        <f t="shared" si="34"/>
        <v>0.67073170731707321</v>
      </c>
      <c r="BU17" s="7">
        <f t="shared" si="35"/>
        <v>7.4146341463414647</v>
      </c>
      <c r="BV17">
        <v>52</v>
      </c>
      <c r="BW17" s="2">
        <f t="shared" si="36"/>
        <v>0.63414634146341464</v>
      </c>
      <c r="BX17" s="7">
        <f t="shared" si="43"/>
        <v>7.6829268292682933</v>
      </c>
      <c r="BY17">
        <v>11</v>
      </c>
      <c r="BZ17" s="2">
        <f t="shared" si="37"/>
        <v>0.13414634146341464</v>
      </c>
      <c r="CA17" s="7">
        <f t="shared" si="38"/>
        <v>5.3658536585365857</v>
      </c>
      <c r="CB17">
        <v>0.28100000000000003</v>
      </c>
      <c r="CC17" s="7">
        <f t="shared" si="39"/>
        <v>7.5833333333333357</v>
      </c>
      <c r="CD17">
        <v>0.80500000000000005</v>
      </c>
      <c r="CE17" s="7">
        <f t="shared" si="40"/>
        <v>5.1250000000000018</v>
      </c>
    </row>
    <row r="18" spans="1:83" x14ac:dyDescent="0.25">
      <c r="A18" t="s">
        <v>69</v>
      </c>
      <c r="B18" s="7">
        <f t="shared" si="0"/>
        <v>40.283887271551023</v>
      </c>
      <c r="C18">
        <v>458</v>
      </c>
      <c r="D18">
        <v>61</v>
      </c>
      <c r="E18" s="2">
        <f t="shared" si="1"/>
        <v>0.1331877729257642</v>
      </c>
      <c r="F18" s="7">
        <f t="shared" si="2"/>
        <v>3.8217693676208957</v>
      </c>
      <c r="G18">
        <v>303</v>
      </c>
      <c r="H18" s="2">
        <f t="shared" si="3"/>
        <v>0.66157205240174677</v>
      </c>
      <c r="I18" s="7">
        <f t="shared" si="4"/>
        <v>7.2314410480349354</v>
      </c>
      <c r="J18">
        <v>236</v>
      </c>
      <c r="K18" s="2">
        <f t="shared" si="5"/>
        <v>0.51528384279475981</v>
      </c>
      <c r="L18" s="7">
        <f t="shared" si="41"/>
        <v>5.3056768558951966</v>
      </c>
      <c r="M18">
        <v>115</v>
      </c>
      <c r="N18" s="2">
        <f t="shared" si="6"/>
        <v>0.25109170305676853</v>
      </c>
      <c r="O18" s="7">
        <f t="shared" si="7"/>
        <v>10</v>
      </c>
      <c r="P18">
        <v>0.29199999999999998</v>
      </c>
      <c r="Q18" s="7">
        <f t="shared" si="8"/>
        <v>8.4999999999999982</v>
      </c>
      <c r="R18">
        <v>0.81699999999999995</v>
      </c>
      <c r="S18" s="7">
        <f t="shared" si="44"/>
        <v>5.4249999999999989</v>
      </c>
      <c r="V18" t="s">
        <v>17</v>
      </c>
      <c r="W18" s="7">
        <f t="shared" si="10"/>
        <v>40.523873873873875</v>
      </c>
      <c r="X18">
        <v>148</v>
      </c>
      <c r="Y18">
        <v>39</v>
      </c>
      <c r="Z18" s="2">
        <f t="shared" si="11"/>
        <v>0.26351351351351349</v>
      </c>
      <c r="AA18" s="7">
        <f t="shared" si="12"/>
        <v>8.6486486486486474</v>
      </c>
      <c r="AB18">
        <v>89</v>
      </c>
      <c r="AC18" s="2">
        <f t="shared" si="13"/>
        <v>0.60135135135135132</v>
      </c>
      <c r="AD18" s="7">
        <f t="shared" si="14"/>
        <v>6.0270270270270263</v>
      </c>
      <c r="AE18">
        <v>98</v>
      </c>
      <c r="AF18" s="2">
        <f t="shared" si="15"/>
        <v>0.66216216216216217</v>
      </c>
      <c r="AG18" s="7">
        <f t="shared" si="42"/>
        <v>8.2432432432432439</v>
      </c>
      <c r="AH18">
        <v>6</v>
      </c>
      <c r="AI18" s="2">
        <f t="shared" si="16"/>
        <v>4.0540540540540543E-2</v>
      </c>
      <c r="AJ18" s="7">
        <f t="shared" si="17"/>
        <v>1.6216216216216217</v>
      </c>
      <c r="AK18">
        <v>0.28699999999999998</v>
      </c>
      <c r="AL18" s="7">
        <f t="shared" si="18"/>
        <v>8.0833333333333321</v>
      </c>
      <c r="AM18">
        <v>0.91600000000000004</v>
      </c>
      <c r="AN18" s="7">
        <f t="shared" si="19"/>
        <v>7.9000000000000012</v>
      </c>
      <c r="AQ18" t="s">
        <v>15</v>
      </c>
      <c r="AR18" s="7">
        <f t="shared" si="20"/>
        <v>39.965993265993269</v>
      </c>
      <c r="AS18">
        <v>44</v>
      </c>
      <c r="AT18">
        <v>7</v>
      </c>
      <c r="AU18" s="2">
        <f t="shared" si="21"/>
        <v>0.15909090909090909</v>
      </c>
      <c r="AV18" s="7">
        <f t="shared" si="22"/>
        <v>4.7811447811447811</v>
      </c>
      <c r="AW18">
        <v>30</v>
      </c>
      <c r="AX18" s="2">
        <f t="shared" si="23"/>
        <v>0.68181818181818177</v>
      </c>
      <c r="AY18" s="7">
        <f t="shared" si="24"/>
        <v>7.6363636363636358</v>
      </c>
      <c r="AZ18">
        <v>18</v>
      </c>
      <c r="BA18" s="2">
        <f t="shared" si="25"/>
        <v>0.40909090909090912</v>
      </c>
      <c r="BB18" s="7">
        <f t="shared" si="26"/>
        <v>3.1818181818181825</v>
      </c>
      <c r="BC18">
        <v>13</v>
      </c>
      <c r="BD18" s="2">
        <f t="shared" si="27"/>
        <v>0.29545454545454547</v>
      </c>
      <c r="BE18" s="7">
        <f t="shared" si="28"/>
        <v>10</v>
      </c>
      <c r="BF18">
        <v>0.28799999999999998</v>
      </c>
      <c r="BG18" s="7">
        <f t="shared" si="29"/>
        <v>8.1666666666666661</v>
      </c>
      <c r="BH18">
        <v>0.84799999999999998</v>
      </c>
      <c r="BI18" s="7">
        <f t="shared" si="30"/>
        <v>6.2</v>
      </c>
      <c r="BM18" t="s">
        <v>33</v>
      </c>
      <c r="BN18" s="7">
        <f t="shared" si="31"/>
        <v>38.732407407407408</v>
      </c>
      <c r="BO18">
        <v>80</v>
      </c>
      <c r="BP18">
        <v>22</v>
      </c>
      <c r="BQ18" s="2">
        <f t="shared" si="32"/>
        <v>0.27500000000000002</v>
      </c>
      <c r="BR18" s="7">
        <f t="shared" si="33"/>
        <v>9.0740740740740744</v>
      </c>
      <c r="BS18">
        <v>46</v>
      </c>
      <c r="BT18" s="2">
        <f t="shared" si="34"/>
        <v>0.57499999999999996</v>
      </c>
      <c r="BU18" s="7">
        <f t="shared" si="35"/>
        <v>5.4999999999999991</v>
      </c>
      <c r="BV18">
        <v>62</v>
      </c>
      <c r="BW18" s="2">
        <f t="shared" si="36"/>
        <v>0.77500000000000002</v>
      </c>
      <c r="BX18" s="7">
        <f t="shared" si="43"/>
        <v>10</v>
      </c>
      <c r="BY18">
        <v>1</v>
      </c>
      <c r="BZ18" s="2">
        <f t="shared" si="37"/>
        <v>1.2500000000000001E-2</v>
      </c>
      <c r="CA18" s="7">
        <f t="shared" si="38"/>
        <v>0.5</v>
      </c>
      <c r="CB18">
        <v>0.26600000000000001</v>
      </c>
      <c r="CC18" s="7">
        <f t="shared" si="39"/>
        <v>6.3333333333333339</v>
      </c>
      <c r="CD18">
        <v>0.89300000000000002</v>
      </c>
      <c r="CE18" s="7">
        <f t="shared" si="40"/>
        <v>7.3250000000000002</v>
      </c>
    </row>
    <row r="19" spans="1:83" x14ac:dyDescent="0.25">
      <c r="A19" t="s">
        <v>18</v>
      </c>
      <c r="B19" s="7">
        <f t="shared" si="0"/>
        <v>40.160752078609228</v>
      </c>
      <c r="C19">
        <v>392</v>
      </c>
      <c r="D19">
        <v>73</v>
      </c>
      <c r="E19" s="2">
        <f t="shared" si="1"/>
        <v>0.18622448979591838</v>
      </c>
      <c r="F19" s="7">
        <f t="shared" si="2"/>
        <v>5.7860922146636433</v>
      </c>
      <c r="G19">
        <v>258</v>
      </c>
      <c r="H19" s="2">
        <f t="shared" si="3"/>
        <v>0.65816326530612246</v>
      </c>
      <c r="I19" s="7">
        <f t="shared" si="4"/>
        <v>7.1632653061224492</v>
      </c>
      <c r="J19">
        <v>283</v>
      </c>
      <c r="K19" s="2">
        <f t="shared" si="5"/>
        <v>0.72193877551020413</v>
      </c>
      <c r="L19" s="7">
        <f t="shared" si="41"/>
        <v>9.4387755102040831</v>
      </c>
      <c r="M19">
        <v>7</v>
      </c>
      <c r="N19" s="2">
        <f t="shared" si="6"/>
        <v>1.7857142857142856E-2</v>
      </c>
      <c r="O19" s="7">
        <f t="shared" si="7"/>
        <v>0.71428571428571419</v>
      </c>
      <c r="P19">
        <v>0.29899999999999999</v>
      </c>
      <c r="Q19" s="7">
        <f t="shared" si="8"/>
        <v>9.0833333333333321</v>
      </c>
      <c r="R19">
        <v>0.91900000000000004</v>
      </c>
      <c r="S19" s="7">
        <f t="shared" si="44"/>
        <v>7.9750000000000014</v>
      </c>
      <c r="V19" t="s">
        <v>55</v>
      </c>
      <c r="W19" s="7">
        <f t="shared" si="10"/>
        <v>40.295346628679965</v>
      </c>
      <c r="X19">
        <v>156</v>
      </c>
      <c r="Y19">
        <v>38</v>
      </c>
      <c r="Z19" s="2">
        <f t="shared" si="11"/>
        <v>0.24358974358974358</v>
      </c>
      <c r="AA19" s="7">
        <f t="shared" si="12"/>
        <v>7.9107312440645767</v>
      </c>
      <c r="AB19">
        <v>101</v>
      </c>
      <c r="AC19" s="2">
        <f t="shared" si="13"/>
        <v>0.64743589743589747</v>
      </c>
      <c r="AD19" s="7">
        <f t="shared" si="14"/>
        <v>6.9487179487179498</v>
      </c>
      <c r="AE19">
        <v>113</v>
      </c>
      <c r="AF19" s="2">
        <f t="shared" si="15"/>
        <v>0.72435897435897434</v>
      </c>
      <c r="AG19" s="7">
        <f t="shared" si="42"/>
        <v>9.4871794871794872</v>
      </c>
      <c r="AH19">
        <v>5</v>
      </c>
      <c r="AI19" s="2">
        <f t="shared" si="16"/>
        <v>3.2051282051282048E-2</v>
      </c>
      <c r="AJ19" s="7">
        <f t="shared" si="17"/>
        <v>1.2820512820512819</v>
      </c>
      <c r="AK19">
        <v>0.27900000000000003</v>
      </c>
      <c r="AL19" s="7">
        <f t="shared" si="18"/>
        <v>7.4166666666666696</v>
      </c>
      <c r="AM19">
        <v>0.89</v>
      </c>
      <c r="AN19" s="7">
        <f t="shared" si="19"/>
        <v>7.2500000000000009</v>
      </c>
      <c r="AQ19" t="s">
        <v>31</v>
      </c>
      <c r="AR19" s="7">
        <f t="shared" si="20"/>
        <v>39.330994152046785</v>
      </c>
      <c r="AS19">
        <v>76</v>
      </c>
      <c r="AT19">
        <v>18</v>
      </c>
      <c r="AU19" s="2">
        <f t="shared" si="21"/>
        <v>0.23684210526315788</v>
      </c>
      <c r="AV19" s="7">
        <f t="shared" si="22"/>
        <v>7.6608187134502916</v>
      </c>
      <c r="AW19">
        <v>47</v>
      </c>
      <c r="AX19" s="2">
        <f t="shared" si="23"/>
        <v>0.61842105263157898</v>
      </c>
      <c r="AY19" s="7">
        <f t="shared" si="24"/>
        <v>6.3684210526315796</v>
      </c>
      <c r="AZ19">
        <v>50</v>
      </c>
      <c r="BA19" s="2">
        <f t="shared" si="25"/>
        <v>0.65789473684210531</v>
      </c>
      <c r="BB19" s="7">
        <f t="shared" si="26"/>
        <v>8.1578947368421062</v>
      </c>
      <c r="BC19">
        <v>8</v>
      </c>
      <c r="BD19" s="2">
        <f t="shared" si="27"/>
        <v>0.10526315789473684</v>
      </c>
      <c r="BE19" s="7">
        <f t="shared" si="28"/>
        <v>4.2105263157894735</v>
      </c>
      <c r="BF19">
        <v>0.26600000000000001</v>
      </c>
      <c r="BG19" s="7">
        <f t="shared" si="29"/>
        <v>6.3333333333333339</v>
      </c>
      <c r="BH19">
        <v>0.86399999999999999</v>
      </c>
      <c r="BI19" s="7">
        <f t="shared" si="30"/>
        <v>6.6000000000000005</v>
      </c>
      <c r="BM19" t="s">
        <v>29</v>
      </c>
      <c r="BN19" s="7">
        <f t="shared" si="31"/>
        <v>38.479880728185812</v>
      </c>
      <c r="BO19">
        <v>59</v>
      </c>
      <c r="BP19">
        <v>14</v>
      </c>
      <c r="BQ19" s="2">
        <f t="shared" si="32"/>
        <v>0.23728813559322035</v>
      </c>
      <c r="BR19" s="7">
        <f t="shared" si="33"/>
        <v>7.6773383553044567</v>
      </c>
      <c r="BS19">
        <v>42</v>
      </c>
      <c r="BT19" s="2">
        <f t="shared" si="34"/>
        <v>0.71186440677966101</v>
      </c>
      <c r="BU19" s="7">
        <f t="shared" si="35"/>
        <v>8.2372881355932197</v>
      </c>
      <c r="BV19">
        <v>36</v>
      </c>
      <c r="BW19" s="2">
        <f t="shared" si="36"/>
        <v>0.61016949152542377</v>
      </c>
      <c r="BX19" s="7">
        <f t="shared" si="43"/>
        <v>7.2033898305084758</v>
      </c>
      <c r="BY19">
        <v>4</v>
      </c>
      <c r="BZ19" s="2">
        <f t="shared" si="37"/>
        <v>6.7796610169491525E-2</v>
      </c>
      <c r="CA19" s="7">
        <f t="shared" si="38"/>
        <v>2.7118644067796609</v>
      </c>
      <c r="CB19">
        <v>0.26500000000000001</v>
      </c>
      <c r="CC19" s="7">
        <f t="shared" si="39"/>
        <v>6.2500000000000009</v>
      </c>
      <c r="CD19">
        <v>0.85599999999999998</v>
      </c>
      <c r="CE19" s="7">
        <f t="shared" si="40"/>
        <v>6.4</v>
      </c>
    </row>
    <row r="20" spans="1:83" x14ac:dyDescent="0.25">
      <c r="A20" t="s">
        <v>21</v>
      </c>
      <c r="B20" s="7">
        <f t="shared" si="0"/>
        <v>39.306467298808656</v>
      </c>
      <c r="C20">
        <v>457</v>
      </c>
      <c r="D20">
        <v>126</v>
      </c>
      <c r="E20" s="2">
        <f t="shared" si="1"/>
        <v>0.27571115973741794</v>
      </c>
      <c r="F20" s="7">
        <f t="shared" si="2"/>
        <v>9.1004133236080715</v>
      </c>
      <c r="G20">
        <v>263</v>
      </c>
      <c r="H20" s="2">
        <f t="shared" si="3"/>
        <v>0.57549234135667393</v>
      </c>
      <c r="I20" s="7">
        <f t="shared" si="4"/>
        <v>5.5098468271334786</v>
      </c>
      <c r="J20">
        <v>324</v>
      </c>
      <c r="K20" s="2">
        <f t="shared" si="5"/>
        <v>0.70897155361050324</v>
      </c>
      <c r="L20" s="7">
        <f t="shared" si="41"/>
        <v>9.1794310722100647</v>
      </c>
      <c r="M20">
        <v>4</v>
      </c>
      <c r="N20" s="2">
        <f t="shared" si="6"/>
        <v>8.7527352297592995E-3</v>
      </c>
      <c r="O20" s="7">
        <f t="shared" si="7"/>
        <v>0.35010940919037198</v>
      </c>
      <c r="P20">
        <v>0.27900000000000003</v>
      </c>
      <c r="Q20" s="7">
        <f t="shared" si="8"/>
        <v>7.4166666666666696</v>
      </c>
      <c r="R20">
        <v>0.91</v>
      </c>
      <c r="S20" s="7">
        <f t="shared" si="44"/>
        <v>7.7500000000000018</v>
      </c>
      <c r="V20" t="s">
        <v>53</v>
      </c>
      <c r="W20" s="7">
        <f t="shared" si="10"/>
        <v>39.878276353276355</v>
      </c>
      <c r="X20">
        <v>156</v>
      </c>
      <c r="Y20">
        <v>39</v>
      </c>
      <c r="Z20" s="2">
        <f t="shared" si="11"/>
        <v>0.25</v>
      </c>
      <c r="AA20" s="7">
        <f t="shared" si="12"/>
        <v>8.148148148148147</v>
      </c>
      <c r="AB20">
        <v>101</v>
      </c>
      <c r="AC20" s="2">
        <f t="shared" si="13"/>
        <v>0.64743589743589747</v>
      </c>
      <c r="AD20" s="7">
        <f t="shared" si="14"/>
        <v>6.9487179487179498</v>
      </c>
      <c r="AE20">
        <v>111</v>
      </c>
      <c r="AF20" s="2">
        <f t="shared" si="15"/>
        <v>0.71153846153846156</v>
      </c>
      <c r="AG20" s="7">
        <f t="shared" si="42"/>
        <v>9.2307692307692317</v>
      </c>
      <c r="AH20">
        <v>4</v>
      </c>
      <c r="AI20" s="2">
        <f t="shared" si="16"/>
        <v>2.564102564102564E-2</v>
      </c>
      <c r="AJ20" s="7">
        <f t="shared" si="17"/>
        <v>1.0256410256410255</v>
      </c>
      <c r="AK20">
        <v>0.27100000000000002</v>
      </c>
      <c r="AL20" s="7">
        <f t="shared" si="18"/>
        <v>6.7500000000000018</v>
      </c>
      <c r="AM20">
        <v>0.91100000000000003</v>
      </c>
      <c r="AN20" s="7">
        <f t="shared" si="19"/>
        <v>7.7750000000000004</v>
      </c>
      <c r="AQ20" t="s">
        <v>194</v>
      </c>
      <c r="AR20" s="7">
        <f t="shared" si="20"/>
        <v>39.004577464788738</v>
      </c>
      <c r="AS20">
        <v>71</v>
      </c>
      <c r="AT20">
        <v>15</v>
      </c>
      <c r="AU20" s="2">
        <f t="shared" si="21"/>
        <v>0.21126760563380281</v>
      </c>
      <c r="AV20" s="7">
        <f t="shared" si="22"/>
        <v>6.713615023474178</v>
      </c>
      <c r="AW20">
        <v>33</v>
      </c>
      <c r="AX20" s="2">
        <f t="shared" si="23"/>
        <v>0.46478873239436619</v>
      </c>
      <c r="AY20" s="7">
        <f t="shared" si="24"/>
        <v>3.295774647887324</v>
      </c>
      <c r="AZ20">
        <v>51</v>
      </c>
      <c r="BA20" s="2">
        <f t="shared" si="25"/>
        <v>0.71830985915492962</v>
      </c>
      <c r="BB20" s="7">
        <f t="shared" si="26"/>
        <v>9.3661971830985919</v>
      </c>
      <c r="BC20">
        <v>14</v>
      </c>
      <c r="BD20" s="2">
        <f t="shared" si="27"/>
        <v>0.19718309859154928</v>
      </c>
      <c r="BE20" s="7">
        <f t="shared" si="28"/>
        <v>7.8873239436619711</v>
      </c>
      <c r="BF20">
        <v>0.25800000000000001</v>
      </c>
      <c r="BG20" s="7">
        <f t="shared" si="29"/>
        <v>5.6666666666666679</v>
      </c>
      <c r="BH20">
        <v>0.84299999999999997</v>
      </c>
      <c r="BI20" s="7">
        <f t="shared" si="30"/>
        <v>6.0749999999999993</v>
      </c>
      <c r="BM20" t="s">
        <v>263</v>
      </c>
      <c r="BN20" s="7">
        <f t="shared" si="31"/>
        <v>38.468518518518522</v>
      </c>
      <c r="BO20">
        <v>50</v>
      </c>
      <c r="BP20">
        <v>13</v>
      </c>
      <c r="BQ20" s="2">
        <f t="shared" si="32"/>
        <v>0.26</v>
      </c>
      <c r="BR20" s="7">
        <f t="shared" si="33"/>
        <v>8.518518518518519</v>
      </c>
      <c r="BS20">
        <v>32</v>
      </c>
      <c r="BT20" s="2">
        <f t="shared" si="34"/>
        <v>0.64</v>
      </c>
      <c r="BU20" s="7">
        <f t="shared" si="35"/>
        <v>6.8000000000000007</v>
      </c>
      <c r="BV20">
        <v>30</v>
      </c>
      <c r="BW20" s="2">
        <f t="shared" si="36"/>
        <v>0.6</v>
      </c>
      <c r="BX20" s="7">
        <f t="shared" si="43"/>
        <v>7</v>
      </c>
      <c r="BY20">
        <v>5</v>
      </c>
      <c r="BZ20" s="2">
        <f t="shared" si="37"/>
        <v>0.1</v>
      </c>
      <c r="CA20" s="7">
        <f t="shared" si="38"/>
        <v>4</v>
      </c>
      <c r="CB20">
        <v>0.25600000000000001</v>
      </c>
      <c r="CC20" s="7">
        <f t="shared" si="39"/>
        <v>5.5</v>
      </c>
      <c r="CD20">
        <v>0.86599999999999999</v>
      </c>
      <c r="CE20" s="7">
        <f t="shared" si="40"/>
        <v>6.65</v>
      </c>
    </row>
    <row r="21" spans="1:83" x14ac:dyDescent="0.25">
      <c r="A21" t="s">
        <v>22</v>
      </c>
      <c r="B21" s="7">
        <f t="shared" si="0"/>
        <v>39.013328807422496</v>
      </c>
      <c r="C21">
        <v>491</v>
      </c>
      <c r="D21">
        <v>90</v>
      </c>
      <c r="E21" s="2">
        <f t="shared" si="1"/>
        <v>0.18329938900203666</v>
      </c>
      <c r="F21" s="7">
        <f t="shared" si="2"/>
        <v>5.6777551482235804</v>
      </c>
      <c r="G21">
        <v>308</v>
      </c>
      <c r="H21" s="2">
        <f t="shared" si="3"/>
        <v>0.62729124236252543</v>
      </c>
      <c r="I21" s="7">
        <f t="shared" si="4"/>
        <v>6.5458248472505085</v>
      </c>
      <c r="J21">
        <v>327</v>
      </c>
      <c r="K21" s="2">
        <f t="shared" si="5"/>
        <v>0.66598778004073322</v>
      </c>
      <c r="L21" s="7">
        <f t="shared" si="41"/>
        <v>8.3197556008146645</v>
      </c>
      <c r="M21">
        <v>25</v>
      </c>
      <c r="N21" s="2">
        <f t="shared" si="6"/>
        <v>5.0916496945010187E-2</v>
      </c>
      <c r="O21" s="7">
        <f t="shared" si="7"/>
        <v>2.0366598778004077</v>
      </c>
      <c r="P21">
        <v>0.29899999999999999</v>
      </c>
      <c r="Q21" s="7">
        <f t="shared" si="8"/>
        <v>9.0833333333333321</v>
      </c>
      <c r="R21">
        <v>0.89400000000000002</v>
      </c>
      <c r="S21" s="7">
        <f t="shared" si="44"/>
        <v>7.3500000000000014</v>
      </c>
      <c r="V21" t="s">
        <v>44</v>
      </c>
      <c r="W21" s="7">
        <f t="shared" si="10"/>
        <v>39.63604651162791</v>
      </c>
      <c r="X21">
        <v>129</v>
      </c>
      <c r="Y21">
        <v>36</v>
      </c>
      <c r="Z21" s="2">
        <f t="shared" si="11"/>
        <v>0.27906976744186046</v>
      </c>
      <c r="AA21" s="7">
        <f t="shared" si="12"/>
        <v>9.224806201550388</v>
      </c>
      <c r="AB21">
        <v>73</v>
      </c>
      <c r="AC21" s="2">
        <f t="shared" si="13"/>
        <v>0.56589147286821706</v>
      </c>
      <c r="AD21" s="7">
        <f t="shared" si="14"/>
        <v>5.3178294573643416</v>
      </c>
      <c r="AE21">
        <v>99</v>
      </c>
      <c r="AF21" s="2">
        <f t="shared" si="15"/>
        <v>0.76744186046511631</v>
      </c>
      <c r="AG21" s="7">
        <f t="shared" si="42"/>
        <v>10</v>
      </c>
      <c r="AH21">
        <v>1</v>
      </c>
      <c r="AI21" s="2">
        <f t="shared" si="16"/>
        <v>7.7519379844961239E-3</v>
      </c>
      <c r="AJ21" s="7">
        <f t="shared" si="17"/>
        <v>0.31007751937984496</v>
      </c>
      <c r="AK21">
        <v>0.26600000000000001</v>
      </c>
      <c r="AL21" s="7">
        <f t="shared" si="18"/>
        <v>6.3333333333333339</v>
      </c>
      <c r="AM21">
        <v>0.93799999999999994</v>
      </c>
      <c r="AN21" s="7">
        <f t="shared" si="19"/>
        <v>8.4499999999999993</v>
      </c>
      <c r="AQ21" t="s">
        <v>14</v>
      </c>
      <c r="AR21" s="7">
        <f t="shared" si="20"/>
        <v>38.090204678362568</v>
      </c>
      <c r="AS21">
        <v>76</v>
      </c>
      <c r="AT21">
        <v>9</v>
      </c>
      <c r="AU21" s="2">
        <f t="shared" si="21"/>
        <v>0.11842105263157894</v>
      </c>
      <c r="AV21" s="7">
        <f t="shared" si="22"/>
        <v>3.2748538011695905</v>
      </c>
      <c r="AW21">
        <v>50</v>
      </c>
      <c r="AX21" s="2">
        <f t="shared" si="23"/>
        <v>0.65789473684210531</v>
      </c>
      <c r="AY21" s="7">
        <f t="shared" si="24"/>
        <v>7.1578947368421062</v>
      </c>
      <c r="AZ21">
        <v>48</v>
      </c>
      <c r="BA21" s="2">
        <f t="shared" si="25"/>
        <v>0.63157894736842102</v>
      </c>
      <c r="BB21" s="7">
        <f t="shared" si="26"/>
        <v>7.6315789473684204</v>
      </c>
      <c r="BC21">
        <v>7</v>
      </c>
      <c r="BD21" s="2">
        <f t="shared" si="27"/>
        <v>9.2105263157894732E-2</v>
      </c>
      <c r="BE21" s="7">
        <f t="shared" si="28"/>
        <v>3.6842105263157894</v>
      </c>
      <c r="BF21">
        <v>0.30299999999999999</v>
      </c>
      <c r="BG21" s="7">
        <f t="shared" si="29"/>
        <v>9.4166666666666661</v>
      </c>
      <c r="BH21">
        <v>0.877</v>
      </c>
      <c r="BI21" s="7">
        <f t="shared" si="30"/>
        <v>6.9249999999999998</v>
      </c>
      <c r="BM21" t="s">
        <v>51</v>
      </c>
      <c r="BN21" s="7">
        <f t="shared" si="31"/>
        <v>37.937378167641327</v>
      </c>
      <c r="BO21">
        <v>76</v>
      </c>
      <c r="BP21">
        <v>14</v>
      </c>
      <c r="BQ21" s="2">
        <f t="shared" si="32"/>
        <v>0.18421052631578946</v>
      </c>
      <c r="BR21" s="7">
        <f t="shared" si="33"/>
        <v>5.7115009746588683</v>
      </c>
      <c r="BS21">
        <v>45</v>
      </c>
      <c r="BT21" s="2">
        <f t="shared" si="34"/>
        <v>0.59210526315789469</v>
      </c>
      <c r="BU21" s="7">
        <f t="shared" si="35"/>
        <v>5.8421052631578938</v>
      </c>
      <c r="BV21">
        <v>52</v>
      </c>
      <c r="BW21" s="2">
        <f t="shared" si="36"/>
        <v>0.68421052631578949</v>
      </c>
      <c r="BX21" s="7">
        <f t="shared" si="43"/>
        <v>8.6842105263157894</v>
      </c>
      <c r="BY21">
        <v>6</v>
      </c>
      <c r="BZ21" s="2">
        <f t="shared" si="37"/>
        <v>7.8947368421052627E-2</v>
      </c>
      <c r="CA21" s="7">
        <f t="shared" si="38"/>
        <v>3.1578947368421053</v>
      </c>
      <c r="CB21">
        <v>0.28799999999999998</v>
      </c>
      <c r="CC21" s="7">
        <f t="shared" si="39"/>
        <v>8.1666666666666661</v>
      </c>
      <c r="CD21">
        <v>0.85499999999999998</v>
      </c>
      <c r="CE21" s="7">
        <f t="shared" si="40"/>
        <v>6.375</v>
      </c>
    </row>
    <row r="22" spans="1:83" x14ac:dyDescent="0.25">
      <c r="A22" t="s">
        <v>16</v>
      </c>
      <c r="B22" s="7">
        <f t="shared" si="0"/>
        <v>38.861459890383657</v>
      </c>
      <c r="C22">
        <v>446</v>
      </c>
      <c r="D22">
        <v>90</v>
      </c>
      <c r="E22" s="2">
        <f t="shared" si="1"/>
        <v>0.20179372197309417</v>
      </c>
      <c r="F22" s="7">
        <f t="shared" si="2"/>
        <v>6.3627304434479317</v>
      </c>
      <c r="G22">
        <v>300</v>
      </c>
      <c r="H22" s="2">
        <f t="shared" si="3"/>
        <v>0.67264573991031396</v>
      </c>
      <c r="I22" s="7">
        <f t="shared" si="4"/>
        <v>7.4529147982062796</v>
      </c>
      <c r="J22">
        <v>292</v>
      </c>
      <c r="K22" s="2">
        <f t="shared" si="5"/>
        <v>0.6547085201793722</v>
      </c>
      <c r="L22" s="7">
        <f t="shared" si="41"/>
        <v>8.0941704035874444</v>
      </c>
      <c r="M22">
        <v>16</v>
      </c>
      <c r="N22" s="2">
        <f t="shared" si="6"/>
        <v>3.5874439461883408E-2</v>
      </c>
      <c r="O22" s="7">
        <f t="shared" si="7"/>
        <v>1.4349775784753362</v>
      </c>
      <c r="P22">
        <v>0.28199999999999997</v>
      </c>
      <c r="Q22" s="7">
        <f t="shared" si="8"/>
        <v>7.6666666666666652</v>
      </c>
      <c r="R22">
        <v>0.91400000000000003</v>
      </c>
      <c r="S22" s="7">
        <f t="shared" si="44"/>
        <v>7.8500000000000014</v>
      </c>
      <c r="V22" t="s">
        <v>54</v>
      </c>
      <c r="W22" s="7">
        <f t="shared" si="10"/>
        <v>39.28226810881678</v>
      </c>
      <c r="X22">
        <v>113</v>
      </c>
      <c r="Y22">
        <v>32</v>
      </c>
      <c r="Z22" s="2">
        <f t="shared" si="11"/>
        <v>0.2831858407079646</v>
      </c>
      <c r="AA22" s="7">
        <f t="shared" si="12"/>
        <v>9.377253359554242</v>
      </c>
      <c r="AB22">
        <v>76</v>
      </c>
      <c r="AC22" s="2">
        <f t="shared" si="13"/>
        <v>0.67256637168141598</v>
      </c>
      <c r="AD22" s="7">
        <f t="shared" si="14"/>
        <v>7.45132743362832</v>
      </c>
      <c r="AE22">
        <v>71</v>
      </c>
      <c r="AF22" s="2">
        <f t="shared" si="15"/>
        <v>0.62831858407079644</v>
      </c>
      <c r="AG22" s="7">
        <f t="shared" si="42"/>
        <v>7.5663716814159283</v>
      </c>
      <c r="AH22">
        <v>1</v>
      </c>
      <c r="AI22" s="2">
        <f t="shared" si="16"/>
        <v>8.8495575221238937E-3</v>
      </c>
      <c r="AJ22" s="7">
        <f t="shared" si="17"/>
        <v>0.35398230088495575</v>
      </c>
      <c r="AK22">
        <v>0.26600000000000001</v>
      </c>
      <c r="AL22" s="7">
        <f t="shared" si="18"/>
        <v>6.3333333333333339</v>
      </c>
      <c r="AM22">
        <v>0.92800000000000005</v>
      </c>
      <c r="AN22" s="7">
        <f t="shared" si="19"/>
        <v>8.2000000000000011</v>
      </c>
      <c r="AQ22" t="s">
        <v>263</v>
      </c>
      <c r="AR22" s="7">
        <f t="shared" si="20"/>
        <v>37.924999999999997</v>
      </c>
      <c r="AS22">
        <v>60</v>
      </c>
      <c r="AT22">
        <v>21</v>
      </c>
      <c r="AU22" s="2">
        <f t="shared" si="21"/>
        <v>0.35</v>
      </c>
      <c r="AV22" s="7">
        <f t="shared" si="22"/>
        <v>10</v>
      </c>
      <c r="AW22">
        <v>45</v>
      </c>
      <c r="AX22" s="2">
        <f t="shared" si="23"/>
        <v>0.75</v>
      </c>
      <c r="AY22" s="7">
        <f t="shared" si="24"/>
        <v>9</v>
      </c>
      <c r="AZ22">
        <v>38</v>
      </c>
      <c r="BA22" s="2">
        <f t="shared" si="25"/>
        <v>0.6333333333333333</v>
      </c>
      <c r="BB22" s="7">
        <f t="shared" si="26"/>
        <v>7.6666666666666661</v>
      </c>
      <c r="BC22">
        <v>1</v>
      </c>
      <c r="BD22" s="2">
        <f t="shared" si="27"/>
        <v>1.6666666666666666E-2</v>
      </c>
      <c r="BE22" s="7">
        <f t="shared" si="28"/>
        <v>0.66666666666666663</v>
      </c>
      <c r="BF22">
        <v>0.23100000000000001</v>
      </c>
      <c r="BG22" s="7">
        <f t="shared" si="29"/>
        <v>3.4166666666666674</v>
      </c>
      <c r="BH22">
        <v>0.88700000000000001</v>
      </c>
      <c r="BI22" s="7">
        <f t="shared" si="30"/>
        <v>7.1750000000000007</v>
      </c>
      <c r="BM22" t="s">
        <v>53</v>
      </c>
      <c r="BN22" s="7">
        <f t="shared" si="31"/>
        <v>37.928679962013298</v>
      </c>
      <c r="BO22">
        <v>78</v>
      </c>
      <c r="BP22">
        <v>19</v>
      </c>
      <c r="BQ22" s="2">
        <f t="shared" si="32"/>
        <v>0.24358974358974358</v>
      </c>
      <c r="BR22" s="7">
        <f t="shared" si="33"/>
        <v>7.9107312440645767</v>
      </c>
      <c r="BS22">
        <v>45</v>
      </c>
      <c r="BT22" s="2">
        <f t="shared" si="34"/>
        <v>0.57692307692307687</v>
      </c>
      <c r="BU22" s="7">
        <f t="shared" si="35"/>
        <v>5.5384615384615374</v>
      </c>
      <c r="BV22">
        <v>59</v>
      </c>
      <c r="BW22" s="2">
        <f t="shared" si="36"/>
        <v>0.75641025641025639</v>
      </c>
      <c r="BX22" s="7">
        <f t="shared" si="43"/>
        <v>10</v>
      </c>
      <c r="BY22">
        <v>1</v>
      </c>
      <c r="BZ22" s="2">
        <f t="shared" si="37"/>
        <v>1.282051282051282E-2</v>
      </c>
      <c r="CA22" s="7">
        <f t="shared" si="38"/>
        <v>0.51282051282051277</v>
      </c>
      <c r="CB22">
        <v>0.26700000000000002</v>
      </c>
      <c r="CC22" s="7">
        <f t="shared" si="39"/>
        <v>6.4166666666666679</v>
      </c>
      <c r="CD22">
        <v>0.90200000000000002</v>
      </c>
      <c r="CE22" s="7">
        <f t="shared" si="40"/>
        <v>7.5500000000000007</v>
      </c>
    </row>
    <row r="23" spans="1:83" x14ac:dyDescent="0.25">
      <c r="A23" t="s">
        <v>34</v>
      </c>
      <c r="B23" s="7">
        <f t="shared" si="0"/>
        <v>38.113465403387885</v>
      </c>
      <c r="C23">
        <v>516</v>
      </c>
      <c r="D23">
        <v>121</v>
      </c>
      <c r="E23" s="2">
        <f t="shared" si="1"/>
        <v>0.23449612403100775</v>
      </c>
      <c r="F23" s="7">
        <f t="shared" si="2"/>
        <v>7.5739305196669537</v>
      </c>
      <c r="G23">
        <v>310</v>
      </c>
      <c r="H23" s="2">
        <f t="shared" si="3"/>
        <v>0.60077519379844957</v>
      </c>
      <c r="I23" s="7">
        <f t="shared" si="4"/>
        <v>6.0155038759689914</v>
      </c>
      <c r="J23">
        <v>359</v>
      </c>
      <c r="K23" s="2">
        <f t="shared" si="5"/>
        <v>0.69573643410852715</v>
      </c>
      <c r="L23" s="7">
        <f t="shared" si="41"/>
        <v>8.9147286821705425</v>
      </c>
      <c r="M23">
        <v>7</v>
      </c>
      <c r="N23" s="2">
        <f t="shared" si="6"/>
        <v>1.3565891472868217E-2</v>
      </c>
      <c r="O23" s="7">
        <f t="shared" si="7"/>
        <v>0.54263565891472865</v>
      </c>
      <c r="P23">
        <v>0.28499999999999998</v>
      </c>
      <c r="Q23" s="7">
        <f t="shared" si="8"/>
        <v>7.9166666666666652</v>
      </c>
      <c r="R23">
        <v>0.88600000000000001</v>
      </c>
      <c r="S23" s="7">
        <f t="shared" si="44"/>
        <v>7.15</v>
      </c>
      <c r="V23" t="s">
        <v>30</v>
      </c>
      <c r="W23" s="7">
        <f t="shared" si="10"/>
        <v>39.278328645100792</v>
      </c>
      <c r="X23">
        <v>158</v>
      </c>
      <c r="Y23">
        <v>31</v>
      </c>
      <c r="Z23" s="2">
        <f t="shared" si="11"/>
        <v>0.19620253164556961</v>
      </c>
      <c r="AA23" s="7">
        <f t="shared" si="12"/>
        <v>6.1556493202062814</v>
      </c>
      <c r="AB23">
        <v>102</v>
      </c>
      <c r="AC23" s="2">
        <f t="shared" si="13"/>
        <v>0.64556962025316456</v>
      </c>
      <c r="AD23" s="7">
        <f t="shared" si="14"/>
        <v>6.9113924050632916</v>
      </c>
      <c r="AE23">
        <v>99</v>
      </c>
      <c r="AF23" s="2">
        <f t="shared" si="15"/>
        <v>0.62658227848101267</v>
      </c>
      <c r="AG23" s="7">
        <f t="shared" si="42"/>
        <v>7.5316455696202533</v>
      </c>
      <c r="AH23">
        <v>12</v>
      </c>
      <c r="AI23" s="2">
        <f t="shared" si="16"/>
        <v>7.5949367088607597E-2</v>
      </c>
      <c r="AJ23" s="7">
        <f t="shared" si="17"/>
        <v>3.037974683544304</v>
      </c>
      <c r="AK23">
        <v>0.29399999999999998</v>
      </c>
      <c r="AL23" s="7">
        <f t="shared" si="18"/>
        <v>8.6666666666666661</v>
      </c>
      <c r="AM23">
        <v>0.879</v>
      </c>
      <c r="AN23" s="7">
        <f t="shared" si="19"/>
        <v>6.9749999999999996</v>
      </c>
      <c r="AQ23" t="s">
        <v>61</v>
      </c>
      <c r="AR23" s="7">
        <f t="shared" si="20"/>
        <v>37.882996632996637</v>
      </c>
      <c r="AS23">
        <v>77</v>
      </c>
      <c r="AT23">
        <v>17</v>
      </c>
      <c r="AU23" s="2">
        <f t="shared" si="21"/>
        <v>0.22077922077922077</v>
      </c>
      <c r="AV23" s="7">
        <f t="shared" si="22"/>
        <v>7.0658970658970652</v>
      </c>
      <c r="AW23">
        <v>45</v>
      </c>
      <c r="AX23" s="2">
        <f t="shared" si="23"/>
        <v>0.58441558441558439</v>
      </c>
      <c r="AY23" s="7">
        <f t="shared" si="24"/>
        <v>5.6883116883116882</v>
      </c>
      <c r="AZ23">
        <v>56</v>
      </c>
      <c r="BA23" s="2">
        <f t="shared" si="25"/>
        <v>0.72727272727272729</v>
      </c>
      <c r="BB23" s="7">
        <f t="shared" si="26"/>
        <v>9.5454545454545467</v>
      </c>
      <c r="BC23">
        <v>0</v>
      </c>
      <c r="BD23" s="2">
        <f t="shared" si="27"/>
        <v>0</v>
      </c>
      <c r="BE23" s="7">
        <f t="shared" si="28"/>
        <v>0</v>
      </c>
      <c r="BF23">
        <v>0.29299999999999998</v>
      </c>
      <c r="BG23" s="7">
        <f t="shared" si="29"/>
        <v>8.5833333333333321</v>
      </c>
      <c r="BH23">
        <v>0.88</v>
      </c>
      <c r="BI23" s="7">
        <f t="shared" si="30"/>
        <v>7.0000000000000009</v>
      </c>
      <c r="BM23" t="s">
        <v>231</v>
      </c>
      <c r="BN23" s="7">
        <f t="shared" si="31"/>
        <v>37.401455026455025</v>
      </c>
      <c r="BO23">
        <v>56</v>
      </c>
      <c r="BP23">
        <v>10</v>
      </c>
      <c r="BQ23" s="2">
        <f t="shared" si="32"/>
        <v>0.17857142857142858</v>
      </c>
      <c r="BR23" s="7">
        <f t="shared" si="33"/>
        <v>5.5026455026455023</v>
      </c>
      <c r="BS23">
        <v>33</v>
      </c>
      <c r="BT23" s="2">
        <f t="shared" si="34"/>
        <v>0.5892857142857143</v>
      </c>
      <c r="BU23" s="7">
        <f t="shared" si="35"/>
        <v>5.7857142857142865</v>
      </c>
      <c r="BV23">
        <v>30</v>
      </c>
      <c r="BW23" s="2">
        <f t="shared" si="36"/>
        <v>0.5357142857142857</v>
      </c>
      <c r="BX23" s="7">
        <f t="shared" si="43"/>
        <v>5.7142857142857135</v>
      </c>
      <c r="BY23">
        <v>11</v>
      </c>
      <c r="BZ23" s="2">
        <f t="shared" si="37"/>
        <v>0.19642857142857142</v>
      </c>
      <c r="CA23" s="7">
        <f t="shared" si="38"/>
        <v>7.8571428571428568</v>
      </c>
      <c r="CB23">
        <v>0.27900000000000003</v>
      </c>
      <c r="CC23" s="7">
        <f t="shared" si="39"/>
        <v>7.4166666666666696</v>
      </c>
      <c r="CD23">
        <v>0.80500000000000005</v>
      </c>
      <c r="CE23" s="7">
        <f t="shared" si="40"/>
        <v>5.1250000000000018</v>
      </c>
    </row>
    <row r="24" spans="1:83" x14ac:dyDescent="0.25">
      <c r="A24" t="s">
        <v>55</v>
      </c>
      <c r="B24" s="7">
        <f t="shared" si="0"/>
        <v>37.591836734693885</v>
      </c>
      <c r="C24">
        <v>490</v>
      </c>
      <c r="D24">
        <v>102</v>
      </c>
      <c r="E24" s="2">
        <f t="shared" si="1"/>
        <v>0.20816326530612245</v>
      </c>
      <c r="F24" s="7">
        <f t="shared" si="2"/>
        <v>6.5986394557823127</v>
      </c>
      <c r="G24">
        <v>321</v>
      </c>
      <c r="H24" s="2">
        <f t="shared" si="3"/>
        <v>0.6551020408163265</v>
      </c>
      <c r="I24" s="7">
        <f t="shared" si="4"/>
        <v>7.1020408163265305</v>
      </c>
      <c r="J24">
        <v>337</v>
      </c>
      <c r="K24" s="2">
        <f t="shared" si="5"/>
        <v>0.68775510204081636</v>
      </c>
      <c r="L24" s="7">
        <f t="shared" si="41"/>
        <v>8.7551020408163271</v>
      </c>
      <c r="M24">
        <v>18</v>
      </c>
      <c r="N24" s="2">
        <f t="shared" si="6"/>
        <v>3.6734693877551024E-2</v>
      </c>
      <c r="O24" s="7">
        <f t="shared" si="7"/>
        <v>1.4693877551020409</v>
      </c>
      <c r="P24">
        <v>0.27900000000000003</v>
      </c>
      <c r="Q24" s="7">
        <f t="shared" si="8"/>
        <v>7.4166666666666696</v>
      </c>
      <c r="R24">
        <v>0.85</v>
      </c>
      <c r="S24" s="7">
        <f t="shared" si="44"/>
        <v>6.25</v>
      </c>
      <c r="V24" t="s">
        <v>14</v>
      </c>
      <c r="W24" s="7">
        <f t="shared" si="10"/>
        <v>39.22378290239925</v>
      </c>
      <c r="X24">
        <v>159</v>
      </c>
      <c r="Y24">
        <v>31</v>
      </c>
      <c r="Z24" s="2">
        <f t="shared" si="11"/>
        <v>0.19496855345911951</v>
      </c>
      <c r="AA24" s="7">
        <f t="shared" si="12"/>
        <v>6.1099464244118327</v>
      </c>
      <c r="AB24">
        <v>120</v>
      </c>
      <c r="AC24" s="2">
        <f t="shared" si="13"/>
        <v>0.75471698113207553</v>
      </c>
      <c r="AD24" s="7">
        <f t="shared" si="14"/>
        <v>9.0943396226415114</v>
      </c>
      <c r="AE24">
        <v>83</v>
      </c>
      <c r="AF24" s="2">
        <f t="shared" si="15"/>
        <v>0.5220125786163522</v>
      </c>
      <c r="AG24" s="7">
        <f t="shared" si="42"/>
        <v>5.4402515723270444</v>
      </c>
      <c r="AH24">
        <v>8</v>
      </c>
      <c r="AI24" s="2">
        <f t="shared" si="16"/>
        <v>5.0314465408805034E-2</v>
      </c>
      <c r="AJ24" s="7">
        <f t="shared" si="17"/>
        <v>2.0125786163522013</v>
      </c>
      <c r="AK24">
        <v>0.3</v>
      </c>
      <c r="AL24" s="7">
        <f t="shared" si="18"/>
        <v>9.1666666666666661</v>
      </c>
      <c r="AM24">
        <v>0.89600000000000002</v>
      </c>
      <c r="AN24" s="7">
        <f t="shared" si="19"/>
        <v>7.4000000000000012</v>
      </c>
      <c r="AQ24" t="s">
        <v>576</v>
      </c>
      <c r="AR24" s="7">
        <f t="shared" si="20"/>
        <v>37.693518518518516</v>
      </c>
      <c r="AS24">
        <v>32</v>
      </c>
      <c r="AT24">
        <v>4</v>
      </c>
      <c r="AU24" s="2">
        <f t="shared" si="21"/>
        <v>0.125</v>
      </c>
      <c r="AV24" s="7">
        <f t="shared" si="22"/>
        <v>3.5185185185185186</v>
      </c>
      <c r="AW24">
        <v>21</v>
      </c>
      <c r="AX24" s="2">
        <f t="shared" si="23"/>
        <v>0.65625</v>
      </c>
      <c r="AY24" s="7">
        <f t="shared" si="24"/>
        <v>7.125</v>
      </c>
      <c r="AZ24">
        <v>17</v>
      </c>
      <c r="BA24" s="2">
        <f t="shared" si="25"/>
        <v>0.53125</v>
      </c>
      <c r="BB24" s="7">
        <f t="shared" si="26"/>
        <v>5.625</v>
      </c>
      <c r="BC24">
        <v>4</v>
      </c>
      <c r="BD24" s="2">
        <f t="shared" si="27"/>
        <v>0.125</v>
      </c>
      <c r="BE24" s="7">
        <f t="shared" si="28"/>
        <v>5</v>
      </c>
      <c r="BF24">
        <v>0.316</v>
      </c>
      <c r="BG24" s="7">
        <f t="shared" si="29"/>
        <v>10</v>
      </c>
      <c r="BH24">
        <v>0.85699999999999998</v>
      </c>
      <c r="BI24" s="7">
        <f t="shared" si="30"/>
        <v>6.4249999999999998</v>
      </c>
      <c r="BM24" t="s">
        <v>30</v>
      </c>
      <c r="BN24" s="7">
        <f t="shared" si="31"/>
        <v>37.240935672514617</v>
      </c>
      <c r="BO24">
        <v>76</v>
      </c>
      <c r="BP24">
        <v>15</v>
      </c>
      <c r="BQ24" s="2">
        <f t="shared" si="32"/>
        <v>0.19736842105263158</v>
      </c>
      <c r="BR24" s="7">
        <f t="shared" si="33"/>
        <v>6.1988304093567246</v>
      </c>
      <c r="BS24">
        <v>47</v>
      </c>
      <c r="BT24" s="2">
        <f t="shared" si="34"/>
        <v>0.61842105263157898</v>
      </c>
      <c r="BU24" s="7">
        <f t="shared" si="35"/>
        <v>6.3684210526315796</v>
      </c>
      <c r="BV24">
        <v>49</v>
      </c>
      <c r="BW24" s="2">
        <f t="shared" si="36"/>
        <v>0.64473684210526316</v>
      </c>
      <c r="BX24" s="7">
        <f t="shared" si="43"/>
        <v>7.8947368421052637</v>
      </c>
      <c r="BY24">
        <v>3</v>
      </c>
      <c r="BZ24" s="2">
        <f t="shared" si="37"/>
        <v>3.9473684210526314E-2</v>
      </c>
      <c r="CA24" s="7">
        <f t="shared" si="38"/>
        <v>1.5789473684210527</v>
      </c>
      <c r="CB24">
        <v>0.28899999999999998</v>
      </c>
      <c r="CC24" s="7">
        <f t="shared" si="39"/>
        <v>8.2499999999999982</v>
      </c>
      <c r="CD24">
        <v>0.878</v>
      </c>
      <c r="CE24" s="7">
        <f t="shared" si="40"/>
        <v>6.9500000000000011</v>
      </c>
    </row>
    <row r="25" spans="1:83" x14ac:dyDescent="0.25">
      <c r="A25" t="s">
        <v>31</v>
      </c>
      <c r="B25" s="7">
        <f t="shared" si="0"/>
        <v>37.400943396226417</v>
      </c>
      <c r="C25">
        <v>424</v>
      </c>
      <c r="D25">
        <v>93</v>
      </c>
      <c r="E25" s="2">
        <f t="shared" si="1"/>
        <v>0.21933962264150944</v>
      </c>
      <c r="F25" s="7">
        <f t="shared" si="2"/>
        <v>7.0125786163522008</v>
      </c>
      <c r="G25">
        <v>236</v>
      </c>
      <c r="H25" s="2">
        <f t="shared" si="3"/>
        <v>0.55660377358490565</v>
      </c>
      <c r="I25" s="7">
        <f t="shared" si="4"/>
        <v>5.132075471698113</v>
      </c>
      <c r="J25">
        <v>247</v>
      </c>
      <c r="K25" s="2">
        <f t="shared" si="5"/>
        <v>0.58254716981132071</v>
      </c>
      <c r="L25" s="7">
        <f t="shared" si="41"/>
        <v>6.6509433962264142</v>
      </c>
      <c r="M25">
        <v>55</v>
      </c>
      <c r="N25" s="2">
        <f t="shared" si="6"/>
        <v>0.12971698113207547</v>
      </c>
      <c r="O25" s="7">
        <f t="shared" si="7"/>
        <v>5.1886792452830193</v>
      </c>
      <c r="P25">
        <v>0.26400000000000001</v>
      </c>
      <c r="Q25" s="7">
        <f t="shared" si="8"/>
        <v>6.1666666666666679</v>
      </c>
      <c r="R25">
        <v>0.89</v>
      </c>
      <c r="S25" s="7">
        <f t="shared" si="44"/>
        <v>7.2500000000000009</v>
      </c>
      <c r="V25" t="s">
        <v>109</v>
      </c>
      <c r="W25" s="7">
        <f t="shared" si="10"/>
        <v>39.13140620295092</v>
      </c>
      <c r="X25">
        <v>123</v>
      </c>
      <c r="Y25">
        <v>17</v>
      </c>
      <c r="Z25" s="2">
        <f t="shared" si="11"/>
        <v>0.13821138211382114</v>
      </c>
      <c r="AA25" s="7">
        <f t="shared" si="12"/>
        <v>4.0078289671785603</v>
      </c>
      <c r="AB25">
        <v>94</v>
      </c>
      <c r="AC25" s="2">
        <f t="shared" si="13"/>
        <v>0.76422764227642281</v>
      </c>
      <c r="AD25" s="7">
        <f t="shared" si="14"/>
        <v>9.2845528455284558</v>
      </c>
      <c r="AE25">
        <v>61</v>
      </c>
      <c r="AF25" s="2">
        <f t="shared" si="15"/>
        <v>0.49593495934959347</v>
      </c>
      <c r="AG25" s="7">
        <f t="shared" si="42"/>
        <v>4.9186991869918693</v>
      </c>
      <c r="AH25">
        <v>18</v>
      </c>
      <c r="AI25" s="2">
        <f t="shared" si="16"/>
        <v>0.14634146341463414</v>
      </c>
      <c r="AJ25" s="7">
        <f t="shared" si="17"/>
        <v>5.8536585365853657</v>
      </c>
      <c r="AK25">
        <v>0.309</v>
      </c>
      <c r="AL25" s="7">
        <f t="shared" si="18"/>
        <v>9.9166666666666679</v>
      </c>
      <c r="AM25">
        <v>0.80600000000000005</v>
      </c>
      <c r="AN25" s="7">
        <f t="shared" si="19"/>
        <v>5.1500000000000012</v>
      </c>
      <c r="AQ25" t="s">
        <v>209</v>
      </c>
      <c r="AR25" s="7">
        <f t="shared" si="20"/>
        <v>37.644672754946718</v>
      </c>
      <c r="AS25">
        <v>73</v>
      </c>
      <c r="AT25">
        <v>15</v>
      </c>
      <c r="AU25" s="2">
        <f t="shared" si="21"/>
        <v>0.20547945205479451</v>
      </c>
      <c r="AV25" s="7">
        <f t="shared" si="22"/>
        <v>6.4992389649923883</v>
      </c>
      <c r="AW25">
        <v>46</v>
      </c>
      <c r="AX25" s="2">
        <f t="shared" si="23"/>
        <v>0.63013698630136983</v>
      </c>
      <c r="AY25" s="7">
        <f t="shared" si="24"/>
        <v>6.602739726027397</v>
      </c>
      <c r="AZ25">
        <v>50</v>
      </c>
      <c r="BA25" s="2">
        <f t="shared" si="25"/>
        <v>0.68493150684931503</v>
      </c>
      <c r="BB25" s="7">
        <f t="shared" si="26"/>
        <v>8.6986301369863011</v>
      </c>
      <c r="BC25">
        <v>11</v>
      </c>
      <c r="BD25" s="2">
        <f t="shared" si="27"/>
        <v>0.15068493150684931</v>
      </c>
      <c r="BE25" s="7">
        <f t="shared" si="28"/>
        <v>6.0273972602739718</v>
      </c>
      <c r="BF25">
        <v>0.255</v>
      </c>
      <c r="BG25" s="7">
        <f t="shared" si="29"/>
        <v>5.4166666666666679</v>
      </c>
      <c r="BH25">
        <v>0.77600000000000002</v>
      </c>
      <c r="BI25" s="7">
        <f t="shared" si="30"/>
        <v>4.4000000000000012</v>
      </c>
      <c r="BM25" t="s">
        <v>248</v>
      </c>
      <c r="BN25" s="7">
        <f t="shared" si="31"/>
        <v>36.921296296296298</v>
      </c>
      <c r="BO25">
        <v>64</v>
      </c>
      <c r="BP25">
        <v>11</v>
      </c>
      <c r="BQ25" s="2">
        <f t="shared" si="32"/>
        <v>0.171875</v>
      </c>
      <c r="BR25" s="7">
        <f t="shared" si="33"/>
        <v>5.2546296296296289</v>
      </c>
      <c r="BS25">
        <v>38</v>
      </c>
      <c r="BT25" s="2">
        <f t="shared" si="34"/>
        <v>0.59375</v>
      </c>
      <c r="BU25" s="7">
        <f t="shared" si="35"/>
        <v>5.875</v>
      </c>
      <c r="BV25">
        <v>38</v>
      </c>
      <c r="BW25" s="2">
        <f t="shared" si="36"/>
        <v>0.59375</v>
      </c>
      <c r="BX25" s="7">
        <f t="shared" si="43"/>
        <v>6.875</v>
      </c>
      <c r="BY25">
        <v>10</v>
      </c>
      <c r="BZ25" s="2">
        <f t="shared" si="37"/>
        <v>0.15625</v>
      </c>
      <c r="CA25" s="7">
        <f t="shared" si="38"/>
        <v>6.25</v>
      </c>
      <c r="CB25">
        <v>0.28199999999999997</v>
      </c>
      <c r="CC25" s="7">
        <f t="shared" si="39"/>
        <v>7.6666666666666652</v>
      </c>
      <c r="CD25">
        <v>0.8</v>
      </c>
      <c r="CE25" s="7">
        <f t="shared" si="40"/>
        <v>5.0000000000000009</v>
      </c>
    </row>
    <row r="26" spans="1:83" x14ac:dyDescent="0.25">
      <c r="A26" t="s">
        <v>51</v>
      </c>
      <c r="B26" s="7">
        <f t="shared" si="0"/>
        <v>36.947570970216923</v>
      </c>
      <c r="C26">
        <v>531</v>
      </c>
      <c r="D26">
        <v>113</v>
      </c>
      <c r="E26" s="2">
        <f t="shared" si="1"/>
        <v>0.2128060263653484</v>
      </c>
      <c r="F26" s="7">
        <f t="shared" si="2"/>
        <v>6.7705935690869783</v>
      </c>
      <c r="G26">
        <v>301</v>
      </c>
      <c r="H26" s="2">
        <f t="shared" si="3"/>
        <v>0.56685499058380417</v>
      </c>
      <c r="I26" s="7">
        <f t="shared" si="4"/>
        <v>5.3370998116760839</v>
      </c>
      <c r="J26">
        <v>345</v>
      </c>
      <c r="K26" s="2">
        <f t="shared" si="5"/>
        <v>0.64971751412429379</v>
      </c>
      <c r="L26" s="7">
        <f t="shared" si="41"/>
        <v>7.9943502824858754</v>
      </c>
      <c r="M26">
        <v>37</v>
      </c>
      <c r="N26" s="2">
        <f t="shared" si="6"/>
        <v>6.9679849340866296E-2</v>
      </c>
      <c r="O26" s="7">
        <f t="shared" si="7"/>
        <v>2.7871939736346518</v>
      </c>
      <c r="P26">
        <v>0.28100000000000003</v>
      </c>
      <c r="Q26" s="7">
        <f t="shared" si="8"/>
        <v>7.5833333333333357</v>
      </c>
      <c r="R26">
        <v>0.85899999999999999</v>
      </c>
      <c r="S26" s="7">
        <f t="shared" si="44"/>
        <v>6.4749999999999996</v>
      </c>
      <c r="V26" t="s">
        <v>87</v>
      </c>
      <c r="W26" s="7">
        <f t="shared" si="10"/>
        <v>38.50277777777778</v>
      </c>
      <c r="X26">
        <v>161</v>
      </c>
      <c r="Y26">
        <v>48</v>
      </c>
      <c r="Z26" s="2">
        <f t="shared" si="11"/>
        <v>0.29813664596273293</v>
      </c>
      <c r="AA26" s="7">
        <f t="shared" si="12"/>
        <v>9.9309868875086256</v>
      </c>
      <c r="AB26">
        <v>88</v>
      </c>
      <c r="AC26" s="2">
        <f t="shared" si="13"/>
        <v>0.54658385093167705</v>
      </c>
      <c r="AD26" s="7">
        <f t="shared" si="14"/>
        <v>4.9316770186335415</v>
      </c>
      <c r="AE26">
        <v>121</v>
      </c>
      <c r="AF26" s="2">
        <f t="shared" si="15"/>
        <v>0.75155279503105588</v>
      </c>
      <c r="AG26" s="7">
        <f t="shared" si="42"/>
        <v>10</v>
      </c>
      <c r="AH26">
        <v>1</v>
      </c>
      <c r="AI26" s="2">
        <f t="shared" si="16"/>
        <v>6.2111801242236021E-3</v>
      </c>
      <c r="AJ26" s="7">
        <f t="shared" si="17"/>
        <v>0.24844720496894407</v>
      </c>
      <c r="AK26">
        <v>0.27300000000000002</v>
      </c>
      <c r="AL26" s="7">
        <f t="shared" si="18"/>
        <v>6.9166666666666687</v>
      </c>
      <c r="AM26">
        <v>0.85899999999999999</v>
      </c>
      <c r="AN26" s="7">
        <f t="shared" si="19"/>
        <v>6.4749999999999996</v>
      </c>
      <c r="AQ26" t="s">
        <v>54</v>
      </c>
      <c r="AR26" s="7">
        <f t="shared" si="20"/>
        <v>37.595175438596485</v>
      </c>
      <c r="AS26">
        <v>76</v>
      </c>
      <c r="AT26">
        <v>23</v>
      </c>
      <c r="AU26" s="2">
        <f t="shared" si="21"/>
        <v>0.30263157894736842</v>
      </c>
      <c r="AV26" s="7">
        <f t="shared" si="22"/>
        <v>10</v>
      </c>
      <c r="AW26">
        <v>54</v>
      </c>
      <c r="AX26" s="2">
        <f t="shared" si="23"/>
        <v>0.71052631578947367</v>
      </c>
      <c r="AY26" s="7">
        <f t="shared" si="24"/>
        <v>8.2105263157894743</v>
      </c>
      <c r="AZ26">
        <v>51</v>
      </c>
      <c r="BA26" s="2">
        <f t="shared" si="25"/>
        <v>0.67105263157894735</v>
      </c>
      <c r="BB26" s="7">
        <f t="shared" si="26"/>
        <v>8.4210526315789469</v>
      </c>
      <c r="BC26">
        <v>4</v>
      </c>
      <c r="BD26" s="2">
        <f t="shared" si="27"/>
        <v>5.2631578947368418E-2</v>
      </c>
      <c r="BE26" s="7">
        <f t="shared" si="28"/>
        <v>2.1052631578947367</v>
      </c>
      <c r="BF26">
        <v>0.221</v>
      </c>
      <c r="BG26" s="7">
        <f t="shared" si="29"/>
        <v>2.5833333333333335</v>
      </c>
      <c r="BH26">
        <v>0.85099999999999998</v>
      </c>
      <c r="BI26" s="7">
        <f t="shared" si="30"/>
        <v>6.2749999999999995</v>
      </c>
      <c r="BM26" t="s">
        <v>54</v>
      </c>
      <c r="BN26" s="7">
        <f t="shared" si="31"/>
        <v>35.779159957058511</v>
      </c>
      <c r="BO26">
        <v>69</v>
      </c>
      <c r="BP26">
        <v>19</v>
      </c>
      <c r="BQ26" s="2">
        <f t="shared" si="32"/>
        <v>0.27536231884057971</v>
      </c>
      <c r="BR26" s="7">
        <f t="shared" si="33"/>
        <v>9.0874932903918406</v>
      </c>
      <c r="BS26">
        <v>43</v>
      </c>
      <c r="BT26" s="2">
        <f t="shared" si="34"/>
        <v>0.62318840579710144</v>
      </c>
      <c r="BU26" s="7">
        <f t="shared" si="35"/>
        <v>6.4637681159420293</v>
      </c>
      <c r="BV26">
        <v>45</v>
      </c>
      <c r="BW26" s="2">
        <f t="shared" si="36"/>
        <v>0.65217391304347827</v>
      </c>
      <c r="BX26" s="7">
        <f t="shared" si="43"/>
        <v>8.0434782608695663</v>
      </c>
      <c r="BY26">
        <v>2</v>
      </c>
      <c r="BZ26" s="2">
        <f t="shared" si="37"/>
        <v>2.8985507246376812E-2</v>
      </c>
      <c r="CA26" s="7">
        <f t="shared" si="38"/>
        <v>1.1594202898550725</v>
      </c>
      <c r="CB26">
        <v>0.24099999999999999</v>
      </c>
      <c r="CC26" s="7">
        <f t="shared" si="39"/>
        <v>4.2499999999999991</v>
      </c>
      <c r="CD26">
        <v>0.871</v>
      </c>
      <c r="CE26" s="7">
        <f t="shared" si="40"/>
        <v>6.7750000000000004</v>
      </c>
    </row>
    <row r="27" spans="1:83" x14ac:dyDescent="0.25">
      <c r="A27" t="s">
        <v>33</v>
      </c>
      <c r="B27" s="7">
        <f t="shared" si="0"/>
        <v>36.871121121121121</v>
      </c>
      <c r="C27">
        <v>370</v>
      </c>
      <c r="D27">
        <v>106</v>
      </c>
      <c r="E27" s="2">
        <f t="shared" si="1"/>
        <v>0.2864864864864865</v>
      </c>
      <c r="F27" s="7">
        <f t="shared" si="2"/>
        <v>9.4994994994995015</v>
      </c>
      <c r="G27">
        <v>215</v>
      </c>
      <c r="H27" s="2">
        <f t="shared" si="3"/>
        <v>0.58108108108108103</v>
      </c>
      <c r="I27" s="7">
        <f t="shared" si="4"/>
        <v>5.621621621621621</v>
      </c>
      <c r="J27">
        <v>249</v>
      </c>
      <c r="K27" s="2">
        <f t="shared" si="5"/>
        <v>0.67297297297297298</v>
      </c>
      <c r="L27" s="7">
        <f t="shared" si="41"/>
        <v>8.4594594594594597</v>
      </c>
      <c r="M27">
        <v>5</v>
      </c>
      <c r="N27" s="2">
        <f t="shared" si="6"/>
        <v>1.3513513513513514E-2</v>
      </c>
      <c r="O27" s="7">
        <f t="shared" si="7"/>
        <v>0.54054054054054057</v>
      </c>
      <c r="P27">
        <v>0.25600000000000001</v>
      </c>
      <c r="Q27" s="7">
        <f t="shared" si="8"/>
        <v>5.5</v>
      </c>
      <c r="R27">
        <v>0.89</v>
      </c>
      <c r="S27" s="7">
        <f t="shared" si="44"/>
        <v>7.2500000000000009</v>
      </c>
      <c r="V27" t="s">
        <v>145</v>
      </c>
      <c r="W27" s="7">
        <f t="shared" si="10"/>
        <v>38.386272141706925</v>
      </c>
      <c r="X27">
        <v>138</v>
      </c>
      <c r="Y27">
        <v>24</v>
      </c>
      <c r="Z27" s="2">
        <f t="shared" si="11"/>
        <v>0.17391304347826086</v>
      </c>
      <c r="AA27" s="7">
        <f t="shared" si="12"/>
        <v>5.330112721417068</v>
      </c>
      <c r="AB27">
        <v>79</v>
      </c>
      <c r="AC27" s="2">
        <f t="shared" si="13"/>
        <v>0.57246376811594202</v>
      </c>
      <c r="AD27" s="7">
        <f t="shared" si="14"/>
        <v>5.4492753623188408</v>
      </c>
      <c r="AE27">
        <v>90</v>
      </c>
      <c r="AF27" s="2">
        <f t="shared" si="15"/>
        <v>0.65217391304347827</v>
      </c>
      <c r="AG27" s="7">
        <f t="shared" si="42"/>
        <v>8.0434782608695663</v>
      </c>
      <c r="AH27">
        <v>11</v>
      </c>
      <c r="AI27" s="2">
        <f t="shared" si="16"/>
        <v>7.9710144927536225E-2</v>
      </c>
      <c r="AJ27" s="7">
        <f t="shared" si="17"/>
        <v>3.1884057971014492</v>
      </c>
      <c r="AK27">
        <v>0.29799999999999999</v>
      </c>
      <c r="AL27" s="7">
        <f t="shared" si="18"/>
        <v>9</v>
      </c>
      <c r="AM27">
        <v>0.89500000000000002</v>
      </c>
      <c r="AN27" s="7">
        <f t="shared" si="19"/>
        <v>7.375</v>
      </c>
      <c r="AQ27" t="s">
        <v>247</v>
      </c>
      <c r="AR27" s="7">
        <f t="shared" si="20"/>
        <v>37.31529180695847</v>
      </c>
      <c r="AS27">
        <v>66</v>
      </c>
      <c r="AT27">
        <v>16</v>
      </c>
      <c r="AU27" s="2">
        <f t="shared" si="21"/>
        <v>0.24242424242424243</v>
      </c>
      <c r="AV27" s="7">
        <f t="shared" si="22"/>
        <v>7.8675645342312004</v>
      </c>
      <c r="AW27">
        <v>48</v>
      </c>
      <c r="AX27" s="2">
        <f t="shared" si="23"/>
        <v>0.72727272727272729</v>
      </c>
      <c r="AY27" s="7">
        <f t="shared" si="24"/>
        <v>8.5454545454545467</v>
      </c>
      <c r="AZ27">
        <v>40</v>
      </c>
      <c r="BA27" s="2">
        <f t="shared" si="25"/>
        <v>0.60606060606060608</v>
      </c>
      <c r="BB27" s="7">
        <f t="shared" si="26"/>
        <v>7.1212121212121211</v>
      </c>
      <c r="BC27">
        <v>1</v>
      </c>
      <c r="BD27" s="2">
        <f t="shared" si="27"/>
        <v>1.5151515151515152E-2</v>
      </c>
      <c r="BE27" s="7">
        <f t="shared" si="28"/>
        <v>0.60606060606060608</v>
      </c>
      <c r="BF27">
        <v>0.27100000000000002</v>
      </c>
      <c r="BG27" s="7">
        <f t="shared" si="29"/>
        <v>6.7500000000000018</v>
      </c>
      <c r="BH27">
        <v>0.85699999999999998</v>
      </c>
      <c r="BI27" s="7">
        <f t="shared" si="30"/>
        <v>6.4249999999999998</v>
      </c>
      <c r="BM27" t="s">
        <v>567</v>
      </c>
      <c r="BN27" s="7">
        <f t="shared" si="31"/>
        <v>35.379423868312756</v>
      </c>
      <c r="BO27">
        <v>36</v>
      </c>
      <c r="BP27">
        <v>7</v>
      </c>
      <c r="BQ27" s="2">
        <f t="shared" si="32"/>
        <v>0.19444444444444445</v>
      </c>
      <c r="BR27" s="7">
        <f t="shared" si="33"/>
        <v>6.0905349794238681</v>
      </c>
      <c r="BS27">
        <v>18</v>
      </c>
      <c r="BT27" s="2">
        <f t="shared" si="34"/>
        <v>0.5</v>
      </c>
      <c r="BU27" s="7">
        <f t="shared" si="35"/>
        <v>4</v>
      </c>
      <c r="BV27">
        <v>22</v>
      </c>
      <c r="BW27" s="2">
        <f t="shared" si="36"/>
        <v>0.61111111111111116</v>
      </c>
      <c r="BX27" s="7">
        <f t="shared" si="43"/>
        <v>7.2222222222222232</v>
      </c>
      <c r="BY27">
        <v>6</v>
      </c>
      <c r="BZ27" s="2">
        <f t="shared" si="37"/>
        <v>0.16666666666666666</v>
      </c>
      <c r="CA27" s="7">
        <f t="shared" si="38"/>
        <v>6.6666666666666661</v>
      </c>
      <c r="CB27">
        <v>0.26500000000000001</v>
      </c>
      <c r="CC27" s="7">
        <f t="shared" si="39"/>
        <v>6.2500000000000009</v>
      </c>
      <c r="CD27">
        <v>0.80600000000000005</v>
      </c>
      <c r="CE27" s="7">
        <f t="shared" si="40"/>
        <v>5.1500000000000012</v>
      </c>
    </row>
    <row r="28" spans="1:83" x14ac:dyDescent="0.25">
      <c r="A28" t="s">
        <v>78</v>
      </c>
      <c r="B28" s="7">
        <f t="shared" si="0"/>
        <v>36.589464258497188</v>
      </c>
      <c r="C28">
        <v>486</v>
      </c>
      <c r="D28">
        <v>98</v>
      </c>
      <c r="E28" s="2">
        <f t="shared" si="1"/>
        <v>0.20164609053497942</v>
      </c>
      <c r="F28" s="7">
        <f t="shared" si="2"/>
        <v>6.3572626124066449</v>
      </c>
      <c r="G28">
        <v>333</v>
      </c>
      <c r="H28" s="2">
        <f t="shared" si="3"/>
        <v>0.68518518518518523</v>
      </c>
      <c r="I28" s="7">
        <f t="shared" si="4"/>
        <v>7.7037037037037051</v>
      </c>
      <c r="J28">
        <v>256</v>
      </c>
      <c r="K28" s="2">
        <f t="shared" si="5"/>
        <v>0.52674897119341568</v>
      </c>
      <c r="L28" s="7">
        <f t="shared" si="41"/>
        <v>5.5349794238683137</v>
      </c>
      <c r="M28">
        <v>63</v>
      </c>
      <c r="N28" s="2">
        <f t="shared" si="6"/>
        <v>0.12962962962962962</v>
      </c>
      <c r="O28" s="7">
        <f t="shared" si="7"/>
        <v>5.1851851851851851</v>
      </c>
      <c r="P28">
        <v>0.26600000000000001</v>
      </c>
      <c r="Q28" s="7">
        <f t="shared" si="8"/>
        <v>6.3333333333333339</v>
      </c>
      <c r="R28">
        <v>0.81899999999999995</v>
      </c>
      <c r="S28" s="7">
        <f t="shared" si="44"/>
        <v>5.4749999999999988</v>
      </c>
      <c r="V28" t="s">
        <v>195</v>
      </c>
      <c r="W28" s="7">
        <f t="shared" si="10"/>
        <v>38.051543209876542</v>
      </c>
      <c r="X28">
        <v>144</v>
      </c>
      <c r="Y28">
        <v>33</v>
      </c>
      <c r="Z28" s="2">
        <f t="shared" si="11"/>
        <v>0.22916666666666666</v>
      </c>
      <c r="AA28" s="7">
        <f t="shared" si="12"/>
        <v>7.3765432098765427</v>
      </c>
      <c r="AB28">
        <v>92</v>
      </c>
      <c r="AC28" s="2">
        <f t="shared" si="13"/>
        <v>0.63888888888888884</v>
      </c>
      <c r="AD28" s="7">
        <f t="shared" si="14"/>
        <v>6.7777777777777768</v>
      </c>
      <c r="AE28">
        <v>104</v>
      </c>
      <c r="AF28" s="2">
        <f t="shared" si="15"/>
        <v>0.72222222222222221</v>
      </c>
      <c r="AG28" s="7">
        <f t="shared" si="42"/>
        <v>9.4444444444444446</v>
      </c>
      <c r="AH28">
        <v>1</v>
      </c>
      <c r="AI28" s="2">
        <f t="shared" si="16"/>
        <v>6.9444444444444441E-3</v>
      </c>
      <c r="AJ28" s="7">
        <f t="shared" si="17"/>
        <v>0.27777777777777779</v>
      </c>
      <c r="AK28">
        <v>0.27700000000000002</v>
      </c>
      <c r="AL28" s="7">
        <f t="shared" si="18"/>
        <v>7.2500000000000018</v>
      </c>
      <c r="AM28">
        <v>0.877</v>
      </c>
      <c r="AN28" s="7">
        <f t="shared" si="19"/>
        <v>6.9249999999999998</v>
      </c>
      <c r="AQ28" t="s">
        <v>231</v>
      </c>
      <c r="AR28" s="7">
        <f t="shared" si="20"/>
        <v>37.15403608736942</v>
      </c>
      <c r="AS28">
        <v>78</v>
      </c>
      <c r="AT28">
        <v>13</v>
      </c>
      <c r="AU28" s="2">
        <f t="shared" si="21"/>
        <v>0.16666666666666666</v>
      </c>
      <c r="AV28" s="7">
        <f t="shared" si="22"/>
        <v>5.0617283950617278</v>
      </c>
      <c r="AW28">
        <v>44</v>
      </c>
      <c r="AX28" s="2">
        <f t="shared" si="23"/>
        <v>0.5641025641025641</v>
      </c>
      <c r="AY28" s="7">
        <f t="shared" si="24"/>
        <v>5.2820512820512819</v>
      </c>
      <c r="AZ28">
        <v>39</v>
      </c>
      <c r="BA28" s="2">
        <f t="shared" si="25"/>
        <v>0.5</v>
      </c>
      <c r="BB28" s="7">
        <f t="shared" si="26"/>
        <v>5</v>
      </c>
      <c r="BC28">
        <v>19</v>
      </c>
      <c r="BD28" s="2">
        <f t="shared" si="27"/>
        <v>0.24358974358974358</v>
      </c>
      <c r="BE28" s="7">
        <f t="shared" si="28"/>
        <v>9.7435897435897427</v>
      </c>
      <c r="BF28">
        <v>0.27300000000000002</v>
      </c>
      <c r="BG28" s="7">
        <f t="shared" si="29"/>
        <v>6.9166666666666687</v>
      </c>
      <c r="BH28">
        <v>0.80600000000000005</v>
      </c>
      <c r="BI28" s="7">
        <f t="shared" si="30"/>
        <v>5.1500000000000012</v>
      </c>
      <c r="BM28" t="s">
        <v>109</v>
      </c>
      <c r="BN28" s="7">
        <f t="shared" si="31"/>
        <v>35.210748792270529</v>
      </c>
      <c r="BO28">
        <v>69</v>
      </c>
      <c r="BP28">
        <v>9</v>
      </c>
      <c r="BQ28" s="2">
        <f t="shared" si="32"/>
        <v>0.13043478260869565</v>
      </c>
      <c r="BR28" s="7">
        <f t="shared" si="33"/>
        <v>3.7198067632850238</v>
      </c>
      <c r="BS28">
        <v>45</v>
      </c>
      <c r="BT28" s="2">
        <f t="shared" si="34"/>
        <v>0.65217391304347827</v>
      </c>
      <c r="BU28" s="7">
        <f t="shared" si="35"/>
        <v>7.0434782608695654</v>
      </c>
      <c r="BV28">
        <v>30</v>
      </c>
      <c r="BW28" s="2">
        <f t="shared" si="36"/>
        <v>0.43478260869565216</v>
      </c>
      <c r="BX28" s="7">
        <f t="shared" si="43"/>
        <v>3.695652173913043</v>
      </c>
      <c r="BY28">
        <v>11</v>
      </c>
      <c r="BZ28" s="2">
        <f t="shared" si="37"/>
        <v>0.15942028985507245</v>
      </c>
      <c r="CA28" s="7">
        <f t="shared" si="38"/>
        <v>6.3768115942028984</v>
      </c>
      <c r="CB28">
        <v>0.30399999999999999</v>
      </c>
      <c r="CC28" s="7">
        <f t="shared" si="39"/>
        <v>9.5</v>
      </c>
      <c r="CD28">
        <v>0.79500000000000004</v>
      </c>
      <c r="CE28" s="7">
        <f t="shared" si="40"/>
        <v>4.8750000000000018</v>
      </c>
    </row>
    <row r="29" spans="1:83" x14ac:dyDescent="0.25">
      <c r="A29" t="s">
        <v>93</v>
      </c>
      <c r="B29" s="7">
        <f t="shared" si="0"/>
        <v>36.349298540965208</v>
      </c>
      <c r="C29">
        <v>495</v>
      </c>
      <c r="D29">
        <v>102</v>
      </c>
      <c r="E29" s="2">
        <f t="shared" si="1"/>
        <v>0.20606060606060606</v>
      </c>
      <c r="F29" s="7">
        <f t="shared" si="2"/>
        <v>6.5207631874298535</v>
      </c>
      <c r="G29">
        <v>297</v>
      </c>
      <c r="H29" s="2">
        <f t="shared" si="3"/>
        <v>0.6</v>
      </c>
      <c r="I29" s="7">
        <f t="shared" si="4"/>
        <v>6</v>
      </c>
      <c r="J29">
        <v>307</v>
      </c>
      <c r="K29" s="2">
        <f t="shared" si="5"/>
        <v>0.6202020202020202</v>
      </c>
      <c r="L29" s="7">
        <f t="shared" si="41"/>
        <v>7.404040404040404</v>
      </c>
      <c r="M29">
        <v>53</v>
      </c>
      <c r="N29" s="2">
        <f t="shared" si="6"/>
        <v>0.10707070707070707</v>
      </c>
      <c r="O29" s="7">
        <f t="shared" si="7"/>
        <v>4.2828282828282829</v>
      </c>
      <c r="P29">
        <v>0.27</v>
      </c>
      <c r="Q29" s="7">
        <f t="shared" si="8"/>
        <v>6.6666666666666687</v>
      </c>
      <c r="R29">
        <v>0.81899999999999995</v>
      </c>
      <c r="S29" s="7">
        <f t="shared" si="44"/>
        <v>5.4749999999999988</v>
      </c>
      <c r="V29" t="s">
        <v>56</v>
      </c>
      <c r="W29" s="7">
        <f t="shared" si="10"/>
        <v>37.800976661593104</v>
      </c>
      <c r="X29">
        <v>146</v>
      </c>
      <c r="Y29">
        <v>31</v>
      </c>
      <c r="Z29" s="2">
        <f t="shared" si="11"/>
        <v>0.21232876712328766</v>
      </c>
      <c r="AA29" s="7">
        <f t="shared" si="12"/>
        <v>6.7529173008625056</v>
      </c>
      <c r="AB29">
        <v>117</v>
      </c>
      <c r="AC29" s="2">
        <f t="shared" si="13"/>
        <v>0.80136986301369861</v>
      </c>
      <c r="AD29" s="7">
        <f t="shared" si="14"/>
        <v>10</v>
      </c>
      <c r="AE29">
        <v>83</v>
      </c>
      <c r="AF29" s="2">
        <f t="shared" si="15"/>
        <v>0.56849315068493156</v>
      </c>
      <c r="AG29" s="7">
        <f t="shared" si="42"/>
        <v>6.3698630136986312</v>
      </c>
      <c r="AH29">
        <v>5</v>
      </c>
      <c r="AI29" s="2">
        <f t="shared" si="16"/>
        <v>3.4246575342465752E-2</v>
      </c>
      <c r="AJ29" s="7">
        <f t="shared" si="17"/>
        <v>1.3698630136986301</v>
      </c>
      <c r="AK29">
        <v>0.27800000000000002</v>
      </c>
      <c r="AL29" s="7">
        <f t="shared" si="18"/>
        <v>7.3333333333333348</v>
      </c>
      <c r="AM29">
        <v>0.83899999999999997</v>
      </c>
      <c r="AN29" s="7">
        <f t="shared" si="19"/>
        <v>5.9749999999999996</v>
      </c>
      <c r="AQ29" t="s">
        <v>29</v>
      </c>
      <c r="AR29" s="7">
        <f t="shared" si="20"/>
        <v>36.767592592592592</v>
      </c>
      <c r="AS29">
        <v>69</v>
      </c>
      <c r="AT29">
        <v>15</v>
      </c>
      <c r="AU29" s="2">
        <f t="shared" si="21"/>
        <v>0.21739130434782608</v>
      </c>
      <c r="AV29" s="7">
        <f t="shared" si="22"/>
        <v>6.9404186795491141</v>
      </c>
      <c r="AW29">
        <v>46</v>
      </c>
      <c r="AX29" s="2">
        <f t="shared" si="23"/>
        <v>0.66666666666666663</v>
      </c>
      <c r="AY29" s="7">
        <f t="shared" si="24"/>
        <v>7.333333333333333</v>
      </c>
      <c r="AZ29">
        <v>38</v>
      </c>
      <c r="BA29" s="2">
        <f t="shared" si="25"/>
        <v>0.55072463768115942</v>
      </c>
      <c r="BB29" s="7">
        <f t="shared" si="26"/>
        <v>6.0144927536231885</v>
      </c>
      <c r="BC29">
        <v>8</v>
      </c>
      <c r="BD29" s="2">
        <f t="shared" si="27"/>
        <v>0.11594202898550725</v>
      </c>
      <c r="BE29" s="7">
        <f t="shared" si="28"/>
        <v>4.63768115942029</v>
      </c>
      <c r="BF29">
        <v>0.26100000000000001</v>
      </c>
      <c r="BG29" s="7">
        <f t="shared" si="29"/>
        <v>5.9166666666666679</v>
      </c>
      <c r="BH29">
        <v>0.83699999999999997</v>
      </c>
      <c r="BI29" s="7">
        <f t="shared" si="30"/>
        <v>5.9249999999999989</v>
      </c>
      <c r="BM29" t="s">
        <v>32</v>
      </c>
      <c r="BN29" s="7">
        <f t="shared" si="31"/>
        <v>35.175308641975313</v>
      </c>
      <c r="BO29">
        <v>75</v>
      </c>
      <c r="BP29">
        <v>13</v>
      </c>
      <c r="BQ29" s="2">
        <f t="shared" si="32"/>
        <v>0.17333333333333334</v>
      </c>
      <c r="BR29" s="7">
        <f t="shared" si="33"/>
        <v>5.3086419753086425</v>
      </c>
      <c r="BS29">
        <v>47</v>
      </c>
      <c r="BT29" s="2">
        <f t="shared" si="34"/>
        <v>0.62666666666666671</v>
      </c>
      <c r="BU29" s="7">
        <f t="shared" si="35"/>
        <v>6.5333333333333341</v>
      </c>
      <c r="BV29">
        <v>45</v>
      </c>
      <c r="BW29" s="2">
        <f t="shared" si="36"/>
        <v>0.6</v>
      </c>
      <c r="BX29" s="7">
        <f t="shared" si="43"/>
        <v>7</v>
      </c>
      <c r="BY29">
        <v>11</v>
      </c>
      <c r="BZ29" s="2">
        <f t="shared" si="37"/>
        <v>0.14666666666666667</v>
      </c>
      <c r="CA29" s="7">
        <f t="shared" si="38"/>
        <v>5.8666666666666671</v>
      </c>
      <c r="CB29">
        <v>0.255</v>
      </c>
      <c r="CC29" s="7">
        <f t="shared" si="39"/>
        <v>5.4166666666666679</v>
      </c>
      <c r="CD29">
        <v>0.80200000000000005</v>
      </c>
      <c r="CE29" s="7">
        <f t="shared" si="40"/>
        <v>5.0500000000000007</v>
      </c>
    </row>
    <row r="30" spans="1:83" x14ac:dyDescent="0.25">
      <c r="A30" t="s">
        <v>25</v>
      </c>
      <c r="B30" s="7">
        <f t="shared" si="0"/>
        <v>36.107105943152455</v>
      </c>
      <c r="C30">
        <v>344</v>
      </c>
      <c r="D30">
        <v>72</v>
      </c>
      <c r="E30" s="2">
        <f t="shared" si="1"/>
        <v>0.20930232558139536</v>
      </c>
      <c r="F30" s="7">
        <f t="shared" si="2"/>
        <v>6.6408268733850129</v>
      </c>
      <c r="G30">
        <v>209</v>
      </c>
      <c r="H30" s="2">
        <f t="shared" si="3"/>
        <v>0.60755813953488369</v>
      </c>
      <c r="I30" s="7">
        <f t="shared" si="4"/>
        <v>6.1511627906976738</v>
      </c>
      <c r="J30">
        <v>213</v>
      </c>
      <c r="K30" s="2">
        <f t="shared" si="5"/>
        <v>0.6191860465116279</v>
      </c>
      <c r="L30" s="7">
        <f t="shared" si="41"/>
        <v>7.3837209302325579</v>
      </c>
      <c r="M30">
        <v>5</v>
      </c>
      <c r="N30" s="2">
        <f t="shared" si="6"/>
        <v>1.4534883720930232E-2</v>
      </c>
      <c r="O30" s="7">
        <f t="shared" si="7"/>
        <v>0.58139534883720934</v>
      </c>
      <c r="P30">
        <v>0.28899999999999998</v>
      </c>
      <c r="Q30" s="7">
        <f t="shared" si="8"/>
        <v>8.2499999999999982</v>
      </c>
      <c r="R30">
        <v>0.88400000000000001</v>
      </c>
      <c r="S30" s="7">
        <f t="shared" si="44"/>
        <v>7.1000000000000005</v>
      </c>
      <c r="V30" t="s">
        <v>108</v>
      </c>
      <c r="W30" s="7">
        <f t="shared" si="10"/>
        <v>37.659472934472937</v>
      </c>
      <c r="X30">
        <v>156</v>
      </c>
      <c r="Y30">
        <v>30</v>
      </c>
      <c r="Z30" s="2">
        <f t="shared" si="11"/>
        <v>0.19230769230769232</v>
      </c>
      <c r="AA30" s="7">
        <f t="shared" si="12"/>
        <v>6.0113960113960117</v>
      </c>
      <c r="AB30">
        <v>103</v>
      </c>
      <c r="AC30" s="2">
        <f t="shared" si="13"/>
        <v>0.66025641025641024</v>
      </c>
      <c r="AD30" s="7">
        <f t="shared" si="14"/>
        <v>7.2051282051282053</v>
      </c>
      <c r="AE30">
        <v>106</v>
      </c>
      <c r="AF30" s="2">
        <f t="shared" si="15"/>
        <v>0.67948717948717952</v>
      </c>
      <c r="AG30" s="7">
        <f t="shared" si="42"/>
        <v>8.5897435897435912</v>
      </c>
      <c r="AH30">
        <v>20</v>
      </c>
      <c r="AI30" s="2">
        <f t="shared" si="16"/>
        <v>0.12820512820512819</v>
      </c>
      <c r="AJ30" s="7">
        <f t="shared" si="17"/>
        <v>5.1282051282051277</v>
      </c>
      <c r="AK30">
        <v>0.25900000000000001</v>
      </c>
      <c r="AL30" s="7">
        <f t="shared" si="18"/>
        <v>5.7500000000000009</v>
      </c>
      <c r="AM30">
        <v>0.79900000000000004</v>
      </c>
      <c r="AN30" s="7">
        <f t="shared" si="19"/>
        <v>4.9750000000000014</v>
      </c>
      <c r="AQ30" t="s">
        <v>248</v>
      </c>
      <c r="AR30" s="7">
        <f t="shared" si="20"/>
        <v>36.402160493827161</v>
      </c>
      <c r="AS30">
        <v>60</v>
      </c>
      <c r="AT30">
        <v>8</v>
      </c>
      <c r="AU30" s="2">
        <f t="shared" si="21"/>
        <v>0.13333333333333333</v>
      </c>
      <c r="AV30" s="7">
        <f t="shared" si="22"/>
        <v>3.8271604938271602</v>
      </c>
      <c r="AW30">
        <v>35</v>
      </c>
      <c r="AX30" s="2">
        <f t="shared" si="23"/>
        <v>0.58333333333333337</v>
      </c>
      <c r="AY30" s="7">
        <f t="shared" si="24"/>
        <v>5.6666666666666679</v>
      </c>
      <c r="AZ30">
        <v>38</v>
      </c>
      <c r="BA30" s="2">
        <f t="shared" si="25"/>
        <v>0.6333333333333333</v>
      </c>
      <c r="BB30" s="7">
        <f t="shared" si="26"/>
        <v>7.6666666666666661</v>
      </c>
      <c r="BC30">
        <v>11</v>
      </c>
      <c r="BD30" s="2">
        <f t="shared" si="27"/>
        <v>0.18333333333333332</v>
      </c>
      <c r="BE30" s="7">
        <f t="shared" si="28"/>
        <v>7.333333333333333</v>
      </c>
      <c r="BF30">
        <v>0.28999999999999998</v>
      </c>
      <c r="BG30" s="7">
        <f t="shared" si="29"/>
        <v>8.3333333333333321</v>
      </c>
      <c r="BH30">
        <v>0.74299999999999999</v>
      </c>
      <c r="BI30" s="7">
        <f t="shared" si="30"/>
        <v>3.5750000000000002</v>
      </c>
      <c r="BM30" t="s">
        <v>48</v>
      </c>
      <c r="BN30" s="7">
        <f t="shared" si="31"/>
        <v>34.879127432517265</v>
      </c>
      <c r="BO30">
        <v>59</v>
      </c>
      <c r="BP30">
        <v>11</v>
      </c>
      <c r="BQ30" s="2">
        <f t="shared" si="32"/>
        <v>0.1864406779661017</v>
      </c>
      <c r="BR30" s="7">
        <f t="shared" si="33"/>
        <v>5.794099183929692</v>
      </c>
      <c r="BS30">
        <v>38</v>
      </c>
      <c r="BT30" s="2">
        <f t="shared" si="34"/>
        <v>0.64406779661016944</v>
      </c>
      <c r="BU30" s="7">
        <f t="shared" si="35"/>
        <v>6.8813559322033893</v>
      </c>
      <c r="BV30">
        <v>33</v>
      </c>
      <c r="BW30" s="2">
        <f t="shared" si="36"/>
        <v>0.55932203389830504</v>
      </c>
      <c r="BX30" s="7">
        <f t="shared" si="43"/>
        <v>6.1864406779661003</v>
      </c>
      <c r="BY30">
        <v>3</v>
      </c>
      <c r="BZ30" s="2">
        <f t="shared" si="37"/>
        <v>5.0847457627118647E-2</v>
      </c>
      <c r="CA30" s="7">
        <f t="shared" si="38"/>
        <v>2.0338983050847457</v>
      </c>
      <c r="CB30">
        <v>0.28100000000000003</v>
      </c>
      <c r="CC30" s="7">
        <f t="shared" si="39"/>
        <v>7.5833333333333357</v>
      </c>
      <c r="CD30">
        <v>0.85599999999999998</v>
      </c>
      <c r="CE30" s="7">
        <f t="shared" si="40"/>
        <v>6.4</v>
      </c>
    </row>
    <row r="31" spans="1:83" x14ac:dyDescent="0.25">
      <c r="A31" t="s">
        <v>56</v>
      </c>
      <c r="B31" s="7">
        <f t="shared" si="0"/>
        <v>35.582397232397241</v>
      </c>
      <c r="C31">
        <v>455</v>
      </c>
      <c r="D31">
        <v>80</v>
      </c>
      <c r="E31" s="2">
        <f t="shared" si="1"/>
        <v>0.17582417582417584</v>
      </c>
      <c r="F31" s="7">
        <f t="shared" si="2"/>
        <v>5.4008954008954015</v>
      </c>
      <c r="G31">
        <v>322</v>
      </c>
      <c r="H31" s="2">
        <f t="shared" si="3"/>
        <v>0.70769230769230773</v>
      </c>
      <c r="I31" s="7">
        <f t="shared" si="4"/>
        <v>8.1538461538461551</v>
      </c>
      <c r="J31">
        <v>236</v>
      </c>
      <c r="K31" s="2">
        <f t="shared" si="5"/>
        <v>0.51868131868131873</v>
      </c>
      <c r="L31" s="7">
        <f t="shared" si="41"/>
        <v>5.3736263736263741</v>
      </c>
      <c r="M31">
        <v>30</v>
      </c>
      <c r="N31" s="2">
        <f t="shared" si="6"/>
        <v>6.5934065934065936E-2</v>
      </c>
      <c r="O31" s="7">
        <f t="shared" si="7"/>
        <v>2.6373626373626373</v>
      </c>
      <c r="P31">
        <v>0.28799999999999998</v>
      </c>
      <c r="Q31" s="7">
        <f t="shared" si="8"/>
        <v>8.1666666666666661</v>
      </c>
      <c r="R31">
        <v>0.83399999999999996</v>
      </c>
      <c r="S31" s="7">
        <f t="shared" si="44"/>
        <v>5.85</v>
      </c>
      <c r="V31" t="s">
        <v>93</v>
      </c>
      <c r="W31" s="7">
        <f t="shared" si="10"/>
        <v>37.204092860976914</v>
      </c>
      <c r="X31">
        <v>138</v>
      </c>
      <c r="Y31">
        <v>31</v>
      </c>
      <c r="Z31" s="2">
        <f t="shared" si="11"/>
        <v>0.22463768115942029</v>
      </c>
      <c r="AA31" s="7">
        <f t="shared" si="12"/>
        <v>7.2088030059044552</v>
      </c>
      <c r="AB31">
        <v>80</v>
      </c>
      <c r="AC31" s="2">
        <f t="shared" si="13"/>
        <v>0.57971014492753625</v>
      </c>
      <c r="AD31" s="7">
        <f t="shared" si="14"/>
        <v>5.5942028985507255</v>
      </c>
      <c r="AE31">
        <v>87</v>
      </c>
      <c r="AF31" s="2">
        <f t="shared" si="15"/>
        <v>0.63043478260869568</v>
      </c>
      <c r="AG31" s="7">
        <f t="shared" si="42"/>
        <v>7.608695652173914</v>
      </c>
      <c r="AH31">
        <v>18</v>
      </c>
      <c r="AI31" s="2">
        <f t="shared" si="16"/>
        <v>0.13043478260869565</v>
      </c>
      <c r="AJ31" s="7">
        <f t="shared" si="17"/>
        <v>5.2173913043478262</v>
      </c>
      <c r="AK31">
        <v>0.26500000000000001</v>
      </c>
      <c r="AL31" s="7">
        <f t="shared" si="18"/>
        <v>6.2500000000000009</v>
      </c>
      <c r="AM31">
        <v>0.81299999999999994</v>
      </c>
      <c r="AN31" s="7">
        <f t="shared" si="19"/>
        <v>5.3249999999999984</v>
      </c>
      <c r="AQ31" t="s">
        <v>103</v>
      </c>
      <c r="AR31" s="7">
        <f t="shared" si="20"/>
        <v>35.663616557734208</v>
      </c>
      <c r="AS31">
        <v>68</v>
      </c>
      <c r="AT31">
        <v>13</v>
      </c>
      <c r="AU31" s="2">
        <f t="shared" si="21"/>
        <v>0.19117647058823528</v>
      </c>
      <c r="AV31" s="7">
        <f t="shared" si="22"/>
        <v>5.9694989106753802</v>
      </c>
      <c r="AW31">
        <v>46</v>
      </c>
      <c r="AX31" s="2">
        <f t="shared" si="23"/>
        <v>0.67647058823529416</v>
      </c>
      <c r="AY31" s="7">
        <f t="shared" si="24"/>
        <v>7.5294117647058831</v>
      </c>
      <c r="AZ31">
        <v>34</v>
      </c>
      <c r="BA31" s="2">
        <f t="shared" si="25"/>
        <v>0.5</v>
      </c>
      <c r="BB31" s="7">
        <f t="shared" si="26"/>
        <v>5</v>
      </c>
      <c r="BC31">
        <v>3</v>
      </c>
      <c r="BD31" s="2">
        <f t="shared" si="27"/>
        <v>4.4117647058823532E-2</v>
      </c>
      <c r="BE31" s="7">
        <f t="shared" si="28"/>
        <v>1.7647058823529413</v>
      </c>
      <c r="BF31">
        <v>0.28000000000000003</v>
      </c>
      <c r="BG31" s="7">
        <f t="shared" si="29"/>
        <v>7.5000000000000018</v>
      </c>
      <c r="BH31">
        <v>0.91600000000000004</v>
      </c>
      <c r="BI31" s="7">
        <f t="shared" si="30"/>
        <v>7.9000000000000012</v>
      </c>
      <c r="BM31" t="s">
        <v>78</v>
      </c>
      <c r="BN31" s="7">
        <f t="shared" si="31"/>
        <v>34.829845256215123</v>
      </c>
      <c r="BO31">
        <v>73</v>
      </c>
      <c r="BP31">
        <v>13</v>
      </c>
      <c r="BQ31" s="2">
        <f t="shared" si="32"/>
        <v>0.17808219178082191</v>
      </c>
      <c r="BR31" s="7">
        <f t="shared" si="33"/>
        <v>5.4845256215119225</v>
      </c>
      <c r="BS31">
        <v>47</v>
      </c>
      <c r="BT31" s="2">
        <f t="shared" si="34"/>
        <v>0.64383561643835618</v>
      </c>
      <c r="BU31" s="7">
        <f t="shared" si="35"/>
        <v>6.8767123287671241</v>
      </c>
      <c r="BV31">
        <v>45</v>
      </c>
      <c r="BW31" s="2">
        <f t="shared" si="36"/>
        <v>0.61643835616438358</v>
      </c>
      <c r="BX31" s="7">
        <f t="shared" si="43"/>
        <v>7.3287671232876717</v>
      </c>
      <c r="BY31">
        <v>9</v>
      </c>
      <c r="BZ31" s="2">
        <f t="shared" si="37"/>
        <v>0.12328767123287671</v>
      </c>
      <c r="CA31" s="7">
        <f t="shared" si="38"/>
        <v>4.9315068493150687</v>
      </c>
      <c r="CB31">
        <v>0.25700000000000001</v>
      </c>
      <c r="CC31" s="7">
        <f t="shared" si="39"/>
        <v>5.5833333333333339</v>
      </c>
      <c r="CD31">
        <v>0.78500000000000003</v>
      </c>
      <c r="CE31" s="7">
        <f t="shared" si="40"/>
        <v>4.6250000000000018</v>
      </c>
    </row>
    <row r="32" spans="1:83" x14ac:dyDescent="0.25">
      <c r="A32" t="s">
        <v>57</v>
      </c>
      <c r="B32" s="7">
        <f t="shared" si="0"/>
        <v>35.553104356861873</v>
      </c>
      <c r="C32">
        <v>499</v>
      </c>
      <c r="D32">
        <v>104</v>
      </c>
      <c r="E32" s="2">
        <f t="shared" si="1"/>
        <v>0.20841683366733466</v>
      </c>
      <c r="F32" s="7">
        <f t="shared" si="2"/>
        <v>6.6080308765679501</v>
      </c>
      <c r="G32">
        <v>282</v>
      </c>
      <c r="H32" s="2">
        <f t="shared" si="3"/>
        <v>0.56513026052104209</v>
      </c>
      <c r="I32" s="7">
        <f t="shared" si="4"/>
        <v>5.3026052104208423</v>
      </c>
      <c r="J32">
        <v>378</v>
      </c>
      <c r="K32" s="2">
        <f t="shared" si="5"/>
        <v>0.75751503006012022</v>
      </c>
      <c r="L32" s="7">
        <f t="shared" si="41"/>
        <v>10</v>
      </c>
      <c r="M32">
        <v>5</v>
      </c>
      <c r="N32" s="2">
        <f t="shared" si="6"/>
        <v>1.002004008016032E-2</v>
      </c>
      <c r="O32" s="7">
        <f t="shared" si="7"/>
        <v>0.40080160320641278</v>
      </c>
      <c r="P32">
        <v>0.27600000000000002</v>
      </c>
      <c r="Q32" s="7">
        <f t="shared" si="8"/>
        <v>7.1666666666666687</v>
      </c>
      <c r="R32">
        <v>0.84299999999999997</v>
      </c>
      <c r="S32" s="7">
        <f t="shared" si="44"/>
        <v>6.0749999999999993</v>
      </c>
      <c r="V32" t="s">
        <v>71</v>
      </c>
      <c r="W32" s="7">
        <f t="shared" si="10"/>
        <v>37.144444444444446</v>
      </c>
      <c r="X32">
        <v>160</v>
      </c>
      <c r="Y32">
        <v>33</v>
      </c>
      <c r="Z32" s="2">
        <f t="shared" si="11"/>
        <v>0.20624999999999999</v>
      </c>
      <c r="AA32" s="7">
        <f t="shared" si="12"/>
        <v>6.5277777777777768</v>
      </c>
      <c r="AB32">
        <v>91</v>
      </c>
      <c r="AC32" s="2">
        <f t="shared" si="13"/>
        <v>0.56874999999999998</v>
      </c>
      <c r="AD32" s="7">
        <f t="shared" si="14"/>
        <v>5.375</v>
      </c>
      <c r="AE32">
        <v>107</v>
      </c>
      <c r="AF32" s="2">
        <f t="shared" si="15"/>
        <v>0.66874999999999996</v>
      </c>
      <c r="AG32" s="7">
        <f t="shared" si="42"/>
        <v>8.375</v>
      </c>
      <c r="AH32">
        <v>0</v>
      </c>
      <c r="AI32" s="2">
        <f t="shared" si="16"/>
        <v>0</v>
      </c>
      <c r="AJ32" s="7">
        <f t="shared" si="17"/>
        <v>0</v>
      </c>
      <c r="AK32">
        <v>0.30299999999999999</v>
      </c>
      <c r="AL32" s="7">
        <f t="shared" si="18"/>
        <v>9.4166666666666661</v>
      </c>
      <c r="AM32">
        <v>0.89800000000000002</v>
      </c>
      <c r="AN32" s="7">
        <f t="shared" si="19"/>
        <v>7.4500000000000011</v>
      </c>
      <c r="AQ32" t="s">
        <v>49</v>
      </c>
      <c r="AR32" s="7">
        <f t="shared" si="20"/>
        <v>35.56759259259259</v>
      </c>
      <c r="AS32">
        <v>75</v>
      </c>
      <c r="AT32">
        <v>21</v>
      </c>
      <c r="AU32" s="2">
        <f t="shared" si="21"/>
        <v>0.28000000000000003</v>
      </c>
      <c r="AV32" s="7">
        <f t="shared" si="22"/>
        <v>9.2592592592592577</v>
      </c>
      <c r="AW32">
        <v>45</v>
      </c>
      <c r="AX32" s="2">
        <f t="shared" si="23"/>
        <v>0.6</v>
      </c>
      <c r="AY32" s="7">
        <f t="shared" si="24"/>
        <v>6</v>
      </c>
      <c r="AZ32">
        <v>51</v>
      </c>
      <c r="BA32" s="2">
        <f t="shared" si="25"/>
        <v>0.68</v>
      </c>
      <c r="BB32" s="7">
        <f t="shared" si="26"/>
        <v>8.6000000000000014</v>
      </c>
      <c r="BC32">
        <v>6</v>
      </c>
      <c r="BD32" s="2">
        <f t="shared" si="27"/>
        <v>0.08</v>
      </c>
      <c r="BE32" s="7">
        <f t="shared" si="28"/>
        <v>3.2</v>
      </c>
      <c r="BF32">
        <v>0.221</v>
      </c>
      <c r="BG32" s="7">
        <f t="shared" si="29"/>
        <v>2.5833333333333335</v>
      </c>
      <c r="BH32">
        <v>0.83699999999999997</v>
      </c>
      <c r="BI32" s="7">
        <f t="shared" si="30"/>
        <v>5.9249999999999989</v>
      </c>
      <c r="BM32" t="s">
        <v>193</v>
      </c>
      <c r="BN32" s="7">
        <f t="shared" si="31"/>
        <v>34.531548577563072</v>
      </c>
      <c r="BO32">
        <v>69</v>
      </c>
      <c r="BP32">
        <v>14</v>
      </c>
      <c r="BQ32" s="2">
        <f t="shared" si="32"/>
        <v>0.20289855072463769</v>
      </c>
      <c r="BR32" s="7">
        <f t="shared" si="33"/>
        <v>6.4036500268384327</v>
      </c>
      <c r="BS32">
        <v>40</v>
      </c>
      <c r="BT32" s="2">
        <f t="shared" si="34"/>
        <v>0.57971014492753625</v>
      </c>
      <c r="BU32" s="7">
        <f t="shared" si="35"/>
        <v>5.5942028985507255</v>
      </c>
      <c r="BV32">
        <v>41</v>
      </c>
      <c r="BW32" s="2">
        <f t="shared" si="36"/>
        <v>0.59420289855072461</v>
      </c>
      <c r="BX32" s="7">
        <f t="shared" si="43"/>
        <v>6.8840579710144922</v>
      </c>
      <c r="BY32">
        <v>7</v>
      </c>
      <c r="BZ32" s="2">
        <f t="shared" si="37"/>
        <v>0.10144927536231885</v>
      </c>
      <c r="CA32" s="7">
        <f t="shared" si="38"/>
        <v>4.0579710144927539</v>
      </c>
      <c r="CB32">
        <v>0.26100000000000001</v>
      </c>
      <c r="CC32" s="7">
        <f t="shared" si="39"/>
        <v>5.9166666666666679</v>
      </c>
      <c r="CD32">
        <v>0.82699999999999996</v>
      </c>
      <c r="CE32" s="7">
        <f t="shared" si="40"/>
        <v>5.6749999999999989</v>
      </c>
    </row>
    <row r="33" spans="1:83" x14ac:dyDescent="0.25">
      <c r="A33" t="s">
        <v>109</v>
      </c>
      <c r="B33" s="7">
        <f t="shared" si="0"/>
        <v>35.115542328042324</v>
      </c>
      <c r="C33">
        <v>448</v>
      </c>
      <c r="D33">
        <v>65</v>
      </c>
      <c r="E33" s="2">
        <f t="shared" si="1"/>
        <v>0.14508928571428573</v>
      </c>
      <c r="F33" s="7">
        <f t="shared" si="2"/>
        <v>4.2625661375661377</v>
      </c>
      <c r="G33">
        <v>297</v>
      </c>
      <c r="H33" s="2">
        <f t="shared" si="3"/>
        <v>0.6629464285714286</v>
      </c>
      <c r="I33" s="7">
        <f t="shared" si="4"/>
        <v>7.2589285714285721</v>
      </c>
      <c r="J33">
        <v>202</v>
      </c>
      <c r="K33" s="2">
        <f t="shared" si="5"/>
        <v>0.45089285714285715</v>
      </c>
      <c r="L33" s="7">
        <f t="shared" si="41"/>
        <v>4.0178571428571432</v>
      </c>
      <c r="M33">
        <v>66</v>
      </c>
      <c r="N33" s="2">
        <f t="shared" si="6"/>
        <v>0.14732142857142858</v>
      </c>
      <c r="O33" s="7">
        <f t="shared" si="7"/>
        <v>5.8928571428571432</v>
      </c>
      <c r="P33">
        <v>0.29599999999999999</v>
      </c>
      <c r="Q33" s="7">
        <f t="shared" si="8"/>
        <v>8.8333333333333321</v>
      </c>
      <c r="R33">
        <v>0.79400000000000004</v>
      </c>
      <c r="S33" s="7">
        <f t="shared" si="44"/>
        <v>4.8500000000000014</v>
      </c>
      <c r="V33" t="s">
        <v>43</v>
      </c>
      <c r="W33" s="7">
        <f t="shared" si="10"/>
        <v>37.096066368381805</v>
      </c>
      <c r="X33">
        <v>149</v>
      </c>
      <c r="Y33">
        <v>39</v>
      </c>
      <c r="Z33" s="2">
        <f t="shared" si="11"/>
        <v>0.26174496644295303</v>
      </c>
      <c r="AA33" s="7">
        <f t="shared" si="12"/>
        <v>8.5831469052945568</v>
      </c>
      <c r="AB33">
        <v>97</v>
      </c>
      <c r="AC33" s="2">
        <f t="shared" si="13"/>
        <v>0.65100671140939592</v>
      </c>
      <c r="AD33" s="7">
        <f t="shared" si="14"/>
        <v>7.0201342281879189</v>
      </c>
      <c r="AE33">
        <v>99</v>
      </c>
      <c r="AF33" s="2">
        <f t="shared" si="15"/>
        <v>0.66442953020134232</v>
      </c>
      <c r="AG33" s="7">
        <f t="shared" si="42"/>
        <v>8.2885906040268473</v>
      </c>
      <c r="AH33">
        <v>7</v>
      </c>
      <c r="AI33" s="2">
        <f t="shared" si="16"/>
        <v>4.6979865771812082E-2</v>
      </c>
      <c r="AJ33" s="7">
        <f t="shared" si="17"/>
        <v>1.8791946308724832</v>
      </c>
      <c r="AK33">
        <v>0.247</v>
      </c>
      <c r="AL33" s="7">
        <f t="shared" si="18"/>
        <v>4.75</v>
      </c>
      <c r="AM33">
        <v>0.86299999999999999</v>
      </c>
      <c r="AN33" s="7">
        <f t="shared" si="19"/>
        <v>6.5749999999999993</v>
      </c>
      <c r="AQ33" t="s">
        <v>101</v>
      </c>
      <c r="AR33" s="7">
        <f t="shared" si="20"/>
        <v>35.292368125701458</v>
      </c>
      <c r="AS33">
        <v>66</v>
      </c>
      <c r="AT33">
        <v>17</v>
      </c>
      <c r="AU33" s="2">
        <f t="shared" si="21"/>
        <v>0.25757575757575757</v>
      </c>
      <c r="AV33" s="7">
        <f t="shared" si="22"/>
        <v>8.4287317620650946</v>
      </c>
      <c r="AW33">
        <v>33</v>
      </c>
      <c r="AX33" s="2">
        <f t="shared" si="23"/>
        <v>0.5</v>
      </c>
      <c r="AY33" s="7">
        <f t="shared" si="24"/>
        <v>4</v>
      </c>
      <c r="AZ33">
        <v>39</v>
      </c>
      <c r="BA33" s="2">
        <f t="shared" si="25"/>
        <v>0.59090909090909094</v>
      </c>
      <c r="BB33" s="7">
        <f t="shared" si="26"/>
        <v>6.8181818181818183</v>
      </c>
      <c r="BC33">
        <v>2</v>
      </c>
      <c r="BD33" s="2">
        <f t="shared" si="27"/>
        <v>3.0303030303030304E-2</v>
      </c>
      <c r="BE33" s="7">
        <f t="shared" si="28"/>
        <v>1.2121212121212122</v>
      </c>
      <c r="BF33">
        <v>0.27200000000000002</v>
      </c>
      <c r="BG33" s="7">
        <f t="shared" si="29"/>
        <v>6.8333333333333348</v>
      </c>
      <c r="BH33">
        <v>0.92</v>
      </c>
      <c r="BI33" s="7">
        <f t="shared" si="30"/>
        <v>8.0000000000000018</v>
      </c>
      <c r="BM33" t="s">
        <v>22</v>
      </c>
      <c r="BN33" s="7">
        <f t="shared" si="31"/>
        <v>34.463176638176634</v>
      </c>
      <c r="BO33">
        <v>78</v>
      </c>
      <c r="BP33">
        <v>12</v>
      </c>
      <c r="BQ33" s="2">
        <f t="shared" si="32"/>
        <v>0.15384615384615385</v>
      </c>
      <c r="BR33" s="7">
        <f t="shared" si="33"/>
        <v>4.5868945868945872</v>
      </c>
      <c r="BS33">
        <v>48</v>
      </c>
      <c r="BT33" s="2">
        <f t="shared" si="34"/>
        <v>0.61538461538461542</v>
      </c>
      <c r="BU33" s="7">
        <f t="shared" si="35"/>
        <v>6.3076923076923084</v>
      </c>
      <c r="BV33">
        <v>43</v>
      </c>
      <c r="BW33" s="2">
        <f t="shared" si="36"/>
        <v>0.55128205128205132</v>
      </c>
      <c r="BX33" s="7">
        <f t="shared" si="43"/>
        <v>6.0256410256410264</v>
      </c>
      <c r="BY33">
        <v>4</v>
      </c>
      <c r="BZ33" s="2">
        <f t="shared" si="37"/>
        <v>5.128205128205128E-2</v>
      </c>
      <c r="CA33" s="7">
        <f t="shared" si="38"/>
        <v>2.0512820512820511</v>
      </c>
      <c r="CB33">
        <v>0.29699999999999999</v>
      </c>
      <c r="CC33" s="7">
        <f t="shared" si="39"/>
        <v>8.9166666666666661</v>
      </c>
      <c r="CD33">
        <v>0.86299999999999999</v>
      </c>
      <c r="CE33" s="7">
        <f t="shared" si="40"/>
        <v>6.5749999999999993</v>
      </c>
    </row>
    <row r="34" spans="1:83" x14ac:dyDescent="0.25">
      <c r="A34" t="s">
        <v>37</v>
      </c>
      <c r="B34" s="7">
        <f t="shared" si="0"/>
        <v>35.09658907919777</v>
      </c>
      <c r="C34">
        <v>506</v>
      </c>
      <c r="D34">
        <v>98</v>
      </c>
      <c r="E34" s="2">
        <f t="shared" si="1"/>
        <v>0.19367588932806323</v>
      </c>
      <c r="F34" s="7">
        <f t="shared" si="2"/>
        <v>6.0620699751134532</v>
      </c>
      <c r="G34">
        <v>320</v>
      </c>
      <c r="H34" s="2">
        <f t="shared" si="3"/>
        <v>0.6324110671936759</v>
      </c>
      <c r="I34" s="7">
        <f t="shared" si="4"/>
        <v>6.6482213438735185</v>
      </c>
      <c r="J34">
        <v>296</v>
      </c>
      <c r="K34" s="2">
        <f t="shared" si="5"/>
        <v>0.58498023715415015</v>
      </c>
      <c r="L34" s="7">
        <f t="shared" si="41"/>
        <v>6.699604743083003</v>
      </c>
      <c r="M34">
        <v>7</v>
      </c>
      <c r="N34" s="2">
        <f t="shared" si="6"/>
        <v>1.383399209486166E-2</v>
      </c>
      <c r="O34" s="7">
        <f t="shared" si="7"/>
        <v>0.55335968379446643</v>
      </c>
      <c r="P34">
        <v>0.28999999999999998</v>
      </c>
      <c r="Q34" s="7">
        <f t="shared" si="8"/>
        <v>8.3333333333333321</v>
      </c>
      <c r="R34">
        <v>0.872</v>
      </c>
      <c r="S34" s="7">
        <f t="shared" si="44"/>
        <v>6.8000000000000007</v>
      </c>
      <c r="V34" t="s">
        <v>51</v>
      </c>
      <c r="W34" s="7">
        <f t="shared" si="10"/>
        <v>36.919849915274753</v>
      </c>
      <c r="X34">
        <v>153</v>
      </c>
      <c r="Y34">
        <v>28</v>
      </c>
      <c r="Z34" s="2">
        <f t="shared" si="11"/>
        <v>0.18300653594771241</v>
      </c>
      <c r="AA34" s="7">
        <f t="shared" si="12"/>
        <v>5.666908738804163</v>
      </c>
      <c r="AB34">
        <v>92</v>
      </c>
      <c r="AC34" s="2">
        <f t="shared" si="13"/>
        <v>0.60130718954248363</v>
      </c>
      <c r="AD34" s="7">
        <f t="shared" si="14"/>
        <v>6.0261437908496731</v>
      </c>
      <c r="AE34">
        <v>106</v>
      </c>
      <c r="AF34" s="2">
        <f t="shared" si="15"/>
        <v>0.69281045751633985</v>
      </c>
      <c r="AG34" s="7">
        <f t="shared" si="42"/>
        <v>8.8562091503267979</v>
      </c>
      <c r="AH34">
        <v>12</v>
      </c>
      <c r="AI34" s="2">
        <f t="shared" si="16"/>
        <v>7.8431372549019607E-2</v>
      </c>
      <c r="AJ34" s="7">
        <f t="shared" si="17"/>
        <v>3.1372549019607843</v>
      </c>
      <c r="AK34">
        <v>0.27800000000000002</v>
      </c>
      <c r="AL34" s="7">
        <f t="shared" si="18"/>
        <v>7.3333333333333348</v>
      </c>
      <c r="AM34">
        <v>0.83599999999999997</v>
      </c>
      <c r="AN34" s="7">
        <f t="shared" si="19"/>
        <v>5.8999999999999995</v>
      </c>
      <c r="AQ34" t="s">
        <v>109</v>
      </c>
      <c r="AR34" s="7">
        <f t="shared" si="20"/>
        <v>34.948280423280423</v>
      </c>
      <c r="AS34">
        <v>49</v>
      </c>
      <c r="AT34">
        <v>5</v>
      </c>
      <c r="AU34" s="2">
        <f t="shared" si="21"/>
        <v>0.10204081632653061</v>
      </c>
      <c r="AV34" s="7">
        <f t="shared" si="22"/>
        <v>2.6681783824640966</v>
      </c>
      <c r="AW34">
        <v>29</v>
      </c>
      <c r="AX34" s="2">
        <f t="shared" si="23"/>
        <v>0.59183673469387754</v>
      </c>
      <c r="AY34" s="7">
        <f t="shared" si="24"/>
        <v>5.8367346938775508</v>
      </c>
      <c r="AZ34">
        <v>19</v>
      </c>
      <c r="BA34" s="2">
        <f t="shared" si="25"/>
        <v>0.38775510204081631</v>
      </c>
      <c r="BB34" s="7">
        <f t="shared" si="26"/>
        <v>2.7551020408163263</v>
      </c>
      <c r="BC34">
        <v>10</v>
      </c>
      <c r="BD34" s="2">
        <f t="shared" si="27"/>
        <v>0.20408163265306123</v>
      </c>
      <c r="BE34" s="7">
        <f t="shared" si="28"/>
        <v>8.1632653061224492</v>
      </c>
      <c r="BF34">
        <v>0.33300000000000002</v>
      </c>
      <c r="BG34" s="7">
        <f t="shared" si="29"/>
        <v>10</v>
      </c>
      <c r="BH34">
        <v>0.82099999999999995</v>
      </c>
      <c r="BI34" s="7">
        <f t="shared" si="30"/>
        <v>5.5249999999999986</v>
      </c>
      <c r="BM34" t="s">
        <v>75</v>
      </c>
      <c r="BN34" s="7">
        <f t="shared" si="31"/>
        <v>34.316049382716052</v>
      </c>
      <c r="BO34">
        <v>72</v>
      </c>
      <c r="BP34">
        <v>15</v>
      </c>
      <c r="BQ34" s="2">
        <f t="shared" si="32"/>
        <v>0.20833333333333334</v>
      </c>
      <c r="BR34" s="7">
        <f t="shared" si="33"/>
        <v>6.6049382716049383</v>
      </c>
      <c r="BS34">
        <v>39</v>
      </c>
      <c r="BT34" s="2">
        <f t="shared" si="34"/>
        <v>0.54166666666666663</v>
      </c>
      <c r="BU34" s="7">
        <f t="shared" si="35"/>
        <v>4.833333333333333</v>
      </c>
      <c r="BV34">
        <v>48</v>
      </c>
      <c r="BW34" s="2">
        <f t="shared" si="36"/>
        <v>0.66666666666666663</v>
      </c>
      <c r="BX34" s="7">
        <f t="shared" si="43"/>
        <v>8.3333333333333321</v>
      </c>
      <c r="BY34">
        <v>5</v>
      </c>
      <c r="BZ34" s="2">
        <f t="shared" si="37"/>
        <v>6.9444444444444448E-2</v>
      </c>
      <c r="CA34" s="7">
        <f t="shared" si="38"/>
        <v>2.7777777777777777</v>
      </c>
      <c r="CB34">
        <v>0.26700000000000002</v>
      </c>
      <c r="CC34" s="7">
        <f t="shared" si="39"/>
        <v>6.4166666666666679</v>
      </c>
      <c r="CD34">
        <v>0.81399999999999995</v>
      </c>
      <c r="CE34" s="7">
        <f t="shared" si="40"/>
        <v>5.35</v>
      </c>
    </row>
    <row r="35" spans="1:83" x14ac:dyDescent="0.25">
      <c r="A35" t="s">
        <v>23</v>
      </c>
      <c r="B35" s="7">
        <f t="shared" ref="B35:B66" si="45">F35+I35+L35+O35+Q35+S35</f>
        <v>34.952160493827158</v>
      </c>
      <c r="C35">
        <v>480</v>
      </c>
      <c r="D35">
        <v>118</v>
      </c>
      <c r="E35" s="2">
        <f t="shared" ref="E35:E66" si="46">D35/C35</f>
        <v>0.24583333333333332</v>
      </c>
      <c r="F35" s="7">
        <f t="shared" ref="F35:F66" si="47">MAX(0,(MIN(10,(((E35-0.03)/(0.3-0.03))*10))))</f>
        <v>7.9938271604938258</v>
      </c>
      <c r="G35">
        <v>307</v>
      </c>
      <c r="H35" s="2">
        <f t="shared" ref="H35:H66" si="48">G35/C35</f>
        <v>0.63958333333333328</v>
      </c>
      <c r="I35" s="7">
        <f t="shared" ref="I35:I66" si="49">MAX(0,(MIN(10,(H35 - 0.3) / (0.8 - 0.3)*10)))</f>
        <v>6.7916666666666661</v>
      </c>
      <c r="J35">
        <v>298</v>
      </c>
      <c r="K35" s="2">
        <f t="shared" ref="K35:K66" si="50">J35/C35</f>
        <v>0.62083333333333335</v>
      </c>
      <c r="L35" s="7">
        <f t="shared" si="41"/>
        <v>7.416666666666667</v>
      </c>
      <c r="M35">
        <v>10</v>
      </c>
      <c r="N35" s="2">
        <f t="shared" ref="N35:N66" si="51">M35/C35</f>
        <v>2.0833333333333332E-2</v>
      </c>
      <c r="O35" s="7">
        <f t="shared" ref="O35:O66" si="52">MAX(0,(MIN(10,(N35) / (0.25)*10)))</f>
        <v>0.83333333333333326</v>
      </c>
      <c r="P35">
        <v>0.246</v>
      </c>
      <c r="Q35" s="7">
        <f t="shared" ref="Q35:Q66" si="53">MAX(0,(MIN(10,(P35 - 0.19) / (0.31 - 0.19)*10)))</f>
        <v>4.6666666666666661</v>
      </c>
      <c r="R35">
        <v>0.89</v>
      </c>
      <c r="S35" s="7">
        <f t="shared" si="44"/>
        <v>7.2500000000000009</v>
      </c>
      <c r="V35" t="s">
        <v>95</v>
      </c>
      <c r="W35" s="7">
        <f t="shared" ref="W35:W66" si="54">AA35+AD35+AG35+AJ35+AL35+AN35</f>
        <v>36.715789473684211</v>
      </c>
      <c r="X35">
        <v>152</v>
      </c>
      <c r="Y35">
        <v>33</v>
      </c>
      <c r="Z35" s="2">
        <f t="shared" ref="Z35:Z66" si="55">Y35/X35</f>
        <v>0.21710526315789475</v>
      </c>
      <c r="AA35" s="7">
        <f t="shared" ref="AA35:AA66" si="56">MAX(0,(MIN(10,(((Z35-0.03)/(0.3-0.03))*10))))</f>
        <v>6.9298245614035094</v>
      </c>
      <c r="AB35">
        <v>97</v>
      </c>
      <c r="AC35" s="2">
        <f t="shared" ref="AC35:AC66" si="57">AB35/X35</f>
        <v>0.63815789473684215</v>
      </c>
      <c r="AD35" s="7">
        <f t="shared" ref="AD35:AD66" si="58">MAX(0,(MIN(10,(AC35 - 0.3) / (0.8 - 0.3)*10)))</f>
        <v>6.7631578947368434</v>
      </c>
      <c r="AE35">
        <v>98</v>
      </c>
      <c r="AF35" s="2">
        <f t="shared" ref="AF35:AF66" si="59">AE35/X35</f>
        <v>0.64473684210526316</v>
      </c>
      <c r="AG35" s="7">
        <f t="shared" si="42"/>
        <v>7.8947368421052637</v>
      </c>
      <c r="AH35">
        <v>11</v>
      </c>
      <c r="AI35" s="2">
        <f t="shared" ref="AI35:AI66" si="60">AH35/X35</f>
        <v>7.2368421052631582E-2</v>
      </c>
      <c r="AJ35" s="7">
        <f t="shared" ref="AJ35:AJ66" si="61">MAX(0,(MIN(10,(AI35) / (0.25)*10)))</f>
        <v>2.8947368421052633</v>
      </c>
      <c r="AK35">
        <v>0.26900000000000002</v>
      </c>
      <c r="AL35" s="7">
        <f t="shared" ref="AL35:AL66" si="62">MAX(0,(MIN(10,(AK35 - 0.19) / (0.31 - 0.19)*10)))</f>
        <v>6.5833333333333339</v>
      </c>
      <c r="AM35">
        <v>0.82599999999999996</v>
      </c>
      <c r="AN35" s="7">
        <f t="shared" ref="AN35:AN66" si="63">MAX(0,(MIN(10,(AM35 - 0.6) / (1 - 0.6)*10)))</f>
        <v>5.6499999999999995</v>
      </c>
      <c r="AQ35" t="s">
        <v>36</v>
      </c>
      <c r="AR35" s="7">
        <f t="shared" si="20"/>
        <v>34.890476190476193</v>
      </c>
      <c r="AS35">
        <v>63</v>
      </c>
      <c r="AT35">
        <v>19</v>
      </c>
      <c r="AU35" s="2">
        <f t="shared" si="21"/>
        <v>0.30158730158730157</v>
      </c>
      <c r="AV35" s="7">
        <f t="shared" si="22"/>
        <v>10</v>
      </c>
      <c r="AW35">
        <v>30</v>
      </c>
      <c r="AX35" s="2">
        <f t="shared" si="23"/>
        <v>0.47619047619047616</v>
      </c>
      <c r="AY35" s="7">
        <f t="shared" si="24"/>
        <v>3.5238095238095237</v>
      </c>
      <c r="AZ35">
        <v>52</v>
      </c>
      <c r="BA35" s="2">
        <f t="shared" si="25"/>
        <v>0.82539682539682535</v>
      </c>
      <c r="BB35" s="7">
        <f t="shared" si="26"/>
        <v>10</v>
      </c>
      <c r="BC35">
        <v>0</v>
      </c>
      <c r="BD35" s="2">
        <f t="shared" si="27"/>
        <v>0</v>
      </c>
      <c r="BE35" s="7">
        <f t="shared" si="28"/>
        <v>0</v>
      </c>
      <c r="BF35">
        <v>0.249</v>
      </c>
      <c r="BG35" s="7">
        <f t="shared" si="29"/>
        <v>4.9166666666666661</v>
      </c>
      <c r="BH35">
        <v>0.85799999999999998</v>
      </c>
      <c r="BI35" s="7">
        <f t="shared" si="30"/>
        <v>6.45</v>
      </c>
      <c r="BM35" t="s">
        <v>39</v>
      </c>
      <c r="BN35" s="7">
        <f t="shared" si="31"/>
        <v>34.286111111111111</v>
      </c>
      <c r="BO35">
        <v>76</v>
      </c>
      <c r="BP35">
        <v>15</v>
      </c>
      <c r="BQ35" s="2">
        <f t="shared" si="32"/>
        <v>0.19736842105263158</v>
      </c>
      <c r="BR35" s="7">
        <f t="shared" si="33"/>
        <v>6.1988304093567246</v>
      </c>
      <c r="BS35">
        <v>48</v>
      </c>
      <c r="BT35" s="2">
        <f t="shared" si="34"/>
        <v>0.63157894736842102</v>
      </c>
      <c r="BU35" s="7">
        <f t="shared" si="35"/>
        <v>6.6315789473684204</v>
      </c>
      <c r="BV35">
        <v>47</v>
      </c>
      <c r="BW35" s="2">
        <f t="shared" si="36"/>
        <v>0.61842105263157898</v>
      </c>
      <c r="BX35" s="7">
        <f t="shared" si="43"/>
        <v>7.3684210526315796</v>
      </c>
      <c r="BY35">
        <v>3</v>
      </c>
      <c r="BZ35" s="2">
        <f t="shared" si="37"/>
        <v>3.9473684210526314E-2</v>
      </c>
      <c r="CA35" s="7">
        <f t="shared" si="38"/>
        <v>1.5789473684210527</v>
      </c>
      <c r="CB35">
        <v>0.27200000000000002</v>
      </c>
      <c r="CC35" s="7">
        <f t="shared" si="39"/>
        <v>6.8333333333333348</v>
      </c>
      <c r="CD35">
        <v>0.82699999999999996</v>
      </c>
      <c r="CE35" s="7">
        <f t="shared" si="40"/>
        <v>5.6749999999999989</v>
      </c>
    </row>
    <row r="36" spans="1:83" x14ac:dyDescent="0.25">
      <c r="A36" t="s">
        <v>26</v>
      </c>
      <c r="B36" s="7">
        <f t="shared" si="45"/>
        <v>34.921578239138796</v>
      </c>
      <c r="C36">
        <v>289</v>
      </c>
      <c r="D36">
        <v>69</v>
      </c>
      <c r="E36" s="2">
        <f t="shared" si="46"/>
        <v>0.23875432525951557</v>
      </c>
      <c r="F36" s="7">
        <f t="shared" si="47"/>
        <v>7.731641676278354</v>
      </c>
      <c r="G36">
        <v>169</v>
      </c>
      <c r="H36" s="2">
        <f t="shared" si="48"/>
        <v>0.58477508650519028</v>
      </c>
      <c r="I36" s="7">
        <f t="shared" si="49"/>
        <v>5.695501730103806</v>
      </c>
      <c r="J36">
        <v>185</v>
      </c>
      <c r="K36" s="2">
        <f t="shared" si="50"/>
        <v>0.64013840830449831</v>
      </c>
      <c r="L36" s="7">
        <f t="shared" si="41"/>
        <v>7.8027681660899662</v>
      </c>
      <c r="M36">
        <v>0</v>
      </c>
      <c r="N36" s="2">
        <f t="shared" si="51"/>
        <v>0</v>
      </c>
      <c r="O36" s="7">
        <f t="shared" si="52"/>
        <v>0</v>
      </c>
      <c r="P36">
        <v>0.27</v>
      </c>
      <c r="Q36" s="7">
        <f t="shared" si="53"/>
        <v>6.6666666666666687</v>
      </c>
      <c r="R36">
        <v>0.88100000000000001</v>
      </c>
      <c r="S36" s="7">
        <f t="shared" si="44"/>
        <v>7.0250000000000004</v>
      </c>
      <c r="V36" t="s">
        <v>113</v>
      </c>
      <c r="W36" s="7">
        <f t="shared" si="54"/>
        <v>36.658770090845564</v>
      </c>
      <c r="X36">
        <v>159</v>
      </c>
      <c r="Y36">
        <v>30</v>
      </c>
      <c r="Z36" s="2">
        <f t="shared" si="55"/>
        <v>0.18867924528301888</v>
      </c>
      <c r="AA36" s="7">
        <f t="shared" si="56"/>
        <v>5.8770090845562546</v>
      </c>
      <c r="AB36">
        <v>91</v>
      </c>
      <c r="AC36" s="2">
        <f t="shared" si="57"/>
        <v>0.57232704402515722</v>
      </c>
      <c r="AD36" s="7">
        <f t="shared" si="58"/>
        <v>5.4465408805031448</v>
      </c>
      <c r="AE36">
        <v>59</v>
      </c>
      <c r="AF36" s="2">
        <f t="shared" si="59"/>
        <v>0.37106918238993708</v>
      </c>
      <c r="AG36" s="7">
        <f t="shared" si="42"/>
        <v>2.4213836477987414</v>
      </c>
      <c r="AH36">
        <v>30</v>
      </c>
      <c r="AI36" s="2">
        <f t="shared" si="60"/>
        <v>0.18867924528301888</v>
      </c>
      <c r="AJ36" s="7">
        <f t="shared" si="61"/>
        <v>7.5471698113207548</v>
      </c>
      <c r="AK36">
        <v>0.29099999999999998</v>
      </c>
      <c r="AL36" s="7">
        <f t="shared" si="62"/>
        <v>8.4166666666666661</v>
      </c>
      <c r="AM36">
        <v>0.878</v>
      </c>
      <c r="AN36" s="7">
        <f t="shared" si="63"/>
        <v>6.9500000000000011</v>
      </c>
      <c r="AQ36" t="s">
        <v>122</v>
      </c>
      <c r="AR36" s="7">
        <f t="shared" si="20"/>
        <v>34.882179987004548</v>
      </c>
      <c r="AS36">
        <v>57</v>
      </c>
      <c r="AT36">
        <v>16</v>
      </c>
      <c r="AU36" s="2">
        <f t="shared" si="21"/>
        <v>0.2807017543859649</v>
      </c>
      <c r="AV36" s="7">
        <f t="shared" si="22"/>
        <v>9.2852501624431429</v>
      </c>
      <c r="AW36">
        <v>40</v>
      </c>
      <c r="AX36" s="2">
        <f t="shared" si="23"/>
        <v>0.70175438596491224</v>
      </c>
      <c r="AY36" s="7">
        <f t="shared" si="24"/>
        <v>8.0350877192982448</v>
      </c>
      <c r="AZ36">
        <v>45</v>
      </c>
      <c r="BA36" s="2">
        <f t="shared" si="25"/>
        <v>0.78947368421052633</v>
      </c>
      <c r="BB36" s="7">
        <f t="shared" si="26"/>
        <v>10</v>
      </c>
      <c r="BC36">
        <v>2</v>
      </c>
      <c r="BD36" s="2">
        <f t="shared" si="27"/>
        <v>3.5087719298245612E-2</v>
      </c>
      <c r="BE36" s="7">
        <f t="shared" si="28"/>
        <v>1.4035087719298245</v>
      </c>
      <c r="BF36">
        <v>0.215</v>
      </c>
      <c r="BG36" s="7">
        <f t="shared" si="29"/>
        <v>2.083333333333333</v>
      </c>
      <c r="BH36">
        <v>0.76300000000000001</v>
      </c>
      <c r="BI36" s="7">
        <f t="shared" si="30"/>
        <v>4.0750000000000011</v>
      </c>
      <c r="BM36" t="s">
        <v>56</v>
      </c>
      <c r="BN36" s="7">
        <f t="shared" si="31"/>
        <v>34.11553497942387</v>
      </c>
      <c r="BO36">
        <v>72</v>
      </c>
      <c r="BP36">
        <v>14</v>
      </c>
      <c r="BQ36" s="2">
        <f t="shared" si="32"/>
        <v>0.19444444444444445</v>
      </c>
      <c r="BR36" s="7">
        <f t="shared" si="33"/>
        <v>6.0905349794238681</v>
      </c>
      <c r="BS36">
        <v>51</v>
      </c>
      <c r="BT36" s="2">
        <f t="shared" si="34"/>
        <v>0.70833333333333337</v>
      </c>
      <c r="BU36" s="7">
        <f t="shared" si="35"/>
        <v>8.1666666666666679</v>
      </c>
      <c r="BV36">
        <v>37</v>
      </c>
      <c r="BW36" s="2">
        <f t="shared" si="36"/>
        <v>0.51388888888888884</v>
      </c>
      <c r="BX36" s="7">
        <f t="shared" si="43"/>
        <v>5.2777777777777768</v>
      </c>
      <c r="BY36">
        <v>4</v>
      </c>
      <c r="BZ36" s="2">
        <f t="shared" si="37"/>
        <v>5.5555555555555552E-2</v>
      </c>
      <c r="CA36" s="7">
        <f t="shared" si="38"/>
        <v>2.2222222222222223</v>
      </c>
      <c r="CB36">
        <v>0.27200000000000002</v>
      </c>
      <c r="CC36" s="7">
        <f t="shared" si="39"/>
        <v>6.8333333333333348</v>
      </c>
      <c r="CD36">
        <v>0.82099999999999995</v>
      </c>
      <c r="CE36" s="7">
        <f t="shared" si="40"/>
        <v>5.5249999999999986</v>
      </c>
    </row>
    <row r="37" spans="1:83" x14ac:dyDescent="0.25">
      <c r="A37" t="s">
        <v>30</v>
      </c>
      <c r="B37" s="7">
        <f t="shared" si="45"/>
        <v>34.797724125995153</v>
      </c>
      <c r="C37">
        <v>535</v>
      </c>
      <c r="D37">
        <v>104</v>
      </c>
      <c r="E37" s="2">
        <f t="shared" si="46"/>
        <v>0.19439252336448598</v>
      </c>
      <c r="F37" s="7">
        <f t="shared" si="47"/>
        <v>6.0886119764624436</v>
      </c>
      <c r="G37">
        <v>325</v>
      </c>
      <c r="H37" s="2">
        <f t="shared" si="48"/>
        <v>0.60747663551401865</v>
      </c>
      <c r="I37" s="7">
        <f t="shared" si="49"/>
        <v>6.149532710280373</v>
      </c>
      <c r="J37">
        <v>300</v>
      </c>
      <c r="K37" s="2">
        <f t="shared" si="50"/>
        <v>0.56074766355140182</v>
      </c>
      <c r="L37" s="7">
        <f t="shared" si="41"/>
        <v>6.2149532710280369</v>
      </c>
      <c r="M37">
        <v>23</v>
      </c>
      <c r="N37" s="2">
        <f t="shared" si="51"/>
        <v>4.2990654205607479E-2</v>
      </c>
      <c r="O37" s="7">
        <f t="shared" si="52"/>
        <v>1.7196261682242993</v>
      </c>
      <c r="P37">
        <v>0.28299999999999997</v>
      </c>
      <c r="Q37" s="7">
        <f t="shared" si="53"/>
        <v>7.7499999999999982</v>
      </c>
      <c r="R37">
        <v>0.875</v>
      </c>
      <c r="S37" s="7">
        <f t="shared" si="44"/>
        <v>6.875</v>
      </c>
      <c r="V37" t="s">
        <v>23</v>
      </c>
      <c r="W37" s="7">
        <f t="shared" si="54"/>
        <v>36.245370370370367</v>
      </c>
      <c r="X37">
        <v>144</v>
      </c>
      <c r="Y37">
        <v>36</v>
      </c>
      <c r="Z37" s="2">
        <f t="shared" si="55"/>
        <v>0.25</v>
      </c>
      <c r="AA37" s="7">
        <f t="shared" si="56"/>
        <v>8.148148148148147</v>
      </c>
      <c r="AB37">
        <v>95</v>
      </c>
      <c r="AC37" s="2">
        <f t="shared" si="57"/>
        <v>0.65972222222222221</v>
      </c>
      <c r="AD37" s="7">
        <f t="shared" si="58"/>
        <v>7.1944444444444446</v>
      </c>
      <c r="AE37">
        <v>94</v>
      </c>
      <c r="AF37" s="2">
        <f t="shared" si="59"/>
        <v>0.65277777777777779</v>
      </c>
      <c r="AG37" s="7">
        <f t="shared" si="42"/>
        <v>8.0555555555555554</v>
      </c>
      <c r="AH37">
        <v>2</v>
      </c>
      <c r="AI37" s="2">
        <f t="shared" si="60"/>
        <v>1.3888888888888888E-2</v>
      </c>
      <c r="AJ37" s="7">
        <f t="shared" si="61"/>
        <v>0.55555555555555558</v>
      </c>
      <c r="AK37">
        <v>0.249</v>
      </c>
      <c r="AL37" s="7">
        <f t="shared" si="62"/>
        <v>4.9166666666666661</v>
      </c>
      <c r="AM37">
        <v>0.89500000000000002</v>
      </c>
      <c r="AN37" s="7">
        <f t="shared" si="63"/>
        <v>7.375</v>
      </c>
      <c r="AQ37" t="s">
        <v>56</v>
      </c>
      <c r="AR37" s="7">
        <f t="shared" si="20"/>
        <v>34.561520947176682</v>
      </c>
      <c r="AS37">
        <v>61</v>
      </c>
      <c r="AT37">
        <v>15</v>
      </c>
      <c r="AU37" s="2">
        <f t="shared" si="21"/>
        <v>0.24590163934426229</v>
      </c>
      <c r="AV37" s="7">
        <f t="shared" si="22"/>
        <v>7.9963570127504546</v>
      </c>
      <c r="AW37">
        <v>39</v>
      </c>
      <c r="AX37" s="2">
        <f t="shared" si="23"/>
        <v>0.63934426229508201</v>
      </c>
      <c r="AY37" s="7">
        <f t="shared" si="24"/>
        <v>6.7868852459016402</v>
      </c>
      <c r="AZ37">
        <v>26</v>
      </c>
      <c r="BA37" s="2">
        <f t="shared" si="25"/>
        <v>0.42622950819672129</v>
      </c>
      <c r="BB37" s="7">
        <f t="shared" si="26"/>
        <v>3.5245901639344259</v>
      </c>
      <c r="BC37">
        <v>5</v>
      </c>
      <c r="BD37" s="2">
        <f t="shared" si="27"/>
        <v>8.1967213114754092E-2</v>
      </c>
      <c r="BE37" s="7">
        <f t="shared" si="28"/>
        <v>3.2786885245901636</v>
      </c>
      <c r="BF37">
        <v>0.26500000000000001</v>
      </c>
      <c r="BG37" s="7">
        <f t="shared" si="29"/>
        <v>6.2500000000000009</v>
      </c>
      <c r="BH37">
        <v>0.86899999999999999</v>
      </c>
      <c r="BI37" s="7">
        <f t="shared" si="30"/>
        <v>6.7249999999999996</v>
      </c>
      <c r="BM37" t="s">
        <v>73</v>
      </c>
      <c r="BN37" s="7">
        <f t="shared" si="31"/>
        <v>34.102469135802465</v>
      </c>
      <c r="BO37">
        <v>75</v>
      </c>
      <c r="BP37">
        <v>14</v>
      </c>
      <c r="BQ37" s="2">
        <f t="shared" si="32"/>
        <v>0.18666666666666668</v>
      </c>
      <c r="BR37" s="7">
        <f t="shared" si="33"/>
        <v>5.8024691358024691</v>
      </c>
      <c r="BS37">
        <v>41</v>
      </c>
      <c r="BT37" s="2">
        <f t="shared" si="34"/>
        <v>0.54666666666666663</v>
      </c>
      <c r="BU37" s="7">
        <f t="shared" si="35"/>
        <v>4.9333333333333327</v>
      </c>
      <c r="BV37">
        <v>50</v>
      </c>
      <c r="BW37" s="2">
        <f t="shared" si="36"/>
        <v>0.66666666666666663</v>
      </c>
      <c r="BX37" s="7">
        <f t="shared" si="43"/>
        <v>8.3333333333333321</v>
      </c>
      <c r="BY37">
        <v>0</v>
      </c>
      <c r="BZ37" s="2">
        <f t="shared" si="37"/>
        <v>0</v>
      </c>
      <c r="CA37" s="7">
        <f t="shared" si="38"/>
        <v>0</v>
      </c>
      <c r="CB37">
        <v>0.28699999999999998</v>
      </c>
      <c r="CC37" s="7">
        <f t="shared" si="39"/>
        <v>8.0833333333333321</v>
      </c>
      <c r="CD37">
        <v>0.878</v>
      </c>
      <c r="CE37" s="7">
        <f t="shared" si="40"/>
        <v>6.9500000000000011</v>
      </c>
    </row>
    <row r="38" spans="1:83" x14ac:dyDescent="0.25">
      <c r="A38" t="s">
        <v>43</v>
      </c>
      <c r="B38" s="7">
        <f t="shared" si="45"/>
        <v>34.795145903479238</v>
      </c>
      <c r="C38">
        <v>330</v>
      </c>
      <c r="D38">
        <v>76</v>
      </c>
      <c r="E38" s="2">
        <f t="shared" si="46"/>
        <v>0.23030303030303031</v>
      </c>
      <c r="F38" s="7">
        <f t="shared" si="47"/>
        <v>7.4186307519640851</v>
      </c>
      <c r="G38">
        <v>191</v>
      </c>
      <c r="H38" s="2">
        <f t="shared" si="48"/>
        <v>0.57878787878787874</v>
      </c>
      <c r="I38" s="7">
        <f t="shared" si="49"/>
        <v>5.5757575757575752</v>
      </c>
      <c r="J38">
        <v>212</v>
      </c>
      <c r="K38" s="2">
        <f t="shared" si="50"/>
        <v>0.64242424242424245</v>
      </c>
      <c r="L38" s="7">
        <f t="shared" si="41"/>
        <v>7.8484848484848495</v>
      </c>
      <c r="M38">
        <v>17</v>
      </c>
      <c r="N38" s="2">
        <f t="shared" si="51"/>
        <v>5.1515151515151514E-2</v>
      </c>
      <c r="O38" s="7">
        <f t="shared" si="52"/>
        <v>2.0606060606060606</v>
      </c>
      <c r="P38">
        <v>0.255</v>
      </c>
      <c r="Q38" s="7">
        <f t="shared" si="53"/>
        <v>5.4166666666666679</v>
      </c>
      <c r="R38">
        <v>0.85899999999999999</v>
      </c>
      <c r="S38" s="7">
        <f t="shared" si="44"/>
        <v>6.4749999999999996</v>
      </c>
      <c r="V38" t="s">
        <v>39</v>
      </c>
      <c r="W38" s="7">
        <f t="shared" si="54"/>
        <v>35.457846003898638</v>
      </c>
      <c r="X38">
        <v>95</v>
      </c>
      <c r="Y38">
        <v>16</v>
      </c>
      <c r="Z38" s="2">
        <f t="shared" si="55"/>
        <v>0.16842105263157894</v>
      </c>
      <c r="AA38" s="7">
        <f t="shared" si="56"/>
        <v>5.1267056530214417</v>
      </c>
      <c r="AB38">
        <v>54</v>
      </c>
      <c r="AC38" s="2">
        <f t="shared" si="57"/>
        <v>0.56842105263157894</v>
      </c>
      <c r="AD38" s="7">
        <f t="shared" si="58"/>
        <v>5.3684210526315788</v>
      </c>
      <c r="AE38">
        <v>57</v>
      </c>
      <c r="AF38" s="2">
        <f t="shared" si="59"/>
        <v>0.6</v>
      </c>
      <c r="AG38" s="7">
        <f t="shared" si="42"/>
        <v>7</v>
      </c>
      <c r="AH38">
        <v>1</v>
      </c>
      <c r="AI38" s="2">
        <f t="shared" si="60"/>
        <v>1.0526315789473684E-2</v>
      </c>
      <c r="AJ38" s="7">
        <f t="shared" si="61"/>
        <v>0.42105263157894735</v>
      </c>
      <c r="AK38">
        <v>0.30599999999999999</v>
      </c>
      <c r="AL38" s="7">
        <f t="shared" si="62"/>
        <v>9.6666666666666661</v>
      </c>
      <c r="AM38">
        <v>0.91500000000000004</v>
      </c>
      <c r="AN38" s="7">
        <f t="shared" si="63"/>
        <v>7.8750000000000009</v>
      </c>
      <c r="AQ38" t="s">
        <v>161</v>
      </c>
      <c r="AR38" s="7">
        <f t="shared" si="20"/>
        <v>34.45264550264551</v>
      </c>
      <c r="AS38">
        <v>77</v>
      </c>
      <c r="AT38">
        <v>7</v>
      </c>
      <c r="AU38" s="2">
        <f t="shared" si="21"/>
        <v>9.0909090909090912E-2</v>
      </c>
      <c r="AV38" s="7">
        <f t="shared" si="22"/>
        <v>2.2558922558922561</v>
      </c>
      <c r="AW38">
        <v>58</v>
      </c>
      <c r="AX38" s="2">
        <f t="shared" si="23"/>
        <v>0.75324675324675328</v>
      </c>
      <c r="AY38" s="7">
        <f t="shared" si="24"/>
        <v>9.0649350649350655</v>
      </c>
      <c r="AZ38">
        <v>32</v>
      </c>
      <c r="BA38" s="2">
        <f t="shared" si="25"/>
        <v>0.41558441558441561</v>
      </c>
      <c r="BB38" s="7">
        <f t="shared" si="26"/>
        <v>3.3116883116883122</v>
      </c>
      <c r="BC38">
        <v>19</v>
      </c>
      <c r="BD38" s="2">
        <f t="shared" si="27"/>
        <v>0.24675324675324675</v>
      </c>
      <c r="BE38" s="7">
        <f t="shared" si="28"/>
        <v>9.8701298701298708</v>
      </c>
      <c r="BF38">
        <v>0.26800000000000002</v>
      </c>
      <c r="BG38" s="7">
        <f t="shared" si="29"/>
        <v>6.5000000000000018</v>
      </c>
      <c r="BH38">
        <v>0.73799999999999999</v>
      </c>
      <c r="BI38" s="7">
        <f t="shared" si="30"/>
        <v>3.45</v>
      </c>
      <c r="BM38" t="s">
        <v>108</v>
      </c>
      <c r="BN38" s="7">
        <f t="shared" si="31"/>
        <v>33.673989898989902</v>
      </c>
      <c r="BO38">
        <v>77</v>
      </c>
      <c r="BP38">
        <v>12</v>
      </c>
      <c r="BQ38" s="2">
        <f t="shared" si="32"/>
        <v>0.15584415584415584</v>
      </c>
      <c r="BR38" s="7">
        <f t="shared" si="33"/>
        <v>4.6608946608946606</v>
      </c>
      <c r="BS38">
        <v>50</v>
      </c>
      <c r="BT38" s="2">
        <f t="shared" si="34"/>
        <v>0.64935064935064934</v>
      </c>
      <c r="BU38" s="7">
        <f t="shared" si="35"/>
        <v>6.9870129870129869</v>
      </c>
      <c r="BV38">
        <v>44</v>
      </c>
      <c r="BW38" s="2">
        <f t="shared" si="36"/>
        <v>0.5714285714285714</v>
      </c>
      <c r="BX38" s="7">
        <f t="shared" si="43"/>
        <v>6.4285714285714279</v>
      </c>
      <c r="BY38">
        <v>8</v>
      </c>
      <c r="BZ38" s="2">
        <f t="shared" si="37"/>
        <v>0.1038961038961039</v>
      </c>
      <c r="CA38" s="7">
        <f t="shared" si="38"/>
        <v>4.1558441558441563</v>
      </c>
      <c r="CB38">
        <v>0.27</v>
      </c>
      <c r="CC38" s="7">
        <f t="shared" si="39"/>
        <v>6.6666666666666687</v>
      </c>
      <c r="CD38">
        <v>0.79100000000000004</v>
      </c>
      <c r="CE38" s="7">
        <f t="shared" si="40"/>
        <v>4.7750000000000012</v>
      </c>
    </row>
    <row r="39" spans="1:83" x14ac:dyDescent="0.25">
      <c r="A39" t="s">
        <v>36</v>
      </c>
      <c r="B39" s="7">
        <f t="shared" si="45"/>
        <v>34.631284242822709</v>
      </c>
      <c r="C39">
        <v>338</v>
      </c>
      <c r="D39">
        <v>80</v>
      </c>
      <c r="E39" s="2">
        <f t="shared" si="46"/>
        <v>0.23668639053254437</v>
      </c>
      <c r="F39" s="7">
        <f t="shared" si="47"/>
        <v>7.6550515012053468</v>
      </c>
      <c r="G39">
        <v>186</v>
      </c>
      <c r="H39" s="2">
        <f t="shared" si="48"/>
        <v>0.55029585798816572</v>
      </c>
      <c r="I39" s="7">
        <f t="shared" si="49"/>
        <v>5.0059171597633147</v>
      </c>
      <c r="J39">
        <v>221</v>
      </c>
      <c r="K39" s="2">
        <f t="shared" si="50"/>
        <v>0.65384615384615385</v>
      </c>
      <c r="L39" s="7">
        <f t="shared" si="41"/>
        <v>8.0769230769230766</v>
      </c>
      <c r="M39">
        <v>6</v>
      </c>
      <c r="N39" s="2">
        <f t="shared" si="51"/>
        <v>1.7751479289940829E-2</v>
      </c>
      <c r="O39" s="7">
        <f t="shared" si="52"/>
        <v>0.71005917159763321</v>
      </c>
      <c r="P39">
        <v>0.26900000000000002</v>
      </c>
      <c r="Q39" s="7">
        <f t="shared" si="53"/>
        <v>6.5833333333333339</v>
      </c>
      <c r="R39">
        <v>0.86399999999999999</v>
      </c>
      <c r="S39" s="7">
        <f t="shared" si="44"/>
        <v>6.6000000000000005</v>
      </c>
      <c r="V39" t="s">
        <v>11</v>
      </c>
      <c r="W39" s="7">
        <f t="shared" si="54"/>
        <v>35.420734669095324</v>
      </c>
      <c r="X39">
        <v>122</v>
      </c>
      <c r="Y39">
        <v>23</v>
      </c>
      <c r="Z39" s="2">
        <f t="shared" si="55"/>
        <v>0.18852459016393441</v>
      </c>
      <c r="AA39" s="7">
        <f t="shared" si="56"/>
        <v>5.8712811171827557</v>
      </c>
      <c r="AB39">
        <v>93</v>
      </c>
      <c r="AC39" s="2">
        <f t="shared" si="57"/>
        <v>0.76229508196721307</v>
      </c>
      <c r="AD39" s="7">
        <f t="shared" si="58"/>
        <v>9.245901639344261</v>
      </c>
      <c r="AE39">
        <v>58</v>
      </c>
      <c r="AF39" s="2">
        <f t="shared" si="59"/>
        <v>0.47540983606557374</v>
      </c>
      <c r="AG39" s="7">
        <f t="shared" si="42"/>
        <v>4.5081967213114744</v>
      </c>
      <c r="AH39">
        <v>10</v>
      </c>
      <c r="AI39" s="2">
        <f t="shared" si="60"/>
        <v>8.1967213114754092E-2</v>
      </c>
      <c r="AJ39" s="7">
        <f t="shared" si="61"/>
        <v>3.2786885245901636</v>
      </c>
      <c r="AK39">
        <v>0.26400000000000001</v>
      </c>
      <c r="AL39" s="7">
        <f t="shared" si="62"/>
        <v>6.1666666666666679</v>
      </c>
      <c r="AM39">
        <v>0.85399999999999998</v>
      </c>
      <c r="AN39" s="7">
        <f t="shared" si="63"/>
        <v>6.35</v>
      </c>
      <c r="AQ39" t="s">
        <v>69</v>
      </c>
      <c r="AR39" s="7">
        <f t="shared" si="20"/>
        <v>34.267817059483733</v>
      </c>
      <c r="AS39">
        <v>66</v>
      </c>
      <c r="AT39">
        <v>7</v>
      </c>
      <c r="AU39" s="2">
        <f t="shared" si="21"/>
        <v>0.10606060606060606</v>
      </c>
      <c r="AV39" s="7">
        <f t="shared" si="22"/>
        <v>2.8170594837261502</v>
      </c>
      <c r="AW39">
        <v>48</v>
      </c>
      <c r="AX39" s="2">
        <f t="shared" si="23"/>
        <v>0.72727272727272729</v>
      </c>
      <c r="AY39" s="7">
        <f t="shared" si="24"/>
        <v>8.5454545454545467</v>
      </c>
      <c r="AZ39">
        <v>36</v>
      </c>
      <c r="BA39" s="2">
        <f t="shared" si="25"/>
        <v>0.54545454545454541</v>
      </c>
      <c r="BB39" s="7">
        <f t="shared" si="26"/>
        <v>5.9090909090909083</v>
      </c>
      <c r="BC39">
        <v>9</v>
      </c>
      <c r="BD39" s="2">
        <f t="shared" si="27"/>
        <v>0.13636363636363635</v>
      </c>
      <c r="BE39" s="7">
        <f t="shared" si="28"/>
        <v>5.4545454545454541</v>
      </c>
      <c r="BF39">
        <v>0.27900000000000003</v>
      </c>
      <c r="BG39" s="7">
        <f t="shared" si="29"/>
        <v>7.4166666666666696</v>
      </c>
      <c r="BH39">
        <v>0.76500000000000001</v>
      </c>
      <c r="BI39" s="7">
        <f t="shared" si="30"/>
        <v>4.1250000000000009</v>
      </c>
      <c r="BM39" t="s">
        <v>12</v>
      </c>
      <c r="BN39" s="7">
        <f t="shared" si="31"/>
        <v>33.590187949143179</v>
      </c>
      <c r="BO39">
        <v>67</v>
      </c>
      <c r="BP39">
        <v>10</v>
      </c>
      <c r="BQ39" s="2">
        <f t="shared" si="32"/>
        <v>0.14925373134328357</v>
      </c>
      <c r="BR39" s="7">
        <f t="shared" si="33"/>
        <v>4.4168048645660578</v>
      </c>
      <c r="BS39">
        <v>44</v>
      </c>
      <c r="BT39" s="2">
        <f t="shared" si="34"/>
        <v>0.65671641791044777</v>
      </c>
      <c r="BU39" s="7">
        <f t="shared" si="35"/>
        <v>7.1343283582089558</v>
      </c>
      <c r="BV39">
        <v>34</v>
      </c>
      <c r="BW39" s="2">
        <f t="shared" si="36"/>
        <v>0.5074626865671642</v>
      </c>
      <c r="BX39" s="7">
        <f t="shared" si="43"/>
        <v>5.1492537313432845</v>
      </c>
      <c r="BY39">
        <v>9</v>
      </c>
      <c r="BZ39" s="2">
        <f t="shared" si="37"/>
        <v>0.13432835820895522</v>
      </c>
      <c r="CA39" s="7">
        <f t="shared" si="38"/>
        <v>5.3731343283582085</v>
      </c>
      <c r="CB39">
        <v>0.26400000000000001</v>
      </c>
      <c r="CC39" s="7">
        <f t="shared" si="39"/>
        <v>6.1666666666666679</v>
      </c>
      <c r="CD39">
        <v>0.81399999999999995</v>
      </c>
      <c r="CE39" s="7">
        <f t="shared" si="40"/>
        <v>5.35</v>
      </c>
    </row>
    <row r="40" spans="1:83" x14ac:dyDescent="0.25">
      <c r="A40" t="s">
        <v>45</v>
      </c>
      <c r="B40" s="7">
        <f t="shared" si="45"/>
        <v>34.519591125779243</v>
      </c>
      <c r="C40">
        <v>505</v>
      </c>
      <c r="D40">
        <v>80</v>
      </c>
      <c r="E40" s="2">
        <f t="shared" si="46"/>
        <v>0.15841584158415842</v>
      </c>
      <c r="F40" s="7">
        <f t="shared" si="47"/>
        <v>4.756142280894756</v>
      </c>
      <c r="G40">
        <v>338</v>
      </c>
      <c r="H40" s="2">
        <f t="shared" si="48"/>
        <v>0.66930693069306935</v>
      </c>
      <c r="I40" s="7">
        <f t="shared" si="49"/>
        <v>7.3861386138613874</v>
      </c>
      <c r="J40">
        <v>276</v>
      </c>
      <c r="K40" s="2">
        <f t="shared" si="50"/>
        <v>0.54653465346534658</v>
      </c>
      <c r="L40" s="7">
        <f t="shared" si="41"/>
        <v>5.9306930693069315</v>
      </c>
      <c r="M40">
        <v>19</v>
      </c>
      <c r="N40" s="2">
        <f t="shared" si="51"/>
        <v>3.7623762376237622E-2</v>
      </c>
      <c r="O40" s="7">
        <f t="shared" si="52"/>
        <v>1.504950495049505</v>
      </c>
      <c r="P40">
        <v>0.29399999999999998</v>
      </c>
      <c r="Q40" s="7">
        <f t="shared" si="53"/>
        <v>8.6666666666666661</v>
      </c>
      <c r="R40">
        <v>0.85099999999999998</v>
      </c>
      <c r="S40" s="7">
        <f t="shared" si="44"/>
        <v>6.2749999999999995</v>
      </c>
      <c r="V40" t="s">
        <v>19</v>
      </c>
      <c r="W40" s="7">
        <f t="shared" si="54"/>
        <v>35.381706706706701</v>
      </c>
      <c r="X40">
        <v>148</v>
      </c>
      <c r="Y40">
        <v>28</v>
      </c>
      <c r="Z40" s="2">
        <f t="shared" si="55"/>
        <v>0.1891891891891892</v>
      </c>
      <c r="AA40" s="7">
        <f t="shared" si="56"/>
        <v>5.8958958958958965</v>
      </c>
      <c r="AB40">
        <v>92</v>
      </c>
      <c r="AC40" s="2">
        <f t="shared" si="57"/>
        <v>0.6216216216216216</v>
      </c>
      <c r="AD40" s="7">
        <f t="shared" si="58"/>
        <v>6.4324324324324325</v>
      </c>
      <c r="AE40">
        <v>99</v>
      </c>
      <c r="AF40" s="2">
        <f t="shared" si="59"/>
        <v>0.66891891891891897</v>
      </c>
      <c r="AG40" s="7">
        <f t="shared" si="42"/>
        <v>8.378378378378379</v>
      </c>
      <c r="AH40">
        <v>0</v>
      </c>
      <c r="AI40" s="2">
        <f t="shared" si="60"/>
        <v>0</v>
      </c>
      <c r="AJ40" s="7">
        <f t="shared" si="61"/>
        <v>0</v>
      </c>
      <c r="AK40">
        <v>0.28599999999999998</v>
      </c>
      <c r="AL40" s="7">
        <f t="shared" si="62"/>
        <v>7.9999999999999982</v>
      </c>
      <c r="AM40">
        <v>0.86699999999999999</v>
      </c>
      <c r="AN40" s="7">
        <f t="shared" si="63"/>
        <v>6.6749999999999998</v>
      </c>
      <c r="AQ40" t="s">
        <v>34</v>
      </c>
      <c r="AR40" s="7">
        <f t="shared" si="20"/>
        <v>33.729629629629628</v>
      </c>
      <c r="AS40">
        <v>75</v>
      </c>
      <c r="AT40">
        <v>15</v>
      </c>
      <c r="AU40" s="2">
        <f t="shared" si="21"/>
        <v>0.2</v>
      </c>
      <c r="AV40" s="7">
        <f t="shared" si="22"/>
        <v>6.2962962962962967</v>
      </c>
      <c r="AW40">
        <v>36</v>
      </c>
      <c r="AX40" s="2">
        <f t="shared" si="23"/>
        <v>0.48</v>
      </c>
      <c r="AY40" s="7">
        <f t="shared" si="24"/>
        <v>3.5999999999999996</v>
      </c>
      <c r="AZ40">
        <v>52</v>
      </c>
      <c r="BA40" s="2">
        <f t="shared" si="25"/>
        <v>0.69333333333333336</v>
      </c>
      <c r="BB40" s="7">
        <f t="shared" si="26"/>
        <v>8.8666666666666671</v>
      </c>
      <c r="BC40">
        <v>0</v>
      </c>
      <c r="BD40" s="2">
        <f t="shared" si="27"/>
        <v>0</v>
      </c>
      <c r="BE40" s="7">
        <f t="shared" si="28"/>
        <v>0</v>
      </c>
      <c r="BF40">
        <v>0.28799999999999998</v>
      </c>
      <c r="BG40" s="7">
        <f t="shared" si="29"/>
        <v>8.1666666666666661</v>
      </c>
      <c r="BH40">
        <v>0.872</v>
      </c>
      <c r="BI40" s="7">
        <f t="shared" si="30"/>
        <v>6.8000000000000007</v>
      </c>
      <c r="BM40" t="s">
        <v>69</v>
      </c>
      <c r="BN40" s="7">
        <f t="shared" si="31"/>
        <v>33.379240472356415</v>
      </c>
      <c r="BO40">
        <v>69</v>
      </c>
      <c r="BP40">
        <v>7</v>
      </c>
      <c r="BQ40" s="2">
        <f t="shared" si="32"/>
        <v>0.10144927536231885</v>
      </c>
      <c r="BR40" s="7">
        <f t="shared" si="33"/>
        <v>2.646269457863661</v>
      </c>
      <c r="BS40">
        <v>44</v>
      </c>
      <c r="BT40" s="2">
        <f t="shared" si="34"/>
        <v>0.6376811594202898</v>
      </c>
      <c r="BU40" s="7">
        <f t="shared" si="35"/>
        <v>6.753623188405796</v>
      </c>
      <c r="BV40">
        <v>32</v>
      </c>
      <c r="BW40" s="2">
        <f t="shared" si="36"/>
        <v>0.46376811594202899</v>
      </c>
      <c r="BX40" s="7">
        <f t="shared" si="43"/>
        <v>4.27536231884058</v>
      </c>
      <c r="BY40">
        <v>15</v>
      </c>
      <c r="BZ40" s="2">
        <f t="shared" si="37"/>
        <v>0.21739130434782608</v>
      </c>
      <c r="CA40" s="7">
        <f t="shared" si="38"/>
        <v>8.695652173913043</v>
      </c>
      <c r="CB40">
        <v>0.27500000000000002</v>
      </c>
      <c r="CC40" s="7">
        <f t="shared" si="39"/>
        <v>7.0833333333333348</v>
      </c>
      <c r="CD40">
        <v>0.75700000000000001</v>
      </c>
      <c r="CE40" s="7">
        <f t="shared" si="40"/>
        <v>3.9250000000000007</v>
      </c>
    </row>
    <row r="41" spans="1:83" x14ac:dyDescent="0.25">
      <c r="A41" t="s">
        <v>108</v>
      </c>
      <c r="B41" s="7">
        <f t="shared" si="45"/>
        <v>34.481041528606141</v>
      </c>
      <c r="C41">
        <v>503</v>
      </c>
      <c r="D41">
        <v>84</v>
      </c>
      <c r="E41" s="2">
        <f t="shared" si="46"/>
        <v>0.16699801192842942</v>
      </c>
      <c r="F41" s="7">
        <f t="shared" si="47"/>
        <v>5.0740004417936824</v>
      </c>
      <c r="G41">
        <v>331</v>
      </c>
      <c r="H41" s="2">
        <f t="shared" si="48"/>
        <v>0.65805168986083495</v>
      </c>
      <c r="I41" s="7">
        <f t="shared" si="49"/>
        <v>7.1610337972166995</v>
      </c>
      <c r="J41">
        <v>283</v>
      </c>
      <c r="K41" s="2">
        <f t="shared" si="50"/>
        <v>0.562624254473161</v>
      </c>
      <c r="L41" s="7">
        <f t="shared" si="41"/>
        <v>6.25248508946322</v>
      </c>
      <c r="M41">
        <v>52</v>
      </c>
      <c r="N41" s="2">
        <f t="shared" si="51"/>
        <v>0.10337972166998012</v>
      </c>
      <c r="O41" s="7">
        <f t="shared" si="52"/>
        <v>4.1351888667992052</v>
      </c>
      <c r="P41">
        <v>0.27200000000000002</v>
      </c>
      <c r="Q41" s="7">
        <f t="shared" si="53"/>
        <v>6.8333333333333348</v>
      </c>
      <c r="R41">
        <v>0.80100000000000005</v>
      </c>
      <c r="S41" s="7">
        <f t="shared" si="44"/>
        <v>5.0250000000000021</v>
      </c>
      <c r="V41" t="s">
        <v>74</v>
      </c>
      <c r="W41" s="7">
        <f t="shared" si="54"/>
        <v>35.121014492753616</v>
      </c>
      <c r="X41">
        <v>115</v>
      </c>
      <c r="Y41">
        <v>30</v>
      </c>
      <c r="Z41" s="2">
        <f t="shared" si="55"/>
        <v>0.2608695652173913</v>
      </c>
      <c r="AA41" s="7">
        <f t="shared" si="56"/>
        <v>8.5507246376811583</v>
      </c>
      <c r="AB41">
        <v>57</v>
      </c>
      <c r="AC41" s="2">
        <f t="shared" si="57"/>
        <v>0.4956521739130435</v>
      </c>
      <c r="AD41" s="7">
        <f t="shared" si="58"/>
        <v>3.9130434782608701</v>
      </c>
      <c r="AE41">
        <v>85</v>
      </c>
      <c r="AF41" s="2">
        <f t="shared" si="59"/>
        <v>0.73913043478260865</v>
      </c>
      <c r="AG41" s="7">
        <f t="shared" si="42"/>
        <v>9.7826086956521721</v>
      </c>
      <c r="AH41">
        <v>4</v>
      </c>
      <c r="AI41" s="2">
        <f t="shared" si="60"/>
        <v>3.4782608695652174E-2</v>
      </c>
      <c r="AJ41" s="7">
        <f t="shared" si="61"/>
        <v>1.3913043478260869</v>
      </c>
      <c r="AK41">
        <v>0.254</v>
      </c>
      <c r="AL41" s="7">
        <f t="shared" si="62"/>
        <v>5.333333333333333</v>
      </c>
      <c r="AM41">
        <v>0.84599999999999997</v>
      </c>
      <c r="AN41" s="7">
        <f t="shared" si="63"/>
        <v>6.15</v>
      </c>
      <c r="AQ41" t="s">
        <v>73</v>
      </c>
      <c r="AR41" s="7">
        <f t="shared" si="20"/>
        <v>33.52616334283001</v>
      </c>
      <c r="AS41">
        <v>78</v>
      </c>
      <c r="AT41">
        <v>11</v>
      </c>
      <c r="AU41" s="2">
        <f t="shared" si="21"/>
        <v>0.14102564102564102</v>
      </c>
      <c r="AV41" s="7">
        <f t="shared" si="22"/>
        <v>4.1120607787274448</v>
      </c>
      <c r="AW41">
        <v>42</v>
      </c>
      <c r="AX41" s="2">
        <f t="shared" si="23"/>
        <v>0.53846153846153844</v>
      </c>
      <c r="AY41" s="7">
        <f t="shared" si="24"/>
        <v>4.7692307692307692</v>
      </c>
      <c r="AZ41">
        <v>46</v>
      </c>
      <c r="BA41" s="2">
        <f t="shared" si="25"/>
        <v>0.58974358974358976</v>
      </c>
      <c r="BB41" s="7">
        <f t="shared" si="26"/>
        <v>6.7948717948717956</v>
      </c>
      <c r="BC41">
        <v>0</v>
      </c>
      <c r="BD41" s="2">
        <f t="shared" si="27"/>
        <v>0</v>
      </c>
      <c r="BE41" s="7">
        <f t="shared" si="28"/>
        <v>0</v>
      </c>
      <c r="BF41">
        <v>0.32100000000000001</v>
      </c>
      <c r="BG41" s="7">
        <f t="shared" si="29"/>
        <v>10</v>
      </c>
      <c r="BH41">
        <v>0.91400000000000003</v>
      </c>
      <c r="BI41" s="7">
        <f t="shared" si="30"/>
        <v>7.8500000000000014</v>
      </c>
      <c r="BM41" t="s">
        <v>36</v>
      </c>
      <c r="BN41" s="7">
        <f t="shared" si="31"/>
        <v>33.320798783858486</v>
      </c>
      <c r="BO41">
        <v>67</v>
      </c>
      <c r="BP41">
        <v>17</v>
      </c>
      <c r="BQ41" s="2">
        <f t="shared" si="32"/>
        <v>0.2537313432835821</v>
      </c>
      <c r="BR41" s="7">
        <f t="shared" si="33"/>
        <v>8.2863460475400768</v>
      </c>
      <c r="BS41">
        <v>33</v>
      </c>
      <c r="BT41" s="2">
        <f t="shared" si="34"/>
        <v>0.4925373134328358</v>
      </c>
      <c r="BU41" s="7">
        <f t="shared" si="35"/>
        <v>3.8507462686567164</v>
      </c>
      <c r="BV41">
        <v>50</v>
      </c>
      <c r="BW41" s="2">
        <f t="shared" si="36"/>
        <v>0.74626865671641796</v>
      </c>
      <c r="BX41" s="7">
        <f t="shared" si="43"/>
        <v>9.9253731343283587</v>
      </c>
      <c r="BY41">
        <v>0</v>
      </c>
      <c r="BZ41" s="2">
        <f t="shared" si="37"/>
        <v>0</v>
      </c>
      <c r="CA41" s="7">
        <f t="shared" si="38"/>
        <v>0</v>
      </c>
      <c r="CB41">
        <v>0.254</v>
      </c>
      <c r="CC41" s="7">
        <f t="shared" si="39"/>
        <v>5.333333333333333</v>
      </c>
      <c r="CD41">
        <v>0.83699999999999997</v>
      </c>
      <c r="CE41" s="7">
        <f t="shared" si="40"/>
        <v>5.9249999999999989</v>
      </c>
    </row>
    <row r="42" spans="1:83" x14ac:dyDescent="0.25">
      <c r="A42" t="s">
        <v>39</v>
      </c>
      <c r="B42" s="7">
        <f t="shared" si="45"/>
        <v>34.401242610688868</v>
      </c>
      <c r="C42">
        <v>307</v>
      </c>
      <c r="D42">
        <v>52</v>
      </c>
      <c r="E42" s="2">
        <f t="shared" si="46"/>
        <v>0.16938110749185667</v>
      </c>
      <c r="F42" s="7">
        <f t="shared" si="47"/>
        <v>5.1622632404391355</v>
      </c>
      <c r="G42">
        <v>187</v>
      </c>
      <c r="H42" s="2">
        <f t="shared" si="48"/>
        <v>0.60912052117263848</v>
      </c>
      <c r="I42" s="7">
        <f t="shared" si="49"/>
        <v>6.1824104234527697</v>
      </c>
      <c r="J42">
        <v>198</v>
      </c>
      <c r="K42" s="2">
        <f t="shared" si="50"/>
        <v>0.64495114006514653</v>
      </c>
      <c r="L42" s="7">
        <f t="shared" si="41"/>
        <v>7.8990228013029302</v>
      </c>
      <c r="M42">
        <v>3</v>
      </c>
      <c r="N42" s="2">
        <f t="shared" si="51"/>
        <v>9.7719869706840382E-3</v>
      </c>
      <c r="O42" s="7">
        <f t="shared" si="52"/>
        <v>0.39087947882736152</v>
      </c>
      <c r="P42">
        <v>0.28799999999999998</v>
      </c>
      <c r="Q42" s="7">
        <f t="shared" si="53"/>
        <v>8.1666666666666661</v>
      </c>
      <c r="R42">
        <v>0.86399999999999999</v>
      </c>
      <c r="S42" s="7">
        <f t="shared" si="44"/>
        <v>6.6000000000000005</v>
      </c>
      <c r="V42" t="s">
        <v>47</v>
      </c>
      <c r="W42" s="7">
        <f t="shared" si="54"/>
        <v>34.939823468328136</v>
      </c>
      <c r="X42">
        <v>107</v>
      </c>
      <c r="Y42">
        <v>27</v>
      </c>
      <c r="Z42" s="2">
        <f t="shared" si="55"/>
        <v>0.25233644859813081</v>
      </c>
      <c r="AA42" s="7">
        <f t="shared" si="56"/>
        <v>8.2346832814122521</v>
      </c>
      <c r="AB42">
        <v>64</v>
      </c>
      <c r="AC42" s="2">
        <f t="shared" si="57"/>
        <v>0.59813084112149528</v>
      </c>
      <c r="AD42" s="7">
        <f t="shared" si="58"/>
        <v>5.9626168224299061</v>
      </c>
      <c r="AE42">
        <v>71</v>
      </c>
      <c r="AF42" s="2">
        <f t="shared" si="59"/>
        <v>0.66355140186915884</v>
      </c>
      <c r="AG42" s="7">
        <f t="shared" si="42"/>
        <v>8.2710280373831768</v>
      </c>
      <c r="AH42">
        <v>3</v>
      </c>
      <c r="AI42" s="2">
        <f t="shared" si="60"/>
        <v>2.8037383177570093E-2</v>
      </c>
      <c r="AJ42" s="7">
        <f t="shared" si="61"/>
        <v>1.1214953271028036</v>
      </c>
      <c r="AK42">
        <v>0.247</v>
      </c>
      <c r="AL42" s="7">
        <f t="shared" si="62"/>
        <v>4.75</v>
      </c>
      <c r="AM42">
        <v>0.86399999999999999</v>
      </c>
      <c r="AN42" s="7">
        <f t="shared" si="63"/>
        <v>6.6000000000000005</v>
      </c>
      <c r="AQ42" t="s">
        <v>259</v>
      </c>
      <c r="AR42" s="7">
        <f t="shared" si="20"/>
        <v>33.320679012345678</v>
      </c>
      <c r="AS42">
        <v>42</v>
      </c>
      <c r="AT42">
        <v>5</v>
      </c>
      <c r="AU42" s="2">
        <f t="shared" si="21"/>
        <v>0.11904761904761904</v>
      </c>
      <c r="AV42" s="7">
        <f t="shared" si="22"/>
        <v>3.2980599647266313</v>
      </c>
      <c r="AW42">
        <v>21</v>
      </c>
      <c r="AX42" s="2">
        <f t="shared" si="23"/>
        <v>0.5</v>
      </c>
      <c r="AY42" s="7">
        <f t="shared" si="24"/>
        <v>4</v>
      </c>
      <c r="AZ42">
        <v>31</v>
      </c>
      <c r="BA42" s="2">
        <f t="shared" si="25"/>
        <v>0.73809523809523814</v>
      </c>
      <c r="BB42" s="7">
        <f t="shared" si="26"/>
        <v>9.7619047619047628</v>
      </c>
      <c r="BC42">
        <v>1</v>
      </c>
      <c r="BD42" s="2">
        <f t="shared" si="27"/>
        <v>2.3809523809523808E-2</v>
      </c>
      <c r="BE42" s="7">
        <f t="shared" si="28"/>
        <v>0.95238095238095233</v>
      </c>
      <c r="BF42">
        <v>0.30499999999999999</v>
      </c>
      <c r="BG42" s="7">
        <f t="shared" si="29"/>
        <v>9.5833333333333321</v>
      </c>
      <c r="BH42">
        <v>0.82899999999999996</v>
      </c>
      <c r="BI42" s="7">
        <f t="shared" si="30"/>
        <v>5.7249999999999988</v>
      </c>
      <c r="BM42" t="s">
        <v>217</v>
      </c>
      <c r="BN42" s="7">
        <f t="shared" si="31"/>
        <v>33.267227833894502</v>
      </c>
      <c r="BO42">
        <v>66</v>
      </c>
      <c r="BP42">
        <v>10</v>
      </c>
      <c r="BQ42" s="2">
        <f t="shared" si="32"/>
        <v>0.15151515151515152</v>
      </c>
      <c r="BR42" s="7">
        <f t="shared" si="33"/>
        <v>4.5005611672278336</v>
      </c>
      <c r="BS42">
        <v>37</v>
      </c>
      <c r="BT42" s="2">
        <f t="shared" si="34"/>
        <v>0.56060606060606055</v>
      </c>
      <c r="BU42" s="7">
        <f t="shared" si="35"/>
        <v>5.212121212121211</v>
      </c>
      <c r="BV42">
        <v>39</v>
      </c>
      <c r="BW42" s="2">
        <f t="shared" si="36"/>
        <v>0.59090909090909094</v>
      </c>
      <c r="BX42" s="7">
        <f t="shared" si="43"/>
        <v>6.8181818181818183</v>
      </c>
      <c r="BY42">
        <v>6</v>
      </c>
      <c r="BZ42" s="2">
        <f t="shared" si="37"/>
        <v>9.0909090909090912E-2</v>
      </c>
      <c r="CA42" s="7">
        <f t="shared" si="38"/>
        <v>3.6363636363636367</v>
      </c>
      <c r="CB42">
        <v>0.28000000000000003</v>
      </c>
      <c r="CC42" s="7">
        <f t="shared" si="39"/>
        <v>7.5000000000000018</v>
      </c>
      <c r="CD42">
        <v>0.82399999999999995</v>
      </c>
      <c r="CE42" s="7">
        <f t="shared" si="40"/>
        <v>5.6</v>
      </c>
    </row>
    <row r="43" spans="1:83" x14ac:dyDescent="0.25">
      <c r="A43" t="s">
        <v>171</v>
      </c>
      <c r="B43" s="7">
        <f t="shared" si="45"/>
        <v>33.810154434877681</v>
      </c>
      <c r="C43">
        <v>271</v>
      </c>
      <c r="D43">
        <v>35</v>
      </c>
      <c r="E43" s="2">
        <f t="shared" si="46"/>
        <v>0.12915129151291513</v>
      </c>
      <c r="F43" s="7">
        <f t="shared" si="47"/>
        <v>3.6722700560338932</v>
      </c>
      <c r="G43">
        <v>157</v>
      </c>
      <c r="H43" s="2">
        <f t="shared" si="48"/>
        <v>0.57933579335793361</v>
      </c>
      <c r="I43" s="7">
        <f t="shared" si="49"/>
        <v>5.5867158671586727</v>
      </c>
      <c r="J43">
        <v>138</v>
      </c>
      <c r="K43" s="2">
        <f t="shared" si="50"/>
        <v>0.5092250922509225</v>
      </c>
      <c r="L43" s="7">
        <f t="shared" si="41"/>
        <v>5.1845018450184499</v>
      </c>
      <c r="M43">
        <v>114</v>
      </c>
      <c r="N43" s="2">
        <f t="shared" si="51"/>
        <v>0.42066420664206644</v>
      </c>
      <c r="O43" s="7">
        <f t="shared" si="52"/>
        <v>10</v>
      </c>
      <c r="P43">
        <v>0.26100000000000001</v>
      </c>
      <c r="Q43" s="7">
        <f t="shared" si="53"/>
        <v>5.9166666666666679</v>
      </c>
      <c r="R43">
        <v>0.73799999999999999</v>
      </c>
      <c r="S43" s="7">
        <f t="shared" si="44"/>
        <v>3.45</v>
      </c>
      <c r="V43" t="s">
        <v>40</v>
      </c>
      <c r="W43" s="7">
        <f t="shared" si="54"/>
        <v>34.889447938504546</v>
      </c>
      <c r="X43">
        <v>159</v>
      </c>
      <c r="Y43">
        <v>24</v>
      </c>
      <c r="Z43" s="2">
        <f t="shared" si="55"/>
        <v>0.15094339622641509</v>
      </c>
      <c r="AA43" s="7">
        <f t="shared" si="56"/>
        <v>4.4793850454227808</v>
      </c>
      <c r="AB43">
        <v>93</v>
      </c>
      <c r="AC43" s="2">
        <f t="shared" si="57"/>
        <v>0.58490566037735847</v>
      </c>
      <c r="AD43" s="7">
        <f t="shared" si="58"/>
        <v>5.6981132075471699</v>
      </c>
      <c r="AE43">
        <v>90</v>
      </c>
      <c r="AF43" s="2">
        <f t="shared" si="59"/>
        <v>0.56603773584905659</v>
      </c>
      <c r="AG43" s="7">
        <f t="shared" si="42"/>
        <v>6.3207547169811313</v>
      </c>
      <c r="AH43">
        <v>5</v>
      </c>
      <c r="AI43" s="2">
        <f t="shared" si="60"/>
        <v>3.1446540880503145E-2</v>
      </c>
      <c r="AJ43" s="7">
        <f t="shared" si="61"/>
        <v>1.2578616352201257</v>
      </c>
      <c r="AK43">
        <v>0.30199999999999999</v>
      </c>
      <c r="AL43" s="7">
        <f t="shared" si="62"/>
        <v>9.3333333333333321</v>
      </c>
      <c r="AM43">
        <v>0.91200000000000003</v>
      </c>
      <c r="AN43" s="7">
        <f t="shared" si="63"/>
        <v>7.8000000000000016</v>
      </c>
      <c r="AQ43" t="s">
        <v>71</v>
      </c>
      <c r="AR43" s="7">
        <f t="shared" si="20"/>
        <v>33.292007797270962</v>
      </c>
      <c r="AS43">
        <v>76</v>
      </c>
      <c r="AT43">
        <v>19</v>
      </c>
      <c r="AU43" s="2">
        <f t="shared" si="21"/>
        <v>0.25</v>
      </c>
      <c r="AV43" s="7">
        <f t="shared" si="22"/>
        <v>8.148148148148147</v>
      </c>
      <c r="AW43">
        <v>42</v>
      </c>
      <c r="AX43" s="2">
        <f t="shared" si="23"/>
        <v>0.55263157894736847</v>
      </c>
      <c r="AY43" s="7">
        <f t="shared" si="24"/>
        <v>5.0526315789473699</v>
      </c>
      <c r="AZ43">
        <v>46</v>
      </c>
      <c r="BA43" s="2">
        <f t="shared" si="25"/>
        <v>0.60526315789473684</v>
      </c>
      <c r="BB43" s="7">
        <f t="shared" si="26"/>
        <v>7.1052631578947363</v>
      </c>
      <c r="BC43">
        <v>2</v>
      </c>
      <c r="BD43" s="2">
        <f t="shared" si="27"/>
        <v>2.6315789473684209E-2</v>
      </c>
      <c r="BE43" s="7">
        <f t="shared" si="28"/>
        <v>1.0526315789473684</v>
      </c>
      <c r="BF43">
        <v>0.26</v>
      </c>
      <c r="BG43" s="7">
        <f t="shared" si="29"/>
        <v>5.8333333333333339</v>
      </c>
      <c r="BH43">
        <v>0.84399999999999997</v>
      </c>
      <c r="BI43" s="7">
        <f t="shared" si="30"/>
        <v>6.1</v>
      </c>
      <c r="BM43" t="s">
        <v>43</v>
      </c>
      <c r="BN43" s="7">
        <f t="shared" si="31"/>
        <v>33.194444444444443</v>
      </c>
      <c r="BO43">
        <v>64</v>
      </c>
      <c r="BP43">
        <v>15</v>
      </c>
      <c r="BQ43" s="2">
        <f t="shared" si="32"/>
        <v>0.234375</v>
      </c>
      <c r="BR43" s="7">
        <f t="shared" si="33"/>
        <v>7.5694444444444446</v>
      </c>
      <c r="BS43">
        <v>39</v>
      </c>
      <c r="BT43" s="2">
        <f t="shared" si="34"/>
        <v>0.609375</v>
      </c>
      <c r="BU43" s="7">
        <f t="shared" si="35"/>
        <v>6.1875</v>
      </c>
      <c r="BV43">
        <v>41</v>
      </c>
      <c r="BW43" s="2">
        <f t="shared" si="36"/>
        <v>0.640625</v>
      </c>
      <c r="BX43" s="7">
        <f t="shared" si="43"/>
        <v>7.8125</v>
      </c>
      <c r="BY43">
        <v>3</v>
      </c>
      <c r="BZ43" s="2">
        <f t="shared" si="37"/>
        <v>4.6875E-2</v>
      </c>
      <c r="CA43" s="7">
        <f t="shared" si="38"/>
        <v>1.875</v>
      </c>
      <c r="CB43">
        <v>0.24099999999999999</v>
      </c>
      <c r="CC43" s="7">
        <f t="shared" si="39"/>
        <v>4.2499999999999991</v>
      </c>
      <c r="CD43">
        <v>0.82</v>
      </c>
      <c r="CE43" s="7">
        <f t="shared" si="40"/>
        <v>5.4999999999999991</v>
      </c>
    </row>
    <row r="44" spans="1:83" x14ac:dyDescent="0.25">
      <c r="A44" t="s">
        <v>87</v>
      </c>
      <c r="B44" s="7">
        <f t="shared" si="45"/>
        <v>33.805510250311471</v>
      </c>
      <c r="C44">
        <v>327</v>
      </c>
      <c r="D44">
        <v>86</v>
      </c>
      <c r="E44" s="2">
        <f t="shared" si="46"/>
        <v>0.26299694189602446</v>
      </c>
      <c r="F44" s="7">
        <f t="shared" si="47"/>
        <v>8.6295163665194234</v>
      </c>
      <c r="G44">
        <v>162</v>
      </c>
      <c r="H44" s="2">
        <f t="shared" si="48"/>
        <v>0.49541284403669728</v>
      </c>
      <c r="I44" s="7">
        <f t="shared" si="49"/>
        <v>3.9082568807339459</v>
      </c>
      <c r="J44">
        <v>233</v>
      </c>
      <c r="K44" s="2">
        <f t="shared" si="50"/>
        <v>0.71253822629969421</v>
      </c>
      <c r="L44" s="7">
        <f t="shared" si="41"/>
        <v>9.2507645259938833</v>
      </c>
      <c r="M44">
        <v>3</v>
      </c>
      <c r="N44" s="2">
        <f t="shared" si="51"/>
        <v>9.1743119266055051E-3</v>
      </c>
      <c r="O44" s="7">
        <f t="shared" si="52"/>
        <v>0.3669724770642202</v>
      </c>
      <c r="P44">
        <v>0.26500000000000001</v>
      </c>
      <c r="Q44" s="7">
        <f t="shared" si="53"/>
        <v>6.2500000000000009</v>
      </c>
      <c r="R44">
        <v>0.81599999999999995</v>
      </c>
      <c r="S44" s="7">
        <f t="shared" si="44"/>
        <v>5.3999999999999995</v>
      </c>
      <c r="V44" t="s">
        <v>62</v>
      </c>
      <c r="W44" s="7">
        <f t="shared" si="54"/>
        <v>34.684852801519469</v>
      </c>
      <c r="X44">
        <v>117</v>
      </c>
      <c r="Y44">
        <v>21</v>
      </c>
      <c r="Z44" s="2">
        <f t="shared" si="55"/>
        <v>0.17948717948717949</v>
      </c>
      <c r="AA44" s="7">
        <f t="shared" si="56"/>
        <v>5.5365622032288702</v>
      </c>
      <c r="AB44">
        <v>53</v>
      </c>
      <c r="AC44" s="2">
        <f t="shared" si="57"/>
        <v>0.45299145299145299</v>
      </c>
      <c r="AD44" s="7">
        <f t="shared" si="58"/>
        <v>3.0598290598290601</v>
      </c>
      <c r="AE44">
        <v>69</v>
      </c>
      <c r="AF44" s="2">
        <f t="shared" si="59"/>
        <v>0.58974358974358976</v>
      </c>
      <c r="AG44" s="7">
        <f t="shared" si="42"/>
        <v>6.7948717948717956</v>
      </c>
      <c r="AH44">
        <v>9</v>
      </c>
      <c r="AI44" s="2">
        <f t="shared" si="60"/>
        <v>7.6923076923076927E-2</v>
      </c>
      <c r="AJ44" s="7">
        <f t="shared" si="61"/>
        <v>3.0769230769230771</v>
      </c>
      <c r="AK44">
        <v>0.29699999999999999</v>
      </c>
      <c r="AL44" s="7">
        <f t="shared" si="62"/>
        <v>8.9166666666666661</v>
      </c>
      <c r="AM44">
        <v>0.89200000000000002</v>
      </c>
      <c r="AN44" s="7">
        <f t="shared" si="63"/>
        <v>7.3000000000000007</v>
      </c>
      <c r="AQ44" t="s">
        <v>275</v>
      </c>
      <c r="AR44" s="7">
        <f t="shared" si="20"/>
        <v>33.213556953179598</v>
      </c>
      <c r="AS44">
        <v>53</v>
      </c>
      <c r="AT44">
        <v>11</v>
      </c>
      <c r="AU44" s="2">
        <f t="shared" si="21"/>
        <v>0.20754716981132076</v>
      </c>
      <c r="AV44" s="7">
        <f t="shared" si="22"/>
        <v>6.5758211041229906</v>
      </c>
      <c r="AW44">
        <v>33</v>
      </c>
      <c r="AX44" s="2">
        <f t="shared" si="23"/>
        <v>0.62264150943396224</v>
      </c>
      <c r="AY44" s="7">
        <f t="shared" si="24"/>
        <v>6.4528301886792452</v>
      </c>
      <c r="AZ44">
        <v>36</v>
      </c>
      <c r="BA44" s="2">
        <f t="shared" si="25"/>
        <v>0.67924528301886788</v>
      </c>
      <c r="BB44" s="7">
        <f t="shared" si="26"/>
        <v>8.5849056603773573</v>
      </c>
      <c r="BC44">
        <v>0</v>
      </c>
      <c r="BD44" s="2">
        <f t="shared" si="27"/>
        <v>0</v>
      </c>
      <c r="BE44" s="7">
        <f t="shared" si="28"/>
        <v>0</v>
      </c>
      <c r="BF44">
        <v>0.26800000000000002</v>
      </c>
      <c r="BG44" s="7">
        <f t="shared" si="29"/>
        <v>6.5000000000000018</v>
      </c>
      <c r="BH44">
        <v>0.80400000000000005</v>
      </c>
      <c r="BI44" s="7">
        <f t="shared" si="30"/>
        <v>5.1000000000000014</v>
      </c>
      <c r="BM44" t="s">
        <v>95</v>
      </c>
      <c r="BN44" s="7">
        <f t="shared" si="31"/>
        <v>33.183840690005077</v>
      </c>
      <c r="BO44">
        <v>73</v>
      </c>
      <c r="BP44">
        <v>13</v>
      </c>
      <c r="BQ44" s="2">
        <f t="shared" si="32"/>
        <v>0.17808219178082191</v>
      </c>
      <c r="BR44" s="7">
        <f t="shared" si="33"/>
        <v>5.4845256215119225</v>
      </c>
      <c r="BS44">
        <v>44</v>
      </c>
      <c r="BT44" s="2">
        <f t="shared" si="34"/>
        <v>0.60273972602739723</v>
      </c>
      <c r="BU44" s="7">
        <f t="shared" si="35"/>
        <v>6.0547945205479445</v>
      </c>
      <c r="BV44">
        <v>44</v>
      </c>
      <c r="BW44" s="2">
        <f t="shared" si="36"/>
        <v>0.60273972602739723</v>
      </c>
      <c r="BX44" s="7">
        <f t="shared" si="43"/>
        <v>7.0547945205479445</v>
      </c>
      <c r="BY44">
        <v>5</v>
      </c>
      <c r="BZ44" s="2">
        <f t="shared" si="37"/>
        <v>6.8493150684931503E-2</v>
      </c>
      <c r="CA44" s="7">
        <f t="shared" si="38"/>
        <v>2.7397260273972601</v>
      </c>
      <c r="CB44">
        <v>0.27100000000000002</v>
      </c>
      <c r="CC44" s="7">
        <f t="shared" si="39"/>
        <v>6.7500000000000018</v>
      </c>
      <c r="CD44">
        <v>0.80400000000000005</v>
      </c>
      <c r="CE44" s="7">
        <f t="shared" si="40"/>
        <v>5.1000000000000014</v>
      </c>
    </row>
    <row r="45" spans="1:83" x14ac:dyDescent="0.25">
      <c r="A45" t="s">
        <v>70</v>
      </c>
      <c r="B45" s="7">
        <f t="shared" si="45"/>
        <v>33.580921505059436</v>
      </c>
      <c r="C45">
        <v>377</v>
      </c>
      <c r="D45">
        <v>80</v>
      </c>
      <c r="E45" s="2">
        <f t="shared" si="46"/>
        <v>0.21220159151193635</v>
      </c>
      <c r="F45" s="7">
        <f t="shared" si="47"/>
        <v>6.7482070930346794</v>
      </c>
      <c r="G45">
        <v>246</v>
      </c>
      <c r="H45" s="2">
        <f t="shared" si="48"/>
        <v>0.65251989389920428</v>
      </c>
      <c r="I45" s="7">
        <f t="shared" si="49"/>
        <v>7.0503978779840857</v>
      </c>
      <c r="J45">
        <v>225</v>
      </c>
      <c r="K45" s="2">
        <f t="shared" si="50"/>
        <v>0.59681697612732099</v>
      </c>
      <c r="L45" s="7">
        <f t="shared" si="41"/>
        <v>6.9363395225464197</v>
      </c>
      <c r="M45">
        <v>13</v>
      </c>
      <c r="N45" s="2">
        <f t="shared" si="51"/>
        <v>3.4482758620689655E-2</v>
      </c>
      <c r="O45" s="7">
        <f t="shared" si="52"/>
        <v>1.3793103448275863</v>
      </c>
      <c r="P45">
        <v>0.26100000000000001</v>
      </c>
      <c r="Q45" s="7">
        <f t="shared" si="53"/>
        <v>5.9166666666666679</v>
      </c>
      <c r="R45">
        <v>0.82199999999999995</v>
      </c>
      <c r="S45" s="7">
        <f t="shared" si="44"/>
        <v>5.5499999999999989</v>
      </c>
      <c r="V45" t="s">
        <v>77</v>
      </c>
      <c r="W45" s="7">
        <f t="shared" si="54"/>
        <v>34.548548548548553</v>
      </c>
      <c r="X45">
        <v>148</v>
      </c>
      <c r="Y45">
        <v>26</v>
      </c>
      <c r="Z45" s="2">
        <f t="shared" si="55"/>
        <v>0.17567567567567569</v>
      </c>
      <c r="AA45" s="7">
        <f t="shared" si="56"/>
        <v>5.3953953953953961</v>
      </c>
      <c r="AB45">
        <v>104</v>
      </c>
      <c r="AC45" s="2">
        <f t="shared" si="57"/>
        <v>0.70270270270270274</v>
      </c>
      <c r="AD45" s="7">
        <f t="shared" si="58"/>
        <v>8.0540540540540544</v>
      </c>
      <c r="AE45">
        <v>92</v>
      </c>
      <c r="AF45" s="2">
        <f t="shared" si="59"/>
        <v>0.6216216216216216</v>
      </c>
      <c r="AG45" s="7">
        <f t="shared" si="42"/>
        <v>7.4324324324324316</v>
      </c>
      <c r="AH45">
        <v>0</v>
      </c>
      <c r="AI45" s="2">
        <f t="shared" si="60"/>
        <v>0</v>
      </c>
      <c r="AJ45" s="7">
        <f t="shared" si="61"/>
        <v>0</v>
      </c>
      <c r="AK45">
        <v>0.27900000000000003</v>
      </c>
      <c r="AL45" s="7">
        <f t="shared" si="62"/>
        <v>7.4166666666666696</v>
      </c>
      <c r="AM45">
        <v>0.85</v>
      </c>
      <c r="AN45" s="7">
        <f t="shared" si="63"/>
        <v>6.25</v>
      </c>
      <c r="AQ45" t="s">
        <v>78</v>
      </c>
      <c r="AR45" s="7">
        <f t="shared" si="20"/>
        <v>33.074122807017538</v>
      </c>
      <c r="AS45">
        <v>76</v>
      </c>
      <c r="AT45">
        <v>12</v>
      </c>
      <c r="AU45" s="2">
        <f t="shared" si="21"/>
        <v>0.15789473684210525</v>
      </c>
      <c r="AV45" s="7">
        <f t="shared" si="22"/>
        <v>4.7368421052631575</v>
      </c>
      <c r="AW45">
        <v>46</v>
      </c>
      <c r="AX45" s="2">
        <f t="shared" si="23"/>
        <v>0.60526315789473684</v>
      </c>
      <c r="AY45" s="7">
        <f t="shared" si="24"/>
        <v>6.1052631578947372</v>
      </c>
      <c r="AZ45">
        <v>56</v>
      </c>
      <c r="BA45" s="2">
        <f t="shared" si="25"/>
        <v>0.73684210526315785</v>
      </c>
      <c r="BB45" s="7">
        <f t="shared" si="26"/>
        <v>9.7368421052631575</v>
      </c>
      <c r="BC45">
        <v>9</v>
      </c>
      <c r="BD45" s="2">
        <f t="shared" si="27"/>
        <v>0.11842105263157894</v>
      </c>
      <c r="BE45" s="7">
        <f t="shared" si="28"/>
        <v>4.7368421052631575</v>
      </c>
      <c r="BF45">
        <v>0.24199999999999999</v>
      </c>
      <c r="BG45" s="7">
        <f t="shared" si="29"/>
        <v>4.333333333333333</v>
      </c>
      <c r="BH45">
        <v>0.73699999999999999</v>
      </c>
      <c r="BI45" s="7">
        <f t="shared" si="30"/>
        <v>3.4250000000000003</v>
      </c>
      <c r="BM45" t="s">
        <v>61</v>
      </c>
      <c r="BN45" s="7">
        <f t="shared" si="31"/>
        <v>32.899382716049381</v>
      </c>
      <c r="BO45">
        <v>72</v>
      </c>
      <c r="BP45">
        <v>15</v>
      </c>
      <c r="BQ45" s="2">
        <f t="shared" si="32"/>
        <v>0.20833333333333334</v>
      </c>
      <c r="BR45" s="7">
        <f t="shared" si="33"/>
        <v>6.6049382716049383</v>
      </c>
      <c r="BS45">
        <v>37</v>
      </c>
      <c r="BT45" s="2">
        <f t="shared" si="34"/>
        <v>0.51388888888888884</v>
      </c>
      <c r="BU45" s="7">
        <f t="shared" si="35"/>
        <v>4.2777777777777768</v>
      </c>
      <c r="BV45">
        <v>48</v>
      </c>
      <c r="BW45" s="2">
        <f t="shared" si="36"/>
        <v>0.66666666666666663</v>
      </c>
      <c r="BX45" s="7">
        <f t="shared" si="43"/>
        <v>8.3333333333333321</v>
      </c>
      <c r="BY45">
        <v>0</v>
      </c>
      <c r="BZ45" s="2">
        <f t="shared" si="37"/>
        <v>0</v>
      </c>
      <c r="CA45" s="7">
        <f t="shared" si="38"/>
        <v>0</v>
      </c>
      <c r="CB45">
        <v>0.27500000000000002</v>
      </c>
      <c r="CC45" s="7">
        <f t="shared" si="39"/>
        <v>7.0833333333333348</v>
      </c>
      <c r="CD45">
        <v>0.86399999999999999</v>
      </c>
      <c r="CE45" s="7">
        <f t="shared" si="40"/>
        <v>6.6000000000000005</v>
      </c>
    </row>
    <row r="46" spans="1:83" x14ac:dyDescent="0.25">
      <c r="A46" t="s">
        <v>123</v>
      </c>
      <c r="B46" s="7">
        <f t="shared" si="45"/>
        <v>33.579216208828754</v>
      </c>
      <c r="C46">
        <v>542</v>
      </c>
      <c r="D46">
        <v>47</v>
      </c>
      <c r="E46" s="2">
        <f t="shared" si="46"/>
        <v>8.6715867158671592E-2</v>
      </c>
      <c r="F46" s="7">
        <f t="shared" si="47"/>
        <v>2.1005876725433921</v>
      </c>
      <c r="G46">
        <v>328</v>
      </c>
      <c r="H46" s="2">
        <f t="shared" si="48"/>
        <v>0.60516605166051662</v>
      </c>
      <c r="I46" s="7">
        <f t="shared" si="49"/>
        <v>6.1033210332103325</v>
      </c>
      <c r="J46">
        <v>238</v>
      </c>
      <c r="K46" s="2">
        <f t="shared" si="50"/>
        <v>0.43911439114391143</v>
      </c>
      <c r="L46" s="7">
        <f t="shared" si="41"/>
        <v>3.7822878228782288</v>
      </c>
      <c r="M46">
        <v>117</v>
      </c>
      <c r="N46" s="2">
        <f t="shared" si="51"/>
        <v>0.21586715867158671</v>
      </c>
      <c r="O46" s="7">
        <f t="shared" si="52"/>
        <v>8.634686346863468</v>
      </c>
      <c r="P46">
        <v>0.29299999999999998</v>
      </c>
      <c r="Q46" s="7">
        <f t="shared" si="53"/>
        <v>8.5833333333333321</v>
      </c>
      <c r="R46">
        <v>0.77500000000000002</v>
      </c>
      <c r="S46" s="7">
        <f t="shared" si="44"/>
        <v>4.3750000000000009</v>
      </c>
      <c r="V46" t="s">
        <v>70</v>
      </c>
      <c r="W46" s="7">
        <f t="shared" si="54"/>
        <v>34.445541401273886</v>
      </c>
      <c r="X46">
        <v>157</v>
      </c>
      <c r="Y46">
        <v>39</v>
      </c>
      <c r="Z46" s="2">
        <f t="shared" si="55"/>
        <v>0.24840764331210191</v>
      </c>
      <c r="AA46" s="7">
        <f t="shared" si="56"/>
        <v>8.0891719745222925</v>
      </c>
      <c r="AB46">
        <v>110</v>
      </c>
      <c r="AC46" s="2">
        <f t="shared" si="57"/>
        <v>0.70063694267515919</v>
      </c>
      <c r="AD46" s="7">
        <f t="shared" si="58"/>
        <v>8.0127388535031834</v>
      </c>
      <c r="AE46">
        <v>100</v>
      </c>
      <c r="AF46" s="2">
        <f t="shared" si="59"/>
        <v>0.63694267515923564</v>
      </c>
      <c r="AG46" s="7">
        <f t="shared" si="42"/>
        <v>7.7388535031847123</v>
      </c>
      <c r="AH46">
        <v>1</v>
      </c>
      <c r="AI46" s="2">
        <f t="shared" si="60"/>
        <v>6.369426751592357E-3</v>
      </c>
      <c r="AJ46" s="7">
        <f t="shared" si="61"/>
        <v>0.25477707006369427</v>
      </c>
      <c r="AK46">
        <v>0.253</v>
      </c>
      <c r="AL46" s="7">
        <f t="shared" si="62"/>
        <v>5.25</v>
      </c>
      <c r="AM46">
        <v>0.80400000000000005</v>
      </c>
      <c r="AN46" s="7">
        <f t="shared" si="63"/>
        <v>5.1000000000000014</v>
      </c>
      <c r="AQ46" t="s">
        <v>278</v>
      </c>
      <c r="AR46" s="7">
        <f t="shared" si="20"/>
        <v>32.942267267267269</v>
      </c>
      <c r="AS46">
        <v>37</v>
      </c>
      <c r="AT46">
        <v>9</v>
      </c>
      <c r="AU46" s="2">
        <f t="shared" si="21"/>
        <v>0.24324324324324326</v>
      </c>
      <c r="AV46" s="7">
        <f t="shared" si="22"/>
        <v>7.8978978978978978</v>
      </c>
      <c r="AW46">
        <v>19</v>
      </c>
      <c r="AX46" s="2">
        <f t="shared" si="23"/>
        <v>0.51351351351351349</v>
      </c>
      <c r="AY46" s="7">
        <f t="shared" si="24"/>
        <v>4.2702702702702702</v>
      </c>
      <c r="AZ46">
        <v>19</v>
      </c>
      <c r="BA46" s="2">
        <f t="shared" si="25"/>
        <v>0.51351351351351349</v>
      </c>
      <c r="BB46" s="7">
        <f t="shared" si="26"/>
        <v>5.2702702702702702</v>
      </c>
      <c r="BC46">
        <v>2</v>
      </c>
      <c r="BD46" s="2">
        <f t="shared" si="27"/>
        <v>5.4054054054054057E-2</v>
      </c>
      <c r="BE46" s="7">
        <f t="shared" si="28"/>
        <v>2.1621621621621623</v>
      </c>
      <c r="BF46">
        <v>0.26400000000000001</v>
      </c>
      <c r="BG46" s="7">
        <f t="shared" si="29"/>
        <v>6.1666666666666679</v>
      </c>
      <c r="BH46">
        <v>0.88700000000000001</v>
      </c>
      <c r="BI46" s="7">
        <f t="shared" si="30"/>
        <v>7.1750000000000007</v>
      </c>
      <c r="BM46" t="s">
        <v>79</v>
      </c>
      <c r="BN46" s="7">
        <f t="shared" si="31"/>
        <v>32.610542168674698</v>
      </c>
      <c r="BO46">
        <v>83</v>
      </c>
      <c r="BP46">
        <v>15</v>
      </c>
      <c r="BQ46" s="2">
        <f t="shared" si="32"/>
        <v>0.18072289156626506</v>
      </c>
      <c r="BR46" s="7">
        <f t="shared" si="33"/>
        <v>5.5823293172690756</v>
      </c>
      <c r="BS46">
        <v>53</v>
      </c>
      <c r="BT46" s="2">
        <f t="shared" si="34"/>
        <v>0.63855421686746983</v>
      </c>
      <c r="BU46" s="7">
        <f t="shared" si="35"/>
        <v>6.7710843373493965</v>
      </c>
      <c r="BV46">
        <v>43</v>
      </c>
      <c r="BW46" s="2">
        <f t="shared" si="36"/>
        <v>0.51807228915662651</v>
      </c>
      <c r="BX46" s="7">
        <f t="shared" si="43"/>
        <v>5.3614457831325302</v>
      </c>
      <c r="BY46">
        <v>9</v>
      </c>
      <c r="BZ46" s="2">
        <f t="shared" si="37"/>
        <v>0.10843373493975904</v>
      </c>
      <c r="CA46" s="7">
        <f t="shared" si="38"/>
        <v>4.3373493975903612</v>
      </c>
      <c r="CB46">
        <v>0.26</v>
      </c>
      <c r="CC46" s="7">
        <f t="shared" si="39"/>
        <v>5.8333333333333339</v>
      </c>
      <c r="CD46">
        <v>0.78900000000000003</v>
      </c>
      <c r="CE46" s="7">
        <f t="shared" si="40"/>
        <v>4.7250000000000014</v>
      </c>
    </row>
    <row r="47" spans="1:83" x14ac:dyDescent="0.25">
      <c r="A47" t="s">
        <v>79</v>
      </c>
      <c r="B47" s="7">
        <f t="shared" si="45"/>
        <v>33.404629629629632</v>
      </c>
      <c r="C47">
        <v>536</v>
      </c>
      <c r="D47">
        <v>100</v>
      </c>
      <c r="E47" s="2">
        <f t="shared" si="46"/>
        <v>0.18656716417910449</v>
      </c>
      <c r="F47" s="7">
        <f t="shared" si="47"/>
        <v>5.7987838584853515</v>
      </c>
      <c r="G47">
        <v>355</v>
      </c>
      <c r="H47" s="2">
        <f t="shared" si="48"/>
        <v>0.66231343283582089</v>
      </c>
      <c r="I47" s="7">
        <f t="shared" si="49"/>
        <v>7.2462686567164178</v>
      </c>
      <c r="J47">
        <v>287</v>
      </c>
      <c r="K47" s="2">
        <f t="shared" si="50"/>
        <v>0.53544776119402981</v>
      </c>
      <c r="L47" s="7">
        <f t="shared" si="41"/>
        <v>5.7089552238805963</v>
      </c>
      <c r="M47">
        <v>43</v>
      </c>
      <c r="N47" s="2">
        <f t="shared" si="51"/>
        <v>8.0223880597014921E-2</v>
      </c>
      <c r="O47" s="7">
        <f t="shared" si="52"/>
        <v>3.2089552238805967</v>
      </c>
      <c r="P47">
        <v>0.26400000000000001</v>
      </c>
      <c r="Q47" s="7">
        <f t="shared" si="53"/>
        <v>6.1666666666666679</v>
      </c>
      <c r="R47">
        <v>0.81100000000000005</v>
      </c>
      <c r="S47" s="7">
        <f t="shared" si="44"/>
        <v>5.2750000000000021</v>
      </c>
      <c r="V47" t="s">
        <v>198</v>
      </c>
      <c r="W47" s="7">
        <f t="shared" si="54"/>
        <v>34.311695560809042</v>
      </c>
      <c r="X47">
        <v>141</v>
      </c>
      <c r="Y47">
        <v>20</v>
      </c>
      <c r="Z47" s="2">
        <f t="shared" si="55"/>
        <v>0.14184397163120568</v>
      </c>
      <c r="AA47" s="7">
        <f t="shared" si="56"/>
        <v>4.1423693196742848</v>
      </c>
      <c r="AB47">
        <v>94</v>
      </c>
      <c r="AC47" s="2">
        <f t="shared" si="57"/>
        <v>0.66666666666666663</v>
      </c>
      <c r="AD47" s="7">
        <f t="shared" si="58"/>
        <v>7.333333333333333</v>
      </c>
      <c r="AE47">
        <v>69</v>
      </c>
      <c r="AF47" s="2">
        <f t="shared" si="59"/>
        <v>0.48936170212765956</v>
      </c>
      <c r="AG47" s="7">
        <f t="shared" si="42"/>
        <v>4.787234042553191</v>
      </c>
      <c r="AH47">
        <v>20</v>
      </c>
      <c r="AI47" s="2">
        <f t="shared" si="60"/>
        <v>0.14184397163120568</v>
      </c>
      <c r="AJ47" s="7">
        <f t="shared" si="61"/>
        <v>5.6737588652482271</v>
      </c>
      <c r="AK47">
        <v>0.27400000000000002</v>
      </c>
      <c r="AL47" s="7">
        <f t="shared" si="62"/>
        <v>7.0000000000000018</v>
      </c>
      <c r="AM47">
        <v>0.81499999999999995</v>
      </c>
      <c r="AN47" s="7">
        <f t="shared" si="63"/>
        <v>5.3749999999999982</v>
      </c>
      <c r="AQ47" t="s">
        <v>32</v>
      </c>
      <c r="AR47" s="7">
        <f t="shared" si="20"/>
        <v>32.936904761904763</v>
      </c>
      <c r="AS47">
        <v>70</v>
      </c>
      <c r="AT47">
        <v>12</v>
      </c>
      <c r="AU47" s="2">
        <f t="shared" si="21"/>
        <v>0.17142857142857143</v>
      </c>
      <c r="AV47" s="7">
        <f t="shared" si="22"/>
        <v>5.2380952380952381</v>
      </c>
      <c r="AW47">
        <v>43</v>
      </c>
      <c r="AX47" s="2">
        <f t="shared" si="23"/>
        <v>0.61428571428571432</v>
      </c>
      <c r="AY47" s="7">
        <f t="shared" si="24"/>
        <v>6.2857142857142865</v>
      </c>
      <c r="AZ47">
        <v>52</v>
      </c>
      <c r="BA47" s="2">
        <f t="shared" si="25"/>
        <v>0.74285714285714288</v>
      </c>
      <c r="BB47" s="7">
        <f t="shared" si="26"/>
        <v>9.8571428571428577</v>
      </c>
      <c r="BC47">
        <v>10</v>
      </c>
      <c r="BD47" s="2">
        <f t="shared" si="27"/>
        <v>0.14285714285714285</v>
      </c>
      <c r="BE47" s="7">
        <f t="shared" si="28"/>
        <v>5.7142857142857135</v>
      </c>
      <c r="BF47">
        <v>0.22500000000000001</v>
      </c>
      <c r="BG47" s="7">
        <f t="shared" si="29"/>
        <v>2.916666666666667</v>
      </c>
      <c r="BH47">
        <v>0.71699999999999997</v>
      </c>
      <c r="BI47" s="7">
        <f t="shared" si="30"/>
        <v>2.9249999999999998</v>
      </c>
      <c r="BM47" t="s">
        <v>70</v>
      </c>
      <c r="BN47" s="7">
        <f t="shared" si="31"/>
        <v>32.555218855218854</v>
      </c>
      <c r="BO47">
        <v>55</v>
      </c>
      <c r="BP47">
        <v>13</v>
      </c>
      <c r="BQ47" s="2">
        <f t="shared" si="32"/>
        <v>0.23636363636363636</v>
      </c>
      <c r="BR47" s="7">
        <f t="shared" si="33"/>
        <v>7.6430976430976427</v>
      </c>
      <c r="BS47">
        <v>35</v>
      </c>
      <c r="BT47" s="2">
        <f t="shared" si="34"/>
        <v>0.63636363636363635</v>
      </c>
      <c r="BU47" s="7">
        <f t="shared" si="35"/>
        <v>6.7272727272727275</v>
      </c>
      <c r="BV47">
        <v>36</v>
      </c>
      <c r="BW47" s="2">
        <f t="shared" si="36"/>
        <v>0.65454545454545454</v>
      </c>
      <c r="BX47" s="7">
        <f t="shared" si="43"/>
        <v>8.0909090909090899</v>
      </c>
      <c r="BY47">
        <v>1</v>
      </c>
      <c r="BZ47" s="2">
        <f t="shared" si="37"/>
        <v>1.8181818181818181E-2</v>
      </c>
      <c r="CA47" s="7">
        <f t="shared" si="38"/>
        <v>0.72727272727272729</v>
      </c>
      <c r="CB47">
        <v>0.246</v>
      </c>
      <c r="CC47" s="7">
        <f t="shared" si="39"/>
        <v>4.6666666666666661</v>
      </c>
      <c r="CD47">
        <v>0.78800000000000003</v>
      </c>
      <c r="CE47" s="7">
        <f t="shared" si="40"/>
        <v>4.7000000000000011</v>
      </c>
    </row>
    <row r="48" spans="1:83" x14ac:dyDescent="0.25">
      <c r="A48" t="s">
        <v>92</v>
      </c>
      <c r="B48" s="7">
        <f t="shared" si="45"/>
        <v>33.329629629629636</v>
      </c>
      <c r="C48">
        <v>290</v>
      </c>
      <c r="D48">
        <v>76</v>
      </c>
      <c r="E48" s="2">
        <f t="shared" si="46"/>
        <v>0.2620689655172414</v>
      </c>
      <c r="F48" s="7">
        <f t="shared" si="47"/>
        <v>8.5951468710089411</v>
      </c>
      <c r="G48">
        <v>174</v>
      </c>
      <c r="H48" s="2">
        <f t="shared" si="48"/>
        <v>0.6</v>
      </c>
      <c r="I48" s="7">
        <f t="shared" si="49"/>
        <v>6</v>
      </c>
      <c r="J48">
        <v>212</v>
      </c>
      <c r="K48" s="2">
        <f t="shared" si="50"/>
        <v>0.73103448275862071</v>
      </c>
      <c r="L48" s="7">
        <f t="shared" si="41"/>
        <v>9.6206896551724146</v>
      </c>
      <c r="M48">
        <v>3</v>
      </c>
      <c r="N48" s="2">
        <f t="shared" si="51"/>
        <v>1.0344827586206896E-2</v>
      </c>
      <c r="O48" s="7">
        <f t="shared" si="52"/>
        <v>0.41379310344827586</v>
      </c>
      <c r="P48">
        <v>0.23200000000000001</v>
      </c>
      <c r="Q48" s="7">
        <f t="shared" si="53"/>
        <v>3.5000000000000009</v>
      </c>
      <c r="R48">
        <v>0.80800000000000005</v>
      </c>
      <c r="S48" s="7">
        <f t="shared" si="44"/>
        <v>5.2000000000000011</v>
      </c>
      <c r="V48" t="s">
        <v>36</v>
      </c>
      <c r="W48" s="7">
        <f t="shared" si="54"/>
        <v>34.046895816679992</v>
      </c>
      <c r="X48">
        <v>139</v>
      </c>
      <c r="Y48">
        <v>35</v>
      </c>
      <c r="Z48" s="2">
        <f t="shared" si="55"/>
        <v>0.25179856115107913</v>
      </c>
      <c r="AA48" s="7">
        <f t="shared" si="56"/>
        <v>8.2147615241140421</v>
      </c>
      <c r="AB48">
        <v>64</v>
      </c>
      <c r="AC48" s="2">
        <f t="shared" si="57"/>
        <v>0.46043165467625902</v>
      </c>
      <c r="AD48" s="7">
        <f t="shared" si="58"/>
        <v>3.2086330935251803</v>
      </c>
      <c r="AE48">
        <v>97</v>
      </c>
      <c r="AF48" s="2">
        <f t="shared" si="59"/>
        <v>0.69784172661870503</v>
      </c>
      <c r="AG48" s="7">
        <f t="shared" si="42"/>
        <v>8.956834532374101</v>
      </c>
      <c r="AH48">
        <v>0</v>
      </c>
      <c r="AI48" s="2">
        <f t="shared" si="60"/>
        <v>0</v>
      </c>
      <c r="AJ48" s="7">
        <f t="shared" si="61"/>
        <v>0</v>
      </c>
      <c r="AK48">
        <v>0.27300000000000002</v>
      </c>
      <c r="AL48" s="7">
        <f t="shared" si="62"/>
        <v>6.9166666666666687</v>
      </c>
      <c r="AM48">
        <v>0.87</v>
      </c>
      <c r="AN48" s="7">
        <f t="shared" si="63"/>
        <v>6.75</v>
      </c>
      <c r="AQ48" t="s">
        <v>514</v>
      </c>
      <c r="AR48" s="7">
        <f t="shared" si="20"/>
        <v>32.818055555555553</v>
      </c>
      <c r="AS48">
        <v>64</v>
      </c>
      <c r="AT48">
        <v>9</v>
      </c>
      <c r="AU48" s="2">
        <f t="shared" si="21"/>
        <v>0.140625</v>
      </c>
      <c r="AV48" s="7">
        <f t="shared" si="22"/>
        <v>4.0972222222222223</v>
      </c>
      <c r="AW48">
        <v>26</v>
      </c>
      <c r="AX48" s="2">
        <f t="shared" si="23"/>
        <v>0.40625</v>
      </c>
      <c r="AY48" s="7">
        <f t="shared" si="24"/>
        <v>2.125</v>
      </c>
      <c r="AZ48">
        <v>37</v>
      </c>
      <c r="BA48" s="2">
        <f t="shared" si="25"/>
        <v>0.578125</v>
      </c>
      <c r="BB48" s="7">
        <f t="shared" si="26"/>
        <v>6.5625</v>
      </c>
      <c r="BC48">
        <v>6</v>
      </c>
      <c r="BD48" s="2">
        <f t="shared" si="27"/>
        <v>9.375E-2</v>
      </c>
      <c r="BE48" s="7">
        <f t="shared" si="28"/>
        <v>3.75</v>
      </c>
      <c r="BF48">
        <v>0.308</v>
      </c>
      <c r="BG48" s="7">
        <f t="shared" si="29"/>
        <v>9.8333333333333321</v>
      </c>
      <c r="BH48">
        <v>0.85799999999999998</v>
      </c>
      <c r="BI48" s="7">
        <f t="shared" si="30"/>
        <v>6.45</v>
      </c>
      <c r="BM48" t="s">
        <v>513</v>
      </c>
      <c r="BN48" s="7">
        <f t="shared" si="31"/>
        <v>32.443209876543214</v>
      </c>
      <c r="BO48">
        <v>48</v>
      </c>
      <c r="BP48">
        <v>11</v>
      </c>
      <c r="BQ48" s="2">
        <f t="shared" si="32"/>
        <v>0.22916666666666666</v>
      </c>
      <c r="BR48" s="7">
        <f t="shared" si="33"/>
        <v>7.3765432098765427</v>
      </c>
      <c r="BS48">
        <v>23</v>
      </c>
      <c r="BT48" s="2">
        <f t="shared" si="34"/>
        <v>0.47916666666666669</v>
      </c>
      <c r="BU48" s="7">
        <f t="shared" si="35"/>
        <v>3.5833333333333339</v>
      </c>
      <c r="BV48">
        <v>34</v>
      </c>
      <c r="BW48" s="2">
        <f t="shared" si="36"/>
        <v>0.70833333333333337</v>
      </c>
      <c r="BX48" s="7">
        <f t="shared" si="43"/>
        <v>9.1666666666666679</v>
      </c>
      <c r="BY48">
        <v>0</v>
      </c>
      <c r="BZ48" s="2">
        <f t="shared" si="37"/>
        <v>0</v>
      </c>
      <c r="CA48" s="7">
        <f t="shared" si="38"/>
        <v>0</v>
      </c>
      <c r="CB48">
        <v>0.27300000000000002</v>
      </c>
      <c r="CC48" s="7">
        <f t="shared" si="39"/>
        <v>6.9166666666666687</v>
      </c>
      <c r="CD48">
        <v>0.81599999999999995</v>
      </c>
      <c r="CE48" s="7">
        <f t="shared" si="40"/>
        <v>5.3999999999999995</v>
      </c>
    </row>
    <row r="49" spans="1:83" x14ac:dyDescent="0.25">
      <c r="A49" t="s">
        <v>62</v>
      </c>
      <c r="B49" s="7">
        <f t="shared" si="45"/>
        <v>33.247793750623941</v>
      </c>
      <c r="C49">
        <v>371</v>
      </c>
      <c r="D49">
        <v>73</v>
      </c>
      <c r="E49" s="2">
        <f t="shared" si="46"/>
        <v>0.19676549865229109</v>
      </c>
      <c r="F49" s="7">
        <f t="shared" si="47"/>
        <v>6.176499950084855</v>
      </c>
      <c r="G49">
        <v>193</v>
      </c>
      <c r="H49" s="2">
        <f t="shared" si="48"/>
        <v>0.52021563342318056</v>
      </c>
      <c r="I49" s="7">
        <f t="shared" si="49"/>
        <v>4.4043126684636116</v>
      </c>
      <c r="J49">
        <v>215</v>
      </c>
      <c r="K49" s="2">
        <f t="shared" si="50"/>
        <v>0.57951482479784366</v>
      </c>
      <c r="L49" s="7">
        <f t="shared" si="41"/>
        <v>6.5902964959568733</v>
      </c>
      <c r="M49">
        <v>29</v>
      </c>
      <c r="N49" s="2">
        <f t="shared" si="51"/>
        <v>7.8167115902964962E-2</v>
      </c>
      <c r="O49" s="7">
        <f t="shared" si="52"/>
        <v>3.1266846361185987</v>
      </c>
      <c r="P49">
        <v>0.27400000000000002</v>
      </c>
      <c r="Q49" s="7">
        <f t="shared" si="53"/>
        <v>7.0000000000000018</v>
      </c>
      <c r="R49">
        <v>0.83799999999999997</v>
      </c>
      <c r="S49" s="7">
        <f t="shared" si="44"/>
        <v>5.9499999999999993</v>
      </c>
      <c r="V49" t="s">
        <v>22</v>
      </c>
      <c r="W49" s="7">
        <f t="shared" si="54"/>
        <v>33.990637860082302</v>
      </c>
      <c r="X49">
        <v>144</v>
      </c>
      <c r="Y49">
        <v>23</v>
      </c>
      <c r="Z49" s="2">
        <f t="shared" si="55"/>
        <v>0.15972222222222221</v>
      </c>
      <c r="AA49" s="7">
        <f t="shared" si="56"/>
        <v>4.8045267489711927</v>
      </c>
      <c r="AB49">
        <v>90</v>
      </c>
      <c r="AC49" s="2">
        <f t="shared" si="57"/>
        <v>0.625</v>
      </c>
      <c r="AD49" s="7">
        <f t="shared" si="58"/>
        <v>6.5</v>
      </c>
      <c r="AE49">
        <v>79</v>
      </c>
      <c r="AF49" s="2">
        <f t="shared" si="59"/>
        <v>0.54861111111111116</v>
      </c>
      <c r="AG49" s="7">
        <f t="shared" si="42"/>
        <v>5.9722222222222232</v>
      </c>
      <c r="AH49">
        <v>5</v>
      </c>
      <c r="AI49" s="2">
        <f t="shared" si="60"/>
        <v>3.4722222222222224E-2</v>
      </c>
      <c r="AJ49" s="7">
        <f t="shared" si="61"/>
        <v>1.3888888888888888</v>
      </c>
      <c r="AK49">
        <v>0.29499999999999998</v>
      </c>
      <c r="AL49" s="7">
        <f t="shared" si="62"/>
        <v>8.7499999999999982</v>
      </c>
      <c r="AM49">
        <v>0.86299999999999999</v>
      </c>
      <c r="AN49" s="7">
        <f t="shared" si="63"/>
        <v>6.5749999999999993</v>
      </c>
      <c r="AQ49" t="s">
        <v>25</v>
      </c>
      <c r="AR49" s="7">
        <f t="shared" si="20"/>
        <v>32.763011695906435</v>
      </c>
      <c r="AS49">
        <v>76</v>
      </c>
      <c r="AT49">
        <v>18</v>
      </c>
      <c r="AU49" s="2">
        <f t="shared" si="21"/>
        <v>0.23684210526315788</v>
      </c>
      <c r="AV49" s="7">
        <f t="shared" si="22"/>
        <v>7.6608187134502916</v>
      </c>
      <c r="AW49">
        <v>43</v>
      </c>
      <c r="AX49" s="2">
        <f t="shared" si="23"/>
        <v>0.56578947368421051</v>
      </c>
      <c r="AY49" s="7">
        <f t="shared" si="24"/>
        <v>5.3157894736842106</v>
      </c>
      <c r="AZ49">
        <v>49</v>
      </c>
      <c r="BA49" s="2">
        <f t="shared" si="25"/>
        <v>0.64473684210526316</v>
      </c>
      <c r="BB49" s="7">
        <f t="shared" si="26"/>
        <v>7.8947368421052637</v>
      </c>
      <c r="BC49">
        <v>0</v>
      </c>
      <c r="BD49" s="2">
        <f t="shared" si="27"/>
        <v>0</v>
      </c>
      <c r="BE49" s="7">
        <f t="shared" si="28"/>
        <v>0</v>
      </c>
      <c r="BF49">
        <v>0.26100000000000001</v>
      </c>
      <c r="BG49" s="7">
        <f t="shared" si="29"/>
        <v>5.9166666666666679</v>
      </c>
      <c r="BH49">
        <v>0.83899999999999997</v>
      </c>
      <c r="BI49" s="7">
        <f t="shared" si="30"/>
        <v>5.9749999999999996</v>
      </c>
      <c r="BM49" t="s">
        <v>230</v>
      </c>
      <c r="BN49" s="7">
        <f t="shared" si="31"/>
        <v>32.378395061728391</v>
      </c>
      <c r="BO49">
        <v>72</v>
      </c>
      <c r="BP49">
        <v>12</v>
      </c>
      <c r="BQ49" s="2">
        <f t="shared" si="32"/>
        <v>0.16666666666666666</v>
      </c>
      <c r="BR49" s="7">
        <f t="shared" si="33"/>
        <v>5.0617283950617278</v>
      </c>
      <c r="BS49">
        <v>39</v>
      </c>
      <c r="BT49" s="2">
        <f t="shared" si="34"/>
        <v>0.54166666666666663</v>
      </c>
      <c r="BU49" s="7">
        <f t="shared" si="35"/>
        <v>4.833333333333333</v>
      </c>
      <c r="BV49">
        <v>37</v>
      </c>
      <c r="BW49" s="2">
        <f t="shared" si="36"/>
        <v>0.51388888888888884</v>
      </c>
      <c r="BX49" s="7">
        <f t="shared" si="43"/>
        <v>5.2777777777777768</v>
      </c>
      <c r="BY49">
        <v>13</v>
      </c>
      <c r="BZ49" s="2">
        <f t="shared" si="37"/>
        <v>0.18055555555555555</v>
      </c>
      <c r="CA49" s="7">
        <f t="shared" si="38"/>
        <v>7.2222222222222223</v>
      </c>
      <c r="CB49">
        <v>0.26</v>
      </c>
      <c r="CC49" s="7">
        <f t="shared" si="39"/>
        <v>5.8333333333333339</v>
      </c>
      <c r="CD49">
        <v>0.76600000000000001</v>
      </c>
      <c r="CE49" s="7">
        <f t="shared" si="40"/>
        <v>4.1500000000000012</v>
      </c>
    </row>
    <row r="50" spans="1:83" x14ac:dyDescent="0.25">
      <c r="A50" t="s">
        <v>127</v>
      </c>
      <c r="B50" s="7">
        <f t="shared" si="45"/>
        <v>33.184823593345044</v>
      </c>
      <c r="C50">
        <v>443</v>
      </c>
      <c r="D50">
        <v>83</v>
      </c>
      <c r="E50" s="2">
        <f t="shared" si="46"/>
        <v>0.18735891647855529</v>
      </c>
      <c r="F50" s="7">
        <f t="shared" si="47"/>
        <v>5.8281080177242695</v>
      </c>
      <c r="G50">
        <v>251</v>
      </c>
      <c r="H50" s="2">
        <f t="shared" si="48"/>
        <v>0.56659142212189617</v>
      </c>
      <c r="I50" s="7">
        <f t="shared" si="49"/>
        <v>5.3318284424379234</v>
      </c>
      <c r="J50">
        <v>290</v>
      </c>
      <c r="K50" s="2">
        <f t="shared" si="50"/>
        <v>0.65462753950338604</v>
      </c>
      <c r="L50" s="7">
        <f t="shared" si="41"/>
        <v>8.0925507900677207</v>
      </c>
      <c r="M50">
        <v>25</v>
      </c>
      <c r="N50" s="2">
        <f t="shared" si="51"/>
        <v>5.6433408577878104E-2</v>
      </c>
      <c r="O50" s="7">
        <f t="shared" si="52"/>
        <v>2.2573363431151243</v>
      </c>
      <c r="P50">
        <v>0.27400000000000002</v>
      </c>
      <c r="Q50" s="7">
        <f t="shared" si="53"/>
        <v>7.0000000000000018</v>
      </c>
      <c r="R50">
        <v>0.78700000000000003</v>
      </c>
      <c r="S50" s="7">
        <f t="shared" si="44"/>
        <v>4.6750000000000016</v>
      </c>
      <c r="V50" t="s">
        <v>61</v>
      </c>
      <c r="W50" s="7">
        <f t="shared" si="54"/>
        <v>33.498891497130941</v>
      </c>
      <c r="X50">
        <v>142</v>
      </c>
      <c r="Y50">
        <v>28</v>
      </c>
      <c r="Z50" s="2">
        <f t="shared" si="55"/>
        <v>0.19718309859154928</v>
      </c>
      <c r="AA50" s="7">
        <f t="shared" si="56"/>
        <v>6.1919666145018244</v>
      </c>
      <c r="AB50">
        <v>70</v>
      </c>
      <c r="AC50" s="2">
        <f t="shared" si="57"/>
        <v>0.49295774647887325</v>
      </c>
      <c r="AD50" s="7">
        <f t="shared" si="58"/>
        <v>3.859154929577465</v>
      </c>
      <c r="AE50">
        <v>92</v>
      </c>
      <c r="AF50" s="2">
        <f t="shared" si="59"/>
        <v>0.647887323943662</v>
      </c>
      <c r="AG50" s="7">
        <f t="shared" si="42"/>
        <v>7.9577464788732399</v>
      </c>
      <c r="AH50">
        <v>1</v>
      </c>
      <c r="AI50" s="2">
        <f t="shared" si="60"/>
        <v>7.0422535211267607E-3</v>
      </c>
      <c r="AJ50" s="7">
        <f t="shared" si="61"/>
        <v>0.28169014084507044</v>
      </c>
      <c r="AK50">
        <v>0.28100000000000003</v>
      </c>
      <c r="AL50" s="7">
        <f t="shared" si="62"/>
        <v>7.5833333333333357</v>
      </c>
      <c r="AM50">
        <v>0.90500000000000003</v>
      </c>
      <c r="AN50" s="7">
        <f t="shared" si="63"/>
        <v>7.6250000000000009</v>
      </c>
      <c r="AQ50" t="s">
        <v>276</v>
      </c>
      <c r="AR50" s="7">
        <f t="shared" si="20"/>
        <v>32.267864923747283</v>
      </c>
      <c r="AS50">
        <v>68</v>
      </c>
      <c r="AT50">
        <v>10</v>
      </c>
      <c r="AU50" s="2">
        <f t="shared" si="21"/>
        <v>0.14705882352941177</v>
      </c>
      <c r="AV50" s="7">
        <f t="shared" si="22"/>
        <v>4.3355119825708064</v>
      </c>
      <c r="AW50">
        <v>39</v>
      </c>
      <c r="AX50" s="2">
        <f t="shared" si="23"/>
        <v>0.57352941176470584</v>
      </c>
      <c r="AY50" s="7">
        <f t="shared" si="24"/>
        <v>5.4705882352941169</v>
      </c>
      <c r="AZ50">
        <v>32</v>
      </c>
      <c r="BA50" s="2">
        <f t="shared" si="25"/>
        <v>0.47058823529411764</v>
      </c>
      <c r="BB50" s="7">
        <f t="shared" si="26"/>
        <v>4.4117647058823533</v>
      </c>
      <c r="BC50">
        <v>0</v>
      </c>
      <c r="BD50" s="2">
        <f t="shared" si="27"/>
        <v>0</v>
      </c>
      <c r="BE50" s="7">
        <f t="shared" si="28"/>
        <v>0</v>
      </c>
      <c r="BF50">
        <v>0.318</v>
      </c>
      <c r="BG50" s="7">
        <f t="shared" si="29"/>
        <v>10</v>
      </c>
      <c r="BH50">
        <v>0.92200000000000004</v>
      </c>
      <c r="BI50" s="7">
        <f t="shared" si="30"/>
        <v>8.0500000000000007</v>
      </c>
      <c r="BM50" t="s">
        <v>81</v>
      </c>
      <c r="BN50" s="7">
        <f t="shared" si="31"/>
        <v>32.10718954248366</v>
      </c>
      <c r="BO50">
        <v>68</v>
      </c>
      <c r="BP50">
        <v>12</v>
      </c>
      <c r="BQ50" s="2">
        <f t="shared" si="32"/>
        <v>0.17647058823529413</v>
      </c>
      <c r="BR50" s="7">
        <f t="shared" si="33"/>
        <v>5.4248366013071889</v>
      </c>
      <c r="BS50">
        <v>36</v>
      </c>
      <c r="BT50" s="2">
        <f t="shared" si="34"/>
        <v>0.52941176470588236</v>
      </c>
      <c r="BU50" s="7">
        <f t="shared" si="35"/>
        <v>4.5882352941176476</v>
      </c>
      <c r="BV50">
        <v>46</v>
      </c>
      <c r="BW50" s="2">
        <f t="shared" si="36"/>
        <v>0.67647058823529416</v>
      </c>
      <c r="BX50" s="7">
        <f t="shared" si="43"/>
        <v>8.529411764705884</v>
      </c>
      <c r="BY50">
        <v>3</v>
      </c>
      <c r="BZ50" s="2">
        <f t="shared" si="37"/>
        <v>4.4117647058823532E-2</v>
      </c>
      <c r="CA50" s="7">
        <f t="shared" si="38"/>
        <v>1.7647058823529413</v>
      </c>
      <c r="CB50">
        <v>0.26500000000000001</v>
      </c>
      <c r="CC50" s="7">
        <f t="shared" si="39"/>
        <v>6.2500000000000009</v>
      </c>
      <c r="CD50">
        <v>0.82199999999999995</v>
      </c>
      <c r="CE50" s="7">
        <f t="shared" si="40"/>
        <v>5.5499999999999989</v>
      </c>
    </row>
    <row r="51" spans="1:83" x14ac:dyDescent="0.25">
      <c r="A51" t="s">
        <v>75</v>
      </c>
      <c r="B51" s="7">
        <f t="shared" si="45"/>
        <v>32.993879056047199</v>
      </c>
      <c r="C51">
        <v>452</v>
      </c>
      <c r="D51">
        <v>96</v>
      </c>
      <c r="E51" s="2">
        <f t="shared" si="46"/>
        <v>0.21238938053097345</v>
      </c>
      <c r="F51" s="7">
        <f t="shared" si="47"/>
        <v>6.7551622418879056</v>
      </c>
      <c r="G51">
        <v>250</v>
      </c>
      <c r="H51" s="2">
        <f t="shared" si="48"/>
        <v>0.55309734513274333</v>
      </c>
      <c r="I51" s="7">
        <f t="shared" si="49"/>
        <v>5.0619469026548671</v>
      </c>
      <c r="J51">
        <v>272</v>
      </c>
      <c r="K51" s="2">
        <f t="shared" si="50"/>
        <v>0.60176991150442483</v>
      </c>
      <c r="L51" s="7">
        <f t="shared" si="41"/>
        <v>7.0353982300884965</v>
      </c>
      <c r="M51">
        <v>29</v>
      </c>
      <c r="N51" s="2">
        <f t="shared" si="51"/>
        <v>6.4159292035398233E-2</v>
      </c>
      <c r="O51" s="7">
        <f t="shared" si="52"/>
        <v>2.5663716814159292</v>
      </c>
      <c r="P51">
        <v>0.26200000000000001</v>
      </c>
      <c r="Q51" s="7">
        <f t="shared" si="53"/>
        <v>6.0000000000000009</v>
      </c>
      <c r="R51">
        <v>0.82299999999999995</v>
      </c>
      <c r="S51" s="7">
        <f t="shared" si="44"/>
        <v>5.5749999999999993</v>
      </c>
      <c r="V51" t="s">
        <v>57</v>
      </c>
      <c r="W51" s="7">
        <f t="shared" si="54"/>
        <v>33.469444444444449</v>
      </c>
      <c r="X51">
        <v>152</v>
      </c>
      <c r="Y51">
        <v>30</v>
      </c>
      <c r="Z51" s="2">
        <f t="shared" si="55"/>
        <v>0.19736842105263158</v>
      </c>
      <c r="AA51" s="7">
        <f t="shared" si="56"/>
        <v>6.1988304093567246</v>
      </c>
      <c r="AB51">
        <v>86</v>
      </c>
      <c r="AC51" s="2">
        <f t="shared" si="57"/>
        <v>0.56578947368421051</v>
      </c>
      <c r="AD51" s="7">
        <f t="shared" si="58"/>
        <v>5.3157894736842106</v>
      </c>
      <c r="AE51">
        <v>117</v>
      </c>
      <c r="AF51" s="2">
        <f t="shared" si="59"/>
        <v>0.76973684210526316</v>
      </c>
      <c r="AG51" s="7">
        <f t="shared" si="42"/>
        <v>10</v>
      </c>
      <c r="AH51">
        <v>1</v>
      </c>
      <c r="AI51" s="2">
        <f t="shared" si="60"/>
        <v>6.5789473684210523E-3</v>
      </c>
      <c r="AJ51" s="7">
        <f t="shared" si="61"/>
        <v>0.26315789473684209</v>
      </c>
      <c r="AK51">
        <v>0.26100000000000001</v>
      </c>
      <c r="AL51" s="7">
        <f t="shared" si="62"/>
        <v>5.9166666666666679</v>
      </c>
      <c r="AM51">
        <v>0.83099999999999996</v>
      </c>
      <c r="AN51" s="7">
        <f t="shared" si="63"/>
        <v>5.7749999999999986</v>
      </c>
      <c r="AQ51" t="s">
        <v>19</v>
      </c>
      <c r="AR51" s="7">
        <f t="shared" si="20"/>
        <v>32.221296296296295</v>
      </c>
      <c r="AS51">
        <v>67</v>
      </c>
      <c r="AT51">
        <v>8</v>
      </c>
      <c r="AU51" s="2">
        <f t="shared" si="21"/>
        <v>0.11940298507462686</v>
      </c>
      <c r="AV51" s="7">
        <f t="shared" si="22"/>
        <v>3.3112216694306245</v>
      </c>
      <c r="AW51">
        <v>44</v>
      </c>
      <c r="AX51" s="2">
        <f t="shared" si="23"/>
        <v>0.65671641791044777</v>
      </c>
      <c r="AY51" s="7">
        <f t="shared" si="24"/>
        <v>7.1343283582089558</v>
      </c>
      <c r="AZ51">
        <v>33</v>
      </c>
      <c r="BA51" s="2">
        <f t="shared" si="25"/>
        <v>0.4925373134328358</v>
      </c>
      <c r="BB51" s="7">
        <f t="shared" si="26"/>
        <v>4.8507462686567155</v>
      </c>
      <c r="BC51">
        <v>0</v>
      </c>
      <c r="BD51" s="2">
        <f t="shared" si="27"/>
        <v>0</v>
      </c>
      <c r="BE51" s="7">
        <f t="shared" si="28"/>
        <v>0</v>
      </c>
      <c r="BF51">
        <v>0.312</v>
      </c>
      <c r="BG51" s="7">
        <f t="shared" si="29"/>
        <v>10</v>
      </c>
      <c r="BH51">
        <v>0.877</v>
      </c>
      <c r="BI51" s="7">
        <f t="shared" si="30"/>
        <v>6.9249999999999998</v>
      </c>
      <c r="BM51" t="s">
        <v>561</v>
      </c>
      <c r="BN51" s="7">
        <f t="shared" si="31"/>
        <v>31.978282828282826</v>
      </c>
      <c r="BO51">
        <v>55</v>
      </c>
      <c r="BP51">
        <v>9</v>
      </c>
      <c r="BQ51" s="2">
        <f t="shared" si="32"/>
        <v>0.16363636363636364</v>
      </c>
      <c r="BR51" s="7">
        <f t="shared" si="33"/>
        <v>4.9494949494949489</v>
      </c>
      <c r="BS51">
        <v>34</v>
      </c>
      <c r="BT51" s="2">
        <f t="shared" si="34"/>
        <v>0.61818181818181817</v>
      </c>
      <c r="BU51" s="7">
        <f t="shared" si="35"/>
        <v>6.3636363636363633</v>
      </c>
      <c r="BV51">
        <v>29</v>
      </c>
      <c r="BW51" s="2">
        <f t="shared" si="36"/>
        <v>0.52727272727272723</v>
      </c>
      <c r="BX51" s="7">
        <f t="shared" si="43"/>
        <v>5.545454545454545</v>
      </c>
      <c r="BY51">
        <v>5</v>
      </c>
      <c r="BZ51" s="2">
        <f t="shared" si="37"/>
        <v>9.0909090909090912E-2</v>
      </c>
      <c r="CA51" s="7">
        <f t="shared" si="38"/>
        <v>3.6363636363636367</v>
      </c>
      <c r="CB51">
        <v>0.26900000000000002</v>
      </c>
      <c r="CC51" s="7">
        <f t="shared" si="39"/>
        <v>6.5833333333333339</v>
      </c>
      <c r="CD51">
        <v>0.79600000000000004</v>
      </c>
      <c r="CE51" s="7">
        <f t="shared" si="40"/>
        <v>4.9000000000000012</v>
      </c>
    </row>
    <row r="52" spans="1:83" x14ac:dyDescent="0.25">
      <c r="A52" t="s">
        <v>53</v>
      </c>
      <c r="B52" s="7">
        <f t="shared" si="45"/>
        <v>32.987312064539786</v>
      </c>
      <c r="C52">
        <v>505</v>
      </c>
      <c r="D52">
        <v>118</v>
      </c>
      <c r="E52" s="2">
        <f t="shared" si="46"/>
        <v>0.23366336633663368</v>
      </c>
      <c r="F52" s="7">
        <f t="shared" si="47"/>
        <v>7.543087642097543</v>
      </c>
      <c r="G52">
        <v>287</v>
      </c>
      <c r="H52" s="2">
        <f t="shared" si="48"/>
        <v>0.56831683168316827</v>
      </c>
      <c r="I52" s="7">
        <f t="shared" si="49"/>
        <v>5.3663366336633658</v>
      </c>
      <c r="J52">
        <v>328</v>
      </c>
      <c r="K52" s="2">
        <f t="shared" si="50"/>
        <v>0.64950495049504953</v>
      </c>
      <c r="L52" s="7">
        <f t="shared" si="41"/>
        <v>7.990099009900991</v>
      </c>
      <c r="M52">
        <v>7</v>
      </c>
      <c r="N52" s="2">
        <f t="shared" si="51"/>
        <v>1.3861386138613862E-2</v>
      </c>
      <c r="O52" s="7">
        <f t="shared" si="52"/>
        <v>0.5544554455445545</v>
      </c>
      <c r="P52">
        <v>0.254</v>
      </c>
      <c r="Q52" s="7">
        <f t="shared" si="53"/>
        <v>5.333333333333333</v>
      </c>
      <c r="R52">
        <v>0.84799999999999998</v>
      </c>
      <c r="S52" s="7">
        <f t="shared" si="44"/>
        <v>6.2</v>
      </c>
      <c r="V52" t="s">
        <v>33</v>
      </c>
      <c r="W52" s="7">
        <f t="shared" si="54"/>
        <v>33.295272904483433</v>
      </c>
      <c r="X52">
        <v>152</v>
      </c>
      <c r="Y52">
        <v>37</v>
      </c>
      <c r="Z52" s="2">
        <f t="shared" si="55"/>
        <v>0.24342105263157895</v>
      </c>
      <c r="AA52" s="7">
        <f t="shared" si="56"/>
        <v>7.9044834307992193</v>
      </c>
      <c r="AB52">
        <v>81</v>
      </c>
      <c r="AC52" s="2">
        <f t="shared" si="57"/>
        <v>0.53289473684210531</v>
      </c>
      <c r="AD52" s="7">
        <f t="shared" si="58"/>
        <v>4.6578947368421062</v>
      </c>
      <c r="AE52">
        <v>94</v>
      </c>
      <c r="AF52" s="2">
        <f t="shared" si="59"/>
        <v>0.61842105263157898</v>
      </c>
      <c r="AG52" s="7">
        <f t="shared" si="42"/>
        <v>7.3684210526315796</v>
      </c>
      <c r="AH52">
        <v>3</v>
      </c>
      <c r="AI52" s="2">
        <f t="shared" si="60"/>
        <v>1.9736842105263157E-2</v>
      </c>
      <c r="AJ52" s="7">
        <f t="shared" si="61"/>
        <v>0.78947368421052633</v>
      </c>
      <c r="AK52">
        <v>0.26200000000000001</v>
      </c>
      <c r="AL52" s="7">
        <f t="shared" si="62"/>
        <v>6.0000000000000009</v>
      </c>
      <c r="AM52">
        <v>0.86299999999999999</v>
      </c>
      <c r="AN52" s="7">
        <f t="shared" si="63"/>
        <v>6.5749999999999993</v>
      </c>
      <c r="AQ52" t="s">
        <v>86</v>
      </c>
      <c r="AR52" s="7">
        <f t="shared" si="20"/>
        <v>31.854894179894178</v>
      </c>
      <c r="AS52">
        <v>70</v>
      </c>
      <c r="AT52">
        <v>10</v>
      </c>
      <c r="AU52" s="2">
        <f t="shared" si="21"/>
        <v>0.14285714285714285</v>
      </c>
      <c r="AV52" s="7">
        <f t="shared" si="22"/>
        <v>4.1798941798941787</v>
      </c>
      <c r="AW52">
        <v>32</v>
      </c>
      <c r="AX52" s="2">
        <f t="shared" si="23"/>
        <v>0.45714285714285713</v>
      </c>
      <c r="AY52" s="7">
        <f t="shared" si="24"/>
        <v>3.1428571428571428</v>
      </c>
      <c r="AZ52">
        <v>45</v>
      </c>
      <c r="BA52" s="2">
        <f t="shared" si="25"/>
        <v>0.6428571428571429</v>
      </c>
      <c r="BB52" s="7">
        <f t="shared" si="26"/>
        <v>7.8571428571428577</v>
      </c>
      <c r="BC52">
        <v>0</v>
      </c>
      <c r="BD52" s="2">
        <f t="shared" si="27"/>
        <v>0</v>
      </c>
      <c r="BE52" s="7">
        <f t="shared" si="28"/>
        <v>0</v>
      </c>
      <c r="BF52">
        <v>0.316</v>
      </c>
      <c r="BG52" s="7">
        <f t="shared" si="29"/>
        <v>10</v>
      </c>
      <c r="BH52">
        <v>0.86699999999999999</v>
      </c>
      <c r="BI52" s="7">
        <f t="shared" si="30"/>
        <v>6.6749999999999998</v>
      </c>
      <c r="BM52" t="s">
        <v>71</v>
      </c>
      <c r="BN52" s="7">
        <f t="shared" si="31"/>
        <v>31.909259259259258</v>
      </c>
      <c r="BO52">
        <v>80</v>
      </c>
      <c r="BP52">
        <v>17</v>
      </c>
      <c r="BQ52" s="2">
        <f t="shared" si="32"/>
        <v>0.21249999999999999</v>
      </c>
      <c r="BR52" s="7">
        <f t="shared" si="33"/>
        <v>6.7592592592592577</v>
      </c>
      <c r="BS52">
        <v>43</v>
      </c>
      <c r="BT52" s="2">
        <f t="shared" si="34"/>
        <v>0.53749999999999998</v>
      </c>
      <c r="BU52" s="7">
        <f t="shared" si="35"/>
        <v>4.75</v>
      </c>
      <c r="BV52">
        <v>50</v>
      </c>
      <c r="BW52" s="2">
        <f t="shared" si="36"/>
        <v>0.625</v>
      </c>
      <c r="BX52" s="7">
        <f t="shared" si="43"/>
        <v>7.5</v>
      </c>
      <c r="BY52">
        <v>1</v>
      </c>
      <c r="BZ52" s="2">
        <f t="shared" si="37"/>
        <v>1.2500000000000001E-2</v>
      </c>
      <c r="CA52" s="7">
        <f t="shared" si="38"/>
        <v>0.5</v>
      </c>
      <c r="CB52">
        <v>0.26800000000000002</v>
      </c>
      <c r="CC52" s="7">
        <f t="shared" si="39"/>
        <v>6.5000000000000018</v>
      </c>
      <c r="CD52">
        <v>0.83599999999999997</v>
      </c>
      <c r="CE52" s="7">
        <f t="shared" si="40"/>
        <v>5.8999999999999995</v>
      </c>
    </row>
    <row r="53" spans="1:83" x14ac:dyDescent="0.25">
      <c r="A53" t="s">
        <v>88</v>
      </c>
      <c r="B53" s="7">
        <f t="shared" si="45"/>
        <v>32.678401458453273</v>
      </c>
      <c r="C53">
        <v>386</v>
      </c>
      <c r="D53">
        <v>77</v>
      </c>
      <c r="E53" s="2">
        <f t="shared" si="46"/>
        <v>0.19948186528497408</v>
      </c>
      <c r="F53" s="7">
        <f t="shared" si="47"/>
        <v>6.2771061216657067</v>
      </c>
      <c r="G53">
        <v>208</v>
      </c>
      <c r="H53" s="2">
        <f t="shared" si="48"/>
        <v>0.53886010362694303</v>
      </c>
      <c r="I53" s="7">
        <f t="shared" si="49"/>
        <v>4.7772020725388611</v>
      </c>
      <c r="J53">
        <v>259</v>
      </c>
      <c r="K53" s="2">
        <f t="shared" si="50"/>
        <v>0.67098445595854928</v>
      </c>
      <c r="L53" s="7">
        <f t="shared" si="41"/>
        <v>8.4196891191709859</v>
      </c>
      <c r="M53">
        <v>15</v>
      </c>
      <c r="N53" s="2">
        <f t="shared" si="51"/>
        <v>3.8860103626943004E-2</v>
      </c>
      <c r="O53" s="7">
        <f t="shared" si="52"/>
        <v>1.5544041450777202</v>
      </c>
      <c r="P53">
        <v>0.26800000000000002</v>
      </c>
      <c r="Q53" s="7">
        <f t="shared" si="53"/>
        <v>6.5000000000000018</v>
      </c>
      <c r="R53">
        <v>0.80600000000000005</v>
      </c>
      <c r="S53" s="7">
        <f t="shared" si="44"/>
        <v>5.1500000000000012</v>
      </c>
      <c r="V53" t="s">
        <v>128</v>
      </c>
      <c r="W53" s="7">
        <f t="shared" si="54"/>
        <v>32.984362139917693</v>
      </c>
      <c r="X53">
        <v>144</v>
      </c>
      <c r="Y53">
        <v>31</v>
      </c>
      <c r="Z53" s="2">
        <f t="shared" si="55"/>
        <v>0.21527777777777779</v>
      </c>
      <c r="AA53" s="7">
        <f t="shared" si="56"/>
        <v>6.8621399176954734</v>
      </c>
      <c r="AB53">
        <v>89</v>
      </c>
      <c r="AC53" s="2">
        <f t="shared" si="57"/>
        <v>0.61805555555555558</v>
      </c>
      <c r="AD53" s="7">
        <f t="shared" si="58"/>
        <v>6.3611111111111116</v>
      </c>
      <c r="AE53">
        <v>96</v>
      </c>
      <c r="AF53" s="2">
        <f t="shared" si="59"/>
        <v>0.66666666666666663</v>
      </c>
      <c r="AG53" s="7">
        <f t="shared" si="42"/>
        <v>8.3333333333333321</v>
      </c>
      <c r="AH53">
        <v>1</v>
      </c>
      <c r="AI53" s="2">
        <f t="shared" si="60"/>
        <v>6.9444444444444441E-3</v>
      </c>
      <c r="AJ53" s="7">
        <f t="shared" si="61"/>
        <v>0.27777777777777779</v>
      </c>
      <c r="AK53">
        <v>0.25900000000000001</v>
      </c>
      <c r="AL53" s="7">
        <f t="shared" si="62"/>
        <v>5.7500000000000009</v>
      </c>
      <c r="AM53">
        <v>0.81599999999999995</v>
      </c>
      <c r="AN53" s="7">
        <f t="shared" si="63"/>
        <v>5.3999999999999995</v>
      </c>
      <c r="AQ53" t="s">
        <v>104</v>
      </c>
      <c r="AR53" s="7">
        <f t="shared" si="20"/>
        <v>31.815616362631292</v>
      </c>
      <c r="AS53">
        <v>67</v>
      </c>
      <c r="AT53">
        <v>11</v>
      </c>
      <c r="AU53" s="2">
        <f t="shared" si="21"/>
        <v>0.16417910447761194</v>
      </c>
      <c r="AV53" s="7">
        <f t="shared" si="22"/>
        <v>4.9695964621337749</v>
      </c>
      <c r="AW53">
        <v>46</v>
      </c>
      <c r="AX53" s="2">
        <f t="shared" si="23"/>
        <v>0.68656716417910446</v>
      </c>
      <c r="AY53" s="7">
        <f t="shared" si="24"/>
        <v>7.7313432835820892</v>
      </c>
      <c r="AZ53">
        <v>34</v>
      </c>
      <c r="BA53" s="2">
        <f t="shared" si="25"/>
        <v>0.5074626865671642</v>
      </c>
      <c r="BB53" s="7">
        <f t="shared" si="26"/>
        <v>5.1492537313432845</v>
      </c>
      <c r="BC53">
        <v>6</v>
      </c>
      <c r="BD53" s="2">
        <f t="shared" si="27"/>
        <v>8.9552238805970144E-2</v>
      </c>
      <c r="BE53" s="7">
        <f t="shared" si="28"/>
        <v>3.5820895522388057</v>
      </c>
      <c r="BF53">
        <v>0.26</v>
      </c>
      <c r="BG53" s="7">
        <f t="shared" si="29"/>
        <v>5.8333333333333339</v>
      </c>
      <c r="BH53">
        <v>0.78200000000000003</v>
      </c>
      <c r="BI53" s="7">
        <f t="shared" si="30"/>
        <v>4.5500000000000016</v>
      </c>
      <c r="BM53" t="s">
        <v>245</v>
      </c>
      <c r="BN53" s="7">
        <f t="shared" si="31"/>
        <v>31.834259259259259</v>
      </c>
      <c r="BO53">
        <v>68</v>
      </c>
      <c r="BP53">
        <v>14</v>
      </c>
      <c r="BQ53" s="2">
        <f t="shared" si="32"/>
        <v>0.20588235294117646</v>
      </c>
      <c r="BR53" s="7">
        <f t="shared" si="33"/>
        <v>6.5141612200435723</v>
      </c>
      <c r="BS53">
        <v>36</v>
      </c>
      <c r="BT53" s="2">
        <f t="shared" si="34"/>
        <v>0.52941176470588236</v>
      </c>
      <c r="BU53" s="7">
        <f t="shared" si="35"/>
        <v>4.5882352941176476</v>
      </c>
      <c r="BV53">
        <v>45</v>
      </c>
      <c r="BW53" s="2">
        <f t="shared" si="36"/>
        <v>0.66176470588235292</v>
      </c>
      <c r="BX53" s="7">
        <f t="shared" si="43"/>
        <v>8.235294117647058</v>
      </c>
      <c r="BY53">
        <v>1</v>
      </c>
      <c r="BZ53" s="2">
        <f t="shared" si="37"/>
        <v>1.4705882352941176E-2</v>
      </c>
      <c r="CA53" s="7">
        <f t="shared" si="38"/>
        <v>0.58823529411764708</v>
      </c>
      <c r="CB53">
        <v>0.25700000000000001</v>
      </c>
      <c r="CC53" s="7">
        <f t="shared" si="39"/>
        <v>5.5833333333333339</v>
      </c>
      <c r="CD53">
        <v>0.85299999999999998</v>
      </c>
      <c r="CE53" s="7">
        <f t="shared" si="40"/>
        <v>6.3249999999999993</v>
      </c>
    </row>
    <row r="54" spans="1:83" x14ac:dyDescent="0.25">
      <c r="A54" t="s">
        <v>28</v>
      </c>
      <c r="B54" s="7">
        <f t="shared" si="45"/>
        <v>32.661240010311936</v>
      </c>
      <c r="C54">
        <v>431</v>
      </c>
      <c r="D54">
        <v>72</v>
      </c>
      <c r="E54" s="2">
        <f t="shared" si="46"/>
        <v>0.16705336426914152</v>
      </c>
      <c r="F54" s="7">
        <f t="shared" si="47"/>
        <v>5.0760505284867232</v>
      </c>
      <c r="G54">
        <v>255</v>
      </c>
      <c r="H54" s="2">
        <f t="shared" si="48"/>
        <v>0.59164733178654294</v>
      </c>
      <c r="I54" s="7">
        <f t="shared" si="49"/>
        <v>5.8329466357308588</v>
      </c>
      <c r="J54">
        <v>229</v>
      </c>
      <c r="K54" s="2">
        <f t="shared" si="50"/>
        <v>0.53132250580046403</v>
      </c>
      <c r="L54" s="7">
        <f t="shared" si="41"/>
        <v>5.6264501160092806</v>
      </c>
      <c r="M54">
        <v>8</v>
      </c>
      <c r="N54" s="2">
        <f t="shared" si="51"/>
        <v>1.8561484918793503E-2</v>
      </c>
      <c r="O54" s="7">
        <f t="shared" si="52"/>
        <v>0.74245939675174011</v>
      </c>
      <c r="P54">
        <v>0.29299999999999998</v>
      </c>
      <c r="Q54" s="7">
        <f t="shared" si="53"/>
        <v>8.5833333333333321</v>
      </c>
      <c r="R54">
        <v>0.872</v>
      </c>
      <c r="S54" s="7">
        <f t="shared" si="44"/>
        <v>6.8000000000000007</v>
      </c>
      <c r="V54" t="s">
        <v>32</v>
      </c>
      <c r="W54" s="7">
        <f t="shared" si="54"/>
        <v>32.848552425665105</v>
      </c>
      <c r="X54">
        <v>142</v>
      </c>
      <c r="Y54">
        <v>24</v>
      </c>
      <c r="Z54" s="2">
        <f t="shared" si="55"/>
        <v>0.16901408450704225</v>
      </c>
      <c r="AA54" s="7">
        <f t="shared" si="56"/>
        <v>5.1486697965571206</v>
      </c>
      <c r="AB54">
        <v>88</v>
      </c>
      <c r="AC54" s="2">
        <f t="shared" si="57"/>
        <v>0.61971830985915488</v>
      </c>
      <c r="AD54" s="7">
        <f t="shared" si="58"/>
        <v>6.3943661971830981</v>
      </c>
      <c r="AE54">
        <v>75</v>
      </c>
      <c r="AF54" s="2">
        <f t="shared" si="59"/>
        <v>0.528169014084507</v>
      </c>
      <c r="AG54" s="7">
        <f t="shared" si="42"/>
        <v>5.5633802816901401</v>
      </c>
      <c r="AH54">
        <v>20</v>
      </c>
      <c r="AI54" s="2">
        <f t="shared" si="60"/>
        <v>0.14084507042253522</v>
      </c>
      <c r="AJ54" s="7">
        <f t="shared" si="61"/>
        <v>5.6338028169014089</v>
      </c>
      <c r="AK54">
        <v>0.251</v>
      </c>
      <c r="AL54" s="7">
        <f t="shared" si="62"/>
        <v>5.083333333333333</v>
      </c>
      <c r="AM54">
        <v>0.80100000000000005</v>
      </c>
      <c r="AN54" s="7">
        <f t="shared" si="63"/>
        <v>5.0250000000000021</v>
      </c>
      <c r="AQ54" t="s">
        <v>203</v>
      </c>
      <c r="AR54" s="7">
        <f t="shared" si="20"/>
        <v>31.337093153759831</v>
      </c>
      <c r="AS54">
        <v>66</v>
      </c>
      <c r="AT54">
        <v>13</v>
      </c>
      <c r="AU54" s="2">
        <f t="shared" si="21"/>
        <v>0.19696969696969696</v>
      </c>
      <c r="AV54" s="7">
        <f t="shared" si="22"/>
        <v>6.184062850729517</v>
      </c>
      <c r="AW54">
        <v>33</v>
      </c>
      <c r="AX54" s="2">
        <f t="shared" si="23"/>
        <v>0.5</v>
      </c>
      <c r="AY54" s="7">
        <f t="shared" si="24"/>
        <v>4</v>
      </c>
      <c r="AZ54">
        <v>39</v>
      </c>
      <c r="BA54" s="2">
        <f t="shared" si="25"/>
        <v>0.59090909090909094</v>
      </c>
      <c r="BB54" s="7">
        <f t="shared" si="26"/>
        <v>6.8181818181818183</v>
      </c>
      <c r="BC54">
        <v>3</v>
      </c>
      <c r="BD54" s="2">
        <f t="shared" si="27"/>
        <v>4.5454545454545456E-2</v>
      </c>
      <c r="BE54" s="7">
        <f t="shared" si="28"/>
        <v>1.8181818181818183</v>
      </c>
      <c r="BF54">
        <v>0.27900000000000003</v>
      </c>
      <c r="BG54" s="7">
        <f t="shared" si="29"/>
        <v>7.4166666666666696</v>
      </c>
      <c r="BH54">
        <v>0.80400000000000005</v>
      </c>
      <c r="BI54" s="7">
        <f t="shared" si="30"/>
        <v>5.1000000000000014</v>
      </c>
      <c r="BM54" t="s">
        <v>16</v>
      </c>
      <c r="BN54" s="7">
        <f t="shared" si="31"/>
        <v>31.742449139280122</v>
      </c>
      <c r="BO54">
        <v>71</v>
      </c>
      <c r="BP54">
        <v>12</v>
      </c>
      <c r="BQ54" s="2">
        <f t="shared" si="32"/>
        <v>0.16901408450704225</v>
      </c>
      <c r="BR54" s="7">
        <f t="shared" si="33"/>
        <v>5.1486697965571206</v>
      </c>
      <c r="BS54">
        <v>44</v>
      </c>
      <c r="BT54" s="2">
        <f t="shared" si="34"/>
        <v>0.61971830985915488</v>
      </c>
      <c r="BU54" s="7">
        <f t="shared" si="35"/>
        <v>6.3943661971830981</v>
      </c>
      <c r="BV54">
        <v>44</v>
      </c>
      <c r="BW54" s="2">
        <f t="shared" si="36"/>
        <v>0.61971830985915488</v>
      </c>
      <c r="BX54" s="7">
        <f t="shared" si="43"/>
        <v>7.3943661971830981</v>
      </c>
      <c r="BY54">
        <v>1</v>
      </c>
      <c r="BZ54" s="2">
        <f t="shared" si="37"/>
        <v>1.4084507042253521E-2</v>
      </c>
      <c r="CA54" s="7">
        <f t="shared" si="38"/>
        <v>0.56338028169014087</v>
      </c>
      <c r="CB54">
        <v>0.26400000000000001</v>
      </c>
      <c r="CC54" s="7">
        <f t="shared" si="39"/>
        <v>6.1666666666666679</v>
      </c>
      <c r="CD54">
        <v>0.84299999999999997</v>
      </c>
      <c r="CE54" s="7">
        <f t="shared" si="40"/>
        <v>6.0749999999999993</v>
      </c>
    </row>
    <row r="55" spans="1:83" x14ac:dyDescent="0.25">
      <c r="A55" t="s">
        <v>76</v>
      </c>
      <c r="B55" s="7">
        <f t="shared" si="45"/>
        <v>32.598580768929608</v>
      </c>
      <c r="C55">
        <v>473</v>
      </c>
      <c r="D55">
        <v>61</v>
      </c>
      <c r="E55" s="2">
        <f t="shared" si="46"/>
        <v>0.12896405919661733</v>
      </c>
      <c r="F55" s="7">
        <f t="shared" si="47"/>
        <v>3.6653355258006415</v>
      </c>
      <c r="G55">
        <v>324</v>
      </c>
      <c r="H55" s="2">
        <f t="shared" si="48"/>
        <v>0.68498942917547567</v>
      </c>
      <c r="I55" s="7">
        <f t="shared" si="49"/>
        <v>7.6997885835095135</v>
      </c>
      <c r="J55">
        <v>248</v>
      </c>
      <c r="K55" s="2">
        <f t="shared" si="50"/>
        <v>0.52431289640591972</v>
      </c>
      <c r="L55" s="7">
        <f t="shared" si="41"/>
        <v>5.4862579281183947</v>
      </c>
      <c r="M55">
        <v>18</v>
      </c>
      <c r="N55" s="2">
        <f t="shared" si="51"/>
        <v>3.8054968287526428E-2</v>
      </c>
      <c r="O55" s="7">
        <f t="shared" si="52"/>
        <v>1.522198731501057</v>
      </c>
      <c r="P55">
        <v>0.29799999999999999</v>
      </c>
      <c r="Q55" s="7">
        <f t="shared" si="53"/>
        <v>9</v>
      </c>
      <c r="R55">
        <v>0.80900000000000005</v>
      </c>
      <c r="S55" s="7">
        <f t="shared" si="44"/>
        <v>5.2250000000000014</v>
      </c>
      <c r="V55" t="s">
        <v>21</v>
      </c>
      <c r="W55" s="7">
        <f t="shared" si="54"/>
        <v>32.833068783068782</v>
      </c>
      <c r="X55">
        <v>140</v>
      </c>
      <c r="Y55">
        <v>32</v>
      </c>
      <c r="Z55" s="2">
        <f t="shared" si="55"/>
        <v>0.22857142857142856</v>
      </c>
      <c r="AA55" s="7">
        <f t="shared" si="56"/>
        <v>7.3544973544973535</v>
      </c>
      <c r="AB55">
        <v>79</v>
      </c>
      <c r="AC55" s="2">
        <f t="shared" si="57"/>
        <v>0.56428571428571428</v>
      </c>
      <c r="AD55" s="7">
        <f t="shared" si="58"/>
        <v>5.2857142857142856</v>
      </c>
      <c r="AE55">
        <v>86</v>
      </c>
      <c r="AF55" s="2">
        <f t="shared" si="59"/>
        <v>0.61428571428571432</v>
      </c>
      <c r="AG55" s="7">
        <f t="shared" si="42"/>
        <v>7.2857142857142865</v>
      </c>
      <c r="AH55">
        <v>3</v>
      </c>
      <c r="AI55" s="2">
        <f t="shared" si="60"/>
        <v>2.1428571428571429E-2</v>
      </c>
      <c r="AJ55" s="7">
        <f t="shared" si="61"/>
        <v>0.85714285714285721</v>
      </c>
      <c r="AK55">
        <v>0.26500000000000001</v>
      </c>
      <c r="AL55" s="7">
        <f t="shared" si="62"/>
        <v>6.2500000000000009</v>
      </c>
      <c r="AM55">
        <v>0.83199999999999996</v>
      </c>
      <c r="AN55" s="7">
        <f t="shared" si="63"/>
        <v>5.8</v>
      </c>
      <c r="AQ55" t="s">
        <v>45</v>
      </c>
      <c r="AR55" s="7">
        <f t="shared" si="20"/>
        <v>31.061165577342049</v>
      </c>
      <c r="AS55">
        <v>68</v>
      </c>
      <c r="AT55">
        <v>13</v>
      </c>
      <c r="AU55" s="2">
        <f t="shared" si="21"/>
        <v>0.19117647058823528</v>
      </c>
      <c r="AV55" s="7">
        <f t="shared" si="22"/>
        <v>5.9694989106753802</v>
      </c>
      <c r="AW55">
        <v>39</v>
      </c>
      <c r="AX55" s="2">
        <f t="shared" si="23"/>
        <v>0.57352941176470584</v>
      </c>
      <c r="AY55" s="7">
        <f t="shared" si="24"/>
        <v>5.4705882352941169</v>
      </c>
      <c r="AZ55">
        <v>42</v>
      </c>
      <c r="BA55" s="2">
        <f t="shared" si="25"/>
        <v>0.61764705882352944</v>
      </c>
      <c r="BB55" s="7">
        <f t="shared" si="26"/>
        <v>7.3529411764705888</v>
      </c>
      <c r="BC55">
        <v>2</v>
      </c>
      <c r="BD55" s="2">
        <f t="shared" si="27"/>
        <v>2.9411764705882353E-2</v>
      </c>
      <c r="BE55" s="7">
        <f t="shared" si="28"/>
        <v>1.1764705882352942</v>
      </c>
      <c r="BF55">
        <v>0.26700000000000002</v>
      </c>
      <c r="BG55" s="7">
        <f t="shared" si="29"/>
        <v>6.4166666666666679</v>
      </c>
      <c r="BH55">
        <v>0.78700000000000003</v>
      </c>
      <c r="BI55" s="7">
        <f t="shared" si="30"/>
        <v>4.6750000000000016</v>
      </c>
      <c r="BM55" t="s">
        <v>203</v>
      </c>
      <c r="BN55" s="7">
        <f t="shared" si="31"/>
        <v>31.632800608828006</v>
      </c>
      <c r="BO55">
        <v>73</v>
      </c>
      <c r="BP55">
        <v>15</v>
      </c>
      <c r="BQ55" s="2">
        <f t="shared" si="32"/>
        <v>0.20547945205479451</v>
      </c>
      <c r="BR55" s="7">
        <f t="shared" si="33"/>
        <v>6.4992389649923883</v>
      </c>
      <c r="BS55">
        <v>38</v>
      </c>
      <c r="BT55" s="2">
        <f t="shared" si="34"/>
        <v>0.52054794520547942</v>
      </c>
      <c r="BU55" s="7">
        <f t="shared" si="35"/>
        <v>4.4109589041095889</v>
      </c>
      <c r="BV55">
        <v>47</v>
      </c>
      <c r="BW55" s="2">
        <f t="shared" si="36"/>
        <v>0.64383561643835618</v>
      </c>
      <c r="BX55" s="7">
        <f t="shared" si="43"/>
        <v>7.8767123287671232</v>
      </c>
      <c r="BY55">
        <v>2</v>
      </c>
      <c r="BZ55" s="2">
        <f t="shared" si="37"/>
        <v>2.7397260273972601E-2</v>
      </c>
      <c r="CA55" s="7">
        <f t="shared" si="38"/>
        <v>1.095890410958904</v>
      </c>
      <c r="CB55">
        <v>0.27100000000000002</v>
      </c>
      <c r="CC55" s="7">
        <f t="shared" si="39"/>
        <v>6.7500000000000018</v>
      </c>
      <c r="CD55">
        <v>0.8</v>
      </c>
      <c r="CE55" s="7">
        <f t="shared" si="40"/>
        <v>5.0000000000000009</v>
      </c>
    </row>
    <row r="56" spans="1:83" x14ac:dyDescent="0.25">
      <c r="A56" t="s">
        <v>72</v>
      </c>
      <c r="B56" s="7">
        <f t="shared" si="45"/>
        <v>32.533216852246703</v>
      </c>
      <c r="C56">
        <v>469</v>
      </c>
      <c r="D56">
        <v>94</v>
      </c>
      <c r="E56" s="2">
        <f t="shared" si="46"/>
        <v>0.20042643923240938</v>
      </c>
      <c r="F56" s="7">
        <f t="shared" si="47"/>
        <v>6.3120903419410883</v>
      </c>
      <c r="G56">
        <v>277</v>
      </c>
      <c r="H56" s="2">
        <f t="shared" si="48"/>
        <v>0.59061833688699361</v>
      </c>
      <c r="I56" s="7">
        <f t="shared" si="49"/>
        <v>5.8123667377398727</v>
      </c>
      <c r="J56">
        <v>257</v>
      </c>
      <c r="K56" s="2">
        <f t="shared" si="50"/>
        <v>0.54797441364605548</v>
      </c>
      <c r="L56" s="7">
        <f t="shared" si="41"/>
        <v>5.9594882729211101</v>
      </c>
      <c r="M56">
        <v>38</v>
      </c>
      <c r="N56" s="2">
        <f t="shared" si="51"/>
        <v>8.1023454157782518E-2</v>
      </c>
      <c r="O56" s="7">
        <f t="shared" si="52"/>
        <v>3.2409381663113006</v>
      </c>
      <c r="P56">
        <v>0.254</v>
      </c>
      <c r="Q56" s="7">
        <f t="shared" si="53"/>
        <v>5.333333333333333</v>
      </c>
      <c r="R56">
        <v>0.83499999999999996</v>
      </c>
      <c r="S56" s="7">
        <f t="shared" si="44"/>
        <v>5.8749999999999991</v>
      </c>
      <c r="V56" t="s">
        <v>197</v>
      </c>
      <c r="W56" s="7">
        <f t="shared" si="54"/>
        <v>32.736625514403293</v>
      </c>
      <c r="X56">
        <v>144</v>
      </c>
      <c r="Y56">
        <v>29</v>
      </c>
      <c r="Z56" s="2">
        <f t="shared" si="55"/>
        <v>0.2013888888888889</v>
      </c>
      <c r="AA56" s="7">
        <f t="shared" si="56"/>
        <v>6.3477366255144032</v>
      </c>
      <c r="AB56">
        <v>70</v>
      </c>
      <c r="AC56" s="2">
        <f t="shared" si="57"/>
        <v>0.4861111111111111</v>
      </c>
      <c r="AD56" s="7">
        <f t="shared" si="58"/>
        <v>3.7222222222222223</v>
      </c>
      <c r="AE56">
        <v>98</v>
      </c>
      <c r="AF56" s="2">
        <f t="shared" si="59"/>
        <v>0.68055555555555558</v>
      </c>
      <c r="AG56" s="7">
        <f t="shared" si="42"/>
        <v>8.6111111111111107</v>
      </c>
      <c r="AH56">
        <v>2</v>
      </c>
      <c r="AI56" s="2">
        <f t="shared" si="60"/>
        <v>1.3888888888888888E-2</v>
      </c>
      <c r="AJ56" s="7">
        <f t="shared" si="61"/>
        <v>0.55555555555555558</v>
      </c>
      <c r="AK56">
        <v>0.27700000000000002</v>
      </c>
      <c r="AL56" s="7">
        <f t="shared" si="62"/>
        <v>7.2500000000000018</v>
      </c>
      <c r="AM56">
        <v>0.85</v>
      </c>
      <c r="AN56" s="7">
        <f t="shared" si="63"/>
        <v>6.25</v>
      </c>
      <c r="AQ56" t="s">
        <v>77</v>
      </c>
      <c r="AR56" s="7">
        <f t="shared" si="20"/>
        <v>30.89956140350877</v>
      </c>
      <c r="AS56">
        <v>57</v>
      </c>
      <c r="AT56">
        <v>9</v>
      </c>
      <c r="AU56" s="2">
        <f t="shared" si="21"/>
        <v>0.15789473684210525</v>
      </c>
      <c r="AV56" s="7">
        <f t="shared" si="22"/>
        <v>4.7368421052631575</v>
      </c>
      <c r="AW56">
        <v>34</v>
      </c>
      <c r="AX56" s="2">
        <f t="shared" si="23"/>
        <v>0.59649122807017541</v>
      </c>
      <c r="AY56" s="7">
        <f t="shared" si="24"/>
        <v>5.9298245614035086</v>
      </c>
      <c r="AZ56">
        <v>28</v>
      </c>
      <c r="BA56" s="2">
        <f t="shared" si="25"/>
        <v>0.49122807017543857</v>
      </c>
      <c r="BB56" s="7">
        <f t="shared" si="26"/>
        <v>4.8245614035087714</v>
      </c>
      <c r="BC56">
        <v>0</v>
      </c>
      <c r="BD56" s="2">
        <f t="shared" si="27"/>
        <v>0</v>
      </c>
      <c r="BE56" s="7">
        <f t="shared" si="28"/>
        <v>0</v>
      </c>
      <c r="BF56">
        <v>0.30199999999999999</v>
      </c>
      <c r="BG56" s="7">
        <f t="shared" si="29"/>
        <v>9.3333333333333321</v>
      </c>
      <c r="BH56">
        <v>0.84299999999999997</v>
      </c>
      <c r="BI56" s="7">
        <f t="shared" si="30"/>
        <v>6.0749999999999993</v>
      </c>
      <c r="BM56" t="s">
        <v>19</v>
      </c>
      <c r="BN56" s="7">
        <f t="shared" si="31"/>
        <v>31.592283950617279</v>
      </c>
      <c r="BO56">
        <v>72</v>
      </c>
      <c r="BP56">
        <v>12</v>
      </c>
      <c r="BQ56" s="2">
        <f t="shared" si="32"/>
        <v>0.16666666666666666</v>
      </c>
      <c r="BR56" s="7">
        <f t="shared" si="33"/>
        <v>5.0617283950617278</v>
      </c>
      <c r="BS56">
        <v>43</v>
      </c>
      <c r="BT56" s="2">
        <f t="shared" si="34"/>
        <v>0.59722222222222221</v>
      </c>
      <c r="BU56" s="7">
        <f t="shared" si="35"/>
        <v>5.9444444444444446</v>
      </c>
      <c r="BV56">
        <v>43</v>
      </c>
      <c r="BW56" s="2">
        <f t="shared" si="36"/>
        <v>0.59722222222222221</v>
      </c>
      <c r="BX56" s="7">
        <f t="shared" si="43"/>
        <v>6.9444444444444446</v>
      </c>
      <c r="BY56">
        <v>0</v>
      </c>
      <c r="BZ56" s="2">
        <f t="shared" si="37"/>
        <v>0</v>
      </c>
      <c r="CA56" s="7">
        <f t="shared" si="38"/>
        <v>0</v>
      </c>
      <c r="CB56">
        <v>0.28199999999999997</v>
      </c>
      <c r="CC56" s="7">
        <f t="shared" si="39"/>
        <v>7.6666666666666652</v>
      </c>
      <c r="CD56">
        <v>0.83899999999999997</v>
      </c>
      <c r="CE56" s="7">
        <f t="shared" si="40"/>
        <v>5.9749999999999996</v>
      </c>
    </row>
    <row r="57" spans="1:83" x14ac:dyDescent="0.25">
      <c r="A57" t="s">
        <v>60</v>
      </c>
      <c r="B57" s="7">
        <f t="shared" si="45"/>
        <v>32.057495590828921</v>
      </c>
      <c r="C57">
        <v>504</v>
      </c>
      <c r="D57">
        <v>129</v>
      </c>
      <c r="E57" s="2">
        <f t="shared" si="46"/>
        <v>0.25595238095238093</v>
      </c>
      <c r="F57" s="7">
        <f t="shared" si="47"/>
        <v>8.3686067019400348</v>
      </c>
      <c r="G57">
        <v>266</v>
      </c>
      <c r="H57" s="2">
        <f t="shared" si="48"/>
        <v>0.52777777777777779</v>
      </c>
      <c r="I57" s="7">
        <f t="shared" si="49"/>
        <v>4.5555555555555562</v>
      </c>
      <c r="J57">
        <v>324</v>
      </c>
      <c r="K57" s="2">
        <f t="shared" si="50"/>
        <v>0.6428571428571429</v>
      </c>
      <c r="L57" s="7">
        <f t="shared" si="41"/>
        <v>7.8571428571428577</v>
      </c>
      <c r="M57">
        <v>6</v>
      </c>
      <c r="N57" s="2">
        <f t="shared" si="51"/>
        <v>1.1904761904761904E-2</v>
      </c>
      <c r="O57" s="7">
        <f t="shared" si="52"/>
        <v>0.47619047619047616</v>
      </c>
      <c r="P57">
        <v>0.247</v>
      </c>
      <c r="Q57" s="7">
        <f t="shared" si="53"/>
        <v>4.75</v>
      </c>
      <c r="R57">
        <v>0.84199999999999997</v>
      </c>
      <c r="S57" s="7">
        <f t="shared" si="44"/>
        <v>6.05</v>
      </c>
      <c r="V57" t="s">
        <v>138</v>
      </c>
      <c r="W57" s="7">
        <f t="shared" si="54"/>
        <v>32.530178326474619</v>
      </c>
      <c r="X57">
        <v>135</v>
      </c>
      <c r="Y57">
        <v>29</v>
      </c>
      <c r="Z57" s="2">
        <f t="shared" si="55"/>
        <v>0.21481481481481482</v>
      </c>
      <c r="AA57" s="7">
        <f t="shared" si="56"/>
        <v>6.8449931412894376</v>
      </c>
      <c r="AB57">
        <v>68</v>
      </c>
      <c r="AC57" s="2">
        <f t="shared" si="57"/>
        <v>0.50370370370370365</v>
      </c>
      <c r="AD57" s="7">
        <f t="shared" si="58"/>
        <v>4.0740740740740735</v>
      </c>
      <c r="AE57">
        <v>86</v>
      </c>
      <c r="AF57" s="2">
        <f t="shared" si="59"/>
        <v>0.63703703703703707</v>
      </c>
      <c r="AG57" s="7">
        <f t="shared" si="42"/>
        <v>7.7407407407407414</v>
      </c>
      <c r="AH57">
        <v>8</v>
      </c>
      <c r="AI57" s="2">
        <f t="shared" si="60"/>
        <v>5.9259259259259262E-2</v>
      </c>
      <c r="AJ57" s="7">
        <f t="shared" si="61"/>
        <v>2.3703703703703702</v>
      </c>
      <c r="AK57">
        <v>0.26200000000000001</v>
      </c>
      <c r="AL57" s="7">
        <f t="shared" si="62"/>
        <v>6.0000000000000009</v>
      </c>
      <c r="AM57">
        <v>0.82</v>
      </c>
      <c r="AN57" s="7">
        <f t="shared" si="63"/>
        <v>5.4999999999999991</v>
      </c>
      <c r="AQ57" t="s">
        <v>22</v>
      </c>
      <c r="AR57" s="7">
        <f t="shared" si="20"/>
        <v>30.119594594594592</v>
      </c>
      <c r="AS57">
        <v>74</v>
      </c>
      <c r="AT57">
        <v>6</v>
      </c>
      <c r="AU57" s="2">
        <f t="shared" si="21"/>
        <v>8.1081081081081086E-2</v>
      </c>
      <c r="AV57" s="7">
        <f t="shared" si="22"/>
        <v>1.8918918918918921</v>
      </c>
      <c r="AW57">
        <v>47</v>
      </c>
      <c r="AX57" s="2">
        <f t="shared" si="23"/>
        <v>0.63513513513513509</v>
      </c>
      <c r="AY57" s="7">
        <f t="shared" si="24"/>
        <v>6.7027027027027017</v>
      </c>
      <c r="AZ57">
        <v>31</v>
      </c>
      <c r="BA57" s="2">
        <f t="shared" si="25"/>
        <v>0.41891891891891891</v>
      </c>
      <c r="BB57" s="7">
        <f t="shared" si="26"/>
        <v>3.3783783783783781</v>
      </c>
      <c r="BC57">
        <v>3</v>
      </c>
      <c r="BD57" s="2">
        <f t="shared" si="27"/>
        <v>4.0540540540540543E-2</v>
      </c>
      <c r="BE57" s="7">
        <f t="shared" si="28"/>
        <v>1.6216216216216217</v>
      </c>
      <c r="BF57">
        <v>0.32500000000000001</v>
      </c>
      <c r="BG57" s="7">
        <f t="shared" si="29"/>
        <v>10</v>
      </c>
      <c r="BH57">
        <v>0.86099999999999999</v>
      </c>
      <c r="BI57" s="7">
        <f t="shared" si="30"/>
        <v>6.5249999999999995</v>
      </c>
      <c r="BM57" t="s">
        <v>21</v>
      </c>
      <c r="BN57" s="7">
        <f t="shared" si="31"/>
        <v>31.504090657822001</v>
      </c>
      <c r="BO57">
        <v>67</v>
      </c>
      <c r="BP57">
        <v>14</v>
      </c>
      <c r="BQ57" s="2">
        <f t="shared" si="32"/>
        <v>0.20895522388059701</v>
      </c>
      <c r="BR57" s="7">
        <f t="shared" si="33"/>
        <v>6.6279712548369263</v>
      </c>
      <c r="BS57">
        <v>36</v>
      </c>
      <c r="BT57" s="2">
        <f t="shared" si="34"/>
        <v>0.53731343283582089</v>
      </c>
      <c r="BU57" s="7">
        <f t="shared" si="35"/>
        <v>4.7462686567164178</v>
      </c>
      <c r="BV57">
        <v>45</v>
      </c>
      <c r="BW57" s="2">
        <f t="shared" si="36"/>
        <v>0.67164179104477617</v>
      </c>
      <c r="BX57" s="7">
        <f t="shared" si="43"/>
        <v>8.432835820895523</v>
      </c>
      <c r="BY57">
        <v>1</v>
      </c>
      <c r="BZ57" s="2">
        <f t="shared" si="37"/>
        <v>1.4925373134328358E-2</v>
      </c>
      <c r="CA57" s="7">
        <f t="shared" si="38"/>
        <v>0.59701492537313428</v>
      </c>
      <c r="CB57">
        <v>0.26200000000000001</v>
      </c>
      <c r="CC57" s="7">
        <f t="shared" si="39"/>
        <v>6.0000000000000009</v>
      </c>
      <c r="CD57">
        <v>0.80400000000000005</v>
      </c>
      <c r="CE57" s="7">
        <f t="shared" si="40"/>
        <v>5.1000000000000014</v>
      </c>
    </row>
    <row r="58" spans="1:83" x14ac:dyDescent="0.25">
      <c r="A58" t="s">
        <v>80</v>
      </c>
      <c r="B58" s="7">
        <f t="shared" si="45"/>
        <v>31.894577892748625</v>
      </c>
      <c r="C58">
        <v>451</v>
      </c>
      <c r="D58">
        <v>74</v>
      </c>
      <c r="E58" s="2">
        <f t="shared" si="46"/>
        <v>0.16407982261640799</v>
      </c>
      <c r="F58" s="7">
        <f t="shared" si="47"/>
        <v>4.9659193561632584</v>
      </c>
      <c r="G58">
        <v>263</v>
      </c>
      <c r="H58" s="2">
        <f t="shared" si="48"/>
        <v>0.58314855875831484</v>
      </c>
      <c r="I58" s="7">
        <f t="shared" si="49"/>
        <v>5.6629711751662972</v>
      </c>
      <c r="J58">
        <v>262</v>
      </c>
      <c r="K58" s="2">
        <f t="shared" si="50"/>
        <v>0.58093126385809313</v>
      </c>
      <c r="L58" s="7">
        <f t="shared" si="41"/>
        <v>6.618625277161863</v>
      </c>
      <c r="M58">
        <v>29</v>
      </c>
      <c r="N58" s="2">
        <f t="shared" si="51"/>
        <v>6.4301552106430154E-2</v>
      </c>
      <c r="O58" s="7">
        <f t="shared" si="52"/>
        <v>2.5720620842572064</v>
      </c>
      <c r="P58">
        <v>0.27100000000000002</v>
      </c>
      <c r="Q58" s="7">
        <f t="shared" si="53"/>
        <v>6.7500000000000018</v>
      </c>
      <c r="R58">
        <v>0.81299999999999994</v>
      </c>
      <c r="S58" s="7">
        <f t="shared" si="44"/>
        <v>5.3249999999999984</v>
      </c>
      <c r="V58" t="s">
        <v>28</v>
      </c>
      <c r="W58" s="7">
        <f t="shared" si="54"/>
        <v>31.485798381162621</v>
      </c>
      <c r="X58">
        <v>151</v>
      </c>
      <c r="Y58">
        <v>27</v>
      </c>
      <c r="Z58" s="2">
        <f t="shared" si="55"/>
        <v>0.17880794701986755</v>
      </c>
      <c r="AA58" s="7">
        <f t="shared" si="56"/>
        <v>5.5114054451802801</v>
      </c>
      <c r="AB58">
        <v>87</v>
      </c>
      <c r="AC58" s="2">
        <f t="shared" si="57"/>
        <v>0.57615894039735094</v>
      </c>
      <c r="AD58" s="7">
        <f t="shared" si="58"/>
        <v>5.5231788079470192</v>
      </c>
      <c r="AE58">
        <v>87</v>
      </c>
      <c r="AF58" s="2">
        <f t="shared" si="59"/>
        <v>0.57615894039735094</v>
      </c>
      <c r="AG58" s="7">
        <f t="shared" si="42"/>
        <v>6.5231788079470192</v>
      </c>
      <c r="AH58">
        <v>3</v>
      </c>
      <c r="AI58" s="2">
        <f t="shared" si="60"/>
        <v>1.9867549668874173E-2</v>
      </c>
      <c r="AJ58" s="7">
        <f t="shared" si="61"/>
        <v>0.79470198675496695</v>
      </c>
      <c r="AK58">
        <v>0.27800000000000002</v>
      </c>
      <c r="AL58" s="7">
        <f t="shared" si="62"/>
        <v>7.3333333333333348</v>
      </c>
      <c r="AM58">
        <v>0.83199999999999996</v>
      </c>
      <c r="AN58" s="7">
        <f t="shared" si="63"/>
        <v>5.8</v>
      </c>
      <c r="AQ58" t="s">
        <v>279</v>
      </c>
      <c r="AR58" s="7">
        <f t="shared" si="20"/>
        <v>29.894934640522877</v>
      </c>
      <c r="AS58">
        <v>51</v>
      </c>
      <c r="AT58">
        <v>9</v>
      </c>
      <c r="AU58" s="2">
        <f t="shared" si="21"/>
        <v>0.17647058823529413</v>
      </c>
      <c r="AV58" s="7">
        <f t="shared" si="22"/>
        <v>5.4248366013071889</v>
      </c>
      <c r="AW58">
        <v>22</v>
      </c>
      <c r="AX58" s="2">
        <f t="shared" si="23"/>
        <v>0.43137254901960786</v>
      </c>
      <c r="AY58" s="7">
        <f t="shared" si="24"/>
        <v>2.6274509803921573</v>
      </c>
      <c r="AZ58">
        <v>41</v>
      </c>
      <c r="BA58" s="2">
        <f t="shared" si="25"/>
        <v>0.80392156862745101</v>
      </c>
      <c r="BB58" s="7">
        <f t="shared" si="26"/>
        <v>10</v>
      </c>
      <c r="BC58">
        <v>1</v>
      </c>
      <c r="BD58" s="2">
        <f t="shared" si="27"/>
        <v>1.9607843137254902E-2</v>
      </c>
      <c r="BE58" s="7">
        <f t="shared" si="28"/>
        <v>0.78431372549019607</v>
      </c>
      <c r="BF58">
        <v>0.26300000000000001</v>
      </c>
      <c r="BG58" s="7">
        <f t="shared" si="29"/>
        <v>6.0833333333333339</v>
      </c>
      <c r="BH58">
        <v>0.79900000000000004</v>
      </c>
      <c r="BI58" s="7">
        <f t="shared" si="30"/>
        <v>4.9750000000000014</v>
      </c>
      <c r="BM58" t="s">
        <v>49</v>
      </c>
      <c r="BN58" s="7">
        <f t="shared" si="31"/>
        <v>31.321385083713846</v>
      </c>
      <c r="BO58">
        <v>73</v>
      </c>
      <c r="BP58">
        <v>15</v>
      </c>
      <c r="BQ58" s="2">
        <f t="shared" si="32"/>
        <v>0.20547945205479451</v>
      </c>
      <c r="BR58" s="7">
        <f t="shared" si="33"/>
        <v>6.4992389649923883</v>
      </c>
      <c r="BS58">
        <v>40</v>
      </c>
      <c r="BT58" s="2">
        <f t="shared" si="34"/>
        <v>0.54794520547945202</v>
      </c>
      <c r="BU58" s="7">
        <f t="shared" si="35"/>
        <v>4.9589041095890405</v>
      </c>
      <c r="BV58">
        <v>44</v>
      </c>
      <c r="BW58" s="2">
        <f t="shared" si="36"/>
        <v>0.60273972602739723</v>
      </c>
      <c r="BX58" s="7">
        <f t="shared" si="43"/>
        <v>7.0547945205479445</v>
      </c>
      <c r="BY58">
        <v>4</v>
      </c>
      <c r="BZ58" s="2">
        <f t="shared" si="37"/>
        <v>5.4794520547945202E-2</v>
      </c>
      <c r="CA58" s="7">
        <f t="shared" si="38"/>
        <v>2.1917808219178081</v>
      </c>
      <c r="CB58">
        <v>0.249</v>
      </c>
      <c r="CC58" s="7">
        <f t="shared" si="39"/>
        <v>4.9166666666666661</v>
      </c>
      <c r="CD58">
        <v>0.82799999999999996</v>
      </c>
      <c r="CE58" s="7">
        <f t="shared" si="40"/>
        <v>5.6999999999999993</v>
      </c>
    </row>
    <row r="59" spans="1:83" x14ac:dyDescent="0.25">
      <c r="A59" t="s">
        <v>35</v>
      </c>
      <c r="B59" s="7">
        <f t="shared" si="45"/>
        <v>31.790500685871059</v>
      </c>
      <c r="C59">
        <v>432</v>
      </c>
      <c r="D59">
        <v>62</v>
      </c>
      <c r="E59" s="2">
        <f t="shared" si="46"/>
        <v>0.14351851851851852</v>
      </c>
      <c r="F59" s="7">
        <f t="shared" si="47"/>
        <v>4.2043895747599445</v>
      </c>
      <c r="G59">
        <v>236</v>
      </c>
      <c r="H59" s="2">
        <f t="shared" si="48"/>
        <v>0.54629629629629628</v>
      </c>
      <c r="I59" s="7">
        <f t="shared" si="49"/>
        <v>4.9259259259259256</v>
      </c>
      <c r="J59">
        <v>218</v>
      </c>
      <c r="K59" s="2">
        <f t="shared" si="50"/>
        <v>0.50462962962962965</v>
      </c>
      <c r="L59" s="7">
        <f t="shared" si="41"/>
        <v>5.0925925925925934</v>
      </c>
      <c r="M59">
        <v>19</v>
      </c>
      <c r="N59" s="2">
        <f t="shared" si="51"/>
        <v>4.3981481481481483E-2</v>
      </c>
      <c r="O59" s="7">
        <f t="shared" si="52"/>
        <v>1.7592592592592593</v>
      </c>
      <c r="P59">
        <v>0.29899999999999999</v>
      </c>
      <c r="Q59" s="7">
        <f t="shared" si="53"/>
        <v>9.0833333333333321</v>
      </c>
      <c r="R59">
        <v>0.86899999999999999</v>
      </c>
      <c r="S59" s="7">
        <f t="shared" si="44"/>
        <v>6.7249999999999996</v>
      </c>
      <c r="V59" t="s">
        <v>48</v>
      </c>
      <c r="W59" s="7">
        <f t="shared" si="54"/>
        <v>31.305041152263374</v>
      </c>
      <c r="X59">
        <v>144</v>
      </c>
      <c r="Y59">
        <v>25</v>
      </c>
      <c r="Z59" s="2">
        <f t="shared" si="55"/>
        <v>0.1736111111111111</v>
      </c>
      <c r="AA59" s="7">
        <f t="shared" si="56"/>
        <v>5.3189300411522638</v>
      </c>
      <c r="AB59">
        <v>86</v>
      </c>
      <c r="AC59" s="2">
        <f t="shared" si="57"/>
        <v>0.59722222222222221</v>
      </c>
      <c r="AD59" s="7">
        <f t="shared" si="58"/>
        <v>5.9444444444444446</v>
      </c>
      <c r="AE59">
        <v>73</v>
      </c>
      <c r="AF59" s="2">
        <f t="shared" si="59"/>
        <v>0.50694444444444442</v>
      </c>
      <c r="AG59" s="7">
        <f t="shared" si="42"/>
        <v>5.1388888888888884</v>
      </c>
      <c r="AH59">
        <v>10</v>
      </c>
      <c r="AI59" s="2">
        <f t="shared" si="60"/>
        <v>6.9444444444444448E-2</v>
      </c>
      <c r="AJ59" s="7">
        <f t="shared" si="61"/>
        <v>2.7777777777777777</v>
      </c>
      <c r="AK59">
        <v>0.26500000000000001</v>
      </c>
      <c r="AL59" s="7">
        <f t="shared" si="62"/>
        <v>6.2500000000000009</v>
      </c>
      <c r="AM59">
        <v>0.83499999999999996</v>
      </c>
      <c r="AN59" s="7">
        <f t="shared" si="63"/>
        <v>5.8749999999999991</v>
      </c>
      <c r="AQ59" t="s">
        <v>562</v>
      </c>
      <c r="AR59" s="7">
        <f t="shared" si="20"/>
        <v>29.762768031189083</v>
      </c>
      <c r="AS59">
        <v>38</v>
      </c>
      <c r="AT59">
        <v>11</v>
      </c>
      <c r="AU59" s="2">
        <f t="shared" si="21"/>
        <v>0.28947368421052633</v>
      </c>
      <c r="AV59" s="7">
        <f t="shared" si="22"/>
        <v>9.610136452241715</v>
      </c>
      <c r="AW59">
        <v>18</v>
      </c>
      <c r="AX59" s="2">
        <f t="shared" si="23"/>
        <v>0.47368421052631576</v>
      </c>
      <c r="AY59" s="7">
        <f t="shared" si="24"/>
        <v>3.4736842105263155</v>
      </c>
      <c r="AZ59">
        <v>22</v>
      </c>
      <c r="BA59" s="2">
        <f t="shared" si="25"/>
        <v>0.57894736842105265</v>
      </c>
      <c r="BB59" s="7">
        <f t="shared" si="26"/>
        <v>6.5789473684210531</v>
      </c>
      <c r="BC59">
        <v>0</v>
      </c>
      <c r="BD59" s="2">
        <f t="shared" si="27"/>
        <v>0</v>
      </c>
      <c r="BE59" s="7">
        <f t="shared" si="28"/>
        <v>0</v>
      </c>
      <c r="BF59">
        <v>0.23200000000000001</v>
      </c>
      <c r="BG59" s="7">
        <f t="shared" si="29"/>
        <v>3.5000000000000009</v>
      </c>
      <c r="BH59">
        <v>0.86399999999999999</v>
      </c>
      <c r="BI59" s="7">
        <f t="shared" si="30"/>
        <v>6.6000000000000005</v>
      </c>
      <c r="BM59" t="s">
        <v>77</v>
      </c>
      <c r="BN59" s="7">
        <f t="shared" si="31"/>
        <v>31.212037037037035</v>
      </c>
      <c r="BO59">
        <v>68</v>
      </c>
      <c r="BP59">
        <v>11</v>
      </c>
      <c r="BQ59" s="2">
        <f t="shared" si="32"/>
        <v>0.16176470588235295</v>
      </c>
      <c r="BR59" s="7">
        <f t="shared" si="33"/>
        <v>4.8801742919389977</v>
      </c>
      <c r="BS59">
        <v>41</v>
      </c>
      <c r="BT59" s="2">
        <f t="shared" si="34"/>
        <v>0.6029411764705882</v>
      </c>
      <c r="BU59" s="7">
        <f t="shared" si="35"/>
        <v>6.0588235294117645</v>
      </c>
      <c r="BV59">
        <v>40</v>
      </c>
      <c r="BW59" s="2">
        <f t="shared" si="36"/>
        <v>0.58823529411764708</v>
      </c>
      <c r="BX59" s="7">
        <f t="shared" si="43"/>
        <v>6.764705882352942</v>
      </c>
      <c r="BY59">
        <v>0</v>
      </c>
      <c r="BZ59" s="2">
        <f t="shared" si="37"/>
        <v>0</v>
      </c>
      <c r="CA59" s="7">
        <f t="shared" si="38"/>
        <v>0</v>
      </c>
      <c r="CB59">
        <v>0.28100000000000003</v>
      </c>
      <c r="CC59" s="7">
        <f t="shared" si="39"/>
        <v>7.5833333333333357</v>
      </c>
      <c r="CD59">
        <v>0.83699999999999997</v>
      </c>
      <c r="CE59" s="7">
        <f t="shared" si="40"/>
        <v>5.9249999999999989</v>
      </c>
    </row>
    <row r="60" spans="1:83" x14ac:dyDescent="0.25">
      <c r="A60" t="s">
        <v>50</v>
      </c>
      <c r="B60" s="7">
        <f t="shared" si="45"/>
        <v>31.541420022642733</v>
      </c>
      <c r="C60">
        <v>458</v>
      </c>
      <c r="D60">
        <v>52</v>
      </c>
      <c r="E60" s="2">
        <f t="shared" si="46"/>
        <v>0.11353711790393013</v>
      </c>
      <c r="F60" s="7">
        <f t="shared" si="47"/>
        <v>3.0939673297751904</v>
      </c>
      <c r="G60">
        <v>269</v>
      </c>
      <c r="H60" s="2">
        <f t="shared" si="48"/>
        <v>0.5873362445414847</v>
      </c>
      <c r="I60" s="7">
        <f t="shared" si="49"/>
        <v>5.746724890829694</v>
      </c>
      <c r="J60">
        <v>235</v>
      </c>
      <c r="K60" s="2">
        <f t="shared" si="50"/>
        <v>0.51310043668122274</v>
      </c>
      <c r="L60" s="7">
        <f t="shared" si="41"/>
        <v>5.2620087336244552</v>
      </c>
      <c r="M60">
        <v>18</v>
      </c>
      <c r="N60" s="2">
        <f t="shared" si="51"/>
        <v>3.9301310043668124E-2</v>
      </c>
      <c r="O60" s="7">
        <f t="shared" si="52"/>
        <v>1.572052401746725</v>
      </c>
      <c r="P60">
        <v>0.309</v>
      </c>
      <c r="Q60" s="7">
        <f t="shared" si="53"/>
        <v>9.9166666666666679</v>
      </c>
      <c r="R60">
        <v>0.83799999999999997</v>
      </c>
      <c r="S60" s="7">
        <f t="shared" si="44"/>
        <v>5.9499999999999993</v>
      </c>
      <c r="V60" t="s">
        <v>123</v>
      </c>
      <c r="W60" s="7">
        <f t="shared" si="54"/>
        <v>31.187780064014632</v>
      </c>
      <c r="X60">
        <v>162</v>
      </c>
      <c r="Y60">
        <v>10</v>
      </c>
      <c r="Z60" s="2">
        <f t="shared" si="55"/>
        <v>6.1728395061728392E-2</v>
      </c>
      <c r="AA60" s="7">
        <f t="shared" si="56"/>
        <v>1.1751257430269773</v>
      </c>
      <c r="AB60">
        <v>97</v>
      </c>
      <c r="AC60" s="2">
        <f t="shared" si="57"/>
        <v>0.59876543209876543</v>
      </c>
      <c r="AD60" s="7">
        <f t="shared" si="58"/>
        <v>5.9753086419753085</v>
      </c>
      <c r="AE60">
        <v>74</v>
      </c>
      <c r="AF60" s="2">
        <f t="shared" si="59"/>
        <v>0.4567901234567901</v>
      </c>
      <c r="AG60" s="7">
        <f t="shared" si="42"/>
        <v>4.1358024691358022</v>
      </c>
      <c r="AH60">
        <v>40</v>
      </c>
      <c r="AI60" s="2">
        <f t="shared" si="60"/>
        <v>0.24691358024691357</v>
      </c>
      <c r="AJ60" s="7">
        <f t="shared" si="61"/>
        <v>9.8765432098765427</v>
      </c>
      <c r="AK60">
        <v>0.27700000000000002</v>
      </c>
      <c r="AL60" s="7">
        <f t="shared" si="62"/>
        <v>7.2500000000000018</v>
      </c>
      <c r="AM60">
        <v>0.71099999999999997</v>
      </c>
      <c r="AN60" s="7">
        <f t="shared" si="63"/>
        <v>2.7749999999999995</v>
      </c>
      <c r="AQ60" t="s">
        <v>230</v>
      </c>
      <c r="AR60" s="7">
        <f t="shared" si="20"/>
        <v>29.471296296296295</v>
      </c>
      <c r="AS60">
        <v>73</v>
      </c>
      <c r="AT60">
        <v>11</v>
      </c>
      <c r="AU60" s="2">
        <f t="shared" si="21"/>
        <v>0.15068493150684931</v>
      </c>
      <c r="AV60" s="7">
        <f t="shared" si="22"/>
        <v>4.4698122780314549</v>
      </c>
      <c r="AW60">
        <v>41</v>
      </c>
      <c r="AX60" s="2">
        <f t="shared" si="23"/>
        <v>0.56164383561643838</v>
      </c>
      <c r="AY60" s="7">
        <f t="shared" si="24"/>
        <v>5.2328767123287676</v>
      </c>
      <c r="AZ60">
        <v>39</v>
      </c>
      <c r="BA60" s="2">
        <f t="shared" si="25"/>
        <v>0.53424657534246578</v>
      </c>
      <c r="BB60" s="7">
        <f t="shared" si="26"/>
        <v>5.6849315068493151</v>
      </c>
      <c r="BC60">
        <v>12</v>
      </c>
      <c r="BD60" s="2">
        <f t="shared" si="27"/>
        <v>0.16438356164383561</v>
      </c>
      <c r="BE60" s="7">
        <f t="shared" si="28"/>
        <v>6.5753424657534243</v>
      </c>
      <c r="BF60">
        <v>0.23899999999999999</v>
      </c>
      <c r="BG60" s="7">
        <f t="shared" si="29"/>
        <v>4.083333333333333</v>
      </c>
      <c r="BH60">
        <v>0.73699999999999999</v>
      </c>
      <c r="BI60" s="7">
        <f t="shared" si="30"/>
        <v>3.4250000000000003</v>
      </c>
      <c r="BM60" t="s">
        <v>34</v>
      </c>
      <c r="BN60" s="7">
        <f t="shared" si="31"/>
        <v>31.191666666666666</v>
      </c>
      <c r="BO60">
        <v>77</v>
      </c>
      <c r="BP60">
        <v>15</v>
      </c>
      <c r="BQ60" s="2">
        <f t="shared" si="32"/>
        <v>0.19480519480519481</v>
      </c>
      <c r="BR60" s="7">
        <f t="shared" si="33"/>
        <v>6.1038961038961039</v>
      </c>
      <c r="BS60">
        <v>39</v>
      </c>
      <c r="BT60" s="2">
        <f t="shared" si="34"/>
        <v>0.50649350649350644</v>
      </c>
      <c r="BU60" s="7">
        <f t="shared" si="35"/>
        <v>4.1298701298701292</v>
      </c>
      <c r="BV60">
        <v>51</v>
      </c>
      <c r="BW60" s="2">
        <f t="shared" si="36"/>
        <v>0.66233766233766234</v>
      </c>
      <c r="BX60" s="7">
        <f t="shared" si="43"/>
        <v>8.2467532467532472</v>
      </c>
      <c r="BY60">
        <v>1</v>
      </c>
      <c r="BZ60" s="2">
        <f t="shared" si="37"/>
        <v>1.2987012987012988E-2</v>
      </c>
      <c r="CA60" s="7">
        <f t="shared" si="38"/>
        <v>0.51948051948051954</v>
      </c>
      <c r="CB60">
        <v>0.27</v>
      </c>
      <c r="CC60" s="7">
        <f t="shared" si="39"/>
        <v>6.6666666666666687</v>
      </c>
      <c r="CD60">
        <v>0.82099999999999995</v>
      </c>
      <c r="CE60" s="7">
        <f t="shared" si="40"/>
        <v>5.5249999999999986</v>
      </c>
    </row>
    <row r="61" spans="1:83" x14ac:dyDescent="0.25">
      <c r="A61" t="s">
        <v>81</v>
      </c>
      <c r="B61" s="7">
        <f t="shared" si="45"/>
        <v>31.305802469135799</v>
      </c>
      <c r="C61">
        <v>375</v>
      </c>
      <c r="D61">
        <v>70</v>
      </c>
      <c r="E61" s="2">
        <f t="shared" si="46"/>
        <v>0.18666666666666668</v>
      </c>
      <c r="F61" s="7">
        <f t="shared" si="47"/>
        <v>5.8024691358024691</v>
      </c>
      <c r="G61">
        <v>200</v>
      </c>
      <c r="H61" s="2">
        <f t="shared" si="48"/>
        <v>0.53333333333333333</v>
      </c>
      <c r="I61" s="7">
        <f t="shared" si="49"/>
        <v>4.666666666666667</v>
      </c>
      <c r="J61">
        <v>225</v>
      </c>
      <c r="K61" s="2">
        <f t="shared" si="50"/>
        <v>0.6</v>
      </c>
      <c r="L61" s="7">
        <f t="shared" si="41"/>
        <v>7</v>
      </c>
      <c r="M61">
        <v>23</v>
      </c>
      <c r="N61" s="2">
        <f t="shared" si="51"/>
        <v>6.133333333333333E-2</v>
      </c>
      <c r="O61" s="7">
        <f t="shared" si="52"/>
        <v>2.4533333333333331</v>
      </c>
      <c r="P61">
        <v>0.26</v>
      </c>
      <c r="Q61" s="7">
        <f t="shared" si="53"/>
        <v>5.8333333333333339</v>
      </c>
      <c r="R61">
        <v>0.82199999999999995</v>
      </c>
      <c r="S61" s="7">
        <f t="shared" si="44"/>
        <v>5.5499999999999989</v>
      </c>
      <c r="V61" t="s">
        <v>89</v>
      </c>
      <c r="W61" s="7">
        <f t="shared" si="54"/>
        <v>31.140675990675994</v>
      </c>
      <c r="X61">
        <v>143</v>
      </c>
      <c r="Y61">
        <v>15</v>
      </c>
      <c r="Z61" s="2">
        <f t="shared" si="55"/>
        <v>0.1048951048951049</v>
      </c>
      <c r="AA61" s="7">
        <f t="shared" si="56"/>
        <v>2.7738927738927739</v>
      </c>
      <c r="AB61">
        <v>83</v>
      </c>
      <c r="AC61" s="2">
        <f t="shared" si="57"/>
        <v>0.58041958041958042</v>
      </c>
      <c r="AD61" s="7">
        <f t="shared" si="58"/>
        <v>5.6083916083916083</v>
      </c>
      <c r="AE61">
        <v>81</v>
      </c>
      <c r="AF61" s="2">
        <f t="shared" si="59"/>
        <v>0.56643356643356646</v>
      </c>
      <c r="AG61" s="7">
        <f t="shared" si="42"/>
        <v>6.3286713286713292</v>
      </c>
      <c r="AH61">
        <v>1</v>
      </c>
      <c r="AI61" s="2">
        <f t="shared" si="60"/>
        <v>6.993006993006993E-3</v>
      </c>
      <c r="AJ61" s="7">
        <f t="shared" si="61"/>
        <v>0.27972027972027974</v>
      </c>
      <c r="AK61">
        <v>0.31900000000000001</v>
      </c>
      <c r="AL61" s="7">
        <f t="shared" si="62"/>
        <v>10</v>
      </c>
      <c r="AM61">
        <v>0.84599999999999997</v>
      </c>
      <c r="AN61" s="7">
        <f t="shared" si="63"/>
        <v>6.15</v>
      </c>
      <c r="AQ61" t="s">
        <v>581</v>
      </c>
      <c r="AR61" s="7">
        <f t="shared" si="20"/>
        <v>29.305003940110325</v>
      </c>
      <c r="AS61">
        <v>47</v>
      </c>
      <c r="AT61">
        <v>2</v>
      </c>
      <c r="AU61" s="2">
        <f t="shared" si="21"/>
        <v>4.2553191489361701E-2</v>
      </c>
      <c r="AV61" s="7">
        <f t="shared" si="22"/>
        <v>0.46493301812450749</v>
      </c>
      <c r="AW61">
        <v>28</v>
      </c>
      <c r="AX61" s="2">
        <f t="shared" si="23"/>
        <v>0.5957446808510638</v>
      </c>
      <c r="AY61" s="7">
        <f t="shared" si="24"/>
        <v>5.914893617021276</v>
      </c>
      <c r="AZ61">
        <v>16</v>
      </c>
      <c r="BA61" s="2">
        <f t="shared" si="25"/>
        <v>0.34042553191489361</v>
      </c>
      <c r="BB61" s="7">
        <f t="shared" si="26"/>
        <v>1.8085106382978722</v>
      </c>
      <c r="BC61">
        <v>24</v>
      </c>
      <c r="BD61" s="2">
        <f t="shared" si="27"/>
        <v>0.51063829787234039</v>
      </c>
      <c r="BE61" s="7">
        <f t="shared" si="28"/>
        <v>10</v>
      </c>
      <c r="BF61">
        <v>0.27600000000000002</v>
      </c>
      <c r="BG61" s="7">
        <f t="shared" si="29"/>
        <v>7.1666666666666687</v>
      </c>
      <c r="BH61">
        <v>0.75800000000000001</v>
      </c>
      <c r="BI61" s="7">
        <f t="shared" si="30"/>
        <v>3.9500000000000006</v>
      </c>
      <c r="BM61" t="s">
        <v>47</v>
      </c>
      <c r="BN61" s="7">
        <f t="shared" si="31"/>
        <v>31.021825396825395</v>
      </c>
      <c r="BO61">
        <v>70</v>
      </c>
      <c r="BP61">
        <v>15</v>
      </c>
      <c r="BQ61" s="2">
        <f t="shared" si="32"/>
        <v>0.21428571428571427</v>
      </c>
      <c r="BR61" s="7">
        <f t="shared" si="33"/>
        <v>6.8253968253968242</v>
      </c>
      <c r="BS61">
        <v>40</v>
      </c>
      <c r="BT61" s="2">
        <f t="shared" si="34"/>
        <v>0.5714285714285714</v>
      </c>
      <c r="BU61" s="7">
        <f t="shared" si="35"/>
        <v>5.4285714285714279</v>
      </c>
      <c r="BV61">
        <v>44</v>
      </c>
      <c r="BW61" s="2">
        <f t="shared" si="36"/>
        <v>0.62857142857142856</v>
      </c>
      <c r="BX61" s="7">
        <f t="shared" si="43"/>
        <v>7.5714285714285712</v>
      </c>
      <c r="BY61">
        <v>1</v>
      </c>
      <c r="BZ61" s="2">
        <f t="shared" si="37"/>
        <v>1.4285714285714285E-2</v>
      </c>
      <c r="CA61" s="7">
        <f t="shared" si="38"/>
        <v>0.5714285714285714</v>
      </c>
      <c r="CB61">
        <v>0.24399999999999999</v>
      </c>
      <c r="CC61" s="7">
        <f t="shared" si="39"/>
        <v>4.5</v>
      </c>
      <c r="CD61">
        <v>0.84499999999999997</v>
      </c>
      <c r="CE61" s="7">
        <f t="shared" si="40"/>
        <v>6.1249999999999991</v>
      </c>
    </row>
    <row r="62" spans="1:83" x14ac:dyDescent="0.25">
      <c r="A62" t="s">
        <v>95</v>
      </c>
      <c r="B62" s="7">
        <f t="shared" si="45"/>
        <v>31.30252140011866</v>
      </c>
      <c r="C62">
        <v>437</v>
      </c>
      <c r="D62">
        <v>65</v>
      </c>
      <c r="E62" s="2">
        <f t="shared" si="46"/>
        <v>0.14874141876430205</v>
      </c>
      <c r="F62" s="7">
        <f t="shared" si="47"/>
        <v>4.3978303246037793</v>
      </c>
      <c r="G62">
        <v>264</v>
      </c>
      <c r="H62" s="2">
        <f t="shared" si="48"/>
        <v>0.60411899313501149</v>
      </c>
      <c r="I62" s="7">
        <f t="shared" si="49"/>
        <v>6.0823798627002299</v>
      </c>
      <c r="J62">
        <v>238</v>
      </c>
      <c r="K62" s="2">
        <f t="shared" si="50"/>
        <v>0.54462242562929064</v>
      </c>
      <c r="L62" s="7">
        <f t="shared" si="41"/>
        <v>5.8924485125858128</v>
      </c>
      <c r="M62">
        <v>26</v>
      </c>
      <c r="N62" s="2">
        <f t="shared" si="51"/>
        <v>5.9496567505720827E-2</v>
      </c>
      <c r="O62" s="7">
        <f t="shared" si="52"/>
        <v>2.3798627002288333</v>
      </c>
      <c r="P62">
        <v>0.28000000000000003</v>
      </c>
      <c r="Q62" s="7">
        <f t="shared" si="53"/>
        <v>7.5000000000000018</v>
      </c>
      <c r="R62">
        <v>0.80200000000000005</v>
      </c>
      <c r="S62" s="7">
        <f t="shared" si="44"/>
        <v>5.0500000000000007</v>
      </c>
      <c r="V62" t="s">
        <v>196</v>
      </c>
      <c r="W62" s="7">
        <f t="shared" si="54"/>
        <v>30.999074074074073</v>
      </c>
      <c r="X62">
        <v>150</v>
      </c>
      <c r="Y62">
        <v>21</v>
      </c>
      <c r="Z62" s="2">
        <f t="shared" si="55"/>
        <v>0.14000000000000001</v>
      </c>
      <c r="AA62" s="7">
        <f t="shared" si="56"/>
        <v>4.0740740740740744</v>
      </c>
      <c r="AB62">
        <v>98</v>
      </c>
      <c r="AC62" s="2">
        <f t="shared" si="57"/>
        <v>0.65333333333333332</v>
      </c>
      <c r="AD62" s="7">
        <f t="shared" si="58"/>
        <v>7.0666666666666664</v>
      </c>
      <c r="AE62">
        <v>69</v>
      </c>
      <c r="AF62" s="2">
        <f t="shared" si="59"/>
        <v>0.46</v>
      </c>
      <c r="AG62" s="7">
        <f t="shared" si="42"/>
        <v>4.2</v>
      </c>
      <c r="AH62">
        <v>12</v>
      </c>
      <c r="AI62" s="2">
        <f t="shared" si="60"/>
        <v>0.08</v>
      </c>
      <c r="AJ62" s="7">
        <f t="shared" si="61"/>
        <v>3.2</v>
      </c>
      <c r="AK62">
        <v>0.26900000000000002</v>
      </c>
      <c r="AL62" s="7">
        <f t="shared" si="62"/>
        <v>6.5833333333333339</v>
      </c>
      <c r="AM62">
        <v>0.83499999999999996</v>
      </c>
      <c r="AN62" s="7">
        <f t="shared" si="63"/>
        <v>5.8749999999999991</v>
      </c>
      <c r="AQ62" t="s">
        <v>135</v>
      </c>
      <c r="AR62" s="7">
        <f t="shared" si="20"/>
        <v>29.206818181818186</v>
      </c>
      <c r="AS62">
        <v>44</v>
      </c>
      <c r="AT62">
        <v>6</v>
      </c>
      <c r="AU62" s="2">
        <f t="shared" si="21"/>
        <v>0.13636363636363635</v>
      </c>
      <c r="AV62" s="7">
        <f t="shared" si="22"/>
        <v>3.9393939393939386</v>
      </c>
      <c r="AW62">
        <v>22</v>
      </c>
      <c r="AX62" s="2">
        <f t="shared" si="23"/>
        <v>0.5</v>
      </c>
      <c r="AY62" s="7">
        <f t="shared" si="24"/>
        <v>4</v>
      </c>
      <c r="AZ62">
        <v>19</v>
      </c>
      <c r="BA62" s="2">
        <f t="shared" si="25"/>
        <v>0.43181818181818182</v>
      </c>
      <c r="BB62" s="7">
        <f t="shared" si="26"/>
        <v>3.6363636363636367</v>
      </c>
      <c r="BC62">
        <v>8</v>
      </c>
      <c r="BD62" s="2">
        <f t="shared" si="27"/>
        <v>0.18181818181818182</v>
      </c>
      <c r="BE62" s="7">
        <f t="shared" si="28"/>
        <v>7.2727272727272734</v>
      </c>
      <c r="BF62">
        <v>0.27500000000000002</v>
      </c>
      <c r="BG62" s="7">
        <f t="shared" si="29"/>
        <v>7.0833333333333348</v>
      </c>
      <c r="BH62">
        <v>0.73099999999999998</v>
      </c>
      <c r="BI62" s="7">
        <f t="shared" si="30"/>
        <v>3.2750000000000004</v>
      </c>
      <c r="BM62" t="s">
        <v>216</v>
      </c>
      <c r="BN62" s="7">
        <f t="shared" si="31"/>
        <v>30.778016726403827</v>
      </c>
      <c r="BO62">
        <v>62</v>
      </c>
      <c r="BP62">
        <v>7</v>
      </c>
      <c r="BQ62" s="2">
        <f t="shared" si="32"/>
        <v>0.11290322580645161</v>
      </c>
      <c r="BR62" s="7">
        <f t="shared" si="33"/>
        <v>3.0704898446833928</v>
      </c>
      <c r="BS62">
        <v>41</v>
      </c>
      <c r="BT62" s="2">
        <f t="shared" si="34"/>
        <v>0.66129032258064513</v>
      </c>
      <c r="BU62" s="7">
        <f t="shared" si="35"/>
        <v>7.225806451612903</v>
      </c>
      <c r="BV62">
        <v>34</v>
      </c>
      <c r="BW62" s="2">
        <f t="shared" si="36"/>
        <v>0.54838709677419351</v>
      </c>
      <c r="BX62" s="7">
        <f t="shared" si="43"/>
        <v>5.9677419354838701</v>
      </c>
      <c r="BY62">
        <v>4</v>
      </c>
      <c r="BZ62" s="2">
        <f t="shared" si="37"/>
        <v>6.4516129032258063E-2</v>
      </c>
      <c r="CA62" s="7">
        <f t="shared" si="38"/>
        <v>2.5806451612903225</v>
      </c>
      <c r="CB62">
        <v>0.27800000000000002</v>
      </c>
      <c r="CC62" s="7">
        <f t="shared" si="39"/>
        <v>7.3333333333333348</v>
      </c>
      <c r="CD62">
        <v>0.78400000000000003</v>
      </c>
      <c r="CE62" s="7">
        <f t="shared" si="40"/>
        <v>4.6000000000000014</v>
      </c>
    </row>
    <row r="63" spans="1:83" x14ac:dyDescent="0.25">
      <c r="A63" t="s">
        <v>106</v>
      </c>
      <c r="B63" s="7">
        <f t="shared" si="45"/>
        <v>31.279061908623955</v>
      </c>
      <c r="C63">
        <v>274</v>
      </c>
      <c r="D63">
        <v>47</v>
      </c>
      <c r="E63" s="2">
        <f t="shared" si="46"/>
        <v>0.17153284671532848</v>
      </c>
      <c r="F63" s="7">
        <f t="shared" si="47"/>
        <v>5.241957285752906</v>
      </c>
      <c r="G63">
        <v>136</v>
      </c>
      <c r="H63" s="2">
        <f t="shared" si="48"/>
        <v>0.49635036496350365</v>
      </c>
      <c r="I63" s="7">
        <f t="shared" si="49"/>
        <v>3.9270072992700733</v>
      </c>
      <c r="J63">
        <v>147</v>
      </c>
      <c r="K63" s="2">
        <f t="shared" si="50"/>
        <v>0.53649635036496346</v>
      </c>
      <c r="L63" s="7">
        <f t="shared" si="41"/>
        <v>5.7299270072992687</v>
      </c>
      <c r="M63">
        <v>34</v>
      </c>
      <c r="N63" s="2">
        <f t="shared" si="51"/>
        <v>0.12408759124087591</v>
      </c>
      <c r="O63" s="7">
        <f t="shared" si="52"/>
        <v>4.9635036496350367</v>
      </c>
      <c r="P63">
        <v>0.26700000000000002</v>
      </c>
      <c r="Q63" s="7">
        <f t="shared" si="53"/>
        <v>6.4166666666666679</v>
      </c>
      <c r="R63">
        <v>0.8</v>
      </c>
      <c r="S63" s="7">
        <f t="shared" si="44"/>
        <v>5.0000000000000009</v>
      </c>
      <c r="V63" t="s">
        <v>203</v>
      </c>
      <c r="W63" s="7">
        <f t="shared" si="54"/>
        <v>30.859876543209879</v>
      </c>
      <c r="X63">
        <v>144</v>
      </c>
      <c r="Y63">
        <v>33</v>
      </c>
      <c r="Z63" s="2">
        <f t="shared" si="55"/>
        <v>0.22916666666666666</v>
      </c>
      <c r="AA63" s="7">
        <f t="shared" si="56"/>
        <v>7.3765432098765427</v>
      </c>
      <c r="AB63">
        <v>77</v>
      </c>
      <c r="AC63" s="2">
        <f t="shared" si="57"/>
        <v>0.53472222222222221</v>
      </c>
      <c r="AD63" s="7">
        <f t="shared" si="58"/>
        <v>4.6944444444444446</v>
      </c>
      <c r="AE63">
        <v>89</v>
      </c>
      <c r="AF63" s="2">
        <f t="shared" si="59"/>
        <v>0.61805555555555558</v>
      </c>
      <c r="AG63" s="7">
        <f t="shared" si="42"/>
        <v>7.3611111111111116</v>
      </c>
      <c r="AH63">
        <v>4</v>
      </c>
      <c r="AI63" s="2">
        <f t="shared" si="60"/>
        <v>2.7777777777777776E-2</v>
      </c>
      <c r="AJ63" s="7">
        <f t="shared" si="61"/>
        <v>1.1111111111111112</v>
      </c>
      <c r="AK63">
        <v>0.255</v>
      </c>
      <c r="AL63" s="7">
        <f t="shared" si="62"/>
        <v>5.4166666666666679</v>
      </c>
      <c r="AM63">
        <v>0.79600000000000004</v>
      </c>
      <c r="AN63" s="7">
        <f t="shared" si="63"/>
        <v>4.9000000000000012</v>
      </c>
      <c r="AQ63" t="s">
        <v>204</v>
      </c>
      <c r="AR63" s="7">
        <f t="shared" si="20"/>
        <v>29.089789446981232</v>
      </c>
      <c r="AS63">
        <v>73</v>
      </c>
      <c r="AT63">
        <v>11</v>
      </c>
      <c r="AU63" s="2">
        <f t="shared" si="21"/>
        <v>0.15068493150684931</v>
      </c>
      <c r="AV63" s="7">
        <f t="shared" si="22"/>
        <v>4.4698122780314549</v>
      </c>
      <c r="AW63">
        <v>39</v>
      </c>
      <c r="AX63" s="2">
        <f t="shared" si="23"/>
        <v>0.53424657534246578</v>
      </c>
      <c r="AY63" s="7">
        <f t="shared" si="24"/>
        <v>4.684931506849316</v>
      </c>
      <c r="AZ63">
        <v>45</v>
      </c>
      <c r="BA63" s="2">
        <f t="shared" si="25"/>
        <v>0.61643835616438358</v>
      </c>
      <c r="BB63" s="7">
        <f t="shared" si="26"/>
        <v>7.3287671232876717</v>
      </c>
      <c r="BC63">
        <v>1</v>
      </c>
      <c r="BD63" s="2">
        <f t="shared" si="27"/>
        <v>1.3698630136986301E-2</v>
      </c>
      <c r="BE63" s="7">
        <f t="shared" si="28"/>
        <v>0.54794520547945202</v>
      </c>
      <c r="BF63">
        <v>0.27500000000000002</v>
      </c>
      <c r="BG63" s="7">
        <f t="shared" si="29"/>
        <v>7.0833333333333348</v>
      </c>
      <c r="BH63">
        <v>0.79900000000000004</v>
      </c>
      <c r="BI63" s="7">
        <f t="shared" si="30"/>
        <v>4.9750000000000014</v>
      </c>
      <c r="BM63" t="s">
        <v>57</v>
      </c>
      <c r="BN63" s="7">
        <f t="shared" si="31"/>
        <v>30.668779677113012</v>
      </c>
      <c r="BO63">
        <v>78</v>
      </c>
      <c r="BP63">
        <v>13</v>
      </c>
      <c r="BQ63" s="2">
        <f t="shared" si="32"/>
        <v>0.16666666666666666</v>
      </c>
      <c r="BR63" s="7">
        <f t="shared" si="33"/>
        <v>5.0617283950617278</v>
      </c>
      <c r="BS63">
        <v>42</v>
      </c>
      <c r="BT63" s="2">
        <f t="shared" si="34"/>
        <v>0.53846153846153844</v>
      </c>
      <c r="BU63" s="7">
        <f t="shared" si="35"/>
        <v>4.7692307692307692</v>
      </c>
      <c r="BV63">
        <v>54</v>
      </c>
      <c r="BW63" s="2">
        <f t="shared" si="36"/>
        <v>0.69230769230769229</v>
      </c>
      <c r="BX63" s="7">
        <f t="shared" si="43"/>
        <v>8.8461538461538467</v>
      </c>
      <c r="BY63">
        <v>0</v>
      </c>
      <c r="BZ63" s="2">
        <f t="shared" si="37"/>
        <v>0</v>
      </c>
      <c r="CA63" s="7">
        <f t="shared" si="38"/>
        <v>0</v>
      </c>
      <c r="CB63">
        <v>0.27</v>
      </c>
      <c r="CC63" s="7">
        <f t="shared" si="39"/>
        <v>6.6666666666666687</v>
      </c>
      <c r="CD63">
        <v>0.81299999999999994</v>
      </c>
      <c r="CE63" s="7">
        <f t="shared" si="40"/>
        <v>5.3249999999999984</v>
      </c>
    </row>
    <row r="64" spans="1:83" x14ac:dyDescent="0.25">
      <c r="A64" t="s">
        <v>71</v>
      </c>
      <c r="B64" s="7">
        <f t="shared" si="45"/>
        <v>31.205418734886088</v>
      </c>
      <c r="C64">
        <v>291</v>
      </c>
      <c r="D64">
        <v>59</v>
      </c>
      <c r="E64" s="2">
        <f t="shared" si="46"/>
        <v>0.20274914089347079</v>
      </c>
      <c r="F64" s="7">
        <f t="shared" si="47"/>
        <v>6.3981163293878058</v>
      </c>
      <c r="G64">
        <v>156</v>
      </c>
      <c r="H64" s="2">
        <f t="shared" si="48"/>
        <v>0.53608247422680411</v>
      </c>
      <c r="I64" s="7">
        <f t="shared" si="49"/>
        <v>4.7216494845360826</v>
      </c>
      <c r="J64">
        <v>183</v>
      </c>
      <c r="K64" s="2">
        <f t="shared" si="50"/>
        <v>0.62886597938144329</v>
      </c>
      <c r="L64" s="7">
        <f t="shared" si="41"/>
        <v>7.5773195876288657</v>
      </c>
      <c r="M64">
        <v>0</v>
      </c>
      <c r="N64" s="2">
        <f t="shared" si="51"/>
        <v>0</v>
      </c>
      <c r="O64" s="7">
        <f t="shared" si="52"/>
        <v>0</v>
      </c>
      <c r="P64">
        <v>0.27200000000000002</v>
      </c>
      <c r="Q64" s="7">
        <f t="shared" si="53"/>
        <v>6.8333333333333348</v>
      </c>
      <c r="R64">
        <v>0.82699999999999996</v>
      </c>
      <c r="S64" s="7">
        <f t="shared" si="44"/>
        <v>5.6749999999999989</v>
      </c>
      <c r="V64" t="s">
        <v>245</v>
      </c>
      <c r="W64" s="7">
        <f t="shared" si="54"/>
        <v>30.71652421652422</v>
      </c>
      <c r="X64">
        <v>130</v>
      </c>
      <c r="Y64">
        <v>25</v>
      </c>
      <c r="Z64" s="2">
        <f t="shared" si="55"/>
        <v>0.19230769230769232</v>
      </c>
      <c r="AA64" s="7">
        <f t="shared" si="56"/>
        <v>6.0113960113960117</v>
      </c>
      <c r="AB64">
        <v>71</v>
      </c>
      <c r="AC64" s="2">
        <f t="shared" si="57"/>
        <v>0.5461538461538461</v>
      </c>
      <c r="AD64" s="7">
        <f t="shared" si="58"/>
        <v>4.9230769230769225</v>
      </c>
      <c r="AE64">
        <v>76</v>
      </c>
      <c r="AF64" s="2">
        <f t="shared" si="59"/>
        <v>0.58461538461538465</v>
      </c>
      <c r="AG64" s="7">
        <f t="shared" si="42"/>
        <v>6.6923076923076934</v>
      </c>
      <c r="AH64">
        <v>3</v>
      </c>
      <c r="AI64" s="2">
        <f t="shared" si="60"/>
        <v>2.3076923076923078E-2</v>
      </c>
      <c r="AJ64" s="7">
        <f t="shared" si="61"/>
        <v>0.92307692307692313</v>
      </c>
      <c r="AK64">
        <v>0.25800000000000001</v>
      </c>
      <c r="AL64" s="7">
        <f t="shared" si="62"/>
        <v>5.6666666666666679</v>
      </c>
      <c r="AM64">
        <v>0.86</v>
      </c>
      <c r="AN64" s="7">
        <f t="shared" si="63"/>
        <v>6.5</v>
      </c>
      <c r="AQ64" t="s">
        <v>214</v>
      </c>
      <c r="AR64" s="7">
        <f t="shared" si="20"/>
        <v>28.799599599599599</v>
      </c>
      <c r="AS64">
        <v>74</v>
      </c>
      <c r="AT64">
        <v>16</v>
      </c>
      <c r="AU64" s="2">
        <f t="shared" si="21"/>
        <v>0.21621621621621623</v>
      </c>
      <c r="AV64" s="7">
        <f t="shared" si="22"/>
        <v>6.8968968968968971</v>
      </c>
      <c r="AW64">
        <v>31</v>
      </c>
      <c r="AX64" s="2">
        <f t="shared" si="23"/>
        <v>0.41891891891891891</v>
      </c>
      <c r="AY64" s="7">
        <f t="shared" si="24"/>
        <v>2.3783783783783785</v>
      </c>
      <c r="AZ64">
        <v>53</v>
      </c>
      <c r="BA64" s="2">
        <f t="shared" si="25"/>
        <v>0.71621621621621623</v>
      </c>
      <c r="BB64" s="7">
        <f t="shared" si="26"/>
        <v>9.3243243243243246</v>
      </c>
      <c r="BC64">
        <v>0</v>
      </c>
      <c r="BD64" s="2">
        <f t="shared" si="27"/>
        <v>0</v>
      </c>
      <c r="BE64" s="7">
        <f t="shared" si="28"/>
        <v>0</v>
      </c>
      <c r="BF64">
        <v>0.247</v>
      </c>
      <c r="BG64" s="7">
        <f t="shared" si="29"/>
        <v>4.75</v>
      </c>
      <c r="BH64">
        <v>0.81799999999999995</v>
      </c>
      <c r="BI64" s="7">
        <f t="shared" si="30"/>
        <v>5.4499999999999993</v>
      </c>
      <c r="BM64" t="s">
        <v>197</v>
      </c>
      <c r="BN64" s="7">
        <f t="shared" si="31"/>
        <v>30.211549707602344</v>
      </c>
      <c r="BO64">
        <v>76</v>
      </c>
      <c r="BP64">
        <v>15</v>
      </c>
      <c r="BQ64" s="2">
        <f t="shared" si="32"/>
        <v>0.19736842105263158</v>
      </c>
      <c r="BR64" s="7">
        <f t="shared" si="33"/>
        <v>6.1988304093567246</v>
      </c>
      <c r="BS64">
        <v>37</v>
      </c>
      <c r="BT64" s="2">
        <f t="shared" si="34"/>
        <v>0.48684210526315791</v>
      </c>
      <c r="BU64" s="7">
        <f t="shared" si="35"/>
        <v>3.7368421052631584</v>
      </c>
      <c r="BV64">
        <v>50</v>
      </c>
      <c r="BW64" s="2">
        <f t="shared" si="36"/>
        <v>0.65789473684210531</v>
      </c>
      <c r="BX64" s="7">
        <f t="shared" si="43"/>
        <v>8.1578947368421062</v>
      </c>
      <c r="BY64">
        <v>1</v>
      </c>
      <c r="BZ64" s="2">
        <f t="shared" si="37"/>
        <v>1.3157894736842105E-2</v>
      </c>
      <c r="CA64" s="7">
        <f t="shared" si="38"/>
        <v>0.52631578947368418</v>
      </c>
      <c r="CB64">
        <v>0.26400000000000001</v>
      </c>
      <c r="CC64" s="7">
        <f t="shared" si="39"/>
        <v>6.1666666666666679</v>
      </c>
      <c r="CD64">
        <v>0.81699999999999995</v>
      </c>
      <c r="CE64" s="7">
        <f t="shared" si="40"/>
        <v>5.4249999999999989</v>
      </c>
    </row>
    <row r="65" spans="1:83" x14ac:dyDescent="0.25">
      <c r="A65" t="s">
        <v>47</v>
      </c>
      <c r="B65" s="7">
        <f t="shared" si="45"/>
        <v>31.058672772555632</v>
      </c>
      <c r="C65">
        <v>461</v>
      </c>
      <c r="D65">
        <v>100</v>
      </c>
      <c r="E65" s="2">
        <f t="shared" si="46"/>
        <v>0.21691973969631237</v>
      </c>
      <c r="F65" s="7">
        <f t="shared" si="47"/>
        <v>6.9229533220856432</v>
      </c>
      <c r="G65">
        <v>274</v>
      </c>
      <c r="H65" s="2">
        <f t="shared" si="48"/>
        <v>0.59436008676789587</v>
      </c>
      <c r="I65" s="7">
        <f t="shared" si="49"/>
        <v>5.8872017353579178</v>
      </c>
      <c r="J65">
        <v>278</v>
      </c>
      <c r="K65" s="2">
        <f t="shared" si="50"/>
        <v>0.60303687635574832</v>
      </c>
      <c r="L65" s="7">
        <f t="shared" si="41"/>
        <v>7.0607375271149664</v>
      </c>
      <c r="M65">
        <v>11</v>
      </c>
      <c r="N65" s="2">
        <f t="shared" si="51"/>
        <v>2.3861171366594359E-2</v>
      </c>
      <c r="O65" s="7">
        <f t="shared" si="52"/>
        <v>0.95444685466377432</v>
      </c>
      <c r="P65">
        <v>0.23899999999999999</v>
      </c>
      <c r="Q65" s="7">
        <f t="shared" si="53"/>
        <v>4.083333333333333</v>
      </c>
      <c r="R65">
        <v>0.84599999999999997</v>
      </c>
      <c r="S65" s="7">
        <f t="shared" si="44"/>
        <v>6.15</v>
      </c>
      <c r="V65" t="s">
        <v>34</v>
      </c>
      <c r="W65" s="7">
        <f t="shared" si="54"/>
        <v>30.705136824722814</v>
      </c>
      <c r="X65">
        <v>157</v>
      </c>
      <c r="Y65">
        <v>34</v>
      </c>
      <c r="Z65" s="2">
        <f t="shared" si="55"/>
        <v>0.21656050955414013</v>
      </c>
      <c r="AA65" s="7">
        <f t="shared" si="56"/>
        <v>6.9096485020051901</v>
      </c>
      <c r="AB65">
        <v>81</v>
      </c>
      <c r="AC65" s="2">
        <f t="shared" si="57"/>
        <v>0.51592356687898089</v>
      </c>
      <c r="AD65" s="7">
        <f t="shared" si="58"/>
        <v>4.3184713375796182</v>
      </c>
      <c r="AE65">
        <v>105</v>
      </c>
      <c r="AF65" s="2">
        <f t="shared" si="59"/>
        <v>0.66878980891719741</v>
      </c>
      <c r="AG65" s="7">
        <f t="shared" si="42"/>
        <v>8.3757961783439487</v>
      </c>
      <c r="AH65">
        <v>2</v>
      </c>
      <c r="AI65" s="2">
        <f t="shared" si="60"/>
        <v>1.2738853503184714E-2</v>
      </c>
      <c r="AJ65" s="7">
        <f t="shared" si="61"/>
        <v>0.50955414012738853</v>
      </c>
      <c r="AK65">
        <v>0.255</v>
      </c>
      <c r="AL65" s="7">
        <f t="shared" si="62"/>
        <v>5.4166666666666679</v>
      </c>
      <c r="AM65">
        <v>0.80700000000000005</v>
      </c>
      <c r="AN65" s="7">
        <f t="shared" si="63"/>
        <v>5.1750000000000016</v>
      </c>
      <c r="AQ65" t="s">
        <v>219</v>
      </c>
      <c r="AR65" s="7">
        <f t="shared" si="20"/>
        <v>28.56412988330797</v>
      </c>
      <c r="AS65">
        <v>73</v>
      </c>
      <c r="AT65">
        <v>16</v>
      </c>
      <c r="AU65" s="2">
        <f t="shared" si="21"/>
        <v>0.21917808219178081</v>
      </c>
      <c r="AV65" s="7">
        <f t="shared" si="22"/>
        <v>7.0065956367326221</v>
      </c>
      <c r="AW65">
        <v>41</v>
      </c>
      <c r="AX65" s="2">
        <f t="shared" si="23"/>
        <v>0.56164383561643838</v>
      </c>
      <c r="AY65" s="7">
        <f t="shared" si="24"/>
        <v>5.2328767123287676</v>
      </c>
      <c r="AZ65">
        <v>43</v>
      </c>
      <c r="BA65" s="2">
        <f t="shared" si="25"/>
        <v>0.58904109589041098</v>
      </c>
      <c r="BB65" s="7">
        <f t="shared" si="26"/>
        <v>6.7808219178082201</v>
      </c>
      <c r="BC65">
        <v>3</v>
      </c>
      <c r="BD65" s="2">
        <f t="shared" si="27"/>
        <v>4.1095890410958902E-2</v>
      </c>
      <c r="BE65" s="7">
        <f t="shared" si="28"/>
        <v>1.6438356164383561</v>
      </c>
      <c r="BF65">
        <v>0.22900000000000001</v>
      </c>
      <c r="BG65" s="7">
        <f t="shared" si="29"/>
        <v>3.2500000000000009</v>
      </c>
      <c r="BH65">
        <v>0.78600000000000003</v>
      </c>
      <c r="BI65" s="7">
        <f t="shared" si="30"/>
        <v>4.6500000000000012</v>
      </c>
      <c r="BM65" t="s">
        <v>209</v>
      </c>
      <c r="BN65" s="7">
        <f t="shared" si="31"/>
        <v>30.17962962962963</v>
      </c>
      <c r="BO65">
        <v>80</v>
      </c>
      <c r="BP65">
        <v>16</v>
      </c>
      <c r="BQ65" s="2">
        <f t="shared" si="32"/>
        <v>0.2</v>
      </c>
      <c r="BR65" s="7">
        <f t="shared" si="33"/>
        <v>6.2962962962962967</v>
      </c>
      <c r="BS65">
        <v>42</v>
      </c>
      <c r="BT65" s="2">
        <f t="shared" si="34"/>
        <v>0.52500000000000002</v>
      </c>
      <c r="BU65" s="7">
        <f t="shared" si="35"/>
        <v>4.5000000000000009</v>
      </c>
      <c r="BV65">
        <v>50</v>
      </c>
      <c r="BW65" s="2">
        <f t="shared" si="36"/>
        <v>0.625</v>
      </c>
      <c r="BX65" s="7">
        <f t="shared" si="43"/>
        <v>7.5</v>
      </c>
      <c r="BY65">
        <v>8</v>
      </c>
      <c r="BZ65" s="2">
        <f t="shared" si="37"/>
        <v>0.1</v>
      </c>
      <c r="CA65" s="7">
        <f t="shared" si="38"/>
        <v>4</v>
      </c>
      <c r="CB65">
        <v>0.24199999999999999</v>
      </c>
      <c r="CC65" s="7">
        <f t="shared" si="39"/>
        <v>4.333333333333333</v>
      </c>
      <c r="CD65">
        <v>0.74199999999999999</v>
      </c>
      <c r="CE65" s="7">
        <f t="shared" si="40"/>
        <v>3.5500000000000003</v>
      </c>
    </row>
    <row r="66" spans="1:83" x14ac:dyDescent="0.25">
      <c r="A66" t="s">
        <v>48</v>
      </c>
      <c r="B66" s="7">
        <f t="shared" si="45"/>
        <v>31.05804276173129</v>
      </c>
      <c r="C66">
        <v>427</v>
      </c>
      <c r="D66">
        <v>73</v>
      </c>
      <c r="E66" s="2">
        <f t="shared" si="46"/>
        <v>0.17096018735362997</v>
      </c>
      <c r="F66" s="7">
        <f t="shared" si="47"/>
        <v>5.2207476797640728</v>
      </c>
      <c r="G66">
        <v>273</v>
      </c>
      <c r="H66" s="2">
        <f t="shared" si="48"/>
        <v>0.63934426229508201</v>
      </c>
      <c r="I66" s="7">
        <f t="shared" si="49"/>
        <v>6.7868852459016402</v>
      </c>
      <c r="J66">
        <v>213</v>
      </c>
      <c r="K66" s="2">
        <f t="shared" si="50"/>
        <v>0.49882903981264637</v>
      </c>
      <c r="L66" s="7">
        <f t="shared" si="41"/>
        <v>4.9765807962529269</v>
      </c>
      <c r="M66">
        <v>16</v>
      </c>
      <c r="N66" s="2">
        <f t="shared" si="51"/>
        <v>3.7470725995316159E-2</v>
      </c>
      <c r="O66" s="7">
        <f t="shared" si="52"/>
        <v>1.4988290398126463</v>
      </c>
      <c r="P66">
        <v>0.26800000000000002</v>
      </c>
      <c r="Q66" s="7">
        <f t="shared" si="53"/>
        <v>6.5000000000000018</v>
      </c>
      <c r="R66">
        <v>0.84299999999999997</v>
      </c>
      <c r="S66" s="7">
        <f t="shared" si="44"/>
        <v>6.0749999999999993</v>
      </c>
      <c r="V66" t="s">
        <v>160</v>
      </c>
      <c r="W66" s="7">
        <f t="shared" si="54"/>
        <v>30.543277524099441</v>
      </c>
      <c r="X66">
        <v>146</v>
      </c>
      <c r="Y66">
        <v>38</v>
      </c>
      <c r="Z66" s="2">
        <f t="shared" si="55"/>
        <v>0.26027397260273971</v>
      </c>
      <c r="AA66" s="7">
        <f t="shared" si="56"/>
        <v>8.5286656519533217</v>
      </c>
      <c r="AB66">
        <v>67</v>
      </c>
      <c r="AC66" s="2">
        <f t="shared" si="57"/>
        <v>0.4589041095890411</v>
      </c>
      <c r="AD66" s="7">
        <f t="shared" si="58"/>
        <v>3.1780821917808222</v>
      </c>
      <c r="AE66">
        <v>113</v>
      </c>
      <c r="AF66" s="2">
        <f t="shared" si="59"/>
        <v>0.77397260273972601</v>
      </c>
      <c r="AG66" s="7">
        <f t="shared" si="42"/>
        <v>10</v>
      </c>
      <c r="AH66">
        <v>5</v>
      </c>
      <c r="AI66" s="2">
        <f t="shared" si="60"/>
        <v>3.4246575342465752E-2</v>
      </c>
      <c r="AJ66" s="7">
        <f t="shared" si="61"/>
        <v>1.3698630136986301</v>
      </c>
      <c r="AK66">
        <v>0.22800000000000001</v>
      </c>
      <c r="AL66" s="7">
        <f t="shared" si="62"/>
        <v>3.166666666666667</v>
      </c>
      <c r="AM66">
        <v>0.77200000000000002</v>
      </c>
      <c r="AN66" s="7">
        <f t="shared" si="63"/>
        <v>4.3000000000000007</v>
      </c>
      <c r="AQ66" t="s">
        <v>223</v>
      </c>
      <c r="AR66" s="7">
        <f t="shared" si="20"/>
        <v>28.523946360153261</v>
      </c>
      <c r="AS66">
        <v>58</v>
      </c>
      <c r="AT66">
        <v>9</v>
      </c>
      <c r="AU66" s="2">
        <f t="shared" si="21"/>
        <v>0.15517241379310345</v>
      </c>
      <c r="AV66" s="7">
        <f t="shared" si="22"/>
        <v>4.6360153256704981</v>
      </c>
      <c r="AW66">
        <v>31</v>
      </c>
      <c r="AX66" s="2">
        <f t="shared" si="23"/>
        <v>0.53448275862068961</v>
      </c>
      <c r="AY66" s="7">
        <f t="shared" si="24"/>
        <v>4.6896551724137927</v>
      </c>
      <c r="AZ66">
        <v>27</v>
      </c>
      <c r="BA66" s="2">
        <f t="shared" si="25"/>
        <v>0.46551724137931033</v>
      </c>
      <c r="BB66" s="7">
        <f t="shared" si="26"/>
        <v>4.3103448275862064</v>
      </c>
      <c r="BC66">
        <v>6</v>
      </c>
      <c r="BD66" s="2">
        <f t="shared" si="27"/>
        <v>0.10344827586206896</v>
      </c>
      <c r="BE66" s="7">
        <f t="shared" si="28"/>
        <v>4.1379310344827589</v>
      </c>
      <c r="BF66">
        <v>0.26800000000000002</v>
      </c>
      <c r="BG66" s="7">
        <f t="shared" si="29"/>
        <v>6.5000000000000018</v>
      </c>
      <c r="BH66">
        <v>0.77</v>
      </c>
      <c r="BI66" s="7">
        <f t="shared" si="30"/>
        <v>4.2500000000000009</v>
      </c>
      <c r="BM66" t="s">
        <v>159</v>
      </c>
      <c r="BN66" s="7">
        <f t="shared" si="31"/>
        <v>29.974074074074078</v>
      </c>
      <c r="BO66">
        <v>80</v>
      </c>
      <c r="BP66">
        <v>13</v>
      </c>
      <c r="BQ66" s="2">
        <f t="shared" si="32"/>
        <v>0.16250000000000001</v>
      </c>
      <c r="BR66" s="7">
        <f t="shared" si="33"/>
        <v>4.9074074074074074</v>
      </c>
      <c r="BS66">
        <v>44</v>
      </c>
      <c r="BT66" s="2">
        <f t="shared" si="34"/>
        <v>0.55000000000000004</v>
      </c>
      <c r="BU66" s="7">
        <f t="shared" si="35"/>
        <v>5.0000000000000009</v>
      </c>
      <c r="BV66">
        <v>43</v>
      </c>
      <c r="BW66" s="2">
        <f t="shared" si="36"/>
        <v>0.53749999999999998</v>
      </c>
      <c r="BX66" s="7">
        <f t="shared" si="43"/>
        <v>5.75</v>
      </c>
      <c r="BY66">
        <v>7</v>
      </c>
      <c r="BZ66" s="2">
        <f t="shared" si="37"/>
        <v>8.7499999999999994E-2</v>
      </c>
      <c r="CA66" s="7">
        <f t="shared" si="38"/>
        <v>3.5</v>
      </c>
      <c r="CB66">
        <v>0.26400000000000001</v>
      </c>
      <c r="CC66" s="7">
        <f t="shared" si="39"/>
        <v>6.1666666666666679</v>
      </c>
      <c r="CD66">
        <v>0.78600000000000003</v>
      </c>
      <c r="CE66" s="7">
        <f t="shared" si="40"/>
        <v>4.6500000000000012</v>
      </c>
    </row>
    <row r="67" spans="1:83" x14ac:dyDescent="0.25">
      <c r="A67" t="s">
        <v>89</v>
      </c>
      <c r="B67" s="7">
        <f t="shared" ref="B67:B98" si="64">F67+I67+L67+O67+Q67+S67</f>
        <v>30.920987654320989</v>
      </c>
      <c r="C67">
        <v>480</v>
      </c>
      <c r="D67">
        <v>65</v>
      </c>
      <c r="E67" s="2">
        <f t="shared" ref="E67:E98" si="65">D67/C67</f>
        <v>0.13541666666666666</v>
      </c>
      <c r="F67" s="7">
        <f t="shared" ref="F67:F98" si="66">MAX(0,(MIN(10,(((E67-0.03)/(0.3-0.03))*10))))</f>
        <v>3.9043209876543203</v>
      </c>
      <c r="G67">
        <v>265</v>
      </c>
      <c r="H67" s="2">
        <f t="shared" ref="H67:H98" si="67">G67/C67</f>
        <v>0.55208333333333337</v>
      </c>
      <c r="I67" s="7">
        <f t="shared" ref="I67:I98" si="68">MAX(0,(MIN(10,(H67 - 0.3) / (0.8 - 0.3)*10)))</f>
        <v>5.0416666666666679</v>
      </c>
      <c r="J67">
        <v>292</v>
      </c>
      <c r="K67" s="2">
        <f t="shared" ref="K67:K98" si="69">J67/C67</f>
        <v>0.60833333333333328</v>
      </c>
      <c r="L67" s="7">
        <f t="shared" si="41"/>
        <v>7.1666666666666661</v>
      </c>
      <c r="M67">
        <v>11</v>
      </c>
      <c r="N67" s="2">
        <f t="shared" ref="N67:N98" si="70">M67/C67</f>
        <v>2.2916666666666665E-2</v>
      </c>
      <c r="O67" s="7">
        <f t="shared" ref="O67:O98" si="71">MAX(0,(MIN(10,(N67) / (0.25)*10)))</f>
        <v>0.91666666666666663</v>
      </c>
      <c r="P67">
        <v>0.29399999999999998</v>
      </c>
      <c r="Q67" s="7">
        <f t="shared" ref="Q67:Q98" si="72">MAX(0,(MIN(10,(P67 - 0.19) / (0.31 - 0.19)*10)))</f>
        <v>8.6666666666666661</v>
      </c>
      <c r="R67">
        <v>0.80900000000000005</v>
      </c>
      <c r="S67" s="7">
        <f t="shared" si="44"/>
        <v>5.2250000000000014</v>
      </c>
      <c r="V67" t="s">
        <v>209</v>
      </c>
      <c r="W67" s="7">
        <f t="shared" ref="W67:W98" si="73">AA67+AD67+AG67+AJ67+AL67+AN67</f>
        <v>30.24765722097937</v>
      </c>
      <c r="X67">
        <v>149</v>
      </c>
      <c r="Y67">
        <v>31</v>
      </c>
      <c r="Z67" s="2">
        <f t="shared" ref="Z67:Z98" si="74">Y67/X67</f>
        <v>0.20805369127516779</v>
      </c>
      <c r="AA67" s="7">
        <f t="shared" ref="AA67:AA98" si="75">MAX(0,(MIN(10,(((Z67-0.03)/(0.3-0.03))*10))))</f>
        <v>6.5945811583395475</v>
      </c>
      <c r="AB67">
        <v>77</v>
      </c>
      <c r="AC67" s="2">
        <f t="shared" ref="AC67:AC98" si="76">AB67/X67</f>
        <v>0.51677852348993292</v>
      </c>
      <c r="AD67" s="7">
        <f t="shared" ref="AD67:AD98" si="77">MAX(0,(MIN(10,(AC67 - 0.3) / (0.8 - 0.3)*10)))</f>
        <v>4.3355704697986583</v>
      </c>
      <c r="AE67">
        <v>90</v>
      </c>
      <c r="AF67" s="2">
        <f t="shared" ref="AF67:AF98" si="78">AE67/X67</f>
        <v>0.60402684563758391</v>
      </c>
      <c r="AG67" s="7">
        <f t="shared" si="42"/>
        <v>7.0805369127516782</v>
      </c>
      <c r="AH67">
        <v>16</v>
      </c>
      <c r="AI67" s="2">
        <f t="shared" ref="AI67:AI98" si="79">AH67/X67</f>
        <v>0.10738255033557047</v>
      </c>
      <c r="AJ67" s="7">
        <f t="shared" ref="AJ67:AJ98" si="80">MAX(0,(MIN(10,(AI67) / (0.25)*10)))</f>
        <v>4.2953020134228188</v>
      </c>
      <c r="AK67">
        <v>0.24299999999999999</v>
      </c>
      <c r="AL67" s="7">
        <f t="shared" ref="AL67:AL98" si="81">MAX(0,(MIN(10,(AK67 - 0.19) / (0.31 - 0.19)*10)))</f>
        <v>4.4166666666666661</v>
      </c>
      <c r="AM67">
        <v>0.74099999999999999</v>
      </c>
      <c r="AN67" s="7">
        <f t="shared" ref="AN67:AN98" si="82">MAX(0,(MIN(10,(AM67 - 0.6) / (1 - 0.6)*10)))</f>
        <v>3.5250000000000004</v>
      </c>
      <c r="AQ67" t="s">
        <v>47</v>
      </c>
      <c r="AR67" s="7">
        <f t="shared" ref="AR67:AR130" si="83">AV67+AY67+BB67+BE67+BG67+BI67</f>
        <v>28.401671476671474</v>
      </c>
      <c r="AS67">
        <v>77</v>
      </c>
      <c r="AT67">
        <v>16</v>
      </c>
      <c r="AU67" s="2">
        <f t="shared" ref="AU67:AU130" si="84">AT67/AS67</f>
        <v>0.20779220779220781</v>
      </c>
      <c r="AV67" s="7">
        <f t="shared" ref="AV67:AV130" si="85">MAX(0,(MIN(10,(((AU67-0.03)/(0.3-0.03))*10))))</f>
        <v>6.584896584896585</v>
      </c>
      <c r="AW67">
        <v>42</v>
      </c>
      <c r="AX67" s="2">
        <f t="shared" ref="AX67:AX130" si="86">AW67/AS67</f>
        <v>0.54545454545454541</v>
      </c>
      <c r="AY67" s="7">
        <f t="shared" ref="AY67:AY130" si="87">MAX(0,(MIN(10,(AX67 - 0.3) / (0.8 - 0.3)*10)))</f>
        <v>4.9090909090909083</v>
      </c>
      <c r="AZ67">
        <v>41</v>
      </c>
      <c r="BA67" s="2">
        <f t="shared" ref="BA67:BA130" si="88">AZ67/AS67</f>
        <v>0.53246753246753242</v>
      </c>
      <c r="BB67" s="7">
        <f t="shared" ref="BB67:BB130" si="89">MAX(1,(MIN(10,(BA67 - 0.25) / (0.75 - 0.25)*10)))</f>
        <v>5.649350649350648</v>
      </c>
      <c r="BC67">
        <v>0</v>
      </c>
      <c r="BD67" s="2">
        <f t="shared" ref="BD67:BD130" si="90">BC67/AS67</f>
        <v>0</v>
      </c>
      <c r="BE67" s="7">
        <f t="shared" ref="BE67:BE130" si="91">MAX(0,(MIN(10,(BD67) / (0.25)*10)))</f>
        <v>0</v>
      </c>
      <c r="BF67">
        <v>0.254</v>
      </c>
      <c r="BG67" s="7">
        <f t="shared" ref="BG67:BG130" si="92">MAX(0,(MIN(10,(BF67 - 0.19) / (0.31 - 0.19)*10)))</f>
        <v>5.333333333333333</v>
      </c>
      <c r="BH67">
        <v>0.83699999999999997</v>
      </c>
      <c r="BI67" s="7">
        <f t="shared" ref="BI67:BI130" si="93">MAX(1,(MIN(10,(BH67 - 0.6) / (1 - 0.6)*10)))</f>
        <v>5.9249999999999989</v>
      </c>
      <c r="BM67" t="s">
        <v>72</v>
      </c>
      <c r="BN67" s="7">
        <f t="shared" ref="BN67:BN130" si="94">BR67+BU67+BX67+CA67+CC67+CE67</f>
        <v>29.910052910052912</v>
      </c>
      <c r="BO67">
        <v>70</v>
      </c>
      <c r="BP67">
        <v>13</v>
      </c>
      <c r="BQ67" s="2">
        <f t="shared" ref="BQ67:BQ130" si="95">BP67/BO67</f>
        <v>0.18571428571428572</v>
      </c>
      <c r="BR67" s="7">
        <f t="shared" ref="BR67:BR130" si="96">MAX(0,(MIN(10,(((BQ67-0.03)/(0.3-0.03))*10))))</f>
        <v>5.7671957671957674</v>
      </c>
      <c r="BS67">
        <v>39</v>
      </c>
      <c r="BT67" s="2">
        <f t="shared" ref="BT67:BT130" si="97">BS67/BO67</f>
        <v>0.55714285714285716</v>
      </c>
      <c r="BU67" s="7">
        <f t="shared" ref="BU67:BU130" si="98">MAX(0,(MIN(10,(BT67 - 0.3) / (0.8 - 0.3)*10)))</f>
        <v>5.1428571428571432</v>
      </c>
      <c r="BV67">
        <v>42</v>
      </c>
      <c r="BW67" s="2">
        <f t="shared" ref="BW67:BW130" si="99">BV67/BO67</f>
        <v>0.6</v>
      </c>
      <c r="BX67" s="7">
        <f t="shared" si="43"/>
        <v>7</v>
      </c>
      <c r="BY67">
        <v>7</v>
      </c>
      <c r="BZ67" s="2">
        <f t="shared" ref="BZ67:BZ130" si="100">BY67/BO67</f>
        <v>0.1</v>
      </c>
      <c r="CA67" s="7">
        <f t="shared" ref="CA67:CA130" si="101">MAX(0,(MIN(10,(BZ67) / (0.25)*10)))</f>
        <v>4</v>
      </c>
      <c r="CB67">
        <v>0.23499999999999999</v>
      </c>
      <c r="CC67" s="7">
        <f t="shared" ref="CC67:CC130" si="102">MAX(0,(MIN(10,(CB67 - 0.19) / (0.31 - 0.19)*10)))</f>
        <v>3.7499999999999991</v>
      </c>
      <c r="CD67">
        <v>0.77</v>
      </c>
      <c r="CE67" s="7">
        <f t="shared" ref="CE67:CE130" si="103">MAX(0,(MIN(10,(CD67 - 0.6) / (1 - 0.6)*10)))</f>
        <v>4.2500000000000009</v>
      </c>
    </row>
    <row r="68" spans="1:83" x14ac:dyDescent="0.25">
      <c r="A68" t="s">
        <v>84</v>
      </c>
      <c r="B68" s="7">
        <f t="shared" si="64"/>
        <v>30.504066602625674</v>
      </c>
      <c r="C68">
        <v>347</v>
      </c>
      <c r="D68">
        <v>63</v>
      </c>
      <c r="E68" s="2">
        <f t="shared" si="65"/>
        <v>0.18155619596541786</v>
      </c>
      <c r="F68" s="7">
        <f t="shared" si="66"/>
        <v>5.6131924431636238</v>
      </c>
      <c r="G68">
        <v>172</v>
      </c>
      <c r="H68" s="2">
        <f t="shared" si="67"/>
        <v>0.49567723342939479</v>
      </c>
      <c r="I68" s="7">
        <f t="shared" si="68"/>
        <v>3.9135446685878961</v>
      </c>
      <c r="J68">
        <v>202</v>
      </c>
      <c r="K68" s="2">
        <f t="shared" si="69"/>
        <v>0.58213256484149856</v>
      </c>
      <c r="L68" s="7">
        <f t="shared" ref="L68:L131" si="104">MAX(1,(MIN(10,(K68 - 0.25) / (0.75 - 0.25)*10)))</f>
        <v>6.6426512968299711</v>
      </c>
      <c r="M68">
        <v>11</v>
      </c>
      <c r="N68" s="2">
        <f t="shared" si="70"/>
        <v>3.1700288184438041E-2</v>
      </c>
      <c r="O68" s="7">
        <f t="shared" si="71"/>
        <v>1.2680115273775217</v>
      </c>
      <c r="P68">
        <v>0.28199999999999997</v>
      </c>
      <c r="Q68" s="7">
        <f t="shared" si="72"/>
        <v>7.6666666666666652</v>
      </c>
      <c r="R68">
        <v>0.81599999999999995</v>
      </c>
      <c r="S68" s="7">
        <f t="shared" si="44"/>
        <v>5.3999999999999995</v>
      </c>
      <c r="V68" t="s">
        <v>81</v>
      </c>
      <c r="W68" s="7">
        <f t="shared" si="73"/>
        <v>30.08090766823161</v>
      </c>
      <c r="X68">
        <v>142</v>
      </c>
      <c r="Y68">
        <v>27</v>
      </c>
      <c r="Z68" s="2">
        <f t="shared" si="74"/>
        <v>0.19014084507042253</v>
      </c>
      <c r="AA68" s="7">
        <f t="shared" si="75"/>
        <v>5.9311424100156485</v>
      </c>
      <c r="AB68">
        <v>79</v>
      </c>
      <c r="AC68" s="2">
        <f t="shared" si="76"/>
        <v>0.55633802816901412</v>
      </c>
      <c r="AD68" s="7">
        <f t="shared" si="77"/>
        <v>5.1267605633802829</v>
      </c>
      <c r="AE68">
        <v>106</v>
      </c>
      <c r="AF68" s="2">
        <f t="shared" si="78"/>
        <v>0.74647887323943662</v>
      </c>
      <c r="AG68" s="7">
        <f t="shared" ref="AG68:AG131" si="105">MAX(1,(MIN(10,(AF68 - 0.25) / (0.75 - 0.25)*10)))</f>
        <v>9.929577464788732</v>
      </c>
      <c r="AH68">
        <v>4</v>
      </c>
      <c r="AI68" s="2">
        <f t="shared" si="79"/>
        <v>2.8169014084507043E-2</v>
      </c>
      <c r="AJ68" s="7">
        <f t="shared" si="80"/>
        <v>1.1267605633802817</v>
      </c>
      <c r="AK68">
        <v>0.23400000000000001</v>
      </c>
      <c r="AL68" s="7">
        <f t="shared" si="81"/>
        <v>3.6666666666666674</v>
      </c>
      <c r="AM68">
        <v>0.77200000000000002</v>
      </c>
      <c r="AN68" s="7">
        <f t="shared" si="82"/>
        <v>4.3000000000000007</v>
      </c>
      <c r="AQ68" t="s">
        <v>670</v>
      </c>
      <c r="AR68" s="7">
        <f t="shared" si="83"/>
        <v>28.36326530612245</v>
      </c>
      <c r="AS68">
        <v>49</v>
      </c>
      <c r="AT68">
        <v>3</v>
      </c>
      <c r="AU68" s="2">
        <f t="shared" si="84"/>
        <v>6.1224489795918366E-2</v>
      </c>
      <c r="AV68" s="7">
        <f t="shared" si="85"/>
        <v>1.1564625850340136</v>
      </c>
      <c r="AW68">
        <v>20</v>
      </c>
      <c r="AX68" s="2">
        <f t="shared" si="86"/>
        <v>0.40816326530612246</v>
      </c>
      <c r="AY68" s="7">
        <f t="shared" si="87"/>
        <v>2.1632653061224492</v>
      </c>
      <c r="AZ68">
        <v>24</v>
      </c>
      <c r="BA68" s="2">
        <f t="shared" si="88"/>
        <v>0.48979591836734693</v>
      </c>
      <c r="BB68" s="7">
        <f t="shared" si="89"/>
        <v>4.795918367346939</v>
      </c>
      <c r="BC68">
        <v>7</v>
      </c>
      <c r="BD68" s="2">
        <f t="shared" si="90"/>
        <v>0.14285714285714285</v>
      </c>
      <c r="BE68" s="7">
        <f t="shared" si="91"/>
        <v>5.7142857142857135</v>
      </c>
      <c r="BF68">
        <v>0.30199999999999999</v>
      </c>
      <c r="BG68" s="7">
        <f t="shared" si="92"/>
        <v>9.3333333333333321</v>
      </c>
      <c r="BH68">
        <v>0.80800000000000005</v>
      </c>
      <c r="BI68" s="7">
        <f t="shared" si="93"/>
        <v>5.2000000000000011</v>
      </c>
      <c r="BM68" t="s">
        <v>210</v>
      </c>
      <c r="BN68" s="7">
        <f t="shared" si="94"/>
        <v>29.771054750402577</v>
      </c>
      <c r="BO68">
        <v>69</v>
      </c>
      <c r="BP68">
        <v>12</v>
      </c>
      <c r="BQ68" s="2">
        <f t="shared" si="95"/>
        <v>0.17391304347826086</v>
      </c>
      <c r="BR68" s="7">
        <f t="shared" si="96"/>
        <v>5.330112721417068</v>
      </c>
      <c r="BS68">
        <v>38</v>
      </c>
      <c r="BT68" s="2">
        <f t="shared" si="97"/>
        <v>0.55072463768115942</v>
      </c>
      <c r="BU68" s="7">
        <f t="shared" si="98"/>
        <v>5.0144927536231885</v>
      </c>
      <c r="BV68">
        <v>35</v>
      </c>
      <c r="BW68" s="2">
        <f t="shared" si="99"/>
        <v>0.50724637681159424</v>
      </c>
      <c r="BX68" s="7">
        <f t="shared" ref="BX68:BX76" si="106">MAX(1,(MIN(10,(BW68 - 0.25) / (0.75 - 0.25)*10)))</f>
        <v>5.1449275362318847</v>
      </c>
      <c r="BY68">
        <v>12</v>
      </c>
      <c r="BZ68" s="2">
        <f t="shared" si="100"/>
        <v>0.17391304347826086</v>
      </c>
      <c r="CA68" s="7">
        <f t="shared" si="101"/>
        <v>6.9565217391304346</v>
      </c>
      <c r="CB68">
        <v>0.23499999999999999</v>
      </c>
      <c r="CC68" s="7">
        <f t="shared" si="102"/>
        <v>3.7499999999999991</v>
      </c>
      <c r="CD68">
        <v>0.74299999999999999</v>
      </c>
      <c r="CE68" s="7">
        <f t="shared" si="103"/>
        <v>3.5750000000000002</v>
      </c>
    </row>
    <row r="69" spans="1:83" x14ac:dyDescent="0.25">
      <c r="A69" t="s">
        <v>40</v>
      </c>
      <c r="B69" s="7">
        <f t="shared" si="64"/>
        <v>30.375500212856533</v>
      </c>
      <c r="C69">
        <v>348</v>
      </c>
      <c r="D69">
        <v>47</v>
      </c>
      <c r="E69" s="2">
        <f t="shared" si="65"/>
        <v>0.13505747126436782</v>
      </c>
      <c r="F69" s="7">
        <f t="shared" si="66"/>
        <v>3.8910174542358451</v>
      </c>
      <c r="G69">
        <v>200</v>
      </c>
      <c r="H69" s="2">
        <f t="shared" si="67"/>
        <v>0.57471264367816088</v>
      </c>
      <c r="I69" s="7">
        <f t="shared" si="68"/>
        <v>5.4942528735632177</v>
      </c>
      <c r="J69">
        <v>177</v>
      </c>
      <c r="K69" s="2">
        <f t="shared" si="69"/>
        <v>0.50862068965517238</v>
      </c>
      <c r="L69" s="7">
        <f t="shared" si="104"/>
        <v>5.1724137931034475</v>
      </c>
      <c r="M69">
        <v>9</v>
      </c>
      <c r="N69" s="2">
        <f t="shared" si="70"/>
        <v>2.5862068965517241E-2</v>
      </c>
      <c r="O69" s="7">
        <f t="shared" si="71"/>
        <v>1.0344827586206897</v>
      </c>
      <c r="P69">
        <v>0.28999999999999998</v>
      </c>
      <c r="Q69" s="7">
        <f t="shared" si="72"/>
        <v>8.3333333333333321</v>
      </c>
      <c r="R69">
        <v>0.85799999999999998</v>
      </c>
      <c r="S69" s="7">
        <f t="shared" si="44"/>
        <v>6.45</v>
      </c>
      <c r="V69" t="s">
        <v>73</v>
      </c>
      <c r="W69" s="7">
        <f t="shared" si="73"/>
        <v>28.963888888888889</v>
      </c>
      <c r="X69">
        <v>144</v>
      </c>
      <c r="Y69">
        <v>27</v>
      </c>
      <c r="Z69" s="2">
        <f t="shared" si="74"/>
        <v>0.1875</v>
      </c>
      <c r="AA69" s="7">
        <f t="shared" si="75"/>
        <v>5.8333333333333321</v>
      </c>
      <c r="AB69">
        <v>75</v>
      </c>
      <c r="AC69" s="2">
        <f t="shared" si="76"/>
        <v>0.52083333333333337</v>
      </c>
      <c r="AD69" s="7">
        <f t="shared" si="77"/>
        <v>4.4166666666666679</v>
      </c>
      <c r="AE69">
        <v>88</v>
      </c>
      <c r="AF69" s="2">
        <f t="shared" si="78"/>
        <v>0.61111111111111116</v>
      </c>
      <c r="AG69" s="7">
        <f t="shared" si="105"/>
        <v>7.2222222222222232</v>
      </c>
      <c r="AH69">
        <v>0</v>
      </c>
      <c r="AI69" s="2">
        <f t="shared" si="79"/>
        <v>0</v>
      </c>
      <c r="AJ69" s="7">
        <f t="shared" si="80"/>
        <v>0</v>
      </c>
      <c r="AK69">
        <v>0.26100000000000001</v>
      </c>
      <c r="AL69" s="7">
        <f t="shared" si="81"/>
        <v>5.9166666666666679</v>
      </c>
      <c r="AM69">
        <v>0.82299999999999995</v>
      </c>
      <c r="AN69" s="7">
        <f t="shared" si="82"/>
        <v>5.5749999999999993</v>
      </c>
      <c r="AQ69" t="s">
        <v>148</v>
      </c>
      <c r="AR69" s="7">
        <f t="shared" si="83"/>
        <v>28.069919278252613</v>
      </c>
      <c r="AS69">
        <v>39</v>
      </c>
      <c r="AT69">
        <v>5</v>
      </c>
      <c r="AU69" s="2">
        <f t="shared" si="84"/>
        <v>0.12820512820512819</v>
      </c>
      <c r="AV69" s="7">
        <f t="shared" si="85"/>
        <v>3.6372269705603033</v>
      </c>
      <c r="AW69">
        <v>22</v>
      </c>
      <c r="AX69" s="2">
        <f t="shared" si="86"/>
        <v>0.5641025641025641</v>
      </c>
      <c r="AY69" s="7">
        <f t="shared" si="87"/>
        <v>5.2820512820512819</v>
      </c>
      <c r="AZ69">
        <v>22</v>
      </c>
      <c r="BA69" s="2">
        <f t="shared" si="88"/>
        <v>0.5641025641025641</v>
      </c>
      <c r="BB69" s="7">
        <f t="shared" si="89"/>
        <v>6.2820512820512819</v>
      </c>
      <c r="BC69">
        <v>3</v>
      </c>
      <c r="BD69" s="2">
        <f t="shared" si="90"/>
        <v>7.6923076923076927E-2</v>
      </c>
      <c r="BE69" s="7">
        <f t="shared" si="91"/>
        <v>3.0769230769230771</v>
      </c>
      <c r="BF69">
        <v>0.255</v>
      </c>
      <c r="BG69" s="7">
        <f t="shared" si="92"/>
        <v>5.4166666666666679</v>
      </c>
      <c r="BH69">
        <v>0.77500000000000002</v>
      </c>
      <c r="BI69" s="7">
        <f t="shared" si="93"/>
        <v>4.3750000000000009</v>
      </c>
      <c r="BM69" t="s">
        <v>23</v>
      </c>
      <c r="BN69" s="7">
        <f t="shared" si="94"/>
        <v>29.699061032863845</v>
      </c>
      <c r="BO69">
        <v>71</v>
      </c>
      <c r="BP69">
        <v>15</v>
      </c>
      <c r="BQ69" s="2">
        <f t="shared" si="95"/>
        <v>0.21126760563380281</v>
      </c>
      <c r="BR69" s="7">
        <f t="shared" si="96"/>
        <v>6.713615023474178</v>
      </c>
      <c r="BS69">
        <v>42</v>
      </c>
      <c r="BT69" s="2">
        <f t="shared" si="97"/>
        <v>0.59154929577464788</v>
      </c>
      <c r="BU69" s="7">
        <f t="shared" si="98"/>
        <v>5.830985915492958</v>
      </c>
      <c r="BV69">
        <v>46</v>
      </c>
      <c r="BW69" s="2">
        <f t="shared" si="99"/>
        <v>0.647887323943662</v>
      </c>
      <c r="BX69" s="7">
        <f t="shared" si="106"/>
        <v>7.9577464788732399</v>
      </c>
      <c r="BY69">
        <v>1</v>
      </c>
      <c r="BZ69" s="2">
        <f t="shared" si="100"/>
        <v>1.4084507042253521E-2</v>
      </c>
      <c r="CA69" s="7">
        <f t="shared" si="101"/>
        <v>0.56338028169014087</v>
      </c>
      <c r="CB69">
        <v>0.22700000000000001</v>
      </c>
      <c r="CC69" s="7">
        <f t="shared" si="102"/>
        <v>3.0833333333333339</v>
      </c>
      <c r="CD69">
        <v>0.82199999999999995</v>
      </c>
      <c r="CE69" s="7">
        <f t="shared" si="103"/>
        <v>5.5499999999999989</v>
      </c>
    </row>
    <row r="70" spans="1:83" x14ac:dyDescent="0.25">
      <c r="A70" t="s">
        <v>77</v>
      </c>
      <c r="B70" s="7">
        <f t="shared" si="64"/>
        <v>30.242699156957467</v>
      </c>
      <c r="C70">
        <v>391</v>
      </c>
      <c r="D70">
        <v>67</v>
      </c>
      <c r="E70" s="2">
        <f t="shared" si="65"/>
        <v>0.17135549872122763</v>
      </c>
      <c r="F70" s="7">
        <f t="shared" si="66"/>
        <v>5.2353888415269489</v>
      </c>
      <c r="G70">
        <v>228</v>
      </c>
      <c r="H70" s="2">
        <f t="shared" si="67"/>
        <v>0.58312020460358061</v>
      </c>
      <c r="I70" s="7">
        <f t="shared" si="68"/>
        <v>5.6624040920716121</v>
      </c>
      <c r="J70">
        <v>241</v>
      </c>
      <c r="K70" s="2">
        <f t="shared" si="69"/>
        <v>0.61636828644501274</v>
      </c>
      <c r="L70" s="7">
        <f t="shared" si="104"/>
        <v>7.3273657289002543</v>
      </c>
      <c r="M70">
        <v>4</v>
      </c>
      <c r="N70" s="2">
        <f t="shared" si="70"/>
        <v>1.0230179028132993E-2</v>
      </c>
      <c r="O70" s="7">
        <f t="shared" si="71"/>
        <v>0.40920716112531974</v>
      </c>
      <c r="P70">
        <v>0.26600000000000001</v>
      </c>
      <c r="Q70" s="7">
        <f t="shared" si="72"/>
        <v>6.3333333333333339</v>
      </c>
      <c r="R70">
        <v>0.81100000000000005</v>
      </c>
      <c r="S70" s="7">
        <f t="shared" si="44"/>
        <v>5.2750000000000021</v>
      </c>
      <c r="V70" t="s">
        <v>122</v>
      </c>
      <c r="W70" s="7">
        <f t="shared" si="73"/>
        <v>28.80978835978836</v>
      </c>
      <c r="X70">
        <v>140</v>
      </c>
      <c r="Y70">
        <v>25</v>
      </c>
      <c r="Z70" s="2">
        <f t="shared" si="74"/>
        <v>0.17857142857142858</v>
      </c>
      <c r="AA70" s="7">
        <f t="shared" si="75"/>
        <v>5.5026455026455023</v>
      </c>
      <c r="AB70">
        <v>77</v>
      </c>
      <c r="AC70" s="2">
        <f t="shared" si="76"/>
        <v>0.55000000000000004</v>
      </c>
      <c r="AD70" s="7">
        <f t="shared" si="77"/>
        <v>5.0000000000000009</v>
      </c>
      <c r="AE70">
        <v>73</v>
      </c>
      <c r="AF70" s="2">
        <f t="shared" si="78"/>
        <v>0.52142857142857146</v>
      </c>
      <c r="AG70" s="7">
        <f t="shared" si="105"/>
        <v>5.4285714285714288</v>
      </c>
      <c r="AH70">
        <v>5</v>
      </c>
      <c r="AI70" s="2">
        <f t="shared" si="79"/>
        <v>3.5714285714285712E-2</v>
      </c>
      <c r="AJ70" s="7">
        <f t="shared" si="80"/>
        <v>1.4285714285714284</v>
      </c>
      <c r="AK70">
        <v>0.26200000000000001</v>
      </c>
      <c r="AL70" s="7">
        <f t="shared" si="81"/>
        <v>6.0000000000000009</v>
      </c>
      <c r="AM70">
        <v>0.81799999999999995</v>
      </c>
      <c r="AN70" s="7">
        <f t="shared" si="82"/>
        <v>5.4499999999999993</v>
      </c>
      <c r="AQ70" t="s">
        <v>242</v>
      </c>
      <c r="AR70" s="7">
        <f t="shared" si="83"/>
        <v>28.054840805718001</v>
      </c>
      <c r="AS70">
        <v>57</v>
      </c>
      <c r="AT70">
        <v>7</v>
      </c>
      <c r="AU70" s="2">
        <f t="shared" si="84"/>
        <v>0.12280701754385964</v>
      </c>
      <c r="AV70" s="7">
        <f t="shared" si="85"/>
        <v>3.4372969460688756</v>
      </c>
      <c r="AW70">
        <v>25</v>
      </c>
      <c r="AX70" s="2">
        <f t="shared" si="86"/>
        <v>0.43859649122807015</v>
      </c>
      <c r="AY70" s="7">
        <f t="shared" si="87"/>
        <v>2.7719298245614032</v>
      </c>
      <c r="AZ70">
        <v>33</v>
      </c>
      <c r="BA70" s="2">
        <f t="shared" si="88"/>
        <v>0.57894736842105265</v>
      </c>
      <c r="BB70" s="7">
        <f t="shared" si="89"/>
        <v>6.5789473684210531</v>
      </c>
      <c r="BC70">
        <v>0</v>
      </c>
      <c r="BD70" s="2">
        <f t="shared" si="90"/>
        <v>0</v>
      </c>
      <c r="BE70" s="7">
        <f t="shared" si="91"/>
        <v>0</v>
      </c>
      <c r="BF70">
        <v>0.30599999999999999</v>
      </c>
      <c r="BG70" s="7">
        <f t="shared" si="92"/>
        <v>9.6666666666666661</v>
      </c>
      <c r="BH70">
        <v>0.82399999999999995</v>
      </c>
      <c r="BI70" s="7">
        <f t="shared" si="93"/>
        <v>5.6</v>
      </c>
      <c r="BM70" t="s">
        <v>204</v>
      </c>
      <c r="BN70" s="7">
        <f t="shared" si="94"/>
        <v>29.609460547504028</v>
      </c>
      <c r="BO70">
        <v>69</v>
      </c>
      <c r="BP70">
        <v>12</v>
      </c>
      <c r="BQ70" s="2">
        <f t="shared" si="95"/>
        <v>0.17391304347826086</v>
      </c>
      <c r="BR70" s="7">
        <f t="shared" si="96"/>
        <v>5.330112721417068</v>
      </c>
      <c r="BS70">
        <v>38</v>
      </c>
      <c r="BT70" s="2">
        <f t="shared" si="97"/>
        <v>0.55072463768115942</v>
      </c>
      <c r="BU70" s="7">
        <f t="shared" si="98"/>
        <v>5.0144927536231885</v>
      </c>
      <c r="BV70">
        <v>41</v>
      </c>
      <c r="BW70" s="2">
        <f t="shared" si="99"/>
        <v>0.59420289855072461</v>
      </c>
      <c r="BX70" s="7">
        <f t="shared" si="106"/>
        <v>6.8840579710144922</v>
      </c>
      <c r="BY70">
        <v>3</v>
      </c>
      <c r="BZ70" s="2">
        <f t="shared" si="100"/>
        <v>4.3478260869565216E-2</v>
      </c>
      <c r="CA70" s="7">
        <f t="shared" si="101"/>
        <v>1.7391304347826086</v>
      </c>
      <c r="CB70">
        <v>0.26400000000000001</v>
      </c>
      <c r="CC70" s="7">
        <f t="shared" si="102"/>
        <v>6.1666666666666679</v>
      </c>
      <c r="CD70">
        <v>0.77900000000000003</v>
      </c>
      <c r="CE70" s="7">
        <f t="shared" si="103"/>
        <v>4.4750000000000014</v>
      </c>
    </row>
    <row r="71" spans="1:83" x14ac:dyDescent="0.25">
      <c r="A71" t="s">
        <v>49</v>
      </c>
      <c r="B71" s="7">
        <f t="shared" si="64"/>
        <v>30.192298824929345</v>
      </c>
      <c r="C71">
        <v>498</v>
      </c>
      <c r="D71">
        <v>85</v>
      </c>
      <c r="E71" s="2">
        <f t="shared" si="65"/>
        <v>0.17068273092369479</v>
      </c>
      <c r="F71" s="7">
        <f t="shared" si="66"/>
        <v>5.2104715156924</v>
      </c>
      <c r="G71">
        <v>262</v>
      </c>
      <c r="H71" s="2">
        <f t="shared" si="67"/>
        <v>0.52610441767068272</v>
      </c>
      <c r="I71" s="7">
        <f t="shared" si="68"/>
        <v>4.5220883534136549</v>
      </c>
      <c r="J71">
        <v>280</v>
      </c>
      <c r="K71" s="2">
        <f t="shared" si="69"/>
        <v>0.56224899598393574</v>
      </c>
      <c r="L71" s="7">
        <f t="shared" si="104"/>
        <v>6.2449799196787144</v>
      </c>
      <c r="M71">
        <v>20</v>
      </c>
      <c r="N71" s="2">
        <f t="shared" si="70"/>
        <v>4.0160642570281124E-2</v>
      </c>
      <c r="O71" s="7">
        <f t="shared" si="71"/>
        <v>1.606425702811245</v>
      </c>
      <c r="P71">
        <v>0.26900000000000002</v>
      </c>
      <c r="Q71" s="7">
        <f t="shared" si="72"/>
        <v>6.5833333333333339</v>
      </c>
      <c r="R71">
        <v>0.84099999999999997</v>
      </c>
      <c r="S71" s="7">
        <f t="shared" si="44"/>
        <v>6.0249999999999995</v>
      </c>
      <c r="V71" t="s">
        <v>137</v>
      </c>
      <c r="W71" s="7">
        <f t="shared" si="73"/>
        <v>28.594795657726692</v>
      </c>
      <c r="X71">
        <v>116</v>
      </c>
      <c r="Y71">
        <v>14</v>
      </c>
      <c r="Z71" s="2">
        <f t="shared" si="74"/>
        <v>0.1206896551724138</v>
      </c>
      <c r="AA71" s="7">
        <f t="shared" si="75"/>
        <v>3.3588761174968074</v>
      </c>
      <c r="AB71">
        <v>70</v>
      </c>
      <c r="AC71" s="2">
        <f t="shared" si="76"/>
        <v>0.60344827586206895</v>
      </c>
      <c r="AD71" s="7">
        <f t="shared" si="77"/>
        <v>6.068965517241379</v>
      </c>
      <c r="AE71">
        <v>50</v>
      </c>
      <c r="AF71" s="2">
        <f t="shared" si="78"/>
        <v>0.43103448275862066</v>
      </c>
      <c r="AG71" s="7">
        <f t="shared" si="105"/>
        <v>3.6206896551724133</v>
      </c>
      <c r="AH71">
        <v>12</v>
      </c>
      <c r="AI71" s="2">
        <f t="shared" si="79"/>
        <v>0.10344827586206896</v>
      </c>
      <c r="AJ71" s="7">
        <f t="shared" si="80"/>
        <v>4.1379310344827589</v>
      </c>
      <c r="AK71">
        <v>0.27200000000000002</v>
      </c>
      <c r="AL71" s="7">
        <f t="shared" si="81"/>
        <v>6.8333333333333348</v>
      </c>
      <c r="AM71">
        <v>0.78300000000000003</v>
      </c>
      <c r="AN71" s="7">
        <f t="shared" si="82"/>
        <v>4.5750000000000011</v>
      </c>
      <c r="AQ71" t="s">
        <v>100</v>
      </c>
      <c r="AR71" s="7">
        <f t="shared" si="83"/>
        <v>28.031172839506173</v>
      </c>
      <c r="AS71">
        <v>75</v>
      </c>
      <c r="AT71">
        <v>8</v>
      </c>
      <c r="AU71" s="2">
        <f t="shared" si="84"/>
        <v>0.10666666666666667</v>
      </c>
      <c r="AV71" s="7">
        <f t="shared" si="85"/>
        <v>2.8395061728395059</v>
      </c>
      <c r="AW71">
        <v>35</v>
      </c>
      <c r="AX71" s="2">
        <f t="shared" si="86"/>
        <v>0.46666666666666667</v>
      </c>
      <c r="AY71" s="7">
        <f t="shared" si="87"/>
        <v>3.3333333333333339</v>
      </c>
      <c r="AZ71">
        <v>37</v>
      </c>
      <c r="BA71" s="2">
        <f t="shared" si="88"/>
        <v>0.49333333333333335</v>
      </c>
      <c r="BB71" s="7">
        <f t="shared" si="89"/>
        <v>4.8666666666666671</v>
      </c>
      <c r="BC71">
        <v>5</v>
      </c>
      <c r="BD71" s="2">
        <f t="shared" si="90"/>
        <v>6.6666666666666666E-2</v>
      </c>
      <c r="BE71" s="7">
        <f t="shared" si="91"/>
        <v>2.6666666666666665</v>
      </c>
      <c r="BF71">
        <v>0.28599999999999998</v>
      </c>
      <c r="BG71" s="7">
        <f t="shared" si="92"/>
        <v>7.9999999999999982</v>
      </c>
      <c r="BH71">
        <v>0.85299999999999998</v>
      </c>
      <c r="BI71" s="7">
        <f t="shared" si="93"/>
        <v>6.3249999999999993</v>
      </c>
      <c r="BM71" t="s">
        <v>240</v>
      </c>
      <c r="BN71" s="7">
        <f t="shared" si="94"/>
        <v>29.469841269841268</v>
      </c>
      <c r="BO71">
        <v>56</v>
      </c>
      <c r="BP71">
        <v>9</v>
      </c>
      <c r="BQ71" s="2">
        <f t="shared" si="95"/>
        <v>0.16071428571428573</v>
      </c>
      <c r="BR71" s="7">
        <f t="shared" si="96"/>
        <v>4.8412698412698409</v>
      </c>
      <c r="BS71">
        <v>33</v>
      </c>
      <c r="BT71" s="2">
        <f t="shared" si="97"/>
        <v>0.5892857142857143</v>
      </c>
      <c r="BU71" s="7">
        <f t="shared" si="98"/>
        <v>5.7857142857142865</v>
      </c>
      <c r="BV71">
        <v>28</v>
      </c>
      <c r="BW71" s="2">
        <f t="shared" si="99"/>
        <v>0.5</v>
      </c>
      <c r="BX71" s="7">
        <f t="shared" si="106"/>
        <v>5</v>
      </c>
      <c r="BY71">
        <v>3</v>
      </c>
      <c r="BZ71" s="2">
        <f t="shared" si="100"/>
        <v>5.3571428571428568E-2</v>
      </c>
      <c r="CA71" s="7">
        <f t="shared" si="101"/>
        <v>2.1428571428571428</v>
      </c>
      <c r="CB71">
        <v>0.26500000000000001</v>
      </c>
      <c r="CC71" s="7">
        <f t="shared" si="102"/>
        <v>6.2500000000000009</v>
      </c>
      <c r="CD71">
        <v>0.81799999999999995</v>
      </c>
      <c r="CE71" s="7">
        <f t="shared" si="103"/>
        <v>5.4499999999999993</v>
      </c>
    </row>
    <row r="72" spans="1:83" x14ac:dyDescent="0.25">
      <c r="A72" t="s">
        <v>42</v>
      </c>
      <c r="B72" s="7">
        <f t="shared" si="64"/>
        <v>29.969569569569572</v>
      </c>
      <c r="C72">
        <v>370</v>
      </c>
      <c r="D72">
        <v>77</v>
      </c>
      <c r="E72" s="2">
        <f t="shared" si="65"/>
        <v>0.20810810810810812</v>
      </c>
      <c r="F72" s="7">
        <f t="shared" si="66"/>
        <v>6.5965965965965969</v>
      </c>
      <c r="G72">
        <v>213</v>
      </c>
      <c r="H72" s="2">
        <f t="shared" si="67"/>
        <v>0.57567567567567568</v>
      </c>
      <c r="I72" s="7">
        <f t="shared" si="68"/>
        <v>5.513513513513514</v>
      </c>
      <c r="J72">
        <v>200</v>
      </c>
      <c r="K72" s="2">
        <f t="shared" si="69"/>
        <v>0.54054054054054057</v>
      </c>
      <c r="L72" s="7">
        <f t="shared" si="104"/>
        <v>5.8108108108108114</v>
      </c>
      <c r="M72">
        <v>6</v>
      </c>
      <c r="N72" s="2">
        <f t="shared" si="70"/>
        <v>1.6216216216216217E-2</v>
      </c>
      <c r="O72" s="7">
        <f t="shared" si="71"/>
        <v>0.64864864864864868</v>
      </c>
      <c r="P72">
        <v>0.25</v>
      </c>
      <c r="Q72" s="7">
        <f t="shared" si="72"/>
        <v>5</v>
      </c>
      <c r="R72">
        <v>0.85599999999999998</v>
      </c>
      <c r="S72" s="7">
        <f t="shared" si="44"/>
        <v>6.4</v>
      </c>
      <c r="V72" t="s">
        <v>105</v>
      </c>
      <c r="W72" s="7">
        <f t="shared" si="73"/>
        <v>28.588038038038036</v>
      </c>
      <c r="X72">
        <v>148</v>
      </c>
      <c r="Y72">
        <v>20</v>
      </c>
      <c r="Z72" s="2">
        <f t="shared" si="74"/>
        <v>0.13513513513513514</v>
      </c>
      <c r="AA72" s="7">
        <f t="shared" si="75"/>
        <v>3.8938938938938938</v>
      </c>
      <c r="AB72">
        <v>92</v>
      </c>
      <c r="AC72" s="2">
        <f t="shared" si="76"/>
        <v>0.6216216216216216</v>
      </c>
      <c r="AD72" s="7">
        <f t="shared" si="77"/>
        <v>6.4324324324324325</v>
      </c>
      <c r="AE72">
        <v>73</v>
      </c>
      <c r="AF72" s="2">
        <f t="shared" si="78"/>
        <v>0.49324324324324326</v>
      </c>
      <c r="AG72" s="7">
        <f t="shared" si="105"/>
        <v>4.8648648648648649</v>
      </c>
      <c r="AH72">
        <v>13</v>
      </c>
      <c r="AI72" s="2">
        <f t="shared" si="79"/>
        <v>8.7837837837837843E-2</v>
      </c>
      <c r="AJ72" s="7">
        <f t="shared" si="80"/>
        <v>3.5135135135135136</v>
      </c>
      <c r="AK72">
        <v>0.254</v>
      </c>
      <c r="AL72" s="7">
        <f t="shared" si="81"/>
        <v>5.333333333333333</v>
      </c>
      <c r="AM72">
        <v>0.78200000000000003</v>
      </c>
      <c r="AN72" s="7">
        <f t="shared" si="82"/>
        <v>4.5500000000000016</v>
      </c>
      <c r="AQ72" t="s">
        <v>224</v>
      </c>
      <c r="AR72" s="7">
        <f t="shared" si="83"/>
        <v>27.883862433862433</v>
      </c>
      <c r="AS72">
        <v>70</v>
      </c>
      <c r="AT72">
        <v>4</v>
      </c>
      <c r="AU72" s="2">
        <f t="shared" si="84"/>
        <v>5.7142857142857141E-2</v>
      </c>
      <c r="AV72" s="7">
        <f t="shared" si="85"/>
        <v>1.0052910052910051</v>
      </c>
      <c r="AW72">
        <v>44</v>
      </c>
      <c r="AX72" s="2">
        <f t="shared" si="86"/>
        <v>0.62857142857142856</v>
      </c>
      <c r="AY72" s="7">
        <f t="shared" si="87"/>
        <v>6.5714285714285712</v>
      </c>
      <c r="AZ72">
        <v>27</v>
      </c>
      <c r="BA72" s="2">
        <f t="shared" si="88"/>
        <v>0.38571428571428573</v>
      </c>
      <c r="BB72" s="7">
        <f t="shared" si="89"/>
        <v>2.7142857142857144</v>
      </c>
      <c r="BC72">
        <v>2</v>
      </c>
      <c r="BD72" s="2">
        <f t="shared" si="90"/>
        <v>2.8571428571428571E-2</v>
      </c>
      <c r="BE72" s="7">
        <f t="shared" si="91"/>
        <v>1.1428571428571428</v>
      </c>
      <c r="BF72">
        <v>0.34300000000000003</v>
      </c>
      <c r="BG72" s="7">
        <f t="shared" si="92"/>
        <v>10</v>
      </c>
      <c r="BH72">
        <v>0.85799999999999998</v>
      </c>
      <c r="BI72" s="7">
        <f t="shared" si="93"/>
        <v>6.45</v>
      </c>
      <c r="BM72" t="s">
        <v>161</v>
      </c>
      <c r="BN72" s="7">
        <f t="shared" si="94"/>
        <v>29.454629629629633</v>
      </c>
      <c r="BO72">
        <v>80</v>
      </c>
      <c r="BP72">
        <v>7</v>
      </c>
      <c r="BQ72" s="2">
        <f t="shared" si="95"/>
        <v>8.7499999999999994E-2</v>
      </c>
      <c r="BR72" s="7">
        <f t="shared" si="96"/>
        <v>2.1296296296296293</v>
      </c>
      <c r="BS72">
        <v>49</v>
      </c>
      <c r="BT72" s="2">
        <f t="shared" si="97"/>
        <v>0.61250000000000004</v>
      </c>
      <c r="BU72" s="7">
        <f t="shared" si="98"/>
        <v>6.2500000000000009</v>
      </c>
      <c r="BV72">
        <v>31</v>
      </c>
      <c r="BW72" s="2">
        <f t="shared" si="99"/>
        <v>0.38750000000000001</v>
      </c>
      <c r="BX72" s="7">
        <f t="shared" si="106"/>
        <v>2.75</v>
      </c>
      <c r="BY72">
        <v>16</v>
      </c>
      <c r="BZ72" s="2">
        <f t="shared" si="100"/>
        <v>0.2</v>
      </c>
      <c r="CA72" s="7">
        <f t="shared" si="101"/>
        <v>8</v>
      </c>
      <c r="CB72">
        <v>0.27400000000000002</v>
      </c>
      <c r="CC72" s="7">
        <f t="shared" si="102"/>
        <v>7.0000000000000018</v>
      </c>
      <c r="CD72">
        <v>0.73299999999999998</v>
      </c>
      <c r="CE72" s="7">
        <f t="shared" si="103"/>
        <v>3.3250000000000002</v>
      </c>
    </row>
    <row r="73" spans="1:83" x14ac:dyDescent="0.25">
      <c r="A73" t="s">
        <v>97</v>
      </c>
      <c r="B73" s="7">
        <f t="shared" si="64"/>
        <v>29.946071470831853</v>
      </c>
      <c r="C73">
        <v>313</v>
      </c>
      <c r="D73">
        <v>49</v>
      </c>
      <c r="E73" s="2">
        <f t="shared" si="65"/>
        <v>0.15654952076677317</v>
      </c>
      <c r="F73" s="7">
        <f t="shared" si="66"/>
        <v>4.6870192876582646</v>
      </c>
      <c r="G73">
        <v>176</v>
      </c>
      <c r="H73" s="2">
        <f t="shared" si="67"/>
        <v>0.56230031948881787</v>
      </c>
      <c r="I73" s="7">
        <f t="shared" si="68"/>
        <v>5.2460063897763574</v>
      </c>
      <c r="J73">
        <v>150</v>
      </c>
      <c r="K73" s="2">
        <f t="shared" si="69"/>
        <v>0.47923322683706071</v>
      </c>
      <c r="L73" s="7">
        <f t="shared" si="104"/>
        <v>4.5846645367412142</v>
      </c>
      <c r="M73">
        <v>34</v>
      </c>
      <c r="N73" s="2">
        <f t="shared" si="70"/>
        <v>0.10862619808306709</v>
      </c>
      <c r="O73" s="7">
        <f t="shared" si="71"/>
        <v>4.3450479233226833</v>
      </c>
      <c r="P73">
        <v>0.26300000000000001</v>
      </c>
      <c r="Q73" s="7">
        <f t="shared" si="72"/>
        <v>6.0833333333333339</v>
      </c>
      <c r="R73">
        <v>0.8</v>
      </c>
      <c r="S73" s="7">
        <f t="shared" si="44"/>
        <v>5.0000000000000009</v>
      </c>
      <c r="V73" t="s">
        <v>210</v>
      </c>
      <c r="W73" s="7">
        <f t="shared" si="73"/>
        <v>28.55663082437276</v>
      </c>
      <c r="X73">
        <v>124</v>
      </c>
      <c r="Y73">
        <v>18</v>
      </c>
      <c r="Z73" s="2">
        <f t="shared" si="74"/>
        <v>0.14516129032258066</v>
      </c>
      <c r="AA73" s="7">
        <f t="shared" si="75"/>
        <v>4.2652329749103943</v>
      </c>
      <c r="AB73">
        <v>70</v>
      </c>
      <c r="AC73" s="2">
        <f t="shared" si="76"/>
        <v>0.56451612903225812</v>
      </c>
      <c r="AD73" s="7">
        <f t="shared" si="77"/>
        <v>5.2903225806451628</v>
      </c>
      <c r="AE73">
        <v>53</v>
      </c>
      <c r="AF73" s="2">
        <f t="shared" si="78"/>
        <v>0.42741935483870969</v>
      </c>
      <c r="AG73" s="7">
        <f t="shared" si="105"/>
        <v>3.5483870967741939</v>
      </c>
      <c r="AH73">
        <v>23</v>
      </c>
      <c r="AI73" s="2">
        <f t="shared" si="79"/>
        <v>0.18548387096774194</v>
      </c>
      <c r="AJ73" s="7">
        <f t="shared" si="80"/>
        <v>7.4193548387096779</v>
      </c>
      <c r="AK73">
        <v>0.248</v>
      </c>
      <c r="AL73" s="7">
        <f t="shared" si="81"/>
        <v>4.833333333333333</v>
      </c>
      <c r="AM73">
        <v>0.72799999999999998</v>
      </c>
      <c r="AN73" s="7">
        <f t="shared" si="82"/>
        <v>3.2</v>
      </c>
      <c r="AQ73" t="s">
        <v>83</v>
      </c>
      <c r="AR73" s="7">
        <f t="shared" si="83"/>
        <v>27.623559670781891</v>
      </c>
      <c r="AS73">
        <v>54</v>
      </c>
      <c r="AT73">
        <v>6</v>
      </c>
      <c r="AU73" s="2">
        <f t="shared" si="84"/>
        <v>0.1111111111111111</v>
      </c>
      <c r="AV73" s="7">
        <f t="shared" si="85"/>
        <v>3.004115226337448</v>
      </c>
      <c r="AW73">
        <v>22</v>
      </c>
      <c r="AX73" s="2">
        <f t="shared" si="86"/>
        <v>0.40740740740740738</v>
      </c>
      <c r="AY73" s="7">
        <f t="shared" si="87"/>
        <v>2.1481481481481479</v>
      </c>
      <c r="AZ73">
        <v>35</v>
      </c>
      <c r="BA73" s="2">
        <f t="shared" si="88"/>
        <v>0.64814814814814814</v>
      </c>
      <c r="BB73" s="7">
        <f t="shared" si="89"/>
        <v>7.9629629629629628</v>
      </c>
      <c r="BC73">
        <v>0</v>
      </c>
      <c r="BD73" s="2">
        <f t="shared" si="90"/>
        <v>0</v>
      </c>
      <c r="BE73" s="7">
        <f t="shared" si="91"/>
        <v>0</v>
      </c>
      <c r="BF73">
        <v>0.28699999999999998</v>
      </c>
      <c r="BG73" s="7">
        <f t="shared" si="92"/>
        <v>8.0833333333333321</v>
      </c>
      <c r="BH73">
        <v>0.85699999999999998</v>
      </c>
      <c r="BI73" s="7">
        <f t="shared" si="93"/>
        <v>6.4249999999999998</v>
      </c>
      <c r="BM73" t="s">
        <v>37</v>
      </c>
      <c r="BN73" s="7">
        <f t="shared" si="94"/>
        <v>29.321539961013652</v>
      </c>
      <c r="BO73">
        <v>76</v>
      </c>
      <c r="BP73">
        <v>13</v>
      </c>
      <c r="BQ73" s="2">
        <f t="shared" si="95"/>
        <v>0.17105263157894737</v>
      </c>
      <c r="BR73" s="7">
        <f t="shared" si="96"/>
        <v>5.2241715399610129</v>
      </c>
      <c r="BS73">
        <v>42</v>
      </c>
      <c r="BT73" s="2">
        <f t="shared" si="97"/>
        <v>0.55263157894736847</v>
      </c>
      <c r="BU73" s="7">
        <f t="shared" si="98"/>
        <v>5.0526315789473699</v>
      </c>
      <c r="BV73">
        <v>45</v>
      </c>
      <c r="BW73" s="2">
        <f t="shared" si="99"/>
        <v>0.59210526315789469</v>
      </c>
      <c r="BX73" s="7">
        <f t="shared" si="106"/>
        <v>6.8421052631578938</v>
      </c>
      <c r="BY73">
        <v>2</v>
      </c>
      <c r="BZ73" s="2">
        <f t="shared" si="100"/>
        <v>2.6315789473684209E-2</v>
      </c>
      <c r="CA73" s="7">
        <f t="shared" si="101"/>
        <v>1.0526315789473684</v>
      </c>
      <c r="CB73">
        <v>0.26800000000000002</v>
      </c>
      <c r="CC73" s="7">
        <f t="shared" si="102"/>
        <v>6.5000000000000018</v>
      </c>
      <c r="CD73">
        <v>0.78600000000000003</v>
      </c>
      <c r="CE73" s="7">
        <f t="shared" si="103"/>
        <v>4.6500000000000012</v>
      </c>
    </row>
    <row r="74" spans="1:83" x14ac:dyDescent="0.25">
      <c r="A74" t="s">
        <v>63</v>
      </c>
      <c r="B74" s="7">
        <f t="shared" si="64"/>
        <v>29.785802469135803</v>
      </c>
      <c r="C74">
        <v>300</v>
      </c>
      <c r="D74">
        <v>56</v>
      </c>
      <c r="E74" s="2">
        <f t="shared" si="65"/>
        <v>0.18666666666666668</v>
      </c>
      <c r="F74" s="7">
        <f t="shared" si="66"/>
        <v>5.8024691358024691</v>
      </c>
      <c r="G74">
        <v>178</v>
      </c>
      <c r="H74" s="2">
        <f t="shared" si="67"/>
        <v>0.59333333333333338</v>
      </c>
      <c r="I74" s="7">
        <f t="shared" si="68"/>
        <v>5.866666666666668</v>
      </c>
      <c r="J74">
        <v>161</v>
      </c>
      <c r="K74" s="2">
        <f t="shared" si="69"/>
        <v>0.53666666666666663</v>
      </c>
      <c r="L74" s="7">
        <f t="shared" si="104"/>
        <v>5.7333333333333325</v>
      </c>
      <c r="M74">
        <v>8</v>
      </c>
      <c r="N74" s="2">
        <f t="shared" si="70"/>
        <v>2.6666666666666668E-2</v>
      </c>
      <c r="O74" s="7">
        <f t="shared" si="71"/>
        <v>1.0666666666666667</v>
      </c>
      <c r="P74">
        <v>0.255</v>
      </c>
      <c r="Q74" s="7">
        <f t="shared" si="72"/>
        <v>5.4166666666666679</v>
      </c>
      <c r="R74">
        <v>0.83599999999999997</v>
      </c>
      <c r="S74" s="7">
        <f t="shared" si="44"/>
        <v>5.8999999999999995</v>
      </c>
      <c r="V74" t="s">
        <v>16</v>
      </c>
      <c r="W74" s="7">
        <f t="shared" si="73"/>
        <v>28.260164835164836</v>
      </c>
      <c r="X74">
        <v>91</v>
      </c>
      <c r="Y74">
        <v>12</v>
      </c>
      <c r="Z74" s="2">
        <f t="shared" si="74"/>
        <v>0.13186813186813187</v>
      </c>
      <c r="AA74" s="7">
        <f t="shared" si="75"/>
        <v>3.7728937728937728</v>
      </c>
      <c r="AB74">
        <v>54</v>
      </c>
      <c r="AC74" s="2">
        <f t="shared" si="76"/>
        <v>0.59340659340659341</v>
      </c>
      <c r="AD74" s="7">
        <f t="shared" si="77"/>
        <v>5.8681318681318686</v>
      </c>
      <c r="AE74">
        <v>55</v>
      </c>
      <c r="AF74" s="2">
        <f t="shared" si="78"/>
        <v>0.60439560439560436</v>
      </c>
      <c r="AG74" s="7">
        <f t="shared" si="105"/>
        <v>7.0879120879120876</v>
      </c>
      <c r="AH74">
        <v>1</v>
      </c>
      <c r="AI74" s="2">
        <f t="shared" si="79"/>
        <v>1.098901098901099E-2</v>
      </c>
      <c r="AJ74" s="7">
        <f t="shared" si="80"/>
        <v>0.43956043956043961</v>
      </c>
      <c r="AK74">
        <v>0.27</v>
      </c>
      <c r="AL74" s="7">
        <f t="shared" si="81"/>
        <v>6.6666666666666687</v>
      </c>
      <c r="AM74">
        <v>0.77700000000000002</v>
      </c>
      <c r="AN74" s="7">
        <f t="shared" si="82"/>
        <v>4.4250000000000007</v>
      </c>
      <c r="AQ74" t="s">
        <v>46</v>
      </c>
      <c r="AR74" s="7">
        <f t="shared" si="83"/>
        <v>27.441666666666666</v>
      </c>
      <c r="AS74">
        <v>76</v>
      </c>
      <c r="AT74">
        <v>12</v>
      </c>
      <c r="AU74" s="2">
        <f t="shared" si="84"/>
        <v>0.15789473684210525</v>
      </c>
      <c r="AV74" s="7">
        <f t="shared" si="85"/>
        <v>4.7368421052631575</v>
      </c>
      <c r="AW74">
        <v>43</v>
      </c>
      <c r="AX74" s="2">
        <f t="shared" si="86"/>
        <v>0.56578947368421051</v>
      </c>
      <c r="AY74" s="7">
        <f t="shared" si="87"/>
        <v>5.3157894736842106</v>
      </c>
      <c r="AZ74">
        <v>43</v>
      </c>
      <c r="BA74" s="2">
        <f t="shared" si="88"/>
        <v>0.56578947368421051</v>
      </c>
      <c r="BB74" s="7">
        <f t="shared" si="89"/>
        <v>6.3157894736842106</v>
      </c>
      <c r="BC74">
        <v>5</v>
      </c>
      <c r="BD74" s="2">
        <f t="shared" si="90"/>
        <v>6.5789473684210523E-2</v>
      </c>
      <c r="BE74" s="7">
        <f t="shared" si="91"/>
        <v>2.6315789473684208</v>
      </c>
      <c r="BF74">
        <v>0.255</v>
      </c>
      <c r="BG74" s="7">
        <f t="shared" si="92"/>
        <v>5.4166666666666679</v>
      </c>
      <c r="BH74">
        <v>0.72099999999999997</v>
      </c>
      <c r="BI74" s="7">
        <f t="shared" si="93"/>
        <v>3.0249999999999999</v>
      </c>
      <c r="BM74" t="s">
        <v>219</v>
      </c>
      <c r="BN74" s="7">
        <f t="shared" si="94"/>
        <v>29.088019079685747</v>
      </c>
      <c r="BO74">
        <v>66</v>
      </c>
      <c r="BP74">
        <v>16</v>
      </c>
      <c r="BQ74" s="2">
        <f t="shared" si="95"/>
        <v>0.24242424242424243</v>
      </c>
      <c r="BR74" s="7">
        <f t="shared" si="96"/>
        <v>7.8675645342312004</v>
      </c>
      <c r="BS74">
        <v>35</v>
      </c>
      <c r="BT74" s="2">
        <f t="shared" si="97"/>
        <v>0.53030303030303028</v>
      </c>
      <c r="BU74" s="7">
        <f t="shared" si="98"/>
        <v>4.6060606060606055</v>
      </c>
      <c r="BV74">
        <v>40</v>
      </c>
      <c r="BW74" s="2">
        <f t="shared" si="99"/>
        <v>0.60606060606060608</v>
      </c>
      <c r="BX74" s="7">
        <f t="shared" si="106"/>
        <v>7.1212121212121211</v>
      </c>
      <c r="BY74">
        <v>3</v>
      </c>
      <c r="BZ74" s="2">
        <f t="shared" si="100"/>
        <v>4.5454545454545456E-2</v>
      </c>
      <c r="CA74" s="7">
        <f t="shared" si="101"/>
        <v>1.8181818181818183</v>
      </c>
      <c r="CB74">
        <v>0.22600000000000001</v>
      </c>
      <c r="CC74" s="7">
        <f t="shared" si="102"/>
        <v>3.0000000000000004</v>
      </c>
      <c r="CD74">
        <v>0.78700000000000003</v>
      </c>
      <c r="CE74" s="7">
        <f t="shared" si="103"/>
        <v>4.6750000000000016</v>
      </c>
    </row>
    <row r="75" spans="1:83" x14ac:dyDescent="0.25">
      <c r="A75" t="s">
        <v>20</v>
      </c>
      <c r="B75" s="7">
        <f t="shared" si="64"/>
        <v>29.44554240032382</v>
      </c>
      <c r="C75">
        <v>366</v>
      </c>
      <c r="D75">
        <v>59</v>
      </c>
      <c r="E75" s="2">
        <f t="shared" si="65"/>
        <v>0.16120218579234974</v>
      </c>
      <c r="F75" s="7">
        <f t="shared" si="66"/>
        <v>4.8593402145314721</v>
      </c>
      <c r="G75">
        <v>193</v>
      </c>
      <c r="H75" s="2">
        <f t="shared" si="67"/>
        <v>0.52732240437158473</v>
      </c>
      <c r="I75" s="7">
        <f t="shared" si="68"/>
        <v>4.5464480874316946</v>
      </c>
      <c r="J75">
        <v>175</v>
      </c>
      <c r="K75" s="2">
        <f t="shared" si="69"/>
        <v>0.47814207650273222</v>
      </c>
      <c r="L75" s="7">
        <f t="shared" si="104"/>
        <v>4.5628415300546443</v>
      </c>
      <c r="M75">
        <v>2</v>
      </c>
      <c r="N75" s="2">
        <f t="shared" si="70"/>
        <v>5.4644808743169399E-3</v>
      </c>
      <c r="O75" s="7">
        <f t="shared" si="71"/>
        <v>0.21857923497267759</v>
      </c>
      <c r="P75">
        <v>0.28699999999999998</v>
      </c>
      <c r="Q75" s="7">
        <f t="shared" si="72"/>
        <v>8.0833333333333321</v>
      </c>
      <c r="R75">
        <v>0.88700000000000001</v>
      </c>
      <c r="S75" s="7">
        <f t="shared" si="44"/>
        <v>7.1750000000000007</v>
      </c>
      <c r="V75" t="s">
        <v>121</v>
      </c>
      <c r="W75" s="7">
        <f t="shared" si="73"/>
        <v>28.042567224759008</v>
      </c>
      <c r="X75">
        <v>146</v>
      </c>
      <c r="Y75">
        <v>28</v>
      </c>
      <c r="Z75" s="2">
        <f t="shared" si="74"/>
        <v>0.19178082191780821</v>
      </c>
      <c r="AA75" s="7">
        <f t="shared" si="75"/>
        <v>5.9918822932521554</v>
      </c>
      <c r="AB75">
        <v>77</v>
      </c>
      <c r="AC75" s="2">
        <f t="shared" si="76"/>
        <v>0.5273972602739726</v>
      </c>
      <c r="AD75" s="7">
        <f t="shared" si="77"/>
        <v>4.5479452054794525</v>
      </c>
      <c r="AE75">
        <v>90</v>
      </c>
      <c r="AF75" s="2">
        <f t="shared" si="78"/>
        <v>0.61643835616438358</v>
      </c>
      <c r="AG75" s="7">
        <f t="shared" si="105"/>
        <v>7.3287671232876717</v>
      </c>
      <c r="AH75">
        <v>1</v>
      </c>
      <c r="AI75" s="2">
        <f t="shared" si="79"/>
        <v>6.8493150684931503E-3</v>
      </c>
      <c r="AJ75" s="7">
        <f t="shared" si="80"/>
        <v>0.27397260273972601</v>
      </c>
      <c r="AK75">
        <v>0.253</v>
      </c>
      <c r="AL75" s="7">
        <f t="shared" si="81"/>
        <v>5.25</v>
      </c>
      <c r="AM75">
        <v>0.78600000000000003</v>
      </c>
      <c r="AN75" s="7">
        <f t="shared" si="82"/>
        <v>4.6500000000000012</v>
      </c>
      <c r="AQ75" t="s">
        <v>12</v>
      </c>
      <c r="AR75" s="7">
        <f t="shared" si="83"/>
        <v>27.385282651072124</v>
      </c>
      <c r="AS75">
        <v>76</v>
      </c>
      <c r="AT75">
        <v>7</v>
      </c>
      <c r="AU75" s="2">
        <f t="shared" si="84"/>
        <v>9.2105263157894732E-2</v>
      </c>
      <c r="AV75" s="7">
        <f t="shared" si="85"/>
        <v>2.3001949317738788</v>
      </c>
      <c r="AW75">
        <v>51</v>
      </c>
      <c r="AX75" s="2">
        <f t="shared" si="86"/>
        <v>0.67105263157894735</v>
      </c>
      <c r="AY75" s="7">
        <f t="shared" si="87"/>
        <v>7.4210526315789469</v>
      </c>
      <c r="AZ75">
        <v>29</v>
      </c>
      <c r="BA75" s="2">
        <f t="shared" si="88"/>
        <v>0.38157894736842107</v>
      </c>
      <c r="BB75" s="7">
        <f t="shared" si="89"/>
        <v>2.6315789473684212</v>
      </c>
      <c r="BC75">
        <v>12</v>
      </c>
      <c r="BD75" s="2">
        <f t="shared" si="90"/>
        <v>0.15789473684210525</v>
      </c>
      <c r="BE75" s="7">
        <f t="shared" si="91"/>
        <v>6.3157894736842106</v>
      </c>
      <c r="BF75">
        <v>0.255</v>
      </c>
      <c r="BG75" s="7">
        <f t="shared" si="92"/>
        <v>5.4166666666666679</v>
      </c>
      <c r="BH75">
        <v>0.73199999999999998</v>
      </c>
      <c r="BI75" s="7">
        <f t="shared" si="93"/>
        <v>3.3000000000000003</v>
      </c>
      <c r="BM75" t="s">
        <v>18</v>
      </c>
      <c r="BN75" s="7">
        <f t="shared" si="94"/>
        <v>29.025997150997149</v>
      </c>
      <c r="BO75">
        <v>52</v>
      </c>
      <c r="BP75">
        <v>8</v>
      </c>
      <c r="BQ75" s="2">
        <f t="shared" si="95"/>
        <v>0.15384615384615385</v>
      </c>
      <c r="BR75" s="7">
        <f t="shared" si="96"/>
        <v>4.5868945868945872</v>
      </c>
      <c r="BS75">
        <v>28</v>
      </c>
      <c r="BT75" s="2">
        <f t="shared" si="97"/>
        <v>0.53846153846153844</v>
      </c>
      <c r="BU75" s="7">
        <f t="shared" si="98"/>
        <v>4.7692307692307692</v>
      </c>
      <c r="BV75">
        <v>33</v>
      </c>
      <c r="BW75" s="2">
        <f t="shared" si="99"/>
        <v>0.63461538461538458</v>
      </c>
      <c r="BX75" s="7">
        <f t="shared" si="106"/>
        <v>7.6923076923076916</v>
      </c>
      <c r="BY75">
        <v>1</v>
      </c>
      <c r="BZ75" s="2">
        <f t="shared" si="100"/>
        <v>1.9230769230769232E-2</v>
      </c>
      <c r="CA75" s="7">
        <f t="shared" si="101"/>
        <v>0.76923076923076927</v>
      </c>
      <c r="CB75">
        <v>0.26300000000000001</v>
      </c>
      <c r="CC75" s="7">
        <f t="shared" si="102"/>
        <v>6.0833333333333339</v>
      </c>
      <c r="CD75">
        <v>0.80500000000000005</v>
      </c>
      <c r="CE75" s="7">
        <f t="shared" si="103"/>
        <v>5.1250000000000018</v>
      </c>
    </row>
    <row r="76" spans="1:83" x14ac:dyDescent="0.25">
      <c r="A76" t="s">
        <v>54</v>
      </c>
      <c r="B76" s="7">
        <f t="shared" si="64"/>
        <v>29.362803320561937</v>
      </c>
      <c r="C76">
        <v>464</v>
      </c>
      <c r="D76">
        <v>107</v>
      </c>
      <c r="E76" s="2">
        <f t="shared" si="65"/>
        <v>0.23060344827586207</v>
      </c>
      <c r="F76" s="7">
        <f t="shared" si="66"/>
        <v>7.4297573435504471</v>
      </c>
      <c r="G76">
        <v>252</v>
      </c>
      <c r="H76" s="2">
        <f t="shared" si="67"/>
        <v>0.5431034482758621</v>
      </c>
      <c r="I76" s="7">
        <f t="shared" si="68"/>
        <v>4.862068965517242</v>
      </c>
      <c r="J76">
        <v>248</v>
      </c>
      <c r="K76" s="2">
        <f t="shared" si="69"/>
        <v>0.53448275862068961</v>
      </c>
      <c r="L76" s="7">
        <f t="shared" si="104"/>
        <v>5.6896551724137918</v>
      </c>
      <c r="M76">
        <v>8</v>
      </c>
      <c r="N76" s="2">
        <f t="shared" si="70"/>
        <v>1.7241379310344827E-2</v>
      </c>
      <c r="O76" s="7">
        <f t="shared" si="71"/>
        <v>0.68965517241379315</v>
      </c>
      <c r="P76">
        <v>0.24299999999999999</v>
      </c>
      <c r="Q76" s="7">
        <f t="shared" si="72"/>
        <v>4.4166666666666661</v>
      </c>
      <c r="R76">
        <v>0.85099999999999998</v>
      </c>
      <c r="S76" s="7">
        <f t="shared" si="44"/>
        <v>6.2749999999999995</v>
      </c>
      <c r="V76" t="s">
        <v>135</v>
      </c>
      <c r="W76" s="7">
        <f t="shared" si="73"/>
        <v>27.986485722363586</v>
      </c>
      <c r="X76">
        <v>131</v>
      </c>
      <c r="Y76">
        <v>14</v>
      </c>
      <c r="Z76" s="2">
        <f t="shared" si="74"/>
        <v>0.10687022900763359</v>
      </c>
      <c r="AA76" s="7">
        <f t="shared" si="75"/>
        <v>2.8470455188012438</v>
      </c>
      <c r="AB76">
        <v>76</v>
      </c>
      <c r="AC76" s="2">
        <f t="shared" si="76"/>
        <v>0.58015267175572516</v>
      </c>
      <c r="AD76" s="7">
        <f t="shared" si="77"/>
        <v>5.6030534351145036</v>
      </c>
      <c r="AE76">
        <v>58</v>
      </c>
      <c r="AF76" s="2">
        <f t="shared" si="78"/>
        <v>0.44274809160305345</v>
      </c>
      <c r="AG76" s="7">
        <f t="shared" si="105"/>
        <v>3.8549618320610692</v>
      </c>
      <c r="AH76">
        <v>9</v>
      </c>
      <c r="AI76" s="2">
        <f t="shared" si="79"/>
        <v>6.8702290076335881E-2</v>
      </c>
      <c r="AJ76" s="7">
        <f t="shared" si="80"/>
        <v>2.7480916030534353</v>
      </c>
      <c r="AK76">
        <v>0.28999999999999998</v>
      </c>
      <c r="AL76" s="7">
        <f t="shared" si="81"/>
        <v>8.3333333333333321</v>
      </c>
      <c r="AM76">
        <v>0.78400000000000003</v>
      </c>
      <c r="AN76" s="7">
        <f t="shared" si="82"/>
        <v>4.6000000000000014</v>
      </c>
      <c r="AQ76" t="s">
        <v>245</v>
      </c>
      <c r="AR76" s="7">
        <f t="shared" si="83"/>
        <v>27.03840388007055</v>
      </c>
      <c r="AS76">
        <v>63</v>
      </c>
      <c r="AT76">
        <v>12</v>
      </c>
      <c r="AU76" s="2">
        <f t="shared" si="84"/>
        <v>0.19047619047619047</v>
      </c>
      <c r="AV76" s="7">
        <f t="shared" si="85"/>
        <v>5.943562610229276</v>
      </c>
      <c r="AW76">
        <v>30</v>
      </c>
      <c r="AX76" s="2">
        <f t="shared" si="86"/>
        <v>0.47619047619047616</v>
      </c>
      <c r="AY76" s="7">
        <f t="shared" si="87"/>
        <v>3.5238095238095237</v>
      </c>
      <c r="AZ76">
        <v>37</v>
      </c>
      <c r="BA76" s="2">
        <f t="shared" si="88"/>
        <v>0.58730158730158732</v>
      </c>
      <c r="BB76" s="7">
        <f t="shared" si="89"/>
        <v>6.7460317460317469</v>
      </c>
      <c r="BC76">
        <v>0</v>
      </c>
      <c r="BD76" s="2">
        <f t="shared" si="90"/>
        <v>0</v>
      </c>
      <c r="BE76" s="7">
        <f t="shared" si="91"/>
        <v>0</v>
      </c>
      <c r="BF76">
        <v>0.25900000000000001</v>
      </c>
      <c r="BG76" s="7">
        <f t="shared" si="92"/>
        <v>5.7500000000000009</v>
      </c>
      <c r="BH76">
        <v>0.80300000000000005</v>
      </c>
      <c r="BI76" s="7">
        <f t="shared" si="93"/>
        <v>5.075000000000002</v>
      </c>
      <c r="BM76" t="s">
        <v>86</v>
      </c>
      <c r="BN76" s="7">
        <f t="shared" si="94"/>
        <v>28.973599240265905</v>
      </c>
      <c r="BO76">
        <v>78</v>
      </c>
      <c r="BP76">
        <v>11</v>
      </c>
      <c r="BQ76" s="2">
        <f t="shared" si="95"/>
        <v>0.14102564102564102</v>
      </c>
      <c r="BR76" s="7">
        <f t="shared" si="96"/>
        <v>4.1120607787274448</v>
      </c>
      <c r="BS76">
        <v>41</v>
      </c>
      <c r="BT76" s="2">
        <f t="shared" si="97"/>
        <v>0.52564102564102566</v>
      </c>
      <c r="BU76" s="7">
        <f t="shared" si="98"/>
        <v>4.5128205128205137</v>
      </c>
      <c r="BV76">
        <v>44</v>
      </c>
      <c r="BW76" s="2">
        <f t="shared" si="99"/>
        <v>0.5641025641025641</v>
      </c>
      <c r="BX76" s="7">
        <f t="shared" si="106"/>
        <v>6.2820512820512819</v>
      </c>
      <c r="BY76">
        <v>0</v>
      </c>
      <c r="BZ76" s="2">
        <f t="shared" si="100"/>
        <v>0</v>
      </c>
      <c r="CA76" s="7">
        <f t="shared" si="101"/>
        <v>0</v>
      </c>
      <c r="CB76">
        <v>0.29099999999999998</v>
      </c>
      <c r="CC76" s="7">
        <f t="shared" si="102"/>
        <v>8.4166666666666661</v>
      </c>
      <c r="CD76">
        <v>0.82599999999999996</v>
      </c>
      <c r="CE76" s="7">
        <f t="shared" si="103"/>
        <v>5.6499999999999995</v>
      </c>
    </row>
    <row r="77" spans="1:83" x14ac:dyDescent="0.25">
      <c r="A77" t="s">
        <v>61</v>
      </c>
      <c r="B77" s="7">
        <f t="shared" si="64"/>
        <v>28.913227513227511</v>
      </c>
      <c r="C77">
        <v>420</v>
      </c>
      <c r="D77">
        <v>87</v>
      </c>
      <c r="E77" s="2">
        <f t="shared" si="65"/>
        <v>0.20714285714285716</v>
      </c>
      <c r="F77" s="7">
        <f t="shared" si="66"/>
        <v>6.56084656084656</v>
      </c>
      <c r="G77">
        <v>198</v>
      </c>
      <c r="H77" s="2">
        <f t="shared" si="67"/>
        <v>0.47142857142857142</v>
      </c>
      <c r="I77" s="7">
        <f t="shared" si="68"/>
        <v>3.4285714285714288</v>
      </c>
      <c r="J77">
        <v>252</v>
      </c>
      <c r="K77" s="2">
        <f t="shared" si="69"/>
        <v>0.6</v>
      </c>
      <c r="L77" s="7">
        <f t="shared" si="104"/>
        <v>7</v>
      </c>
      <c r="M77">
        <v>2</v>
      </c>
      <c r="N77" s="2">
        <f t="shared" si="70"/>
        <v>4.7619047619047623E-3</v>
      </c>
      <c r="O77" s="7">
        <f t="shared" si="71"/>
        <v>0.19047619047619049</v>
      </c>
      <c r="P77">
        <v>0.26</v>
      </c>
      <c r="Q77" s="7">
        <f t="shared" si="72"/>
        <v>5.8333333333333339</v>
      </c>
      <c r="R77">
        <v>0.83599999999999997</v>
      </c>
      <c r="S77" s="7">
        <f t="shared" si="44"/>
        <v>5.8999999999999995</v>
      </c>
      <c r="V77" t="s">
        <v>80</v>
      </c>
      <c r="W77" s="7">
        <f t="shared" si="73"/>
        <v>27.549309010503041</v>
      </c>
      <c r="X77">
        <v>134</v>
      </c>
      <c r="Y77">
        <v>17</v>
      </c>
      <c r="Z77" s="2">
        <f t="shared" si="74"/>
        <v>0.12686567164179105</v>
      </c>
      <c r="AA77" s="7">
        <f t="shared" si="75"/>
        <v>3.587617468214483</v>
      </c>
      <c r="AB77">
        <v>64</v>
      </c>
      <c r="AC77" s="2">
        <f t="shared" si="76"/>
        <v>0.47761194029850745</v>
      </c>
      <c r="AD77" s="7">
        <f t="shared" si="77"/>
        <v>3.5522388059701493</v>
      </c>
      <c r="AE77">
        <v>73</v>
      </c>
      <c r="AF77" s="2">
        <f t="shared" si="78"/>
        <v>0.54477611940298509</v>
      </c>
      <c r="AG77" s="7">
        <f t="shared" si="105"/>
        <v>5.8955223880597014</v>
      </c>
      <c r="AH77">
        <v>13</v>
      </c>
      <c r="AI77" s="2">
        <f t="shared" si="79"/>
        <v>9.7014925373134331E-2</v>
      </c>
      <c r="AJ77" s="7">
        <f t="shared" si="80"/>
        <v>3.8805970149253732</v>
      </c>
      <c r="AK77">
        <v>0.26300000000000001</v>
      </c>
      <c r="AL77" s="7">
        <f t="shared" si="81"/>
        <v>6.0833333333333339</v>
      </c>
      <c r="AM77">
        <v>0.78200000000000003</v>
      </c>
      <c r="AN77" s="7">
        <f t="shared" si="82"/>
        <v>4.5500000000000016</v>
      </c>
      <c r="AQ77" t="s">
        <v>75</v>
      </c>
      <c r="AR77" s="7">
        <f t="shared" si="83"/>
        <v>26.89227812718379</v>
      </c>
      <c r="AS77">
        <v>53</v>
      </c>
      <c r="AT77">
        <v>8</v>
      </c>
      <c r="AU77" s="2">
        <f t="shared" si="84"/>
        <v>0.15094339622641509</v>
      </c>
      <c r="AV77" s="7">
        <f t="shared" si="85"/>
        <v>4.4793850454227808</v>
      </c>
      <c r="AW77">
        <v>25</v>
      </c>
      <c r="AX77" s="2">
        <f t="shared" si="86"/>
        <v>0.47169811320754718</v>
      </c>
      <c r="AY77" s="7">
        <f t="shared" si="87"/>
        <v>3.433962264150944</v>
      </c>
      <c r="AZ77">
        <v>31</v>
      </c>
      <c r="BA77" s="2">
        <f t="shared" si="88"/>
        <v>0.58490566037735847</v>
      </c>
      <c r="BB77" s="7">
        <f t="shared" si="89"/>
        <v>6.6981132075471699</v>
      </c>
      <c r="BC77">
        <v>3</v>
      </c>
      <c r="BD77" s="2">
        <f t="shared" si="90"/>
        <v>5.6603773584905662E-2</v>
      </c>
      <c r="BE77" s="7">
        <f t="shared" si="91"/>
        <v>2.2641509433962264</v>
      </c>
      <c r="BF77">
        <v>0.26100000000000001</v>
      </c>
      <c r="BG77" s="7">
        <f t="shared" si="92"/>
        <v>5.9166666666666679</v>
      </c>
      <c r="BH77">
        <v>0.76400000000000001</v>
      </c>
      <c r="BI77" s="7">
        <f t="shared" si="93"/>
        <v>4.1000000000000005</v>
      </c>
      <c r="BM77" t="s">
        <v>261</v>
      </c>
      <c r="BN77" s="7">
        <f t="shared" si="94"/>
        <v>28.952869227251945</v>
      </c>
      <c r="BO77">
        <v>81</v>
      </c>
      <c r="BP77">
        <v>11</v>
      </c>
      <c r="BQ77" s="2">
        <f t="shared" si="95"/>
        <v>0.13580246913580246</v>
      </c>
      <c r="BR77" s="7">
        <f t="shared" si="96"/>
        <v>3.9186099679926834</v>
      </c>
      <c r="BS77">
        <v>43</v>
      </c>
      <c r="BT77" s="2">
        <f t="shared" si="97"/>
        <v>0.53086419753086422</v>
      </c>
      <c r="BU77" s="7">
        <f t="shared" si="98"/>
        <v>4.6172839506172849</v>
      </c>
      <c r="BV77">
        <v>32</v>
      </c>
      <c r="BW77" s="2">
        <f t="shared" si="99"/>
        <v>0.39506172839506171</v>
      </c>
      <c r="BX77" s="7">
        <f t="shared" ref="BX77:BX108" si="107">MAX(1,(MIN(10,(BW77 - 0.25) / (0.75 - 0.25)*10)))</f>
        <v>2.9012345679012341</v>
      </c>
      <c r="BY77">
        <v>15</v>
      </c>
      <c r="BZ77" s="2">
        <f t="shared" si="100"/>
        <v>0.18518518518518517</v>
      </c>
      <c r="CA77" s="7">
        <f t="shared" si="101"/>
        <v>7.4074074074074066</v>
      </c>
      <c r="CB77">
        <v>0.26300000000000001</v>
      </c>
      <c r="CC77" s="7">
        <f t="shared" si="102"/>
        <v>6.0833333333333339</v>
      </c>
      <c r="CD77">
        <v>0.76100000000000001</v>
      </c>
      <c r="CE77" s="7">
        <f t="shared" si="103"/>
        <v>4.0250000000000004</v>
      </c>
    </row>
    <row r="78" spans="1:83" x14ac:dyDescent="0.25">
      <c r="A78" t="s">
        <v>64</v>
      </c>
      <c r="B78" s="7">
        <f t="shared" si="64"/>
        <v>28.90262159750111</v>
      </c>
      <c r="C78">
        <v>415</v>
      </c>
      <c r="D78">
        <v>92</v>
      </c>
      <c r="E78" s="2">
        <f t="shared" si="65"/>
        <v>0.22168674698795179</v>
      </c>
      <c r="F78" s="7">
        <f t="shared" si="66"/>
        <v>7.0995091477019177</v>
      </c>
      <c r="G78">
        <v>213</v>
      </c>
      <c r="H78" s="2">
        <f t="shared" si="67"/>
        <v>0.51325301204819274</v>
      </c>
      <c r="I78" s="7">
        <f t="shared" si="68"/>
        <v>4.2650602409638552</v>
      </c>
      <c r="J78">
        <v>239</v>
      </c>
      <c r="K78" s="2">
        <f t="shared" si="69"/>
        <v>0.57590361445783134</v>
      </c>
      <c r="L78" s="7">
        <f t="shared" si="104"/>
        <v>6.5180722891566267</v>
      </c>
      <c r="M78">
        <v>6</v>
      </c>
      <c r="N78" s="2">
        <f t="shared" si="70"/>
        <v>1.4457831325301205E-2</v>
      </c>
      <c r="O78" s="7">
        <f t="shared" si="71"/>
        <v>0.57831325301204817</v>
      </c>
      <c r="P78">
        <v>0.246</v>
      </c>
      <c r="Q78" s="7">
        <f t="shared" si="72"/>
        <v>4.6666666666666661</v>
      </c>
      <c r="R78">
        <v>0.83099999999999996</v>
      </c>
      <c r="S78" s="7">
        <f t="shared" si="44"/>
        <v>5.7749999999999986</v>
      </c>
      <c r="V78" t="s">
        <v>199</v>
      </c>
      <c r="W78" s="7">
        <f t="shared" si="73"/>
        <v>27.102339181286549</v>
      </c>
      <c r="X78">
        <v>152</v>
      </c>
      <c r="Y78">
        <v>21</v>
      </c>
      <c r="Z78" s="2">
        <f t="shared" si="74"/>
        <v>0.13815789473684212</v>
      </c>
      <c r="AA78" s="7">
        <f t="shared" si="75"/>
        <v>4.0058479532163744</v>
      </c>
      <c r="AB78">
        <v>94</v>
      </c>
      <c r="AC78" s="2">
        <f t="shared" si="76"/>
        <v>0.61842105263157898</v>
      </c>
      <c r="AD78" s="7">
        <f t="shared" si="77"/>
        <v>6.3684210526315796</v>
      </c>
      <c r="AE78">
        <v>71</v>
      </c>
      <c r="AF78" s="2">
        <f t="shared" si="78"/>
        <v>0.46710526315789475</v>
      </c>
      <c r="AG78" s="7">
        <f t="shared" si="105"/>
        <v>4.3421052631578947</v>
      </c>
      <c r="AH78">
        <v>4</v>
      </c>
      <c r="AI78" s="2">
        <f t="shared" si="79"/>
        <v>2.6315789473684209E-2</v>
      </c>
      <c r="AJ78" s="7">
        <f t="shared" si="80"/>
        <v>1.0526315789473684</v>
      </c>
      <c r="AK78">
        <v>0.26600000000000001</v>
      </c>
      <c r="AL78" s="7">
        <f t="shared" si="81"/>
        <v>6.3333333333333339</v>
      </c>
      <c r="AM78">
        <v>0.8</v>
      </c>
      <c r="AN78" s="7">
        <f t="shared" si="82"/>
        <v>5.0000000000000009</v>
      </c>
      <c r="AQ78" t="s">
        <v>182</v>
      </c>
      <c r="AR78" s="7">
        <f t="shared" si="83"/>
        <v>26.845969498910677</v>
      </c>
      <c r="AS78">
        <v>51</v>
      </c>
      <c r="AT78">
        <v>3</v>
      </c>
      <c r="AU78" s="2">
        <f t="shared" si="84"/>
        <v>5.8823529411764705E-2</v>
      </c>
      <c r="AV78" s="7">
        <f t="shared" si="85"/>
        <v>1.0675381263616557</v>
      </c>
      <c r="AW78">
        <v>21</v>
      </c>
      <c r="AX78" s="2">
        <f t="shared" si="86"/>
        <v>0.41176470588235292</v>
      </c>
      <c r="AY78" s="7">
        <f t="shared" si="87"/>
        <v>2.2352941176470589</v>
      </c>
      <c r="AZ78">
        <v>27</v>
      </c>
      <c r="BA78" s="2">
        <f t="shared" si="88"/>
        <v>0.52941176470588236</v>
      </c>
      <c r="BB78" s="7">
        <f t="shared" si="89"/>
        <v>5.5882352941176467</v>
      </c>
      <c r="BC78">
        <v>5</v>
      </c>
      <c r="BD78" s="2">
        <f t="shared" si="90"/>
        <v>9.8039215686274508E-2</v>
      </c>
      <c r="BE78" s="7">
        <f t="shared" si="91"/>
        <v>3.9215686274509802</v>
      </c>
      <c r="BF78">
        <v>0.30199999999999999</v>
      </c>
      <c r="BG78" s="7">
        <f t="shared" si="92"/>
        <v>9.3333333333333321</v>
      </c>
      <c r="BH78">
        <v>0.78800000000000003</v>
      </c>
      <c r="BI78" s="7">
        <f t="shared" si="93"/>
        <v>4.7000000000000011</v>
      </c>
      <c r="BM78" t="s">
        <v>40</v>
      </c>
      <c r="BN78" s="7">
        <f t="shared" si="94"/>
        <v>28.891305329719966</v>
      </c>
      <c r="BO78">
        <v>82</v>
      </c>
      <c r="BP78">
        <v>13</v>
      </c>
      <c r="BQ78" s="2">
        <f t="shared" si="95"/>
        <v>0.15853658536585366</v>
      </c>
      <c r="BR78" s="7">
        <f t="shared" si="96"/>
        <v>4.760614272809395</v>
      </c>
      <c r="BS78">
        <v>45</v>
      </c>
      <c r="BT78" s="2">
        <f t="shared" si="97"/>
        <v>0.54878048780487809</v>
      </c>
      <c r="BU78" s="7">
        <f t="shared" si="98"/>
        <v>4.9756097560975618</v>
      </c>
      <c r="BV78">
        <v>41</v>
      </c>
      <c r="BW78" s="2">
        <f t="shared" si="99"/>
        <v>0.5</v>
      </c>
      <c r="BX78" s="7">
        <f t="shared" si="107"/>
        <v>5</v>
      </c>
      <c r="BY78">
        <v>3</v>
      </c>
      <c r="BZ78" s="2">
        <f t="shared" si="100"/>
        <v>3.6585365853658534E-2</v>
      </c>
      <c r="CA78" s="7">
        <f t="shared" si="101"/>
        <v>1.4634146341463414</v>
      </c>
      <c r="CB78">
        <v>0.27300000000000002</v>
      </c>
      <c r="CC78" s="7">
        <f t="shared" si="102"/>
        <v>6.9166666666666687</v>
      </c>
      <c r="CD78">
        <v>0.83099999999999996</v>
      </c>
      <c r="CE78" s="7">
        <f t="shared" si="103"/>
        <v>5.7749999999999986</v>
      </c>
    </row>
    <row r="79" spans="1:83" x14ac:dyDescent="0.25">
      <c r="A79" t="s">
        <v>68</v>
      </c>
      <c r="B79" s="7">
        <f t="shared" si="64"/>
        <v>28.89700588438906</v>
      </c>
      <c r="C79">
        <v>428</v>
      </c>
      <c r="D79">
        <v>110</v>
      </c>
      <c r="E79" s="2">
        <f t="shared" si="65"/>
        <v>0.2570093457943925</v>
      </c>
      <c r="F79" s="7">
        <f t="shared" si="66"/>
        <v>8.4077535479404624</v>
      </c>
      <c r="G79">
        <v>249</v>
      </c>
      <c r="H79" s="2">
        <f t="shared" si="67"/>
        <v>0.58177570093457942</v>
      </c>
      <c r="I79" s="7">
        <f t="shared" si="68"/>
        <v>5.6355140186915884</v>
      </c>
      <c r="J79">
        <v>244</v>
      </c>
      <c r="K79" s="2">
        <f t="shared" si="69"/>
        <v>0.57009345794392519</v>
      </c>
      <c r="L79" s="7">
        <f t="shared" si="104"/>
        <v>6.4018691588785037</v>
      </c>
      <c r="M79">
        <v>15</v>
      </c>
      <c r="N79" s="2">
        <f t="shared" si="70"/>
        <v>3.5046728971962614E-2</v>
      </c>
      <c r="O79" s="7">
        <f t="shared" si="71"/>
        <v>1.4018691588785046</v>
      </c>
      <c r="P79">
        <v>0.20799999999999999</v>
      </c>
      <c r="Q79" s="7">
        <f t="shared" si="72"/>
        <v>1.4999999999999991</v>
      </c>
      <c r="R79">
        <v>0.82199999999999995</v>
      </c>
      <c r="S79" s="7">
        <f t="shared" si="44"/>
        <v>5.5499999999999989</v>
      </c>
      <c r="V79" t="s">
        <v>204</v>
      </c>
      <c r="W79" s="7">
        <f t="shared" si="73"/>
        <v>27.039956177551598</v>
      </c>
      <c r="X79">
        <v>131</v>
      </c>
      <c r="Y79">
        <v>22</v>
      </c>
      <c r="Z79" s="2">
        <f t="shared" si="74"/>
        <v>0.16793893129770993</v>
      </c>
      <c r="AA79" s="7">
        <f t="shared" si="75"/>
        <v>5.1088493073225898</v>
      </c>
      <c r="AB79">
        <v>73</v>
      </c>
      <c r="AC79" s="2">
        <f t="shared" si="76"/>
        <v>0.5572519083969466</v>
      </c>
      <c r="AD79" s="7">
        <f t="shared" si="77"/>
        <v>5.1450381679389325</v>
      </c>
      <c r="AE79">
        <v>71</v>
      </c>
      <c r="AF79" s="2">
        <f t="shared" si="78"/>
        <v>0.5419847328244275</v>
      </c>
      <c r="AG79" s="7">
        <f t="shared" si="105"/>
        <v>5.8396946564885504</v>
      </c>
      <c r="AH79">
        <v>4</v>
      </c>
      <c r="AI79" s="2">
        <f t="shared" si="79"/>
        <v>3.0534351145038167E-2</v>
      </c>
      <c r="AJ79" s="7">
        <f t="shared" si="80"/>
        <v>1.2213740458015268</v>
      </c>
      <c r="AK79">
        <v>0.25600000000000001</v>
      </c>
      <c r="AL79" s="7">
        <f t="shared" si="81"/>
        <v>5.5</v>
      </c>
      <c r="AM79">
        <v>0.76900000000000002</v>
      </c>
      <c r="AN79" s="7">
        <f t="shared" si="82"/>
        <v>4.2250000000000014</v>
      </c>
      <c r="AQ79" t="s">
        <v>57</v>
      </c>
      <c r="AR79" s="7">
        <f t="shared" si="83"/>
        <v>26.785350076103498</v>
      </c>
      <c r="AS79">
        <v>73</v>
      </c>
      <c r="AT79">
        <v>9</v>
      </c>
      <c r="AU79" s="2">
        <f t="shared" si="84"/>
        <v>0.12328767123287671</v>
      </c>
      <c r="AV79" s="7">
        <f t="shared" si="85"/>
        <v>3.455098934550989</v>
      </c>
      <c r="AW79">
        <v>41</v>
      </c>
      <c r="AX79" s="2">
        <f t="shared" si="86"/>
        <v>0.56164383561643838</v>
      </c>
      <c r="AY79" s="7">
        <f t="shared" si="87"/>
        <v>5.2328767123287676</v>
      </c>
      <c r="AZ79">
        <v>35</v>
      </c>
      <c r="BA79" s="2">
        <f t="shared" si="88"/>
        <v>0.47945205479452052</v>
      </c>
      <c r="BB79" s="7">
        <f t="shared" si="89"/>
        <v>4.5890410958904102</v>
      </c>
      <c r="BC79">
        <v>0</v>
      </c>
      <c r="BD79" s="2">
        <f t="shared" si="90"/>
        <v>0</v>
      </c>
      <c r="BE79" s="7">
        <f t="shared" si="91"/>
        <v>0</v>
      </c>
      <c r="BF79">
        <v>0.28399999999999997</v>
      </c>
      <c r="BG79" s="7">
        <f t="shared" si="92"/>
        <v>7.8333333333333313</v>
      </c>
      <c r="BH79">
        <v>0.82699999999999996</v>
      </c>
      <c r="BI79" s="7">
        <f t="shared" si="93"/>
        <v>5.6749999999999989</v>
      </c>
      <c r="BM79" t="s">
        <v>580</v>
      </c>
      <c r="BN79" s="7">
        <f t="shared" si="94"/>
        <v>28.681584362139915</v>
      </c>
      <c r="BO79">
        <v>45</v>
      </c>
      <c r="BP79">
        <v>8</v>
      </c>
      <c r="BQ79" s="2">
        <f t="shared" si="95"/>
        <v>0.17777777777777778</v>
      </c>
      <c r="BR79" s="7">
        <f t="shared" si="96"/>
        <v>5.4732510288065841</v>
      </c>
      <c r="BS79">
        <v>26</v>
      </c>
      <c r="BT79" s="2">
        <f t="shared" si="97"/>
        <v>0.57777777777777772</v>
      </c>
      <c r="BU79" s="7">
        <f t="shared" si="98"/>
        <v>5.5555555555555545</v>
      </c>
      <c r="BV79">
        <v>23</v>
      </c>
      <c r="BW79" s="2">
        <f t="shared" si="99"/>
        <v>0.51111111111111107</v>
      </c>
      <c r="BX79" s="7">
        <f t="shared" si="107"/>
        <v>5.2222222222222214</v>
      </c>
      <c r="BY79">
        <v>1</v>
      </c>
      <c r="BZ79" s="2">
        <f t="shared" si="100"/>
        <v>2.2222222222222223E-2</v>
      </c>
      <c r="CA79" s="7">
        <f t="shared" si="101"/>
        <v>0.88888888888888895</v>
      </c>
      <c r="CB79">
        <v>0.27</v>
      </c>
      <c r="CC79" s="7">
        <f t="shared" si="102"/>
        <v>6.6666666666666687</v>
      </c>
      <c r="CD79">
        <v>0.79500000000000004</v>
      </c>
      <c r="CE79" s="7">
        <f t="shared" si="103"/>
        <v>4.8750000000000018</v>
      </c>
    </row>
    <row r="80" spans="1:83" x14ac:dyDescent="0.25">
      <c r="A80" t="s">
        <v>112</v>
      </c>
      <c r="B80" s="7">
        <f t="shared" si="64"/>
        <v>28.806178528759176</v>
      </c>
      <c r="C80">
        <v>434</v>
      </c>
      <c r="D80">
        <v>46</v>
      </c>
      <c r="E80" s="2">
        <f t="shared" si="65"/>
        <v>0.10599078341013825</v>
      </c>
      <c r="F80" s="7">
        <f t="shared" si="66"/>
        <v>2.8144734596347498</v>
      </c>
      <c r="G80">
        <v>242</v>
      </c>
      <c r="H80" s="2">
        <f t="shared" si="67"/>
        <v>0.55760368663594473</v>
      </c>
      <c r="I80" s="7">
        <f t="shared" si="68"/>
        <v>5.152073732718895</v>
      </c>
      <c r="J80">
        <v>229</v>
      </c>
      <c r="K80" s="2">
        <f t="shared" si="69"/>
        <v>0.52764976958525345</v>
      </c>
      <c r="L80" s="7">
        <f t="shared" si="104"/>
        <v>5.5529953917050694</v>
      </c>
      <c r="M80">
        <v>40</v>
      </c>
      <c r="N80" s="2">
        <f t="shared" si="70"/>
        <v>9.2165898617511524E-2</v>
      </c>
      <c r="O80" s="7">
        <f t="shared" si="71"/>
        <v>3.6866359447004609</v>
      </c>
      <c r="P80">
        <v>0.27400000000000002</v>
      </c>
      <c r="Q80" s="7">
        <f t="shared" si="72"/>
        <v>7.0000000000000018</v>
      </c>
      <c r="R80">
        <v>0.78400000000000003</v>
      </c>
      <c r="S80" s="7">
        <f t="shared" ref="S80:S143" si="108">MAX(1,(MIN(10,(R80 - 0.6) / (1 - 0.6)*10)))</f>
        <v>4.6000000000000014</v>
      </c>
      <c r="V80" t="s">
        <v>42</v>
      </c>
      <c r="W80" s="7">
        <f t="shared" si="73"/>
        <v>26.928429355281203</v>
      </c>
      <c r="X80">
        <v>135</v>
      </c>
      <c r="Y80">
        <v>26</v>
      </c>
      <c r="Z80" s="2">
        <f t="shared" si="74"/>
        <v>0.19259259259259259</v>
      </c>
      <c r="AA80" s="7">
        <f t="shared" si="75"/>
        <v>6.0219478737997258</v>
      </c>
      <c r="AB80">
        <v>73</v>
      </c>
      <c r="AC80" s="2">
        <f t="shared" si="76"/>
        <v>0.54074074074074074</v>
      </c>
      <c r="AD80" s="7">
        <f t="shared" si="77"/>
        <v>4.8148148148148149</v>
      </c>
      <c r="AE80">
        <v>72</v>
      </c>
      <c r="AF80" s="2">
        <f t="shared" si="78"/>
        <v>0.53333333333333333</v>
      </c>
      <c r="AG80" s="7">
        <f t="shared" si="105"/>
        <v>5.6666666666666661</v>
      </c>
      <c r="AH80">
        <v>0</v>
      </c>
      <c r="AI80" s="2">
        <f t="shared" si="79"/>
        <v>0</v>
      </c>
      <c r="AJ80" s="7">
        <f t="shared" si="80"/>
        <v>0</v>
      </c>
      <c r="AK80">
        <v>0.247</v>
      </c>
      <c r="AL80" s="7">
        <f t="shared" si="81"/>
        <v>4.75</v>
      </c>
      <c r="AM80">
        <v>0.82699999999999996</v>
      </c>
      <c r="AN80" s="7">
        <f t="shared" si="82"/>
        <v>5.6749999999999989</v>
      </c>
      <c r="AQ80" t="s">
        <v>198</v>
      </c>
      <c r="AR80" s="7">
        <f t="shared" si="83"/>
        <v>26.687645865043123</v>
      </c>
      <c r="AS80">
        <v>73</v>
      </c>
      <c r="AT80">
        <v>7</v>
      </c>
      <c r="AU80" s="2">
        <f t="shared" si="84"/>
        <v>9.5890410958904104E-2</v>
      </c>
      <c r="AV80" s="7">
        <f t="shared" si="85"/>
        <v>2.4403855910705223</v>
      </c>
      <c r="AW80">
        <v>33</v>
      </c>
      <c r="AX80" s="2">
        <f t="shared" si="86"/>
        <v>0.45205479452054792</v>
      </c>
      <c r="AY80" s="7">
        <f t="shared" si="87"/>
        <v>3.0410958904109586</v>
      </c>
      <c r="AZ80">
        <v>33</v>
      </c>
      <c r="BA80" s="2">
        <f t="shared" si="88"/>
        <v>0.45205479452054792</v>
      </c>
      <c r="BB80" s="7">
        <f t="shared" si="89"/>
        <v>4.0410958904109586</v>
      </c>
      <c r="BC80">
        <v>17</v>
      </c>
      <c r="BD80" s="2">
        <f t="shared" si="90"/>
        <v>0.23287671232876711</v>
      </c>
      <c r="BE80" s="7">
        <f t="shared" si="91"/>
        <v>9.3150684931506849</v>
      </c>
      <c r="BF80">
        <v>0.253</v>
      </c>
      <c r="BG80" s="7">
        <f t="shared" si="92"/>
        <v>5.25</v>
      </c>
      <c r="BH80">
        <v>0.70399999999999996</v>
      </c>
      <c r="BI80" s="7">
        <f t="shared" si="93"/>
        <v>2.5999999999999996</v>
      </c>
      <c r="BM80" t="s">
        <v>87</v>
      </c>
      <c r="BN80" s="7">
        <f t="shared" si="94"/>
        <v>28.528189300411519</v>
      </c>
      <c r="BO80">
        <v>72</v>
      </c>
      <c r="BP80">
        <v>17</v>
      </c>
      <c r="BQ80" s="2">
        <f t="shared" si="95"/>
        <v>0.2361111111111111</v>
      </c>
      <c r="BR80" s="7">
        <f t="shared" si="96"/>
        <v>7.6337448559670769</v>
      </c>
      <c r="BS80">
        <v>34</v>
      </c>
      <c r="BT80" s="2">
        <f t="shared" si="97"/>
        <v>0.47222222222222221</v>
      </c>
      <c r="BU80" s="7">
        <f t="shared" si="98"/>
        <v>3.4444444444444446</v>
      </c>
      <c r="BV80">
        <v>48</v>
      </c>
      <c r="BW80" s="2">
        <f t="shared" si="99"/>
        <v>0.66666666666666663</v>
      </c>
      <c r="BX80" s="7">
        <f t="shared" si="107"/>
        <v>8.3333333333333321</v>
      </c>
      <c r="BY80">
        <v>0</v>
      </c>
      <c r="BZ80" s="2">
        <f t="shared" si="100"/>
        <v>0</v>
      </c>
      <c r="CA80" s="7">
        <f t="shared" si="101"/>
        <v>0</v>
      </c>
      <c r="CB80">
        <v>0.249</v>
      </c>
      <c r="CC80" s="7">
        <f t="shared" si="102"/>
        <v>4.9166666666666661</v>
      </c>
      <c r="CD80">
        <v>0.76800000000000002</v>
      </c>
      <c r="CE80" s="7">
        <f t="shared" si="103"/>
        <v>4.2000000000000011</v>
      </c>
    </row>
    <row r="81" spans="1:83" x14ac:dyDescent="0.25">
      <c r="A81" t="s">
        <v>107</v>
      </c>
      <c r="B81" s="7">
        <f t="shared" si="64"/>
        <v>28.598386000679582</v>
      </c>
      <c r="C81">
        <v>436</v>
      </c>
      <c r="D81">
        <v>74</v>
      </c>
      <c r="E81" s="2">
        <f t="shared" si="65"/>
        <v>0.16972477064220184</v>
      </c>
      <c r="F81" s="7">
        <f t="shared" si="66"/>
        <v>5.1749915052667355</v>
      </c>
      <c r="G81">
        <v>217</v>
      </c>
      <c r="H81" s="2">
        <f t="shared" si="67"/>
        <v>0.49770642201834864</v>
      </c>
      <c r="I81" s="7">
        <f t="shared" si="68"/>
        <v>3.954128440366973</v>
      </c>
      <c r="J81">
        <v>234</v>
      </c>
      <c r="K81" s="2">
        <f t="shared" si="69"/>
        <v>0.53669724770642202</v>
      </c>
      <c r="L81" s="7">
        <f t="shared" si="104"/>
        <v>5.7339449541284404</v>
      </c>
      <c r="M81">
        <v>26</v>
      </c>
      <c r="N81" s="2">
        <f t="shared" si="70"/>
        <v>5.9633027522935783E-2</v>
      </c>
      <c r="O81" s="7">
        <f t="shared" si="71"/>
        <v>2.3853211009174311</v>
      </c>
      <c r="P81">
        <v>0.26800000000000002</v>
      </c>
      <c r="Q81" s="7">
        <f t="shared" si="72"/>
        <v>6.5000000000000018</v>
      </c>
      <c r="R81">
        <v>0.79400000000000004</v>
      </c>
      <c r="S81" s="7">
        <f t="shared" si="108"/>
        <v>4.8500000000000014</v>
      </c>
      <c r="V81" t="s">
        <v>141</v>
      </c>
      <c r="W81" s="7">
        <f t="shared" si="73"/>
        <v>26.914784155015944</v>
      </c>
      <c r="X81">
        <v>151</v>
      </c>
      <c r="Y81">
        <v>23</v>
      </c>
      <c r="Z81" s="2">
        <f t="shared" si="74"/>
        <v>0.15231788079470199</v>
      </c>
      <c r="AA81" s="7">
        <f t="shared" si="75"/>
        <v>4.5302918812852582</v>
      </c>
      <c r="AB81">
        <v>80</v>
      </c>
      <c r="AC81" s="2">
        <f t="shared" si="76"/>
        <v>0.5298013245033113</v>
      </c>
      <c r="AD81" s="7">
        <f t="shared" si="77"/>
        <v>4.596026490066226</v>
      </c>
      <c r="AE81">
        <v>86</v>
      </c>
      <c r="AF81" s="2">
        <f t="shared" si="78"/>
        <v>0.56953642384105962</v>
      </c>
      <c r="AG81" s="7">
        <f t="shared" si="105"/>
        <v>6.3907284768211925</v>
      </c>
      <c r="AH81">
        <v>6</v>
      </c>
      <c r="AI81" s="2">
        <f t="shared" si="79"/>
        <v>3.9735099337748346E-2</v>
      </c>
      <c r="AJ81" s="7">
        <f t="shared" si="80"/>
        <v>1.5894039735099339</v>
      </c>
      <c r="AK81">
        <v>0.254</v>
      </c>
      <c r="AL81" s="7">
        <f t="shared" si="81"/>
        <v>5.333333333333333</v>
      </c>
      <c r="AM81">
        <v>0.77900000000000003</v>
      </c>
      <c r="AN81" s="7">
        <f t="shared" si="82"/>
        <v>4.4750000000000014</v>
      </c>
      <c r="AQ81" t="s">
        <v>59</v>
      </c>
      <c r="AR81" s="7">
        <f t="shared" si="83"/>
        <v>26.674891067538123</v>
      </c>
      <c r="AS81">
        <v>68</v>
      </c>
      <c r="AT81">
        <v>4</v>
      </c>
      <c r="AU81" s="2">
        <f t="shared" si="84"/>
        <v>5.8823529411764705E-2</v>
      </c>
      <c r="AV81" s="7">
        <f t="shared" si="85"/>
        <v>1.0675381263616557</v>
      </c>
      <c r="AW81">
        <v>34</v>
      </c>
      <c r="AX81" s="2">
        <f t="shared" si="86"/>
        <v>0.5</v>
      </c>
      <c r="AY81" s="7">
        <f t="shared" si="87"/>
        <v>4</v>
      </c>
      <c r="AZ81">
        <v>33</v>
      </c>
      <c r="BA81" s="2">
        <f t="shared" si="88"/>
        <v>0.48529411764705882</v>
      </c>
      <c r="BB81" s="7">
        <f t="shared" si="89"/>
        <v>4.7058823529411766</v>
      </c>
      <c r="BC81">
        <v>2</v>
      </c>
      <c r="BD81" s="2">
        <f t="shared" si="90"/>
        <v>2.9411764705882353E-2</v>
      </c>
      <c r="BE81" s="7">
        <f t="shared" si="91"/>
        <v>1.1764705882352942</v>
      </c>
      <c r="BF81">
        <v>0.31900000000000001</v>
      </c>
      <c r="BG81" s="7">
        <f t="shared" si="92"/>
        <v>10</v>
      </c>
      <c r="BH81">
        <v>0.82899999999999996</v>
      </c>
      <c r="BI81" s="7">
        <f t="shared" si="93"/>
        <v>5.7249999999999988</v>
      </c>
      <c r="BM81" t="s">
        <v>116</v>
      </c>
      <c r="BN81" s="7">
        <f t="shared" si="94"/>
        <v>28.50277777777778</v>
      </c>
      <c r="BO81">
        <v>50</v>
      </c>
      <c r="BP81">
        <v>12</v>
      </c>
      <c r="BQ81" s="2">
        <f t="shared" si="95"/>
        <v>0.24</v>
      </c>
      <c r="BR81" s="7">
        <f t="shared" si="96"/>
        <v>7.7777777777777768</v>
      </c>
      <c r="BS81">
        <v>27</v>
      </c>
      <c r="BT81" s="2">
        <f t="shared" si="97"/>
        <v>0.54</v>
      </c>
      <c r="BU81" s="7">
        <f t="shared" si="98"/>
        <v>4.8000000000000007</v>
      </c>
      <c r="BV81">
        <v>32</v>
      </c>
      <c r="BW81" s="2">
        <f t="shared" si="99"/>
        <v>0.64</v>
      </c>
      <c r="BX81" s="7">
        <f t="shared" si="107"/>
        <v>7.8000000000000007</v>
      </c>
      <c r="BY81">
        <v>1</v>
      </c>
      <c r="BZ81" s="2">
        <f t="shared" si="100"/>
        <v>0.02</v>
      </c>
      <c r="CA81" s="7">
        <f t="shared" si="101"/>
        <v>0.8</v>
      </c>
      <c r="CB81">
        <v>0.22</v>
      </c>
      <c r="CC81" s="7">
        <f t="shared" si="102"/>
        <v>2.5</v>
      </c>
      <c r="CD81">
        <v>0.79300000000000004</v>
      </c>
      <c r="CE81" s="7">
        <f t="shared" si="103"/>
        <v>4.8250000000000011</v>
      </c>
    </row>
    <row r="82" spans="1:83" x14ac:dyDescent="0.25">
      <c r="A82" t="s">
        <v>74</v>
      </c>
      <c r="B82" s="7">
        <f t="shared" si="64"/>
        <v>28.540001802288902</v>
      </c>
      <c r="C82">
        <v>411</v>
      </c>
      <c r="D82">
        <v>92</v>
      </c>
      <c r="E82" s="2">
        <f t="shared" si="65"/>
        <v>0.22384428223844283</v>
      </c>
      <c r="F82" s="7">
        <f t="shared" si="66"/>
        <v>7.179417860683067</v>
      </c>
      <c r="G82">
        <v>189</v>
      </c>
      <c r="H82" s="2">
        <f t="shared" si="67"/>
        <v>0.45985401459854014</v>
      </c>
      <c r="I82" s="7">
        <f t="shared" si="68"/>
        <v>3.1970802919708028</v>
      </c>
      <c r="J82">
        <v>231</v>
      </c>
      <c r="K82" s="2">
        <f t="shared" si="69"/>
        <v>0.56204379562043794</v>
      </c>
      <c r="L82" s="7">
        <f t="shared" si="104"/>
        <v>6.2408759124087592</v>
      </c>
      <c r="M82">
        <v>4</v>
      </c>
      <c r="N82" s="2">
        <f t="shared" si="70"/>
        <v>9.7323600973236012E-3</v>
      </c>
      <c r="O82" s="7">
        <f t="shared" si="71"/>
        <v>0.38929440389294406</v>
      </c>
      <c r="P82">
        <v>0.26</v>
      </c>
      <c r="Q82" s="7">
        <f t="shared" si="72"/>
        <v>5.8333333333333339</v>
      </c>
      <c r="R82">
        <v>0.82799999999999996</v>
      </c>
      <c r="S82" s="7">
        <f t="shared" si="108"/>
        <v>5.6999999999999993</v>
      </c>
      <c r="V82" t="s">
        <v>86</v>
      </c>
      <c r="W82" s="7">
        <f t="shared" si="73"/>
        <v>26.805994152046782</v>
      </c>
      <c r="X82">
        <v>152</v>
      </c>
      <c r="Y82">
        <v>18</v>
      </c>
      <c r="Z82" s="2">
        <f t="shared" si="74"/>
        <v>0.11842105263157894</v>
      </c>
      <c r="AA82" s="7">
        <f t="shared" si="75"/>
        <v>3.2748538011695905</v>
      </c>
      <c r="AB82">
        <v>85</v>
      </c>
      <c r="AC82" s="2">
        <f t="shared" si="76"/>
        <v>0.55921052631578949</v>
      </c>
      <c r="AD82" s="7">
        <f t="shared" si="77"/>
        <v>5.1842105263157903</v>
      </c>
      <c r="AE82">
        <v>73</v>
      </c>
      <c r="AF82" s="2">
        <f t="shared" si="78"/>
        <v>0.48026315789473684</v>
      </c>
      <c r="AG82" s="7">
        <f t="shared" si="105"/>
        <v>4.6052631578947363</v>
      </c>
      <c r="AH82">
        <v>0</v>
      </c>
      <c r="AI82" s="2">
        <f t="shared" si="79"/>
        <v>0</v>
      </c>
      <c r="AJ82" s="7">
        <f t="shared" si="80"/>
        <v>0</v>
      </c>
      <c r="AK82">
        <v>0.29099999999999998</v>
      </c>
      <c r="AL82" s="7">
        <f t="shared" si="81"/>
        <v>8.4166666666666661</v>
      </c>
      <c r="AM82">
        <v>0.81299999999999994</v>
      </c>
      <c r="AN82" s="7">
        <f t="shared" si="82"/>
        <v>5.3249999999999984</v>
      </c>
      <c r="AQ82" t="s">
        <v>128</v>
      </c>
      <c r="AR82" s="7">
        <f t="shared" si="83"/>
        <v>26.280212620027434</v>
      </c>
      <c r="AS82">
        <v>54</v>
      </c>
      <c r="AT82">
        <v>13</v>
      </c>
      <c r="AU82" s="2">
        <f t="shared" si="84"/>
        <v>0.24074074074074073</v>
      </c>
      <c r="AV82" s="7">
        <f t="shared" si="85"/>
        <v>7.8052126200274339</v>
      </c>
      <c r="AW82">
        <v>27</v>
      </c>
      <c r="AX82" s="2">
        <f t="shared" si="86"/>
        <v>0.5</v>
      </c>
      <c r="AY82" s="7">
        <f t="shared" si="87"/>
        <v>4</v>
      </c>
      <c r="AZ82">
        <v>27</v>
      </c>
      <c r="BA82" s="2">
        <f t="shared" si="88"/>
        <v>0.5</v>
      </c>
      <c r="BB82" s="7">
        <f t="shared" si="89"/>
        <v>5</v>
      </c>
      <c r="BC82">
        <v>0</v>
      </c>
      <c r="BD82" s="2">
        <f t="shared" si="90"/>
        <v>0</v>
      </c>
      <c r="BE82" s="7">
        <f t="shared" si="91"/>
        <v>0</v>
      </c>
      <c r="BF82">
        <v>0.247</v>
      </c>
      <c r="BG82" s="7">
        <f t="shared" si="92"/>
        <v>4.75</v>
      </c>
      <c r="BH82">
        <v>0.78900000000000003</v>
      </c>
      <c r="BI82" s="7">
        <f t="shared" si="93"/>
        <v>4.7250000000000014</v>
      </c>
      <c r="BM82" t="s">
        <v>198</v>
      </c>
      <c r="BN82" s="7">
        <f t="shared" si="94"/>
        <v>28.439150047483384</v>
      </c>
      <c r="BO82">
        <v>78</v>
      </c>
      <c r="BP82">
        <v>10</v>
      </c>
      <c r="BQ82" s="2">
        <f t="shared" si="95"/>
        <v>0.12820512820512819</v>
      </c>
      <c r="BR82" s="7">
        <f t="shared" si="96"/>
        <v>3.6372269705603033</v>
      </c>
      <c r="BS82">
        <v>42</v>
      </c>
      <c r="BT82" s="2">
        <f t="shared" si="97"/>
        <v>0.53846153846153844</v>
      </c>
      <c r="BU82" s="7">
        <f t="shared" si="98"/>
        <v>4.7692307692307692</v>
      </c>
      <c r="BV82">
        <v>35</v>
      </c>
      <c r="BW82" s="2">
        <f t="shared" si="99"/>
        <v>0.44871794871794873</v>
      </c>
      <c r="BX82" s="7">
        <f t="shared" si="107"/>
        <v>3.9743589743589745</v>
      </c>
      <c r="BY82">
        <v>13</v>
      </c>
      <c r="BZ82" s="2">
        <f t="shared" si="100"/>
        <v>0.16666666666666666</v>
      </c>
      <c r="CA82" s="7">
        <f t="shared" si="101"/>
        <v>6.6666666666666661</v>
      </c>
      <c r="CB82">
        <v>0.255</v>
      </c>
      <c r="CC82" s="7">
        <f t="shared" si="102"/>
        <v>5.4166666666666679</v>
      </c>
      <c r="CD82">
        <v>0.75900000000000001</v>
      </c>
      <c r="CE82" s="7">
        <f t="shared" si="103"/>
        <v>3.9750000000000005</v>
      </c>
    </row>
    <row r="83" spans="1:83" x14ac:dyDescent="0.25">
      <c r="A83" t="s">
        <v>121</v>
      </c>
      <c r="B83" s="7">
        <f t="shared" si="64"/>
        <v>28.509730408207815</v>
      </c>
      <c r="C83">
        <v>509</v>
      </c>
      <c r="D83">
        <v>90</v>
      </c>
      <c r="E83" s="2">
        <f t="shared" si="65"/>
        <v>0.17681728880157171</v>
      </c>
      <c r="F83" s="7">
        <f t="shared" si="66"/>
        <v>5.4376773630211739</v>
      </c>
      <c r="G83">
        <v>268</v>
      </c>
      <c r="H83" s="2">
        <f t="shared" si="67"/>
        <v>0.52652259332023577</v>
      </c>
      <c r="I83" s="7">
        <f t="shared" si="68"/>
        <v>4.5304518664047153</v>
      </c>
      <c r="J83">
        <v>312</v>
      </c>
      <c r="K83" s="2">
        <f t="shared" si="69"/>
        <v>0.61296660117878188</v>
      </c>
      <c r="L83" s="7">
        <f t="shared" si="104"/>
        <v>7.259332023575638</v>
      </c>
      <c r="M83">
        <v>9</v>
      </c>
      <c r="N83" s="2">
        <f t="shared" si="70"/>
        <v>1.768172888015717E-2</v>
      </c>
      <c r="O83" s="7">
        <f t="shared" si="71"/>
        <v>0.70726915520628686</v>
      </c>
      <c r="P83">
        <v>0.25900000000000001</v>
      </c>
      <c r="Q83" s="7">
        <f t="shared" si="72"/>
        <v>5.7500000000000009</v>
      </c>
      <c r="R83">
        <v>0.79300000000000004</v>
      </c>
      <c r="S83" s="7">
        <f t="shared" si="108"/>
        <v>4.8250000000000011</v>
      </c>
      <c r="V83" t="s">
        <v>133</v>
      </c>
      <c r="W83" s="7">
        <f t="shared" si="73"/>
        <v>26.732811016144346</v>
      </c>
      <c r="X83">
        <v>156</v>
      </c>
      <c r="Y83">
        <v>23</v>
      </c>
      <c r="Z83" s="2">
        <f t="shared" si="74"/>
        <v>0.14743589743589744</v>
      </c>
      <c r="AA83" s="7">
        <f t="shared" si="75"/>
        <v>4.349477682811016</v>
      </c>
      <c r="AB83">
        <v>88</v>
      </c>
      <c r="AC83" s="2">
        <f t="shared" si="76"/>
        <v>0.5641025641025641</v>
      </c>
      <c r="AD83" s="7">
        <f t="shared" si="77"/>
        <v>5.2820512820512819</v>
      </c>
      <c r="AE83">
        <v>67</v>
      </c>
      <c r="AF83" s="2">
        <f t="shared" si="78"/>
        <v>0.42948717948717946</v>
      </c>
      <c r="AG83" s="7">
        <f t="shared" si="105"/>
        <v>3.5897435897435894</v>
      </c>
      <c r="AH83">
        <v>20</v>
      </c>
      <c r="AI83" s="2">
        <f t="shared" si="79"/>
        <v>0.12820512820512819</v>
      </c>
      <c r="AJ83" s="7">
        <f t="shared" si="80"/>
        <v>5.1282051282051277</v>
      </c>
      <c r="AK83">
        <v>0.23899999999999999</v>
      </c>
      <c r="AL83" s="7">
        <f t="shared" si="81"/>
        <v>4.083333333333333</v>
      </c>
      <c r="AM83">
        <v>0.77200000000000002</v>
      </c>
      <c r="AN83" s="7">
        <f t="shared" si="82"/>
        <v>4.3000000000000007</v>
      </c>
      <c r="AQ83" t="s">
        <v>271</v>
      </c>
      <c r="AR83" s="7">
        <f t="shared" si="83"/>
        <v>26.105555555555551</v>
      </c>
      <c r="AS83">
        <v>50</v>
      </c>
      <c r="AT83">
        <v>9</v>
      </c>
      <c r="AU83" s="2">
        <f t="shared" si="84"/>
        <v>0.18</v>
      </c>
      <c r="AV83" s="7">
        <f t="shared" si="85"/>
        <v>5.5555555555555545</v>
      </c>
      <c r="AW83">
        <v>21</v>
      </c>
      <c r="AX83" s="2">
        <f t="shared" si="86"/>
        <v>0.42</v>
      </c>
      <c r="AY83" s="7">
        <f t="shared" si="87"/>
        <v>2.4</v>
      </c>
      <c r="AZ83">
        <v>24</v>
      </c>
      <c r="BA83" s="2">
        <f t="shared" si="88"/>
        <v>0.48</v>
      </c>
      <c r="BB83" s="7">
        <f t="shared" si="89"/>
        <v>4.5999999999999996</v>
      </c>
      <c r="BC83">
        <v>0</v>
      </c>
      <c r="BD83" s="2">
        <f t="shared" si="90"/>
        <v>0</v>
      </c>
      <c r="BE83" s="7">
        <f t="shared" si="91"/>
        <v>0</v>
      </c>
      <c r="BF83">
        <v>0.28299999999999997</v>
      </c>
      <c r="BG83" s="7">
        <f t="shared" si="92"/>
        <v>7.7499999999999982</v>
      </c>
      <c r="BH83">
        <v>0.83199999999999996</v>
      </c>
      <c r="BI83" s="7">
        <f t="shared" si="93"/>
        <v>5.8</v>
      </c>
      <c r="BM83" t="s">
        <v>45</v>
      </c>
      <c r="BN83" s="7">
        <f t="shared" si="94"/>
        <v>28.392344809598328</v>
      </c>
      <c r="BO83">
        <v>71</v>
      </c>
      <c r="BP83">
        <v>10</v>
      </c>
      <c r="BQ83" s="2">
        <f t="shared" si="95"/>
        <v>0.14084507042253522</v>
      </c>
      <c r="BR83" s="7">
        <f t="shared" si="96"/>
        <v>4.1053729786124151</v>
      </c>
      <c r="BS83">
        <v>42</v>
      </c>
      <c r="BT83" s="2">
        <f t="shared" si="97"/>
        <v>0.59154929577464788</v>
      </c>
      <c r="BU83" s="7">
        <f t="shared" si="98"/>
        <v>5.830985915492958</v>
      </c>
      <c r="BV83">
        <v>38</v>
      </c>
      <c r="BW83" s="2">
        <f t="shared" si="99"/>
        <v>0.53521126760563376</v>
      </c>
      <c r="BX83" s="7">
        <f t="shared" si="107"/>
        <v>5.7042253521126751</v>
      </c>
      <c r="BY83">
        <v>2</v>
      </c>
      <c r="BZ83" s="2">
        <f t="shared" si="100"/>
        <v>2.8169014084507043E-2</v>
      </c>
      <c r="CA83" s="7">
        <f t="shared" si="101"/>
        <v>1.1267605633802817</v>
      </c>
      <c r="CB83">
        <v>0.27400000000000002</v>
      </c>
      <c r="CC83" s="7">
        <f t="shared" si="102"/>
        <v>7.0000000000000018</v>
      </c>
      <c r="CD83">
        <v>0.78500000000000003</v>
      </c>
      <c r="CE83" s="7">
        <f t="shared" si="103"/>
        <v>4.6250000000000018</v>
      </c>
    </row>
    <row r="84" spans="1:83" x14ac:dyDescent="0.25">
      <c r="A84" t="s">
        <v>99</v>
      </c>
      <c r="B84" s="7">
        <f t="shared" si="64"/>
        <v>28.496741221741221</v>
      </c>
      <c r="C84">
        <v>308</v>
      </c>
      <c r="D84">
        <v>50</v>
      </c>
      <c r="E84" s="2">
        <f t="shared" si="65"/>
        <v>0.16233766233766234</v>
      </c>
      <c r="F84" s="7">
        <f t="shared" si="66"/>
        <v>4.9013949013949007</v>
      </c>
      <c r="G84">
        <v>143</v>
      </c>
      <c r="H84" s="2">
        <f t="shared" si="67"/>
        <v>0.4642857142857143</v>
      </c>
      <c r="I84" s="7">
        <f t="shared" si="68"/>
        <v>3.2857142857142865</v>
      </c>
      <c r="J84">
        <v>165</v>
      </c>
      <c r="K84" s="2">
        <f t="shared" si="69"/>
        <v>0.5357142857142857</v>
      </c>
      <c r="L84" s="7">
        <f t="shared" si="104"/>
        <v>5.7142857142857135</v>
      </c>
      <c r="M84">
        <v>23</v>
      </c>
      <c r="N84" s="2">
        <f t="shared" si="70"/>
        <v>7.4675324675324672E-2</v>
      </c>
      <c r="O84" s="7">
        <f t="shared" si="71"/>
        <v>2.9870129870129869</v>
      </c>
      <c r="P84">
        <v>0.26600000000000001</v>
      </c>
      <c r="Q84" s="7">
        <f t="shared" si="72"/>
        <v>6.3333333333333339</v>
      </c>
      <c r="R84">
        <v>0.81100000000000005</v>
      </c>
      <c r="S84" s="7">
        <f t="shared" si="108"/>
        <v>5.2750000000000021</v>
      </c>
      <c r="V84" t="s">
        <v>151</v>
      </c>
      <c r="W84" s="7">
        <f t="shared" si="73"/>
        <v>26.625629270046744</v>
      </c>
      <c r="X84">
        <v>103</v>
      </c>
      <c r="Y84">
        <v>16</v>
      </c>
      <c r="Z84" s="2">
        <f t="shared" si="74"/>
        <v>0.1553398058252427</v>
      </c>
      <c r="AA84" s="7">
        <f t="shared" si="75"/>
        <v>4.642215030564544</v>
      </c>
      <c r="AB84">
        <v>45</v>
      </c>
      <c r="AC84" s="2">
        <f t="shared" si="76"/>
        <v>0.43689320388349512</v>
      </c>
      <c r="AD84" s="7">
        <f t="shared" si="77"/>
        <v>2.7378640776699026</v>
      </c>
      <c r="AE84">
        <v>50</v>
      </c>
      <c r="AF84" s="2">
        <f t="shared" si="78"/>
        <v>0.4854368932038835</v>
      </c>
      <c r="AG84" s="7">
        <f t="shared" si="105"/>
        <v>4.70873786407767</v>
      </c>
      <c r="AH84">
        <v>9</v>
      </c>
      <c r="AI84" s="2">
        <f t="shared" si="79"/>
        <v>8.7378640776699032E-2</v>
      </c>
      <c r="AJ84" s="7">
        <f t="shared" si="80"/>
        <v>3.4951456310679614</v>
      </c>
      <c r="AK84">
        <v>0.26700000000000002</v>
      </c>
      <c r="AL84" s="7">
        <f t="shared" si="81"/>
        <v>6.4166666666666679</v>
      </c>
      <c r="AM84">
        <v>0.78500000000000003</v>
      </c>
      <c r="AN84" s="7">
        <f t="shared" si="82"/>
        <v>4.6250000000000018</v>
      </c>
      <c r="AQ84" t="s">
        <v>605</v>
      </c>
      <c r="AR84" s="7">
        <f t="shared" si="83"/>
        <v>25.955297157622745</v>
      </c>
      <c r="AS84">
        <v>43</v>
      </c>
      <c r="AT84">
        <v>6</v>
      </c>
      <c r="AU84" s="2">
        <f t="shared" si="84"/>
        <v>0.13953488372093023</v>
      </c>
      <c r="AV84" s="7">
        <f t="shared" si="85"/>
        <v>4.0568475452196378</v>
      </c>
      <c r="AW84">
        <v>18</v>
      </c>
      <c r="AX84" s="2">
        <f t="shared" si="86"/>
        <v>0.41860465116279072</v>
      </c>
      <c r="AY84" s="7">
        <f t="shared" si="87"/>
        <v>2.3720930232558146</v>
      </c>
      <c r="AZ84">
        <v>24</v>
      </c>
      <c r="BA84" s="2">
        <f t="shared" si="88"/>
        <v>0.55813953488372092</v>
      </c>
      <c r="BB84" s="7">
        <f t="shared" si="89"/>
        <v>6.1627906976744189</v>
      </c>
      <c r="BC84">
        <v>1</v>
      </c>
      <c r="BD84" s="2">
        <f t="shared" si="90"/>
        <v>2.3255813953488372E-2</v>
      </c>
      <c r="BE84" s="7">
        <f t="shared" si="91"/>
        <v>0.93023255813953487</v>
      </c>
      <c r="BF84">
        <v>0.28100000000000003</v>
      </c>
      <c r="BG84" s="7">
        <f t="shared" si="92"/>
        <v>7.5833333333333357</v>
      </c>
      <c r="BH84">
        <v>0.79400000000000004</v>
      </c>
      <c r="BI84" s="7">
        <f t="shared" si="93"/>
        <v>4.8500000000000014</v>
      </c>
      <c r="BM84" t="s">
        <v>97</v>
      </c>
      <c r="BN84" s="7">
        <f t="shared" si="94"/>
        <v>28.36937585733882</v>
      </c>
      <c r="BO84">
        <v>54</v>
      </c>
      <c r="BP84">
        <v>8</v>
      </c>
      <c r="BQ84" s="2">
        <f t="shared" si="95"/>
        <v>0.14814814814814814</v>
      </c>
      <c r="BR84" s="7">
        <f t="shared" si="96"/>
        <v>4.3758573388203015</v>
      </c>
      <c r="BS84">
        <v>29</v>
      </c>
      <c r="BT84" s="2">
        <f t="shared" si="97"/>
        <v>0.53703703703703709</v>
      </c>
      <c r="BU84" s="7">
        <f t="shared" si="98"/>
        <v>4.7407407407407423</v>
      </c>
      <c r="BV84">
        <v>25</v>
      </c>
      <c r="BW84" s="2">
        <f t="shared" si="99"/>
        <v>0.46296296296296297</v>
      </c>
      <c r="BX84" s="7">
        <f t="shared" si="107"/>
        <v>4.2592592592592595</v>
      </c>
      <c r="BY84">
        <v>7</v>
      </c>
      <c r="BZ84" s="2">
        <f t="shared" si="100"/>
        <v>0.12962962962962962</v>
      </c>
      <c r="CA84" s="7">
        <f t="shared" si="101"/>
        <v>5.1851851851851851</v>
      </c>
      <c r="CB84">
        <v>0.254</v>
      </c>
      <c r="CC84" s="7">
        <f t="shared" si="102"/>
        <v>5.333333333333333</v>
      </c>
      <c r="CD84">
        <v>0.77900000000000003</v>
      </c>
      <c r="CE84" s="7">
        <f t="shared" si="103"/>
        <v>4.4750000000000014</v>
      </c>
    </row>
    <row r="85" spans="1:83" x14ac:dyDescent="0.25">
      <c r="A85" t="s">
        <v>153</v>
      </c>
      <c r="B85" s="7">
        <f t="shared" si="64"/>
        <v>28.457299912049251</v>
      </c>
      <c r="C85">
        <v>379</v>
      </c>
      <c r="D85">
        <v>66</v>
      </c>
      <c r="E85" s="2">
        <f t="shared" si="65"/>
        <v>0.17414248021108181</v>
      </c>
      <c r="F85" s="7">
        <f t="shared" si="66"/>
        <v>5.3386103781882142</v>
      </c>
      <c r="G85">
        <v>205</v>
      </c>
      <c r="H85" s="2">
        <f t="shared" si="67"/>
        <v>0.54089709762532978</v>
      </c>
      <c r="I85" s="7">
        <f t="shared" si="68"/>
        <v>4.8179419525065956</v>
      </c>
      <c r="J85">
        <v>241</v>
      </c>
      <c r="K85" s="2">
        <f t="shared" si="69"/>
        <v>0.63588390501319259</v>
      </c>
      <c r="L85" s="7">
        <f t="shared" si="104"/>
        <v>7.7176781002638517</v>
      </c>
      <c r="M85">
        <v>18</v>
      </c>
      <c r="N85" s="2">
        <f t="shared" si="70"/>
        <v>4.7493403693931395E-2</v>
      </c>
      <c r="O85" s="7">
        <f t="shared" si="71"/>
        <v>1.8997361477572559</v>
      </c>
      <c r="P85">
        <v>0.248</v>
      </c>
      <c r="Q85" s="7">
        <f t="shared" si="72"/>
        <v>4.833333333333333</v>
      </c>
      <c r="R85">
        <v>0.754</v>
      </c>
      <c r="S85" s="7">
        <f t="shared" si="108"/>
        <v>3.8500000000000005</v>
      </c>
      <c r="V85" t="s">
        <v>112</v>
      </c>
      <c r="W85" s="7">
        <f t="shared" si="73"/>
        <v>26.590851299060258</v>
      </c>
      <c r="X85">
        <v>134</v>
      </c>
      <c r="Y85">
        <v>17</v>
      </c>
      <c r="Z85" s="2">
        <f t="shared" si="74"/>
        <v>0.12686567164179105</v>
      </c>
      <c r="AA85" s="7">
        <f t="shared" si="75"/>
        <v>3.587617468214483</v>
      </c>
      <c r="AB85">
        <v>63</v>
      </c>
      <c r="AC85" s="2">
        <f t="shared" si="76"/>
        <v>0.47014925373134331</v>
      </c>
      <c r="AD85" s="7">
        <f t="shared" si="77"/>
        <v>3.4029850746268666</v>
      </c>
      <c r="AE85">
        <v>73</v>
      </c>
      <c r="AF85" s="2">
        <f t="shared" si="78"/>
        <v>0.54477611940298509</v>
      </c>
      <c r="AG85" s="7">
        <f t="shared" si="105"/>
        <v>5.8955223880597014</v>
      </c>
      <c r="AH85">
        <v>8</v>
      </c>
      <c r="AI85" s="2">
        <f t="shared" si="79"/>
        <v>5.9701492537313432E-2</v>
      </c>
      <c r="AJ85" s="7">
        <f t="shared" si="80"/>
        <v>2.3880597014925371</v>
      </c>
      <c r="AK85">
        <v>0.27600000000000002</v>
      </c>
      <c r="AL85" s="7">
        <f t="shared" si="81"/>
        <v>7.1666666666666687</v>
      </c>
      <c r="AM85">
        <v>0.76600000000000001</v>
      </c>
      <c r="AN85" s="7">
        <f t="shared" si="82"/>
        <v>4.1500000000000012</v>
      </c>
      <c r="AQ85" t="s">
        <v>113</v>
      </c>
      <c r="AR85" s="7">
        <f t="shared" si="83"/>
        <v>25.821637426900583</v>
      </c>
      <c r="AS85">
        <v>76</v>
      </c>
      <c r="AT85">
        <v>6</v>
      </c>
      <c r="AU85" s="2">
        <f t="shared" si="84"/>
        <v>7.8947368421052627E-2</v>
      </c>
      <c r="AV85" s="7">
        <f t="shared" si="85"/>
        <v>1.812865497076023</v>
      </c>
      <c r="AW85">
        <v>40</v>
      </c>
      <c r="AX85" s="2">
        <f t="shared" si="86"/>
        <v>0.52631578947368418</v>
      </c>
      <c r="AY85" s="7">
        <f t="shared" si="87"/>
        <v>4.5263157894736841</v>
      </c>
      <c r="AZ85">
        <v>30</v>
      </c>
      <c r="BA85" s="2">
        <f t="shared" si="88"/>
        <v>0.39473684210526316</v>
      </c>
      <c r="BB85" s="7">
        <f t="shared" si="89"/>
        <v>2.8947368421052633</v>
      </c>
      <c r="BC85">
        <v>16</v>
      </c>
      <c r="BD85" s="2">
        <f t="shared" si="90"/>
        <v>0.21052631578947367</v>
      </c>
      <c r="BE85" s="7">
        <f t="shared" si="91"/>
        <v>8.4210526315789469</v>
      </c>
      <c r="BF85">
        <v>0.25800000000000001</v>
      </c>
      <c r="BG85" s="7">
        <f t="shared" si="92"/>
        <v>5.6666666666666679</v>
      </c>
      <c r="BH85">
        <v>0.7</v>
      </c>
      <c r="BI85" s="7">
        <f t="shared" si="93"/>
        <v>2.4999999999999996</v>
      </c>
      <c r="BM85" t="s">
        <v>104</v>
      </c>
      <c r="BN85" s="7">
        <f t="shared" si="94"/>
        <v>28.012683916793506</v>
      </c>
      <c r="BO85">
        <v>73</v>
      </c>
      <c r="BP85">
        <v>10</v>
      </c>
      <c r="BQ85" s="2">
        <f t="shared" si="95"/>
        <v>0.13698630136986301</v>
      </c>
      <c r="BR85" s="7">
        <f t="shared" si="96"/>
        <v>3.962455606291222</v>
      </c>
      <c r="BS85">
        <v>43</v>
      </c>
      <c r="BT85" s="2">
        <f t="shared" si="97"/>
        <v>0.58904109589041098</v>
      </c>
      <c r="BU85" s="7">
        <f t="shared" si="98"/>
        <v>5.7808219178082201</v>
      </c>
      <c r="BV85">
        <v>32</v>
      </c>
      <c r="BW85" s="2">
        <f t="shared" si="99"/>
        <v>0.43835616438356162</v>
      </c>
      <c r="BX85" s="7">
        <f t="shared" si="107"/>
        <v>3.7671232876712324</v>
      </c>
      <c r="BY85">
        <v>7</v>
      </c>
      <c r="BZ85" s="2">
        <f t="shared" si="100"/>
        <v>9.5890410958904104E-2</v>
      </c>
      <c r="CA85" s="7">
        <f t="shared" si="101"/>
        <v>3.8356164383561642</v>
      </c>
      <c r="CB85">
        <v>0.26100000000000001</v>
      </c>
      <c r="CC85" s="7">
        <f t="shared" si="102"/>
        <v>5.9166666666666679</v>
      </c>
      <c r="CD85">
        <v>0.79</v>
      </c>
      <c r="CE85" s="7">
        <f t="shared" si="103"/>
        <v>4.7500000000000018</v>
      </c>
    </row>
    <row r="86" spans="1:83" x14ac:dyDescent="0.25">
      <c r="A86" t="s">
        <v>73</v>
      </c>
      <c r="B86" s="7">
        <f t="shared" si="64"/>
        <v>28.45456187895212</v>
      </c>
      <c r="C86">
        <v>492</v>
      </c>
      <c r="D86">
        <v>84</v>
      </c>
      <c r="E86" s="2">
        <f t="shared" si="65"/>
        <v>0.17073170731707318</v>
      </c>
      <c r="F86" s="7">
        <f t="shared" si="66"/>
        <v>5.2122854561878951</v>
      </c>
      <c r="G86">
        <v>265</v>
      </c>
      <c r="H86" s="2">
        <f t="shared" si="67"/>
        <v>0.53861788617886175</v>
      </c>
      <c r="I86" s="7">
        <f t="shared" si="68"/>
        <v>4.772357723577235</v>
      </c>
      <c r="J86">
        <v>288</v>
      </c>
      <c r="K86" s="2">
        <f t="shared" si="69"/>
        <v>0.58536585365853655</v>
      </c>
      <c r="L86" s="7">
        <f t="shared" si="104"/>
        <v>6.7073170731707314</v>
      </c>
      <c r="M86">
        <v>2</v>
      </c>
      <c r="N86" s="2">
        <f t="shared" si="70"/>
        <v>4.0650406504065045E-3</v>
      </c>
      <c r="O86" s="7">
        <f t="shared" si="71"/>
        <v>0.16260162601626019</v>
      </c>
      <c r="P86">
        <v>0.26200000000000001</v>
      </c>
      <c r="Q86" s="7">
        <f t="shared" si="72"/>
        <v>6.0000000000000009</v>
      </c>
      <c r="R86">
        <v>0.82399999999999995</v>
      </c>
      <c r="S86" s="7">
        <f t="shared" si="108"/>
        <v>5.6</v>
      </c>
      <c r="V86" t="s">
        <v>163</v>
      </c>
      <c r="W86" s="7">
        <f t="shared" si="73"/>
        <v>26.499881291547958</v>
      </c>
      <c r="X86">
        <v>156</v>
      </c>
      <c r="Y86">
        <v>22</v>
      </c>
      <c r="Z86" s="2">
        <f t="shared" si="74"/>
        <v>0.14102564102564102</v>
      </c>
      <c r="AA86" s="7">
        <f t="shared" si="75"/>
        <v>4.1120607787274448</v>
      </c>
      <c r="AB86">
        <v>85</v>
      </c>
      <c r="AC86" s="2">
        <f t="shared" si="76"/>
        <v>0.54487179487179482</v>
      </c>
      <c r="AD86" s="7">
        <f t="shared" si="77"/>
        <v>4.8974358974358969</v>
      </c>
      <c r="AE86">
        <v>84</v>
      </c>
      <c r="AF86" s="2">
        <f t="shared" si="78"/>
        <v>0.53846153846153844</v>
      </c>
      <c r="AG86" s="7">
        <f t="shared" si="105"/>
        <v>5.7692307692307683</v>
      </c>
      <c r="AH86">
        <v>2</v>
      </c>
      <c r="AI86" s="2">
        <f t="shared" si="79"/>
        <v>1.282051282051282E-2</v>
      </c>
      <c r="AJ86" s="7">
        <f t="shared" si="80"/>
        <v>0.51282051282051277</v>
      </c>
      <c r="AK86">
        <v>0.27800000000000002</v>
      </c>
      <c r="AL86" s="7">
        <f t="shared" si="81"/>
        <v>7.3333333333333348</v>
      </c>
      <c r="AM86">
        <v>0.755</v>
      </c>
      <c r="AN86" s="7">
        <f t="shared" si="82"/>
        <v>3.8750000000000009</v>
      </c>
      <c r="AQ86" t="s">
        <v>229</v>
      </c>
      <c r="AR86" s="7">
        <f t="shared" si="83"/>
        <v>25.559920634920633</v>
      </c>
      <c r="AS86">
        <v>70</v>
      </c>
      <c r="AT86">
        <v>6</v>
      </c>
      <c r="AU86" s="2">
        <f t="shared" si="84"/>
        <v>8.5714285714285715E-2</v>
      </c>
      <c r="AV86" s="7">
        <f t="shared" si="85"/>
        <v>2.0634920634920633</v>
      </c>
      <c r="AW86">
        <v>40</v>
      </c>
      <c r="AX86" s="2">
        <f t="shared" si="86"/>
        <v>0.5714285714285714</v>
      </c>
      <c r="AY86" s="7">
        <f t="shared" si="87"/>
        <v>5.4285714285714279</v>
      </c>
      <c r="AZ86">
        <v>31</v>
      </c>
      <c r="BA86" s="2">
        <f t="shared" si="88"/>
        <v>0.44285714285714284</v>
      </c>
      <c r="BB86" s="7">
        <f t="shared" si="89"/>
        <v>3.8571428571428568</v>
      </c>
      <c r="BC86">
        <v>11</v>
      </c>
      <c r="BD86" s="2">
        <f t="shared" si="90"/>
        <v>0.15714285714285714</v>
      </c>
      <c r="BE86" s="7">
        <f t="shared" si="91"/>
        <v>6.2857142857142856</v>
      </c>
      <c r="BF86">
        <v>0.25600000000000001</v>
      </c>
      <c r="BG86" s="7">
        <f t="shared" si="92"/>
        <v>5.5</v>
      </c>
      <c r="BH86">
        <v>0.69699999999999995</v>
      </c>
      <c r="BI86" s="7">
        <f t="shared" si="93"/>
        <v>2.4249999999999994</v>
      </c>
      <c r="BM86" t="s">
        <v>82</v>
      </c>
      <c r="BN86" s="7">
        <f t="shared" si="94"/>
        <v>27.981000481000486</v>
      </c>
      <c r="BO86">
        <v>77</v>
      </c>
      <c r="BP86">
        <v>16</v>
      </c>
      <c r="BQ86" s="2">
        <f t="shared" si="95"/>
        <v>0.20779220779220781</v>
      </c>
      <c r="BR86" s="7">
        <f t="shared" si="96"/>
        <v>6.584896584896585</v>
      </c>
      <c r="BS86">
        <v>45</v>
      </c>
      <c r="BT86" s="2">
        <f t="shared" si="97"/>
        <v>0.58441558441558439</v>
      </c>
      <c r="BU86" s="7">
        <f t="shared" si="98"/>
        <v>5.6883116883116882</v>
      </c>
      <c r="BV86">
        <v>45</v>
      </c>
      <c r="BW86" s="2">
        <f t="shared" si="99"/>
        <v>0.58441558441558439</v>
      </c>
      <c r="BX86" s="7">
        <f t="shared" si="107"/>
        <v>6.6883116883116873</v>
      </c>
      <c r="BY86">
        <v>1</v>
      </c>
      <c r="BZ86" s="2">
        <f t="shared" si="100"/>
        <v>1.2987012987012988E-2</v>
      </c>
      <c r="CA86" s="7">
        <f t="shared" si="101"/>
        <v>0.51948051948051954</v>
      </c>
      <c r="CB86">
        <v>0.23499999999999999</v>
      </c>
      <c r="CC86" s="7">
        <f t="shared" si="102"/>
        <v>3.7499999999999991</v>
      </c>
      <c r="CD86">
        <v>0.79</v>
      </c>
      <c r="CE86" s="7">
        <f t="shared" si="103"/>
        <v>4.7500000000000018</v>
      </c>
    </row>
    <row r="87" spans="1:83" x14ac:dyDescent="0.25">
      <c r="A87" t="s">
        <v>116</v>
      </c>
      <c r="B87" s="7">
        <f t="shared" si="64"/>
        <v>28.402716727716726</v>
      </c>
      <c r="C87">
        <v>364</v>
      </c>
      <c r="D87">
        <v>90</v>
      </c>
      <c r="E87" s="2">
        <f t="shared" si="65"/>
        <v>0.24725274725274726</v>
      </c>
      <c r="F87" s="7">
        <f t="shared" si="66"/>
        <v>8.0463980463980462</v>
      </c>
      <c r="G87">
        <v>207</v>
      </c>
      <c r="H87" s="2">
        <f t="shared" si="67"/>
        <v>0.56868131868131866</v>
      </c>
      <c r="I87" s="7">
        <f t="shared" si="68"/>
        <v>5.3736263736263732</v>
      </c>
      <c r="J87">
        <v>220</v>
      </c>
      <c r="K87" s="2">
        <f t="shared" si="69"/>
        <v>0.60439560439560436</v>
      </c>
      <c r="L87" s="7">
        <f t="shared" si="104"/>
        <v>7.0879120879120876</v>
      </c>
      <c r="M87">
        <v>2</v>
      </c>
      <c r="N87" s="2">
        <f t="shared" si="70"/>
        <v>5.4945054945054949E-3</v>
      </c>
      <c r="O87" s="7">
        <f t="shared" si="71"/>
        <v>0.2197802197802198</v>
      </c>
      <c r="P87">
        <v>0.223</v>
      </c>
      <c r="Q87" s="7">
        <f t="shared" si="72"/>
        <v>2.75</v>
      </c>
      <c r="R87">
        <v>0.79700000000000004</v>
      </c>
      <c r="S87" s="7">
        <f t="shared" si="108"/>
        <v>4.9250000000000016</v>
      </c>
      <c r="V87" t="s">
        <v>68</v>
      </c>
      <c r="W87" s="7">
        <f t="shared" si="73"/>
        <v>26.436322924231426</v>
      </c>
      <c r="X87">
        <v>153</v>
      </c>
      <c r="Y87">
        <v>38</v>
      </c>
      <c r="Z87" s="2">
        <f t="shared" si="74"/>
        <v>0.24836601307189543</v>
      </c>
      <c r="AA87" s="7">
        <f t="shared" si="75"/>
        <v>8.0876301137739048</v>
      </c>
      <c r="AB87">
        <v>90</v>
      </c>
      <c r="AC87" s="2">
        <f t="shared" si="76"/>
        <v>0.58823529411764708</v>
      </c>
      <c r="AD87" s="7">
        <f t="shared" si="77"/>
        <v>5.764705882352942</v>
      </c>
      <c r="AE87">
        <v>77</v>
      </c>
      <c r="AF87" s="2">
        <f t="shared" si="78"/>
        <v>0.50326797385620914</v>
      </c>
      <c r="AG87" s="7">
        <f t="shared" si="105"/>
        <v>5.0653594771241828</v>
      </c>
      <c r="AH87">
        <v>6</v>
      </c>
      <c r="AI87" s="2">
        <f t="shared" si="79"/>
        <v>3.9215686274509803E-2</v>
      </c>
      <c r="AJ87" s="7">
        <f t="shared" si="80"/>
        <v>1.5686274509803921</v>
      </c>
      <c r="AK87">
        <v>0.19900000000000001</v>
      </c>
      <c r="AL87" s="7">
        <f t="shared" si="81"/>
        <v>0.75000000000000067</v>
      </c>
      <c r="AM87">
        <v>0.80800000000000005</v>
      </c>
      <c r="AN87" s="7">
        <f t="shared" si="82"/>
        <v>5.2000000000000011</v>
      </c>
      <c r="AQ87" t="s">
        <v>9</v>
      </c>
      <c r="AR87" s="7">
        <f t="shared" si="83"/>
        <v>25.536964886964888</v>
      </c>
      <c r="AS87">
        <v>77</v>
      </c>
      <c r="AT87">
        <v>14</v>
      </c>
      <c r="AU87" s="2">
        <f t="shared" si="84"/>
        <v>0.18181818181818182</v>
      </c>
      <c r="AV87" s="7">
        <f t="shared" si="85"/>
        <v>5.6228956228956228</v>
      </c>
      <c r="AW87">
        <v>45</v>
      </c>
      <c r="AX87" s="2">
        <f t="shared" si="86"/>
        <v>0.58441558441558439</v>
      </c>
      <c r="AY87" s="7">
        <f t="shared" si="87"/>
        <v>5.6883116883116882</v>
      </c>
      <c r="AZ87">
        <v>32</v>
      </c>
      <c r="BA87" s="2">
        <f t="shared" si="88"/>
        <v>0.41558441558441561</v>
      </c>
      <c r="BB87" s="7">
        <f t="shared" si="89"/>
        <v>3.3116883116883122</v>
      </c>
      <c r="BC87">
        <v>5</v>
      </c>
      <c r="BD87" s="2">
        <f t="shared" si="90"/>
        <v>6.4935064935064929E-2</v>
      </c>
      <c r="BE87" s="7">
        <f t="shared" si="91"/>
        <v>2.5974025974025974</v>
      </c>
      <c r="BF87">
        <v>0.22500000000000001</v>
      </c>
      <c r="BG87" s="7">
        <f t="shared" si="92"/>
        <v>2.916666666666667</v>
      </c>
      <c r="BH87">
        <v>0.81599999999999995</v>
      </c>
      <c r="BI87" s="7">
        <f t="shared" si="93"/>
        <v>5.3999999999999995</v>
      </c>
      <c r="BM87" t="s">
        <v>74</v>
      </c>
      <c r="BN87" s="7">
        <f t="shared" si="94"/>
        <v>27.967592592592588</v>
      </c>
      <c r="BO87">
        <v>69</v>
      </c>
      <c r="BP87">
        <v>15</v>
      </c>
      <c r="BQ87" s="2">
        <f t="shared" si="95"/>
        <v>0.21739130434782608</v>
      </c>
      <c r="BR87" s="7">
        <f t="shared" si="96"/>
        <v>6.9404186795491141</v>
      </c>
      <c r="BS87">
        <v>31</v>
      </c>
      <c r="BT87" s="2">
        <f t="shared" si="97"/>
        <v>0.44927536231884058</v>
      </c>
      <c r="BU87" s="7">
        <f t="shared" si="98"/>
        <v>2.9855072463768115</v>
      </c>
      <c r="BV87">
        <v>44</v>
      </c>
      <c r="BW87" s="2">
        <f t="shared" si="99"/>
        <v>0.6376811594202898</v>
      </c>
      <c r="BX87" s="7">
        <f t="shared" si="107"/>
        <v>7.753623188405796</v>
      </c>
      <c r="BY87">
        <v>1</v>
      </c>
      <c r="BZ87" s="2">
        <f t="shared" si="100"/>
        <v>1.4492753623188406E-2</v>
      </c>
      <c r="CA87" s="7">
        <f t="shared" si="101"/>
        <v>0.57971014492753625</v>
      </c>
      <c r="CB87">
        <v>0.248</v>
      </c>
      <c r="CC87" s="7">
        <f t="shared" si="102"/>
        <v>4.833333333333333</v>
      </c>
      <c r="CD87">
        <v>0.79500000000000004</v>
      </c>
      <c r="CE87" s="7">
        <f t="shared" si="103"/>
        <v>4.8750000000000018</v>
      </c>
    </row>
    <row r="88" spans="1:83" x14ac:dyDescent="0.25">
      <c r="A88" t="s">
        <v>82</v>
      </c>
      <c r="B88" s="7">
        <f t="shared" si="64"/>
        <v>28.202421798076195</v>
      </c>
      <c r="C88">
        <v>489</v>
      </c>
      <c r="D88">
        <v>97</v>
      </c>
      <c r="E88" s="2">
        <f t="shared" si="65"/>
        <v>0.19836400817995911</v>
      </c>
      <c r="F88" s="7">
        <f t="shared" si="66"/>
        <v>6.2357040066651512</v>
      </c>
      <c r="G88">
        <v>299</v>
      </c>
      <c r="H88" s="2">
        <f t="shared" si="67"/>
        <v>0.61145194274028625</v>
      </c>
      <c r="I88" s="7">
        <f t="shared" si="68"/>
        <v>6.2290388548057249</v>
      </c>
      <c r="J88">
        <v>256</v>
      </c>
      <c r="K88" s="2">
        <f t="shared" si="69"/>
        <v>0.52351738241308798</v>
      </c>
      <c r="L88" s="7">
        <f t="shared" si="104"/>
        <v>5.4703476482617592</v>
      </c>
      <c r="M88">
        <v>5</v>
      </c>
      <c r="N88" s="2">
        <f t="shared" si="70"/>
        <v>1.0224948875255624E-2</v>
      </c>
      <c r="O88" s="7">
        <f t="shared" si="71"/>
        <v>0.40899795501022496</v>
      </c>
      <c r="P88">
        <v>0.245</v>
      </c>
      <c r="Q88" s="7">
        <f t="shared" si="72"/>
        <v>4.583333333333333</v>
      </c>
      <c r="R88">
        <v>0.81100000000000005</v>
      </c>
      <c r="S88" s="7">
        <f t="shared" si="108"/>
        <v>5.2750000000000021</v>
      </c>
      <c r="V88" t="s">
        <v>85</v>
      </c>
      <c r="W88" s="7">
        <f t="shared" si="73"/>
        <v>26.404905286966361</v>
      </c>
      <c r="X88">
        <v>131</v>
      </c>
      <c r="Y88">
        <v>22</v>
      </c>
      <c r="Z88" s="2">
        <f t="shared" si="74"/>
        <v>0.16793893129770993</v>
      </c>
      <c r="AA88" s="7">
        <f t="shared" si="75"/>
        <v>5.1088493073225898</v>
      </c>
      <c r="AB88">
        <v>49</v>
      </c>
      <c r="AC88" s="2">
        <f t="shared" si="76"/>
        <v>0.37404580152671757</v>
      </c>
      <c r="AD88" s="7">
        <f t="shared" si="77"/>
        <v>1.4809160305343516</v>
      </c>
      <c r="AE88">
        <v>93</v>
      </c>
      <c r="AF88" s="2">
        <f t="shared" si="78"/>
        <v>0.70992366412213737</v>
      </c>
      <c r="AG88" s="7">
        <f t="shared" si="105"/>
        <v>9.1984732824427482</v>
      </c>
      <c r="AH88">
        <v>0</v>
      </c>
      <c r="AI88" s="2">
        <f t="shared" si="79"/>
        <v>0</v>
      </c>
      <c r="AJ88" s="7">
        <f t="shared" si="80"/>
        <v>0</v>
      </c>
      <c r="AK88">
        <v>0.26100000000000001</v>
      </c>
      <c r="AL88" s="7">
        <f t="shared" si="81"/>
        <v>5.9166666666666679</v>
      </c>
      <c r="AM88">
        <v>0.78800000000000003</v>
      </c>
      <c r="AN88" s="7">
        <f t="shared" si="82"/>
        <v>4.7000000000000011</v>
      </c>
      <c r="AQ88" t="s">
        <v>268</v>
      </c>
      <c r="AR88" s="7">
        <f t="shared" si="83"/>
        <v>25.524901497241924</v>
      </c>
      <c r="AS88">
        <v>47</v>
      </c>
      <c r="AT88">
        <v>7</v>
      </c>
      <c r="AU88" s="2">
        <f t="shared" si="84"/>
        <v>0.14893617021276595</v>
      </c>
      <c r="AV88" s="7">
        <f t="shared" si="85"/>
        <v>4.4050433412135535</v>
      </c>
      <c r="AW88">
        <v>26</v>
      </c>
      <c r="AX88" s="2">
        <f t="shared" si="86"/>
        <v>0.55319148936170215</v>
      </c>
      <c r="AY88" s="7">
        <f t="shared" si="87"/>
        <v>5.0638297872340434</v>
      </c>
      <c r="AZ88">
        <v>19</v>
      </c>
      <c r="BA88" s="2">
        <f t="shared" si="88"/>
        <v>0.40425531914893614</v>
      </c>
      <c r="BB88" s="7">
        <f t="shared" si="89"/>
        <v>3.0851063829787231</v>
      </c>
      <c r="BC88">
        <v>4</v>
      </c>
      <c r="BD88" s="2">
        <f t="shared" si="90"/>
        <v>8.5106382978723402E-2</v>
      </c>
      <c r="BE88" s="7">
        <f t="shared" si="91"/>
        <v>3.4042553191489362</v>
      </c>
      <c r="BF88">
        <v>0.25800000000000001</v>
      </c>
      <c r="BG88" s="7">
        <f t="shared" si="92"/>
        <v>5.6666666666666679</v>
      </c>
      <c r="BH88">
        <v>0.75600000000000001</v>
      </c>
      <c r="BI88" s="7">
        <f t="shared" si="93"/>
        <v>3.9000000000000008</v>
      </c>
      <c r="BM88" t="s">
        <v>196</v>
      </c>
      <c r="BN88" s="7">
        <f t="shared" si="94"/>
        <v>27.883291873963515</v>
      </c>
      <c r="BO88">
        <v>67</v>
      </c>
      <c r="BP88">
        <v>9</v>
      </c>
      <c r="BQ88" s="2">
        <f t="shared" si="95"/>
        <v>0.13432835820895522</v>
      </c>
      <c r="BR88" s="7">
        <f t="shared" si="96"/>
        <v>3.8640132669983411</v>
      </c>
      <c r="BS88">
        <v>41</v>
      </c>
      <c r="BT88" s="2">
        <f t="shared" si="97"/>
        <v>0.61194029850746268</v>
      </c>
      <c r="BU88" s="7">
        <f t="shared" si="98"/>
        <v>6.2388059701492535</v>
      </c>
      <c r="BV88">
        <v>31</v>
      </c>
      <c r="BW88" s="2">
        <f t="shared" si="99"/>
        <v>0.46268656716417911</v>
      </c>
      <c r="BX88" s="7">
        <f t="shared" si="107"/>
        <v>4.2537313432835822</v>
      </c>
      <c r="BY88">
        <v>5</v>
      </c>
      <c r="BZ88" s="2">
        <f t="shared" si="100"/>
        <v>7.4626865671641784E-2</v>
      </c>
      <c r="CA88" s="7">
        <f t="shared" si="101"/>
        <v>2.9850746268656714</v>
      </c>
      <c r="CB88">
        <v>0.25800000000000001</v>
      </c>
      <c r="CC88" s="7">
        <f t="shared" si="102"/>
        <v>5.6666666666666679</v>
      </c>
      <c r="CD88">
        <v>0.79500000000000004</v>
      </c>
      <c r="CE88" s="7">
        <f t="shared" si="103"/>
        <v>4.8750000000000018</v>
      </c>
    </row>
    <row r="89" spans="1:83" x14ac:dyDescent="0.25">
      <c r="A89" t="s">
        <v>90</v>
      </c>
      <c r="B89" s="7">
        <f t="shared" si="64"/>
        <v>27.905785395324404</v>
      </c>
      <c r="C89">
        <v>282</v>
      </c>
      <c r="D89">
        <v>49</v>
      </c>
      <c r="E89" s="2">
        <f t="shared" si="65"/>
        <v>0.17375886524822695</v>
      </c>
      <c r="F89" s="7">
        <f t="shared" si="66"/>
        <v>5.3244024166009973</v>
      </c>
      <c r="G89">
        <v>172</v>
      </c>
      <c r="H89" s="2">
        <f t="shared" si="67"/>
        <v>0.60992907801418439</v>
      </c>
      <c r="I89" s="7">
        <f t="shared" si="68"/>
        <v>6.1985815602836878</v>
      </c>
      <c r="J89">
        <v>150</v>
      </c>
      <c r="K89" s="2">
        <f t="shared" si="69"/>
        <v>0.53191489361702127</v>
      </c>
      <c r="L89" s="7">
        <f t="shared" si="104"/>
        <v>5.6382978723404253</v>
      </c>
      <c r="M89">
        <v>16</v>
      </c>
      <c r="N89" s="2">
        <f t="shared" si="70"/>
        <v>5.6737588652482268E-2</v>
      </c>
      <c r="O89" s="7">
        <f t="shared" si="71"/>
        <v>2.2695035460992905</v>
      </c>
      <c r="P89">
        <v>0.23499999999999999</v>
      </c>
      <c r="Q89" s="7">
        <f t="shared" si="72"/>
        <v>3.7499999999999991</v>
      </c>
      <c r="R89">
        <v>0.78900000000000003</v>
      </c>
      <c r="S89" s="7">
        <f t="shared" si="108"/>
        <v>4.7250000000000014</v>
      </c>
      <c r="V89" t="s">
        <v>102</v>
      </c>
      <c r="W89" s="7">
        <f t="shared" si="73"/>
        <v>26.190474378488073</v>
      </c>
      <c r="X89">
        <v>146</v>
      </c>
      <c r="Y89">
        <v>13</v>
      </c>
      <c r="Z89" s="2">
        <f t="shared" si="74"/>
        <v>8.9041095890410954E-2</v>
      </c>
      <c r="AA89" s="7">
        <f t="shared" si="75"/>
        <v>2.1867072552004054</v>
      </c>
      <c r="AB89">
        <v>88</v>
      </c>
      <c r="AC89" s="2">
        <f t="shared" si="76"/>
        <v>0.60273972602739723</v>
      </c>
      <c r="AD89" s="7">
        <f t="shared" si="77"/>
        <v>6.0547945205479445</v>
      </c>
      <c r="AE89">
        <v>63</v>
      </c>
      <c r="AF89" s="2">
        <f t="shared" si="78"/>
        <v>0.4315068493150685</v>
      </c>
      <c r="AG89" s="7">
        <f t="shared" si="105"/>
        <v>3.6301369863013697</v>
      </c>
      <c r="AH89">
        <v>6</v>
      </c>
      <c r="AI89" s="2">
        <f t="shared" si="79"/>
        <v>4.1095890410958902E-2</v>
      </c>
      <c r="AJ89" s="7">
        <f t="shared" si="80"/>
        <v>1.6438356164383561</v>
      </c>
      <c r="AK89">
        <v>0.28899999999999998</v>
      </c>
      <c r="AL89" s="7">
        <f t="shared" si="81"/>
        <v>8.2499999999999982</v>
      </c>
      <c r="AM89">
        <v>0.77700000000000002</v>
      </c>
      <c r="AN89" s="7">
        <f t="shared" si="82"/>
        <v>4.4250000000000007</v>
      </c>
      <c r="AQ89" t="s">
        <v>157</v>
      </c>
      <c r="AR89" s="7">
        <f t="shared" si="83"/>
        <v>25.45294396961064</v>
      </c>
      <c r="AS89">
        <v>78</v>
      </c>
      <c r="AT89">
        <v>8</v>
      </c>
      <c r="AU89" s="2">
        <f t="shared" si="84"/>
        <v>0.10256410256410256</v>
      </c>
      <c r="AV89" s="7">
        <f t="shared" si="85"/>
        <v>2.6875593542260208</v>
      </c>
      <c r="AW89">
        <v>50</v>
      </c>
      <c r="AX89" s="2">
        <f t="shared" si="86"/>
        <v>0.64102564102564108</v>
      </c>
      <c r="AY89" s="7">
        <f t="shared" si="87"/>
        <v>6.820512820512822</v>
      </c>
      <c r="AZ89">
        <v>38</v>
      </c>
      <c r="BA89" s="2">
        <f t="shared" si="88"/>
        <v>0.48717948717948717</v>
      </c>
      <c r="BB89" s="7">
        <f t="shared" si="89"/>
        <v>4.7435897435897436</v>
      </c>
      <c r="BC89">
        <v>4</v>
      </c>
      <c r="BD89" s="2">
        <f t="shared" si="90"/>
        <v>5.128205128205128E-2</v>
      </c>
      <c r="BE89" s="7">
        <f t="shared" si="91"/>
        <v>2.0512820512820511</v>
      </c>
      <c r="BF89">
        <v>0.25</v>
      </c>
      <c r="BG89" s="7">
        <f t="shared" si="92"/>
        <v>5</v>
      </c>
      <c r="BH89">
        <v>0.76600000000000001</v>
      </c>
      <c r="BI89" s="7">
        <f t="shared" si="93"/>
        <v>4.1500000000000012</v>
      </c>
      <c r="BM89" t="s">
        <v>80</v>
      </c>
      <c r="BN89" s="7">
        <f t="shared" si="94"/>
        <v>27.848412698412698</v>
      </c>
      <c r="BO89">
        <v>70</v>
      </c>
      <c r="BP89">
        <v>9</v>
      </c>
      <c r="BQ89" s="2">
        <f t="shared" si="95"/>
        <v>0.12857142857142856</v>
      </c>
      <c r="BR89" s="7">
        <f t="shared" si="96"/>
        <v>3.6507936507936503</v>
      </c>
      <c r="BS89">
        <v>38</v>
      </c>
      <c r="BT89" s="2">
        <f t="shared" si="97"/>
        <v>0.54285714285714282</v>
      </c>
      <c r="BU89" s="7">
        <f t="shared" si="98"/>
        <v>4.8571428571428568</v>
      </c>
      <c r="BV89">
        <v>38</v>
      </c>
      <c r="BW89" s="2">
        <f t="shared" si="99"/>
        <v>0.54285714285714282</v>
      </c>
      <c r="BX89" s="7">
        <f t="shared" si="107"/>
        <v>5.8571428571428559</v>
      </c>
      <c r="BY89">
        <v>7</v>
      </c>
      <c r="BZ89" s="2">
        <f t="shared" si="100"/>
        <v>0.1</v>
      </c>
      <c r="CA89" s="7">
        <f t="shared" si="101"/>
        <v>4</v>
      </c>
      <c r="CB89">
        <v>0.25700000000000001</v>
      </c>
      <c r="CC89" s="7">
        <f t="shared" si="102"/>
        <v>5.5833333333333339</v>
      </c>
      <c r="CD89">
        <v>0.75600000000000001</v>
      </c>
      <c r="CE89" s="7">
        <f t="shared" si="103"/>
        <v>3.9000000000000008</v>
      </c>
    </row>
    <row r="90" spans="1:83" x14ac:dyDescent="0.25">
      <c r="A90" t="s">
        <v>65</v>
      </c>
      <c r="B90" s="7">
        <f t="shared" si="64"/>
        <v>27.84147025813693</v>
      </c>
      <c r="C90">
        <v>330</v>
      </c>
      <c r="D90">
        <v>50</v>
      </c>
      <c r="E90" s="2">
        <f t="shared" si="65"/>
        <v>0.15151515151515152</v>
      </c>
      <c r="F90" s="7">
        <f t="shared" si="66"/>
        <v>4.5005611672278336</v>
      </c>
      <c r="G90">
        <v>189</v>
      </c>
      <c r="H90" s="2">
        <f t="shared" si="67"/>
        <v>0.57272727272727275</v>
      </c>
      <c r="I90" s="7">
        <f t="shared" si="68"/>
        <v>5.454545454545455</v>
      </c>
      <c r="J90">
        <v>138</v>
      </c>
      <c r="K90" s="2">
        <f t="shared" si="69"/>
        <v>0.41818181818181815</v>
      </c>
      <c r="L90" s="7">
        <f t="shared" si="104"/>
        <v>3.3636363636363633</v>
      </c>
      <c r="M90">
        <v>27</v>
      </c>
      <c r="N90" s="2">
        <f t="shared" si="70"/>
        <v>8.1818181818181818E-2</v>
      </c>
      <c r="O90" s="7">
        <f t="shared" si="71"/>
        <v>3.2727272727272725</v>
      </c>
      <c r="P90">
        <v>0.26200000000000001</v>
      </c>
      <c r="Q90" s="7">
        <f t="shared" si="72"/>
        <v>6.0000000000000009</v>
      </c>
      <c r="R90">
        <v>0.81</v>
      </c>
      <c r="S90" s="7">
        <f t="shared" si="108"/>
        <v>5.2500000000000018</v>
      </c>
      <c r="V90" t="s">
        <v>84</v>
      </c>
      <c r="W90" s="7">
        <f t="shared" si="73"/>
        <v>26.18961780929866</v>
      </c>
      <c r="X90">
        <v>141</v>
      </c>
      <c r="Y90">
        <v>21</v>
      </c>
      <c r="Z90" s="2">
        <f t="shared" si="74"/>
        <v>0.14893617021276595</v>
      </c>
      <c r="AA90" s="7">
        <f t="shared" si="75"/>
        <v>4.4050433412135535</v>
      </c>
      <c r="AB90">
        <v>62</v>
      </c>
      <c r="AC90" s="2">
        <f t="shared" si="76"/>
        <v>0.43971631205673761</v>
      </c>
      <c r="AD90" s="7">
        <f t="shared" si="77"/>
        <v>2.7943262411347525</v>
      </c>
      <c r="AE90">
        <v>84</v>
      </c>
      <c r="AF90" s="2">
        <f t="shared" si="78"/>
        <v>0.5957446808510638</v>
      </c>
      <c r="AG90" s="7">
        <f t="shared" si="105"/>
        <v>6.914893617021276</v>
      </c>
      <c r="AH90">
        <v>1</v>
      </c>
      <c r="AI90" s="2">
        <f t="shared" si="79"/>
        <v>7.0921985815602835E-3</v>
      </c>
      <c r="AJ90" s="7">
        <f t="shared" si="80"/>
        <v>0.28368794326241131</v>
      </c>
      <c r="AK90">
        <v>0.27600000000000002</v>
      </c>
      <c r="AL90" s="7">
        <f t="shared" si="81"/>
        <v>7.1666666666666687</v>
      </c>
      <c r="AM90">
        <v>0.78500000000000003</v>
      </c>
      <c r="AN90" s="7">
        <f t="shared" si="82"/>
        <v>4.6250000000000018</v>
      </c>
      <c r="AQ90" t="s">
        <v>107</v>
      </c>
      <c r="AR90" s="7">
        <f t="shared" si="83"/>
        <v>25.384634997316159</v>
      </c>
      <c r="AS90">
        <v>69</v>
      </c>
      <c r="AT90">
        <v>13</v>
      </c>
      <c r="AU90" s="2">
        <f t="shared" si="84"/>
        <v>0.18840579710144928</v>
      </c>
      <c r="AV90" s="7">
        <f t="shared" si="85"/>
        <v>5.8668813741277503</v>
      </c>
      <c r="AW90">
        <v>33</v>
      </c>
      <c r="AX90" s="2">
        <f t="shared" si="86"/>
        <v>0.47826086956521741</v>
      </c>
      <c r="AY90" s="7">
        <f t="shared" si="87"/>
        <v>3.5652173913043486</v>
      </c>
      <c r="AZ90">
        <v>32</v>
      </c>
      <c r="BA90" s="2">
        <f t="shared" si="88"/>
        <v>0.46376811594202899</v>
      </c>
      <c r="BB90" s="7">
        <f t="shared" si="89"/>
        <v>4.27536231884058</v>
      </c>
      <c r="BC90">
        <v>4</v>
      </c>
      <c r="BD90" s="2">
        <f t="shared" si="90"/>
        <v>5.7971014492753624E-2</v>
      </c>
      <c r="BE90" s="7">
        <f t="shared" si="91"/>
        <v>2.318840579710145</v>
      </c>
      <c r="BF90">
        <v>0.248</v>
      </c>
      <c r="BG90" s="7">
        <f t="shared" si="92"/>
        <v>4.833333333333333</v>
      </c>
      <c r="BH90">
        <v>0.78100000000000003</v>
      </c>
      <c r="BI90" s="7">
        <f t="shared" si="93"/>
        <v>4.5250000000000012</v>
      </c>
      <c r="BM90" t="s">
        <v>127</v>
      </c>
      <c r="BN90" s="7">
        <f t="shared" si="94"/>
        <v>27.710612535612537</v>
      </c>
      <c r="BO90">
        <v>52</v>
      </c>
      <c r="BP90">
        <v>8</v>
      </c>
      <c r="BQ90" s="2">
        <f t="shared" si="95"/>
        <v>0.15384615384615385</v>
      </c>
      <c r="BR90" s="7">
        <f t="shared" si="96"/>
        <v>4.5868945868945872</v>
      </c>
      <c r="BS90">
        <v>27</v>
      </c>
      <c r="BT90" s="2">
        <f t="shared" si="97"/>
        <v>0.51923076923076927</v>
      </c>
      <c r="BU90" s="7">
        <f t="shared" si="98"/>
        <v>4.3846153846153859</v>
      </c>
      <c r="BV90">
        <v>31</v>
      </c>
      <c r="BW90" s="2">
        <f t="shared" si="99"/>
        <v>0.59615384615384615</v>
      </c>
      <c r="BX90" s="7">
        <f t="shared" si="107"/>
        <v>6.9230769230769234</v>
      </c>
      <c r="BY90">
        <v>3</v>
      </c>
      <c r="BZ90" s="2">
        <f t="shared" si="100"/>
        <v>5.7692307692307696E-2</v>
      </c>
      <c r="CA90" s="7">
        <f t="shared" si="101"/>
        <v>2.3076923076923079</v>
      </c>
      <c r="CB90">
        <v>0.26</v>
      </c>
      <c r="CC90" s="7">
        <f t="shared" si="102"/>
        <v>5.8333333333333339</v>
      </c>
      <c r="CD90">
        <v>0.747</v>
      </c>
      <c r="CE90" s="7">
        <f t="shared" si="103"/>
        <v>3.6750000000000007</v>
      </c>
    </row>
    <row r="91" spans="1:83" x14ac:dyDescent="0.25">
      <c r="A91" t="s">
        <v>67</v>
      </c>
      <c r="B91" s="7">
        <f t="shared" si="64"/>
        <v>27.72995744191396</v>
      </c>
      <c r="C91">
        <v>483</v>
      </c>
      <c r="D91">
        <v>84</v>
      </c>
      <c r="E91" s="2">
        <f t="shared" si="65"/>
        <v>0.17391304347826086</v>
      </c>
      <c r="F91" s="7">
        <f t="shared" si="66"/>
        <v>5.330112721417068</v>
      </c>
      <c r="G91">
        <v>260</v>
      </c>
      <c r="H91" s="2">
        <f t="shared" si="67"/>
        <v>0.5383022774327122</v>
      </c>
      <c r="I91" s="7">
        <f t="shared" si="68"/>
        <v>4.7660455486542439</v>
      </c>
      <c r="J91">
        <v>260</v>
      </c>
      <c r="K91" s="2">
        <f t="shared" si="69"/>
        <v>0.5383022774327122</v>
      </c>
      <c r="L91" s="7">
        <f t="shared" si="104"/>
        <v>5.7660455486542439</v>
      </c>
      <c r="M91">
        <v>14</v>
      </c>
      <c r="N91" s="2">
        <f t="shared" si="70"/>
        <v>2.8985507246376812E-2</v>
      </c>
      <c r="O91" s="7">
        <f t="shared" si="71"/>
        <v>1.1594202898550725</v>
      </c>
      <c r="P91">
        <v>0.254</v>
      </c>
      <c r="Q91" s="7">
        <f t="shared" si="72"/>
        <v>5.333333333333333</v>
      </c>
      <c r="R91">
        <v>0.81499999999999995</v>
      </c>
      <c r="S91" s="7">
        <f t="shared" si="108"/>
        <v>5.3749999999999982</v>
      </c>
      <c r="V91" t="s">
        <v>148</v>
      </c>
      <c r="W91" s="7">
        <f t="shared" si="73"/>
        <v>26.10893117526976</v>
      </c>
      <c r="X91">
        <v>127</v>
      </c>
      <c r="Y91">
        <v>19</v>
      </c>
      <c r="Z91" s="2">
        <f t="shared" si="74"/>
        <v>0.14960629921259844</v>
      </c>
      <c r="AA91" s="7">
        <f t="shared" si="75"/>
        <v>4.4298629337999422</v>
      </c>
      <c r="AB91">
        <v>52</v>
      </c>
      <c r="AC91" s="2">
        <f t="shared" si="76"/>
        <v>0.40944881889763779</v>
      </c>
      <c r="AD91" s="7">
        <f t="shared" si="77"/>
        <v>2.188976377952756</v>
      </c>
      <c r="AE91">
        <v>70</v>
      </c>
      <c r="AF91" s="2">
        <f t="shared" si="78"/>
        <v>0.55118110236220474</v>
      </c>
      <c r="AG91" s="7">
        <f t="shared" si="105"/>
        <v>6.0236220472440944</v>
      </c>
      <c r="AH91">
        <v>5</v>
      </c>
      <c r="AI91" s="2">
        <f t="shared" si="79"/>
        <v>3.937007874015748E-2</v>
      </c>
      <c r="AJ91" s="7">
        <f t="shared" si="80"/>
        <v>1.5748031496062991</v>
      </c>
      <c r="AK91">
        <v>0.27</v>
      </c>
      <c r="AL91" s="7">
        <f t="shared" si="81"/>
        <v>6.6666666666666687</v>
      </c>
      <c r="AM91">
        <v>0.80900000000000005</v>
      </c>
      <c r="AN91" s="7">
        <f t="shared" si="82"/>
        <v>5.2250000000000014</v>
      </c>
      <c r="AQ91" t="s">
        <v>40</v>
      </c>
      <c r="AR91" s="7">
        <f t="shared" si="83"/>
        <v>25.380855855855859</v>
      </c>
      <c r="AS91">
        <v>74</v>
      </c>
      <c r="AT91">
        <v>15</v>
      </c>
      <c r="AU91" s="2">
        <f t="shared" si="84"/>
        <v>0.20270270270270271</v>
      </c>
      <c r="AV91" s="7">
        <f t="shared" si="85"/>
        <v>6.3963963963963968</v>
      </c>
      <c r="AW91">
        <v>35</v>
      </c>
      <c r="AX91" s="2">
        <f t="shared" si="86"/>
        <v>0.47297297297297297</v>
      </c>
      <c r="AY91" s="7">
        <f t="shared" si="87"/>
        <v>3.4594594594594597</v>
      </c>
      <c r="AZ91">
        <v>31</v>
      </c>
      <c r="BA91" s="2">
        <f t="shared" si="88"/>
        <v>0.41891891891891891</v>
      </c>
      <c r="BB91" s="7">
        <f t="shared" si="89"/>
        <v>3.3783783783783781</v>
      </c>
      <c r="BC91">
        <v>3</v>
      </c>
      <c r="BD91" s="2">
        <f t="shared" si="90"/>
        <v>4.0540540540540543E-2</v>
      </c>
      <c r="BE91" s="7">
        <f t="shared" si="91"/>
        <v>1.6216216216216217</v>
      </c>
      <c r="BF91">
        <v>0.25600000000000001</v>
      </c>
      <c r="BG91" s="7">
        <f t="shared" si="92"/>
        <v>5.5</v>
      </c>
      <c r="BH91">
        <v>0.80100000000000005</v>
      </c>
      <c r="BI91" s="7">
        <f t="shared" si="93"/>
        <v>5.0250000000000021</v>
      </c>
      <c r="BM91" t="s">
        <v>84</v>
      </c>
      <c r="BN91" s="7">
        <f t="shared" si="94"/>
        <v>27.43569958847737</v>
      </c>
      <c r="BO91">
        <v>72</v>
      </c>
      <c r="BP91">
        <v>10</v>
      </c>
      <c r="BQ91" s="2">
        <f t="shared" si="95"/>
        <v>0.1388888888888889</v>
      </c>
      <c r="BR91" s="7">
        <f t="shared" si="96"/>
        <v>4.0329218106995883</v>
      </c>
      <c r="BS91">
        <v>34</v>
      </c>
      <c r="BT91" s="2">
        <f t="shared" si="97"/>
        <v>0.47222222222222221</v>
      </c>
      <c r="BU91" s="7">
        <f t="shared" si="98"/>
        <v>3.4444444444444446</v>
      </c>
      <c r="BV91">
        <v>41</v>
      </c>
      <c r="BW91" s="2">
        <f t="shared" si="99"/>
        <v>0.56944444444444442</v>
      </c>
      <c r="BX91" s="7">
        <f t="shared" si="107"/>
        <v>6.3888888888888884</v>
      </c>
      <c r="BY91">
        <v>2</v>
      </c>
      <c r="BZ91" s="2">
        <f t="shared" si="100"/>
        <v>2.7777777777777776E-2</v>
      </c>
      <c r="CA91" s="7">
        <f t="shared" si="101"/>
        <v>1.1111111111111112</v>
      </c>
      <c r="CB91">
        <v>0.28100000000000003</v>
      </c>
      <c r="CC91" s="7">
        <f t="shared" si="102"/>
        <v>7.5833333333333357</v>
      </c>
      <c r="CD91">
        <v>0.79500000000000004</v>
      </c>
      <c r="CE91" s="7">
        <f t="shared" si="103"/>
        <v>4.8750000000000018</v>
      </c>
    </row>
    <row r="92" spans="1:83" x14ac:dyDescent="0.25">
      <c r="A92" t="s">
        <v>38</v>
      </c>
      <c r="B92" s="7">
        <f t="shared" si="64"/>
        <v>27.630727023319615</v>
      </c>
      <c r="C92">
        <v>432</v>
      </c>
      <c r="D92">
        <v>83</v>
      </c>
      <c r="E92" s="2">
        <f t="shared" si="65"/>
        <v>0.19212962962962962</v>
      </c>
      <c r="F92" s="7">
        <f t="shared" si="66"/>
        <v>6.0048010973936892</v>
      </c>
      <c r="G92">
        <v>231</v>
      </c>
      <c r="H92" s="2">
        <f t="shared" si="67"/>
        <v>0.53472222222222221</v>
      </c>
      <c r="I92" s="7">
        <f t="shared" si="68"/>
        <v>4.6944444444444446</v>
      </c>
      <c r="J92">
        <v>234</v>
      </c>
      <c r="K92" s="2">
        <f t="shared" si="69"/>
        <v>0.54166666666666663</v>
      </c>
      <c r="L92" s="7">
        <f t="shared" si="104"/>
        <v>5.8333333333333321</v>
      </c>
      <c r="M92">
        <v>7</v>
      </c>
      <c r="N92" s="2">
        <f t="shared" si="70"/>
        <v>1.6203703703703703E-2</v>
      </c>
      <c r="O92" s="7">
        <f t="shared" si="71"/>
        <v>0.64814814814814814</v>
      </c>
      <c r="P92">
        <v>0.24099999999999999</v>
      </c>
      <c r="Q92" s="7">
        <f t="shared" si="72"/>
        <v>4.2499999999999991</v>
      </c>
      <c r="R92">
        <v>0.84799999999999998</v>
      </c>
      <c r="S92" s="7">
        <f t="shared" si="108"/>
        <v>6.2</v>
      </c>
      <c r="V92" t="s">
        <v>260</v>
      </c>
      <c r="W92" s="7">
        <f t="shared" si="73"/>
        <v>26.026642771804067</v>
      </c>
      <c r="X92">
        <v>124</v>
      </c>
      <c r="Y92">
        <v>13</v>
      </c>
      <c r="Z92" s="2">
        <f t="shared" si="74"/>
        <v>0.10483870967741936</v>
      </c>
      <c r="AA92" s="7">
        <f t="shared" si="75"/>
        <v>2.7718040621266429</v>
      </c>
      <c r="AB92">
        <v>60</v>
      </c>
      <c r="AC92" s="2">
        <f t="shared" si="76"/>
        <v>0.4838709677419355</v>
      </c>
      <c r="AD92" s="7">
        <f t="shared" si="77"/>
        <v>3.67741935483871</v>
      </c>
      <c r="AE92">
        <v>55</v>
      </c>
      <c r="AF92" s="2">
        <f t="shared" si="78"/>
        <v>0.44354838709677419</v>
      </c>
      <c r="AG92" s="7">
        <f t="shared" si="105"/>
        <v>3.870967741935484</v>
      </c>
      <c r="AH92">
        <v>18</v>
      </c>
      <c r="AI92" s="2">
        <f t="shared" si="79"/>
        <v>0.14516129032258066</v>
      </c>
      <c r="AJ92" s="7">
        <f t="shared" si="80"/>
        <v>5.806451612903226</v>
      </c>
      <c r="AK92">
        <v>0.25900000000000001</v>
      </c>
      <c r="AL92" s="7">
        <f t="shared" si="81"/>
        <v>5.7500000000000009</v>
      </c>
      <c r="AM92">
        <v>0.76600000000000001</v>
      </c>
      <c r="AN92" s="7">
        <f t="shared" si="82"/>
        <v>4.1500000000000012</v>
      </c>
      <c r="AQ92" t="s">
        <v>225</v>
      </c>
      <c r="AR92" s="7">
        <f t="shared" si="83"/>
        <v>24.938294637921501</v>
      </c>
      <c r="AS92">
        <v>67</v>
      </c>
      <c r="AT92">
        <v>5</v>
      </c>
      <c r="AU92" s="2">
        <f t="shared" si="84"/>
        <v>7.4626865671641784E-2</v>
      </c>
      <c r="AV92" s="7">
        <f t="shared" si="85"/>
        <v>1.6528468767274735</v>
      </c>
      <c r="AW92">
        <v>24</v>
      </c>
      <c r="AX92" s="2">
        <f t="shared" si="86"/>
        <v>0.35820895522388058</v>
      </c>
      <c r="AY92" s="7">
        <f t="shared" si="87"/>
        <v>1.1641791044776117</v>
      </c>
      <c r="AZ92">
        <v>36</v>
      </c>
      <c r="BA92" s="2">
        <f t="shared" si="88"/>
        <v>0.53731343283582089</v>
      </c>
      <c r="BB92" s="7">
        <f t="shared" si="89"/>
        <v>5.7462686567164178</v>
      </c>
      <c r="BC92">
        <v>0</v>
      </c>
      <c r="BD92" s="2">
        <f t="shared" si="90"/>
        <v>0</v>
      </c>
      <c r="BE92" s="7">
        <f t="shared" si="91"/>
        <v>0</v>
      </c>
      <c r="BF92">
        <v>0.32100000000000001</v>
      </c>
      <c r="BG92" s="7">
        <f t="shared" si="92"/>
        <v>10</v>
      </c>
      <c r="BH92">
        <v>0.85499999999999998</v>
      </c>
      <c r="BI92" s="7">
        <f t="shared" si="93"/>
        <v>6.375</v>
      </c>
      <c r="BM92" t="s">
        <v>171</v>
      </c>
      <c r="BN92" s="7">
        <f t="shared" si="94"/>
        <v>27.42067901234568</v>
      </c>
      <c r="BO92">
        <v>42</v>
      </c>
      <c r="BP92">
        <v>5</v>
      </c>
      <c r="BQ92" s="2">
        <f t="shared" si="95"/>
        <v>0.11904761904761904</v>
      </c>
      <c r="BR92" s="7">
        <f t="shared" si="96"/>
        <v>3.2980599647266313</v>
      </c>
      <c r="BS92">
        <v>21</v>
      </c>
      <c r="BT92" s="2">
        <f t="shared" si="97"/>
        <v>0.5</v>
      </c>
      <c r="BU92" s="7">
        <f t="shared" si="98"/>
        <v>4</v>
      </c>
      <c r="BV92">
        <v>19</v>
      </c>
      <c r="BW92" s="2">
        <f t="shared" si="99"/>
        <v>0.45238095238095238</v>
      </c>
      <c r="BX92" s="7">
        <f t="shared" si="107"/>
        <v>4.0476190476190474</v>
      </c>
      <c r="BY92">
        <v>16</v>
      </c>
      <c r="BZ92" s="2">
        <f t="shared" si="100"/>
        <v>0.38095238095238093</v>
      </c>
      <c r="CA92" s="7">
        <f t="shared" si="101"/>
        <v>10</v>
      </c>
      <c r="CB92">
        <v>0.23799999999999999</v>
      </c>
      <c r="CC92" s="7">
        <f t="shared" si="102"/>
        <v>3.9999999999999991</v>
      </c>
      <c r="CD92">
        <v>0.68300000000000005</v>
      </c>
      <c r="CE92" s="7">
        <f t="shared" si="103"/>
        <v>2.075000000000002</v>
      </c>
    </row>
    <row r="93" spans="1:83" x14ac:dyDescent="0.25">
      <c r="A93" t="s">
        <v>104</v>
      </c>
      <c r="B93" s="7">
        <f t="shared" si="64"/>
        <v>27.471415004748341</v>
      </c>
      <c r="C93">
        <v>468</v>
      </c>
      <c r="D93">
        <v>60</v>
      </c>
      <c r="E93" s="2">
        <f t="shared" si="65"/>
        <v>0.12820512820512819</v>
      </c>
      <c r="F93" s="7">
        <f t="shared" si="66"/>
        <v>3.6372269705603033</v>
      </c>
      <c r="G93">
        <v>266</v>
      </c>
      <c r="H93" s="2">
        <f t="shared" si="67"/>
        <v>0.56837606837606836</v>
      </c>
      <c r="I93" s="7">
        <f t="shared" si="68"/>
        <v>5.3675213675213671</v>
      </c>
      <c r="J93">
        <v>192</v>
      </c>
      <c r="K93" s="2">
        <f t="shared" si="69"/>
        <v>0.41025641025641024</v>
      </c>
      <c r="L93" s="7">
        <f t="shared" si="104"/>
        <v>3.2051282051282048</v>
      </c>
      <c r="M93">
        <v>60</v>
      </c>
      <c r="N93" s="2">
        <f t="shared" si="70"/>
        <v>0.12820512820512819</v>
      </c>
      <c r="O93" s="7">
        <f t="shared" si="71"/>
        <v>5.1282051282051277</v>
      </c>
      <c r="P93">
        <v>0.25700000000000001</v>
      </c>
      <c r="Q93" s="7">
        <f t="shared" si="72"/>
        <v>5.5833333333333339</v>
      </c>
      <c r="R93">
        <v>0.78200000000000003</v>
      </c>
      <c r="S93" s="7">
        <f t="shared" si="108"/>
        <v>4.5500000000000016</v>
      </c>
      <c r="V93" t="s">
        <v>159</v>
      </c>
      <c r="W93" s="7">
        <f t="shared" si="73"/>
        <v>25.972222222222221</v>
      </c>
      <c r="X93">
        <v>160</v>
      </c>
      <c r="Y93">
        <v>27</v>
      </c>
      <c r="Z93" s="2">
        <f t="shared" si="74"/>
        <v>0.16875000000000001</v>
      </c>
      <c r="AA93" s="7">
        <f t="shared" si="75"/>
        <v>5.1388888888888893</v>
      </c>
      <c r="AB93">
        <v>78</v>
      </c>
      <c r="AC93" s="2">
        <f t="shared" si="76"/>
        <v>0.48749999999999999</v>
      </c>
      <c r="AD93" s="7">
        <f t="shared" si="77"/>
        <v>3.75</v>
      </c>
      <c r="AE93">
        <v>88</v>
      </c>
      <c r="AF93" s="2">
        <f t="shared" si="78"/>
        <v>0.55000000000000004</v>
      </c>
      <c r="AG93" s="7">
        <f t="shared" si="105"/>
        <v>6.0000000000000009</v>
      </c>
      <c r="AH93">
        <v>9</v>
      </c>
      <c r="AI93" s="2">
        <f t="shared" si="79"/>
        <v>5.6250000000000001E-2</v>
      </c>
      <c r="AJ93" s="7">
        <f t="shared" si="80"/>
        <v>2.25</v>
      </c>
      <c r="AK93">
        <v>0.248</v>
      </c>
      <c r="AL93" s="7">
        <f t="shared" si="81"/>
        <v>4.833333333333333</v>
      </c>
      <c r="AM93">
        <v>0.76</v>
      </c>
      <c r="AN93" s="7">
        <f t="shared" si="82"/>
        <v>4.0000000000000009</v>
      </c>
      <c r="AQ93" t="s">
        <v>208</v>
      </c>
      <c r="AR93" s="7">
        <f t="shared" si="83"/>
        <v>24.92730078563412</v>
      </c>
      <c r="AS93">
        <v>66</v>
      </c>
      <c r="AT93">
        <v>5</v>
      </c>
      <c r="AU93" s="2">
        <f t="shared" si="84"/>
        <v>7.575757575757576E-2</v>
      </c>
      <c r="AV93" s="7">
        <f t="shared" si="85"/>
        <v>1.6947250280583614</v>
      </c>
      <c r="AW93">
        <v>27</v>
      </c>
      <c r="AX93" s="2">
        <f t="shared" si="86"/>
        <v>0.40909090909090912</v>
      </c>
      <c r="AY93" s="7">
        <f t="shared" si="87"/>
        <v>2.1818181818181825</v>
      </c>
      <c r="AZ93">
        <v>39</v>
      </c>
      <c r="BA93" s="2">
        <f t="shared" si="88"/>
        <v>0.59090909090909094</v>
      </c>
      <c r="BB93" s="7">
        <f t="shared" si="89"/>
        <v>6.8181818181818183</v>
      </c>
      <c r="BC93">
        <v>4</v>
      </c>
      <c r="BD93" s="2">
        <f t="shared" si="90"/>
        <v>6.0606060606060608E-2</v>
      </c>
      <c r="BE93" s="7">
        <f t="shared" si="91"/>
        <v>2.4242424242424243</v>
      </c>
      <c r="BF93">
        <v>0.28399999999999997</v>
      </c>
      <c r="BG93" s="7">
        <f t="shared" si="92"/>
        <v>7.8333333333333313</v>
      </c>
      <c r="BH93">
        <v>0.75900000000000001</v>
      </c>
      <c r="BI93" s="7">
        <f t="shared" si="93"/>
        <v>3.9750000000000005</v>
      </c>
      <c r="BM93" t="s">
        <v>88</v>
      </c>
      <c r="BN93" s="7">
        <f t="shared" si="94"/>
        <v>27.389591315453384</v>
      </c>
      <c r="BO93">
        <v>58</v>
      </c>
      <c r="BP93">
        <v>11</v>
      </c>
      <c r="BQ93" s="2">
        <f t="shared" si="95"/>
        <v>0.18965517241379309</v>
      </c>
      <c r="BR93" s="7">
        <f t="shared" si="96"/>
        <v>5.913154533844188</v>
      </c>
      <c r="BS93">
        <v>30</v>
      </c>
      <c r="BT93" s="2">
        <f t="shared" si="97"/>
        <v>0.51724137931034486</v>
      </c>
      <c r="BU93" s="7">
        <f t="shared" si="98"/>
        <v>4.3448275862068977</v>
      </c>
      <c r="BV93">
        <v>35</v>
      </c>
      <c r="BW93" s="2">
        <f t="shared" si="99"/>
        <v>0.60344827586206895</v>
      </c>
      <c r="BX93" s="7">
        <f t="shared" si="107"/>
        <v>7.068965517241379</v>
      </c>
      <c r="BY93">
        <v>2</v>
      </c>
      <c r="BZ93" s="2">
        <f t="shared" si="100"/>
        <v>3.4482758620689655E-2</v>
      </c>
      <c r="CA93" s="7">
        <f t="shared" si="101"/>
        <v>1.3793103448275863</v>
      </c>
      <c r="CB93">
        <v>0.248</v>
      </c>
      <c r="CC93" s="7">
        <f t="shared" si="102"/>
        <v>4.833333333333333</v>
      </c>
      <c r="CD93">
        <v>0.754</v>
      </c>
      <c r="CE93" s="7">
        <f t="shared" si="103"/>
        <v>3.8500000000000005</v>
      </c>
    </row>
    <row r="94" spans="1:83" x14ac:dyDescent="0.25">
      <c r="A94" t="s">
        <v>52</v>
      </c>
      <c r="B94" s="7">
        <f t="shared" si="64"/>
        <v>27.370031616982835</v>
      </c>
      <c r="C94">
        <v>287</v>
      </c>
      <c r="D94">
        <v>53</v>
      </c>
      <c r="E94" s="2">
        <f t="shared" si="65"/>
        <v>0.18466898954703834</v>
      </c>
      <c r="F94" s="7">
        <f t="shared" si="66"/>
        <v>5.7284810943347528</v>
      </c>
      <c r="G94">
        <v>145</v>
      </c>
      <c r="H94" s="2">
        <f t="shared" si="67"/>
        <v>0.50522648083623689</v>
      </c>
      <c r="I94" s="7">
        <f t="shared" si="68"/>
        <v>4.1045296167247383</v>
      </c>
      <c r="J94">
        <v>151</v>
      </c>
      <c r="K94" s="2">
        <f t="shared" si="69"/>
        <v>0.52613240418118468</v>
      </c>
      <c r="L94" s="7">
        <f t="shared" si="104"/>
        <v>5.5226480836236931</v>
      </c>
      <c r="M94">
        <v>1</v>
      </c>
      <c r="N94" s="2">
        <f t="shared" si="70"/>
        <v>3.4843205574912892E-3</v>
      </c>
      <c r="O94" s="7">
        <f t="shared" si="71"/>
        <v>0.13937282229965156</v>
      </c>
      <c r="P94">
        <v>0.25900000000000001</v>
      </c>
      <c r="Q94" s="7">
        <f t="shared" si="72"/>
        <v>5.7500000000000009</v>
      </c>
      <c r="R94">
        <v>0.84499999999999997</v>
      </c>
      <c r="S94" s="7">
        <f t="shared" si="108"/>
        <v>6.1249999999999991</v>
      </c>
      <c r="V94" t="s">
        <v>251</v>
      </c>
      <c r="W94" s="7">
        <f t="shared" si="73"/>
        <v>25.726688453159042</v>
      </c>
      <c r="X94">
        <v>102</v>
      </c>
      <c r="Y94">
        <v>15</v>
      </c>
      <c r="Z94" s="2">
        <f t="shared" si="74"/>
        <v>0.14705882352941177</v>
      </c>
      <c r="AA94" s="7">
        <f t="shared" si="75"/>
        <v>4.3355119825708064</v>
      </c>
      <c r="AB94">
        <v>49</v>
      </c>
      <c r="AC94" s="2">
        <f t="shared" si="76"/>
        <v>0.48039215686274511</v>
      </c>
      <c r="AD94" s="7">
        <f t="shared" si="77"/>
        <v>3.6078431372549025</v>
      </c>
      <c r="AE94">
        <v>51</v>
      </c>
      <c r="AF94" s="2">
        <f t="shared" si="78"/>
        <v>0.5</v>
      </c>
      <c r="AG94" s="7">
        <f t="shared" si="105"/>
        <v>5</v>
      </c>
      <c r="AH94">
        <v>0</v>
      </c>
      <c r="AI94" s="2">
        <f t="shared" si="79"/>
        <v>0</v>
      </c>
      <c r="AJ94" s="7">
        <f t="shared" si="80"/>
        <v>0</v>
      </c>
      <c r="AK94">
        <v>0.28399999999999997</v>
      </c>
      <c r="AL94" s="7">
        <f t="shared" si="81"/>
        <v>7.8333333333333313</v>
      </c>
      <c r="AM94">
        <v>0.79800000000000004</v>
      </c>
      <c r="AN94" s="7">
        <f t="shared" si="82"/>
        <v>4.950000000000002</v>
      </c>
      <c r="AQ94" t="s">
        <v>550</v>
      </c>
      <c r="AR94" s="7">
        <f t="shared" si="83"/>
        <v>24.582694763729247</v>
      </c>
      <c r="AS94">
        <v>58</v>
      </c>
      <c r="AT94">
        <v>2</v>
      </c>
      <c r="AU94" s="2">
        <f t="shared" si="84"/>
        <v>3.4482758620689655E-2</v>
      </c>
      <c r="AV94" s="7">
        <f t="shared" si="85"/>
        <v>0.16602809706257982</v>
      </c>
      <c r="AW94">
        <v>28</v>
      </c>
      <c r="AX94" s="2">
        <f t="shared" si="86"/>
        <v>0.48275862068965519</v>
      </c>
      <c r="AY94" s="7">
        <f t="shared" si="87"/>
        <v>3.6551724137931041</v>
      </c>
      <c r="AZ94">
        <v>26</v>
      </c>
      <c r="BA94" s="2">
        <f t="shared" si="88"/>
        <v>0.44827586206896552</v>
      </c>
      <c r="BB94" s="7">
        <f t="shared" si="89"/>
        <v>3.9655172413793105</v>
      </c>
      <c r="BC94">
        <v>2</v>
      </c>
      <c r="BD94" s="2">
        <f t="shared" si="90"/>
        <v>3.4482758620689655E-2</v>
      </c>
      <c r="BE94" s="7">
        <f t="shared" si="91"/>
        <v>1.3793103448275863</v>
      </c>
      <c r="BF94">
        <v>0.30299999999999999</v>
      </c>
      <c r="BG94" s="7">
        <f t="shared" si="92"/>
        <v>9.4166666666666661</v>
      </c>
      <c r="BH94">
        <v>0.84</v>
      </c>
      <c r="BI94" s="7">
        <f t="shared" si="93"/>
        <v>6</v>
      </c>
      <c r="BM94" t="s">
        <v>103</v>
      </c>
      <c r="BN94" s="7">
        <f t="shared" si="94"/>
        <v>27.335970819304151</v>
      </c>
      <c r="BO94">
        <v>66</v>
      </c>
      <c r="BP94">
        <v>11</v>
      </c>
      <c r="BQ94" s="2">
        <f t="shared" si="95"/>
        <v>0.16666666666666666</v>
      </c>
      <c r="BR94" s="7">
        <f t="shared" si="96"/>
        <v>5.0617283950617278</v>
      </c>
      <c r="BS94">
        <v>36</v>
      </c>
      <c r="BT94" s="2">
        <f t="shared" si="97"/>
        <v>0.54545454545454541</v>
      </c>
      <c r="BU94" s="7">
        <f t="shared" si="98"/>
        <v>4.9090909090909083</v>
      </c>
      <c r="BV94">
        <v>34</v>
      </c>
      <c r="BW94" s="2">
        <f t="shared" si="99"/>
        <v>0.51515151515151514</v>
      </c>
      <c r="BX94" s="7">
        <f t="shared" si="107"/>
        <v>5.3030303030303028</v>
      </c>
      <c r="BY94">
        <v>2</v>
      </c>
      <c r="BZ94" s="2">
        <f t="shared" si="100"/>
        <v>3.0303030303030304E-2</v>
      </c>
      <c r="CA94" s="7">
        <f t="shared" si="101"/>
        <v>1.2121212121212122</v>
      </c>
      <c r="CB94">
        <v>0.253</v>
      </c>
      <c r="CC94" s="7">
        <f t="shared" si="102"/>
        <v>5.25</v>
      </c>
      <c r="CD94">
        <v>0.82399999999999995</v>
      </c>
      <c r="CE94" s="7">
        <f t="shared" si="103"/>
        <v>5.6</v>
      </c>
    </row>
    <row r="95" spans="1:83" x14ac:dyDescent="0.25">
      <c r="A95" t="s">
        <v>44</v>
      </c>
      <c r="B95" s="7">
        <f t="shared" si="64"/>
        <v>27.306954294720256</v>
      </c>
      <c r="C95">
        <v>470</v>
      </c>
      <c r="D95">
        <v>74</v>
      </c>
      <c r="E95" s="2">
        <f t="shared" si="65"/>
        <v>0.1574468085106383</v>
      </c>
      <c r="F95" s="7">
        <f t="shared" si="66"/>
        <v>4.7202521670606776</v>
      </c>
      <c r="G95">
        <v>251</v>
      </c>
      <c r="H95" s="2">
        <f t="shared" si="67"/>
        <v>0.53404255319148941</v>
      </c>
      <c r="I95" s="7">
        <f t="shared" si="68"/>
        <v>4.6808510638297882</v>
      </c>
      <c r="J95">
        <v>235</v>
      </c>
      <c r="K95" s="2">
        <f t="shared" si="69"/>
        <v>0.5</v>
      </c>
      <c r="L95" s="7">
        <f t="shared" si="104"/>
        <v>5</v>
      </c>
      <c r="M95">
        <v>8</v>
      </c>
      <c r="N95" s="2">
        <f t="shared" si="70"/>
        <v>1.7021276595744681E-2</v>
      </c>
      <c r="O95" s="7">
        <f t="shared" si="71"/>
        <v>0.68085106382978722</v>
      </c>
      <c r="P95">
        <v>0.26500000000000001</v>
      </c>
      <c r="Q95" s="7">
        <f t="shared" si="72"/>
        <v>6.2500000000000009</v>
      </c>
      <c r="R95">
        <v>0.83899999999999997</v>
      </c>
      <c r="S95" s="7">
        <f t="shared" si="108"/>
        <v>5.9749999999999996</v>
      </c>
      <c r="V95" t="s">
        <v>91</v>
      </c>
      <c r="W95" s="7">
        <f t="shared" si="73"/>
        <v>25.56111111111111</v>
      </c>
      <c r="X95">
        <v>144</v>
      </c>
      <c r="Y95">
        <v>27</v>
      </c>
      <c r="Z95" s="2">
        <f t="shared" si="74"/>
        <v>0.1875</v>
      </c>
      <c r="AA95" s="7">
        <f t="shared" si="75"/>
        <v>5.8333333333333321</v>
      </c>
      <c r="AB95">
        <v>78</v>
      </c>
      <c r="AC95" s="2">
        <f t="shared" si="76"/>
        <v>0.54166666666666663</v>
      </c>
      <c r="AD95" s="7">
        <f t="shared" si="77"/>
        <v>4.833333333333333</v>
      </c>
      <c r="AE95">
        <v>80</v>
      </c>
      <c r="AF95" s="2">
        <f t="shared" si="78"/>
        <v>0.55555555555555558</v>
      </c>
      <c r="AG95" s="7">
        <f t="shared" si="105"/>
        <v>6.1111111111111116</v>
      </c>
      <c r="AH95">
        <v>6</v>
      </c>
      <c r="AI95" s="2">
        <f t="shared" si="79"/>
        <v>4.1666666666666664E-2</v>
      </c>
      <c r="AJ95" s="7">
        <f t="shared" si="80"/>
        <v>1.6666666666666665</v>
      </c>
      <c r="AK95">
        <v>0.222</v>
      </c>
      <c r="AL95" s="7">
        <f t="shared" si="81"/>
        <v>2.6666666666666665</v>
      </c>
      <c r="AM95">
        <v>0.77800000000000002</v>
      </c>
      <c r="AN95" s="7">
        <f t="shared" si="82"/>
        <v>4.4500000000000011</v>
      </c>
      <c r="AQ95" t="s">
        <v>591</v>
      </c>
      <c r="AR95" s="7">
        <f t="shared" si="83"/>
        <v>24.496296296296297</v>
      </c>
      <c r="AS95">
        <v>40</v>
      </c>
      <c r="AT95">
        <v>8</v>
      </c>
      <c r="AU95" s="2">
        <f t="shared" si="84"/>
        <v>0.2</v>
      </c>
      <c r="AV95" s="7">
        <f t="shared" si="85"/>
        <v>6.2962962962962967</v>
      </c>
      <c r="AW95">
        <v>17</v>
      </c>
      <c r="AX95" s="2">
        <f t="shared" si="86"/>
        <v>0.42499999999999999</v>
      </c>
      <c r="AY95" s="7">
        <f t="shared" si="87"/>
        <v>2.5</v>
      </c>
      <c r="AZ95">
        <v>18</v>
      </c>
      <c r="BA95" s="2">
        <f t="shared" si="88"/>
        <v>0.45</v>
      </c>
      <c r="BB95" s="7">
        <f t="shared" si="89"/>
        <v>4</v>
      </c>
      <c r="BC95">
        <v>0</v>
      </c>
      <c r="BD95" s="2">
        <f t="shared" si="90"/>
        <v>0</v>
      </c>
      <c r="BE95" s="7">
        <f t="shared" si="91"/>
        <v>0</v>
      </c>
      <c r="BF95">
        <v>0.25600000000000001</v>
      </c>
      <c r="BG95" s="7">
        <f t="shared" si="92"/>
        <v>5.5</v>
      </c>
      <c r="BH95">
        <v>0.84799999999999998</v>
      </c>
      <c r="BI95" s="7">
        <f t="shared" si="93"/>
        <v>6.2</v>
      </c>
      <c r="BM95" t="s">
        <v>114</v>
      </c>
      <c r="BN95" s="7">
        <f t="shared" si="94"/>
        <v>27.227631578947371</v>
      </c>
      <c r="BO95">
        <v>76</v>
      </c>
      <c r="BP95">
        <v>12</v>
      </c>
      <c r="BQ95" s="2">
        <f t="shared" si="95"/>
        <v>0.15789473684210525</v>
      </c>
      <c r="BR95" s="7">
        <f t="shared" si="96"/>
        <v>4.7368421052631575</v>
      </c>
      <c r="BS95">
        <v>40</v>
      </c>
      <c r="BT95" s="2">
        <f t="shared" si="97"/>
        <v>0.52631578947368418</v>
      </c>
      <c r="BU95" s="7">
        <f t="shared" si="98"/>
        <v>4.5263157894736841</v>
      </c>
      <c r="BV95">
        <v>41</v>
      </c>
      <c r="BW95" s="2">
        <f t="shared" si="99"/>
        <v>0.53947368421052633</v>
      </c>
      <c r="BX95" s="7">
        <f t="shared" si="107"/>
        <v>5.7894736842105265</v>
      </c>
      <c r="BY95">
        <v>0</v>
      </c>
      <c r="BZ95" s="2">
        <f t="shared" si="100"/>
        <v>0</v>
      </c>
      <c r="CA95" s="7">
        <f t="shared" si="101"/>
        <v>0</v>
      </c>
      <c r="CB95">
        <v>0.27400000000000002</v>
      </c>
      <c r="CC95" s="7">
        <f t="shared" si="102"/>
        <v>7.0000000000000018</v>
      </c>
      <c r="CD95">
        <v>0.80700000000000005</v>
      </c>
      <c r="CE95" s="7">
        <f t="shared" si="103"/>
        <v>5.1750000000000016</v>
      </c>
    </row>
    <row r="96" spans="1:83" x14ac:dyDescent="0.25">
      <c r="A96" t="s">
        <v>135</v>
      </c>
      <c r="B96" s="7">
        <f t="shared" si="64"/>
        <v>27.294105786547647</v>
      </c>
      <c r="C96">
        <v>473</v>
      </c>
      <c r="D96">
        <v>43</v>
      </c>
      <c r="E96" s="2">
        <f t="shared" si="65"/>
        <v>9.0909090909090912E-2</v>
      </c>
      <c r="F96" s="7">
        <f t="shared" si="66"/>
        <v>2.2558922558922561</v>
      </c>
      <c r="G96">
        <v>274</v>
      </c>
      <c r="H96" s="2">
        <f t="shared" si="67"/>
        <v>0.57928118393234673</v>
      </c>
      <c r="I96" s="7">
        <f t="shared" si="68"/>
        <v>5.5856236786469351</v>
      </c>
      <c r="J96">
        <v>206</v>
      </c>
      <c r="K96" s="2">
        <f t="shared" si="69"/>
        <v>0.43551797040169132</v>
      </c>
      <c r="L96" s="7">
        <f t="shared" si="104"/>
        <v>3.7103594080338267</v>
      </c>
      <c r="M96">
        <v>41</v>
      </c>
      <c r="N96" s="2">
        <f t="shared" si="70"/>
        <v>8.6680761099365747E-2</v>
      </c>
      <c r="O96" s="7">
        <f t="shared" si="71"/>
        <v>3.4672304439746298</v>
      </c>
      <c r="P96">
        <v>0.28899999999999998</v>
      </c>
      <c r="Q96" s="7">
        <f t="shared" si="72"/>
        <v>8.2499999999999982</v>
      </c>
      <c r="R96">
        <v>0.76100000000000001</v>
      </c>
      <c r="S96" s="7">
        <f t="shared" si="108"/>
        <v>4.0250000000000004</v>
      </c>
      <c r="V96" t="s">
        <v>78</v>
      </c>
      <c r="W96" s="7">
        <f t="shared" si="73"/>
        <v>25.458148148148151</v>
      </c>
      <c r="X96">
        <v>125</v>
      </c>
      <c r="Y96">
        <v>20</v>
      </c>
      <c r="Z96" s="2">
        <f t="shared" si="74"/>
        <v>0.16</v>
      </c>
      <c r="AA96" s="7">
        <f t="shared" si="75"/>
        <v>4.8148148148148149</v>
      </c>
      <c r="AB96">
        <v>73</v>
      </c>
      <c r="AC96" s="2">
        <f t="shared" si="76"/>
        <v>0.58399999999999996</v>
      </c>
      <c r="AD96" s="7">
        <f t="shared" si="77"/>
        <v>5.68</v>
      </c>
      <c r="AE96">
        <v>63</v>
      </c>
      <c r="AF96" s="2">
        <f t="shared" si="78"/>
        <v>0.504</v>
      </c>
      <c r="AG96" s="7">
        <f t="shared" si="105"/>
        <v>5.08</v>
      </c>
      <c r="AH96">
        <v>10</v>
      </c>
      <c r="AI96" s="2">
        <f t="shared" si="79"/>
        <v>0.08</v>
      </c>
      <c r="AJ96" s="7">
        <f t="shared" si="80"/>
        <v>3.2</v>
      </c>
      <c r="AK96">
        <v>0.23</v>
      </c>
      <c r="AL96" s="7">
        <f t="shared" si="81"/>
        <v>3.3333333333333344</v>
      </c>
      <c r="AM96">
        <v>0.73399999999999999</v>
      </c>
      <c r="AN96" s="7">
        <f t="shared" si="82"/>
        <v>3.35</v>
      </c>
      <c r="AQ96" t="s">
        <v>201</v>
      </c>
      <c r="AR96" s="7">
        <f t="shared" si="83"/>
        <v>24.432804232804237</v>
      </c>
      <c r="AS96">
        <v>70</v>
      </c>
      <c r="AT96">
        <v>11</v>
      </c>
      <c r="AU96" s="2">
        <f t="shared" si="84"/>
        <v>0.15714285714285714</v>
      </c>
      <c r="AV96" s="7">
        <f t="shared" si="85"/>
        <v>4.7089947089947088</v>
      </c>
      <c r="AW96">
        <v>31</v>
      </c>
      <c r="AX96" s="2">
        <f t="shared" si="86"/>
        <v>0.44285714285714284</v>
      </c>
      <c r="AY96" s="7">
        <f t="shared" si="87"/>
        <v>2.8571428571428568</v>
      </c>
      <c r="AZ96">
        <v>33</v>
      </c>
      <c r="BA96" s="2">
        <f t="shared" si="88"/>
        <v>0.47142857142857142</v>
      </c>
      <c r="BB96" s="7">
        <f t="shared" si="89"/>
        <v>4.4285714285714288</v>
      </c>
      <c r="BC96">
        <v>1</v>
      </c>
      <c r="BD96" s="2">
        <f t="shared" si="90"/>
        <v>1.4285714285714285E-2</v>
      </c>
      <c r="BE96" s="7">
        <f t="shared" si="91"/>
        <v>0.5714285714285714</v>
      </c>
      <c r="BF96">
        <v>0.27900000000000003</v>
      </c>
      <c r="BG96" s="7">
        <f t="shared" si="92"/>
        <v>7.4166666666666696</v>
      </c>
      <c r="BH96">
        <v>0.77800000000000002</v>
      </c>
      <c r="BI96" s="7">
        <f t="shared" si="93"/>
        <v>4.4500000000000011</v>
      </c>
      <c r="BM96" t="s">
        <v>122</v>
      </c>
      <c r="BN96" s="7">
        <f t="shared" si="94"/>
        <v>26.9511316872428</v>
      </c>
      <c r="BO96">
        <v>72</v>
      </c>
      <c r="BP96">
        <v>13</v>
      </c>
      <c r="BQ96" s="2">
        <f t="shared" si="95"/>
        <v>0.18055555555555555</v>
      </c>
      <c r="BR96" s="7">
        <f t="shared" si="96"/>
        <v>5.576131687242798</v>
      </c>
      <c r="BS96">
        <v>40</v>
      </c>
      <c r="BT96" s="2">
        <f t="shared" si="97"/>
        <v>0.55555555555555558</v>
      </c>
      <c r="BU96" s="7">
        <f t="shared" si="98"/>
        <v>5.1111111111111116</v>
      </c>
      <c r="BV96">
        <v>38</v>
      </c>
      <c r="BW96" s="2">
        <f t="shared" si="99"/>
        <v>0.52777777777777779</v>
      </c>
      <c r="BX96" s="7">
        <f t="shared" si="107"/>
        <v>5.5555555555555554</v>
      </c>
      <c r="BY96">
        <v>3</v>
      </c>
      <c r="BZ96" s="2">
        <f t="shared" si="100"/>
        <v>4.1666666666666664E-2</v>
      </c>
      <c r="CA96" s="7">
        <f t="shared" si="101"/>
        <v>1.6666666666666665</v>
      </c>
      <c r="CB96">
        <v>0.246</v>
      </c>
      <c r="CC96" s="7">
        <f t="shared" si="102"/>
        <v>4.6666666666666661</v>
      </c>
      <c r="CD96">
        <v>0.77500000000000002</v>
      </c>
      <c r="CE96" s="7">
        <f t="shared" si="103"/>
        <v>4.3750000000000009</v>
      </c>
    </row>
    <row r="97" spans="1:83" x14ac:dyDescent="0.25">
      <c r="A97" t="s">
        <v>91</v>
      </c>
      <c r="B97" s="7">
        <f t="shared" si="64"/>
        <v>27.093362338241857</v>
      </c>
      <c r="C97">
        <v>415</v>
      </c>
      <c r="D97">
        <v>67</v>
      </c>
      <c r="E97" s="2">
        <f t="shared" si="65"/>
        <v>0.16144578313253011</v>
      </c>
      <c r="F97" s="7">
        <f t="shared" si="66"/>
        <v>4.8683623382418553</v>
      </c>
      <c r="G97">
        <v>238</v>
      </c>
      <c r="H97" s="2">
        <f t="shared" si="67"/>
        <v>0.57349397590361451</v>
      </c>
      <c r="I97" s="7">
        <f t="shared" si="68"/>
        <v>5.4698795180722906</v>
      </c>
      <c r="J97">
        <v>208</v>
      </c>
      <c r="K97" s="2">
        <f t="shared" si="69"/>
        <v>0.50120481927710847</v>
      </c>
      <c r="L97" s="7">
        <f t="shared" si="104"/>
        <v>5.024096385542169</v>
      </c>
      <c r="M97">
        <v>26</v>
      </c>
      <c r="N97" s="2">
        <f t="shared" si="70"/>
        <v>6.2650602409638559E-2</v>
      </c>
      <c r="O97" s="7">
        <f t="shared" si="71"/>
        <v>2.5060240963855422</v>
      </c>
      <c r="P97">
        <v>0.24399999999999999</v>
      </c>
      <c r="Q97" s="7">
        <f t="shared" si="72"/>
        <v>4.5</v>
      </c>
      <c r="R97">
        <v>0.78900000000000003</v>
      </c>
      <c r="S97" s="7">
        <f t="shared" si="108"/>
        <v>4.7250000000000014</v>
      </c>
      <c r="V97" t="s">
        <v>116</v>
      </c>
      <c r="W97" s="7">
        <f t="shared" si="73"/>
        <v>25.097119341563783</v>
      </c>
      <c r="X97">
        <v>135</v>
      </c>
      <c r="Y97">
        <v>30</v>
      </c>
      <c r="Z97" s="2">
        <f t="shared" si="74"/>
        <v>0.22222222222222221</v>
      </c>
      <c r="AA97" s="7">
        <f t="shared" si="75"/>
        <v>7.1193415637860067</v>
      </c>
      <c r="AB97">
        <v>68</v>
      </c>
      <c r="AC97" s="2">
        <f t="shared" si="76"/>
        <v>0.50370370370370365</v>
      </c>
      <c r="AD97" s="7">
        <f t="shared" si="77"/>
        <v>4.0740740740740735</v>
      </c>
      <c r="AE97">
        <v>75</v>
      </c>
      <c r="AF97" s="2">
        <f t="shared" si="78"/>
        <v>0.55555555555555558</v>
      </c>
      <c r="AG97" s="7">
        <f t="shared" si="105"/>
        <v>6.1111111111111116</v>
      </c>
      <c r="AH97">
        <v>2</v>
      </c>
      <c r="AI97" s="2">
        <f t="shared" si="79"/>
        <v>1.4814814814814815E-2</v>
      </c>
      <c r="AJ97" s="7">
        <f t="shared" si="80"/>
        <v>0.59259259259259256</v>
      </c>
      <c r="AK97">
        <v>0.223</v>
      </c>
      <c r="AL97" s="7">
        <f t="shared" si="81"/>
        <v>2.75</v>
      </c>
      <c r="AM97">
        <v>0.77800000000000002</v>
      </c>
      <c r="AN97" s="7">
        <f t="shared" si="82"/>
        <v>4.4500000000000011</v>
      </c>
      <c r="AQ97" t="s">
        <v>79</v>
      </c>
      <c r="AR97" s="7">
        <f t="shared" si="83"/>
        <v>24.329879879879883</v>
      </c>
      <c r="AS97">
        <v>74</v>
      </c>
      <c r="AT97">
        <v>9</v>
      </c>
      <c r="AU97" s="2">
        <f t="shared" si="84"/>
        <v>0.12162162162162163</v>
      </c>
      <c r="AV97" s="7">
        <f t="shared" si="85"/>
        <v>3.3933933933933935</v>
      </c>
      <c r="AW97">
        <v>41</v>
      </c>
      <c r="AX97" s="2">
        <f t="shared" si="86"/>
        <v>0.55405405405405406</v>
      </c>
      <c r="AY97" s="7">
        <f t="shared" si="87"/>
        <v>5.0810810810810816</v>
      </c>
      <c r="AZ97">
        <v>33</v>
      </c>
      <c r="BA97" s="2">
        <f t="shared" si="88"/>
        <v>0.44594594594594594</v>
      </c>
      <c r="BB97" s="7">
        <f t="shared" si="89"/>
        <v>3.9189189189189189</v>
      </c>
      <c r="BC97">
        <v>12</v>
      </c>
      <c r="BD97" s="2">
        <f t="shared" si="90"/>
        <v>0.16216216216216217</v>
      </c>
      <c r="BE97" s="7">
        <f t="shared" si="91"/>
        <v>6.4864864864864868</v>
      </c>
      <c r="BF97">
        <v>0.23499999999999999</v>
      </c>
      <c r="BG97" s="7">
        <f t="shared" si="92"/>
        <v>3.7499999999999991</v>
      </c>
      <c r="BH97">
        <v>0.66800000000000004</v>
      </c>
      <c r="BI97" s="7">
        <f t="shared" si="93"/>
        <v>1.7000000000000015</v>
      </c>
      <c r="BM97" t="s">
        <v>599</v>
      </c>
      <c r="BN97" s="7">
        <f t="shared" si="94"/>
        <v>26.836446020488573</v>
      </c>
      <c r="BO97">
        <v>47</v>
      </c>
      <c r="BP97">
        <v>5</v>
      </c>
      <c r="BQ97" s="2">
        <f t="shared" si="95"/>
        <v>0.10638297872340426</v>
      </c>
      <c r="BR97" s="7">
        <f t="shared" si="96"/>
        <v>2.8289992119779352</v>
      </c>
      <c r="BS97">
        <v>24</v>
      </c>
      <c r="BT97" s="2">
        <f t="shared" si="97"/>
        <v>0.51063829787234039</v>
      </c>
      <c r="BU97" s="7">
        <f t="shared" si="98"/>
        <v>4.2127659574468082</v>
      </c>
      <c r="BV97">
        <v>17</v>
      </c>
      <c r="BW97" s="2">
        <f t="shared" si="99"/>
        <v>0.36170212765957449</v>
      </c>
      <c r="BX97" s="7">
        <f t="shared" si="107"/>
        <v>2.2340425531914896</v>
      </c>
      <c r="BY97">
        <v>10</v>
      </c>
      <c r="BZ97" s="2">
        <f t="shared" si="100"/>
        <v>0.21276595744680851</v>
      </c>
      <c r="CA97" s="7">
        <f t="shared" si="101"/>
        <v>8.5106382978723403</v>
      </c>
      <c r="CB97">
        <v>0.26200000000000001</v>
      </c>
      <c r="CC97" s="7">
        <f t="shared" si="102"/>
        <v>6.0000000000000009</v>
      </c>
      <c r="CD97">
        <v>0.72199999999999998</v>
      </c>
      <c r="CE97" s="7">
        <f t="shared" si="103"/>
        <v>3.05</v>
      </c>
    </row>
    <row r="98" spans="1:83" x14ac:dyDescent="0.25">
      <c r="A98" t="s">
        <v>138</v>
      </c>
      <c r="B98" s="7">
        <f t="shared" si="64"/>
        <v>27.09153895274585</v>
      </c>
      <c r="C98">
        <v>406</v>
      </c>
      <c r="D98">
        <v>70</v>
      </c>
      <c r="E98" s="2">
        <f t="shared" si="65"/>
        <v>0.17241379310344829</v>
      </c>
      <c r="F98" s="7">
        <f t="shared" si="66"/>
        <v>5.2745849297573431</v>
      </c>
      <c r="G98">
        <v>196</v>
      </c>
      <c r="H98" s="2">
        <f t="shared" si="67"/>
        <v>0.48275862068965519</v>
      </c>
      <c r="I98" s="7">
        <f t="shared" si="68"/>
        <v>3.6551724137931041</v>
      </c>
      <c r="J98">
        <v>222</v>
      </c>
      <c r="K98" s="2">
        <f t="shared" si="69"/>
        <v>0.54679802955665024</v>
      </c>
      <c r="L98" s="7">
        <f t="shared" si="104"/>
        <v>5.9359605911330053</v>
      </c>
      <c r="M98">
        <v>22</v>
      </c>
      <c r="N98" s="2">
        <f t="shared" si="70"/>
        <v>5.4187192118226604E-2</v>
      </c>
      <c r="O98" s="7">
        <f t="shared" si="71"/>
        <v>2.1674876847290641</v>
      </c>
      <c r="P98">
        <v>0.26</v>
      </c>
      <c r="Q98" s="7">
        <f t="shared" si="72"/>
        <v>5.8333333333333339</v>
      </c>
      <c r="R98">
        <v>0.76900000000000002</v>
      </c>
      <c r="S98" s="7">
        <f t="shared" si="108"/>
        <v>4.2250000000000014</v>
      </c>
      <c r="V98" t="s">
        <v>161</v>
      </c>
      <c r="W98" s="7">
        <f t="shared" si="73"/>
        <v>24.863935476356858</v>
      </c>
      <c r="X98">
        <v>159</v>
      </c>
      <c r="Y98">
        <v>11</v>
      </c>
      <c r="Z98" s="2">
        <f t="shared" si="74"/>
        <v>6.9182389937106917E-2</v>
      </c>
      <c r="AA98" s="7">
        <f t="shared" si="75"/>
        <v>1.4511996273002561</v>
      </c>
      <c r="AB98">
        <v>91</v>
      </c>
      <c r="AC98" s="2">
        <f t="shared" si="76"/>
        <v>0.57232704402515722</v>
      </c>
      <c r="AD98" s="7">
        <f t="shared" si="77"/>
        <v>5.4465408805031448</v>
      </c>
      <c r="AE98">
        <v>56</v>
      </c>
      <c r="AF98" s="2">
        <f t="shared" si="78"/>
        <v>0.3522012578616352</v>
      </c>
      <c r="AG98" s="7">
        <f t="shared" si="105"/>
        <v>2.0440251572327037</v>
      </c>
      <c r="AH98">
        <v>30</v>
      </c>
      <c r="AI98" s="2">
        <f t="shared" si="79"/>
        <v>0.18867924528301888</v>
      </c>
      <c r="AJ98" s="7">
        <f t="shared" si="80"/>
        <v>7.5471698113207548</v>
      </c>
      <c r="AK98">
        <v>0.26200000000000001</v>
      </c>
      <c r="AL98" s="7">
        <f t="shared" si="81"/>
        <v>6.0000000000000009</v>
      </c>
      <c r="AM98">
        <v>0.69499999999999995</v>
      </c>
      <c r="AN98" s="7">
        <f t="shared" si="82"/>
        <v>2.3749999999999991</v>
      </c>
      <c r="AQ98" t="s">
        <v>193</v>
      </c>
      <c r="AR98" s="7">
        <f t="shared" si="83"/>
        <v>24.311625514403296</v>
      </c>
      <c r="AS98">
        <v>45</v>
      </c>
      <c r="AT98">
        <v>4</v>
      </c>
      <c r="AU98" s="2">
        <f t="shared" si="84"/>
        <v>8.8888888888888892E-2</v>
      </c>
      <c r="AV98" s="7">
        <f t="shared" si="85"/>
        <v>2.1810699588477367</v>
      </c>
      <c r="AW98">
        <v>22</v>
      </c>
      <c r="AX98" s="2">
        <f t="shared" si="86"/>
        <v>0.48888888888888887</v>
      </c>
      <c r="AY98" s="7">
        <f t="shared" si="87"/>
        <v>3.7777777777777777</v>
      </c>
      <c r="AZ98">
        <v>28</v>
      </c>
      <c r="BA98" s="2">
        <f t="shared" si="88"/>
        <v>0.62222222222222223</v>
      </c>
      <c r="BB98" s="7">
        <f t="shared" si="89"/>
        <v>7.4444444444444446</v>
      </c>
      <c r="BC98">
        <v>6</v>
      </c>
      <c r="BD98" s="2">
        <f t="shared" si="90"/>
        <v>0.13333333333333333</v>
      </c>
      <c r="BE98" s="7">
        <f t="shared" si="91"/>
        <v>5.333333333333333</v>
      </c>
      <c r="BF98">
        <v>0.24099999999999999</v>
      </c>
      <c r="BG98" s="7">
        <f t="shared" si="92"/>
        <v>4.2499999999999991</v>
      </c>
      <c r="BH98">
        <v>0.65300000000000002</v>
      </c>
      <c r="BI98" s="7">
        <f t="shared" si="93"/>
        <v>1.3250000000000011</v>
      </c>
      <c r="BM98" t="s">
        <v>68</v>
      </c>
      <c r="BN98" s="7">
        <f t="shared" si="94"/>
        <v>26.821693121693126</v>
      </c>
      <c r="BO98">
        <v>70</v>
      </c>
      <c r="BP98">
        <v>17</v>
      </c>
      <c r="BQ98" s="2">
        <f t="shared" si="95"/>
        <v>0.24285714285714285</v>
      </c>
      <c r="BR98" s="7">
        <f t="shared" si="96"/>
        <v>7.8835978835978828</v>
      </c>
      <c r="BS98">
        <v>39</v>
      </c>
      <c r="BT98" s="2">
        <f t="shared" si="97"/>
        <v>0.55714285714285716</v>
      </c>
      <c r="BU98" s="7">
        <f t="shared" si="98"/>
        <v>5.1428571428571432</v>
      </c>
      <c r="BV98">
        <v>41</v>
      </c>
      <c r="BW98" s="2">
        <f t="shared" si="99"/>
        <v>0.58571428571428574</v>
      </c>
      <c r="BX98" s="7">
        <f t="shared" si="107"/>
        <v>6.7142857142857153</v>
      </c>
      <c r="BY98">
        <v>3</v>
      </c>
      <c r="BZ98" s="2">
        <f t="shared" si="100"/>
        <v>4.2857142857142858E-2</v>
      </c>
      <c r="CA98" s="7">
        <f t="shared" si="101"/>
        <v>1.7142857142857144</v>
      </c>
      <c r="CB98">
        <v>0.19500000000000001</v>
      </c>
      <c r="CC98" s="7">
        <f t="shared" si="102"/>
        <v>0.41666666666666707</v>
      </c>
      <c r="CD98">
        <v>0.79800000000000004</v>
      </c>
      <c r="CE98" s="7">
        <f t="shared" si="103"/>
        <v>4.950000000000002</v>
      </c>
    </row>
    <row r="99" spans="1:83" x14ac:dyDescent="0.25">
      <c r="A99" t="s">
        <v>161</v>
      </c>
      <c r="B99" s="7">
        <f t="shared" ref="B99:B130" si="109">F99+I99+L99+O99+Q99+S99</f>
        <v>26.94575163398693</v>
      </c>
      <c r="C99">
        <v>306</v>
      </c>
      <c r="D99">
        <v>27</v>
      </c>
      <c r="E99" s="2">
        <f t="shared" ref="E99:E130" si="110">D99/C99</f>
        <v>8.8235294117647065E-2</v>
      </c>
      <c r="F99" s="7">
        <f t="shared" ref="F99:F130" si="111">MAX(0,(MIN(10,(((E99-0.03)/(0.3-0.03))*10))))</f>
        <v>2.1568627450980395</v>
      </c>
      <c r="G99">
        <v>179</v>
      </c>
      <c r="H99" s="2">
        <f t="shared" ref="H99:H130" si="112">G99/C99</f>
        <v>0.58496732026143794</v>
      </c>
      <c r="I99" s="7">
        <f t="shared" ref="I99:I130" si="113">MAX(0,(MIN(10,(H99 - 0.3) / (0.8 - 0.3)*10)))</f>
        <v>5.6993464052287592</v>
      </c>
      <c r="J99">
        <v>118</v>
      </c>
      <c r="K99" s="2">
        <f t="shared" ref="K99:K130" si="114">J99/C99</f>
        <v>0.38562091503267976</v>
      </c>
      <c r="L99" s="7">
        <f t="shared" si="104"/>
        <v>2.7124183006535949</v>
      </c>
      <c r="M99">
        <v>47</v>
      </c>
      <c r="N99" s="2">
        <f t="shared" ref="N99:N130" si="115">M99/C99</f>
        <v>0.15359477124183007</v>
      </c>
      <c r="O99" s="7">
        <f t="shared" ref="O99:O130" si="116">MAX(0,(MIN(10,(N99) / (0.25)*10)))</f>
        <v>6.143790849673203</v>
      </c>
      <c r="P99">
        <v>0.27200000000000002</v>
      </c>
      <c r="Q99" s="7">
        <f t="shared" ref="Q99:Q130" si="117">MAX(0,(MIN(10,(P99 - 0.19) / (0.31 - 0.19)*10)))</f>
        <v>6.8333333333333348</v>
      </c>
      <c r="R99">
        <v>0.73599999999999999</v>
      </c>
      <c r="S99" s="7">
        <f t="shared" si="108"/>
        <v>3.4000000000000004</v>
      </c>
      <c r="V99" t="s">
        <v>139</v>
      </c>
      <c r="W99" s="7">
        <f t="shared" ref="W99:W130" si="118">AA99+AD99+AG99+AJ99+AL99+AN99</f>
        <v>24.857849640685462</v>
      </c>
      <c r="X99">
        <v>134</v>
      </c>
      <c r="Y99">
        <v>20</v>
      </c>
      <c r="Z99" s="2">
        <f t="shared" ref="Z99:Z130" si="119">Y99/X99</f>
        <v>0.14925373134328357</v>
      </c>
      <c r="AA99" s="7">
        <f t="shared" ref="AA99:AA130" si="120">MAX(0,(MIN(10,(((Z99-0.03)/(0.3-0.03))*10))))</f>
        <v>4.4168048645660578</v>
      </c>
      <c r="AB99">
        <v>84</v>
      </c>
      <c r="AC99" s="2">
        <f t="shared" ref="AC99:AC130" si="121">AB99/X99</f>
        <v>0.62686567164179108</v>
      </c>
      <c r="AD99" s="7">
        <f t="shared" ref="AD99:AD130" si="122">MAX(0,(MIN(10,(AC99 - 0.3) / (0.8 - 0.3)*10)))</f>
        <v>6.5373134328358216</v>
      </c>
      <c r="AE99">
        <v>60</v>
      </c>
      <c r="AF99" s="2">
        <f t="shared" ref="AF99:AF130" si="123">AE99/X99</f>
        <v>0.44776119402985076</v>
      </c>
      <c r="AG99" s="7">
        <f t="shared" si="105"/>
        <v>3.955223880597015</v>
      </c>
      <c r="AH99">
        <v>1</v>
      </c>
      <c r="AI99" s="2">
        <f t="shared" ref="AI99:AI130" si="124">AH99/X99</f>
        <v>7.462686567164179E-3</v>
      </c>
      <c r="AJ99" s="7">
        <f t="shared" ref="AJ99:AJ130" si="125">MAX(0,(MIN(10,(AI99) / (0.25)*10)))</f>
        <v>0.29850746268656714</v>
      </c>
      <c r="AK99">
        <v>0.25</v>
      </c>
      <c r="AL99" s="7">
        <f t="shared" ref="AL99:AL130" si="126">MAX(0,(MIN(10,(AK99 - 0.19) / (0.31 - 0.19)*10)))</f>
        <v>5</v>
      </c>
      <c r="AM99">
        <v>0.78600000000000003</v>
      </c>
      <c r="AN99" s="7">
        <f t="shared" ref="AN99:AN127" si="127">MAX(0,(MIN(10,(AM99 - 0.6) / (1 - 0.6)*10)))</f>
        <v>4.6500000000000012</v>
      </c>
      <c r="AQ99" t="s">
        <v>269</v>
      </c>
      <c r="AR99" s="7">
        <f t="shared" si="83"/>
        <v>24.258597883597886</v>
      </c>
      <c r="AS99">
        <v>56</v>
      </c>
      <c r="AT99">
        <v>10</v>
      </c>
      <c r="AU99" s="2">
        <f t="shared" si="84"/>
        <v>0.17857142857142858</v>
      </c>
      <c r="AV99" s="7">
        <f t="shared" si="85"/>
        <v>5.5026455026455023</v>
      </c>
      <c r="AW99">
        <v>25</v>
      </c>
      <c r="AX99" s="2">
        <f t="shared" si="86"/>
        <v>0.44642857142857145</v>
      </c>
      <c r="AY99" s="7">
        <f t="shared" si="87"/>
        <v>2.9285714285714293</v>
      </c>
      <c r="AZ99">
        <v>29</v>
      </c>
      <c r="BA99" s="2">
        <f t="shared" si="88"/>
        <v>0.5178571428571429</v>
      </c>
      <c r="BB99" s="7">
        <f t="shared" si="89"/>
        <v>5.3571428571428577</v>
      </c>
      <c r="BC99">
        <v>2</v>
      </c>
      <c r="BD99" s="2">
        <f t="shared" si="90"/>
        <v>3.5714285714285712E-2</v>
      </c>
      <c r="BE99" s="7">
        <f t="shared" si="91"/>
        <v>1.4285714285714284</v>
      </c>
      <c r="BF99">
        <v>0.249</v>
      </c>
      <c r="BG99" s="7">
        <f t="shared" si="92"/>
        <v>4.9166666666666661</v>
      </c>
      <c r="BH99">
        <v>0.76500000000000001</v>
      </c>
      <c r="BI99" s="7">
        <f t="shared" si="93"/>
        <v>4.1250000000000009</v>
      </c>
      <c r="BM99" t="s">
        <v>93</v>
      </c>
      <c r="BN99" s="7">
        <f t="shared" si="94"/>
        <v>26.718859649122805</v>
      </c>
      <c r="BO99">
        <v>76</v>
      </c>
      <c r="BP99">
        <v>12</v>
      </c>
      <c r="BQ99" s="2">
        <f t="shared" si="95"/>
        <v>0.15789473684210525</v>
      </c>
      <c r="BR99" s="7">
        <f t="shared" si="96"/>
        <v>4.7368421052631575</v>
      </c>
      <c r="BS99">
        <v>38</v>
      </c>
      <c r="BT99" s="2">
        <f t="shared" si="97"/>
        <v>0.5</v>
      </c>
      <c r="BU99" s="7">
        <f t="shared" si="98"/>
        <v>4</v>
      </c>
      <c r="BV99">
        <v>39</v>
      </c>
      <c r="BW99" s="2">
        <f t="shared" si="99"/>
        <v>0.51315789473684215</v>
      </c>
      <c r="BX99" s="7">
        <f t="shared" si="107"/>
        <v>5.2631578947368425</v>
      </c>
      <c r="BY99">
        <v>8</v>
      </c>
      <c r="BZ99" s="2">
        <f t="shared" si="100"/>
        <v>0.10526315789473684</v>
      </c>
      <c r="CA99" s="7">
        <f t="shared" si="101"/>
        <v>4.2105263157894735</v>
      </c>
      <c r="CB99">
        <v>0.251</v>
      </c>
      <c r="CC99" s="7">
        <f t="shared" si="102"/>
        <v>5.083333333333333</v>
      </c>
      <c r="CD99">
        <v>0.73699999999999999</v>
      </c>
      <c r="CE99" s="7">
        <f t="shared" si="103"/>
        <v>3.4250000000000003</v>
      </c>
    </row>
    <row r="100" spans="1:83" x14ac:dyDescent="0.25">
      <c r="A100" t="s">
        <v>128</v>
      </c>
      <c r="B100" s="7">
        <f t="shared" si="109"/>
        <v>26.834666833876767</v>
      </c>
      <c r="C100">
        <v>443</v>
      </c>
      <c r="D100">
        <v>98</v>
      </c>
      <c r="E100" s="2">
        <f t="shared" si="110"/>
        <v>0.22121896162528218</v>
      </c>
      <c r="F100" s="7">
        <f t="shared" si="111"/>
        <v>7.082183763899339</v>
      </c>
      <c r="G100">
        <v>224</v>
      </c>
      <c r="H100" s="2">
        <f t="shared" si="112"/>
        <v>0.50564334085778784</v>
      </c>
      <c r="I100" s="7">
        <f t="shared" si="113"/>
        <v>4.1128668171557567</v>
      </c>
      <c r="J100">
        <v>250</v>
      </c>
      <c r="K100" s="2">
        <f t="shared" si="114"/>
        <v>0.56433408577878108</v>
      </c>
      <c r="L100" s="7">
        <f t="shared" si="104"/>
        <v>6.2866817155756216</v>
      </c>
      <c r="M100">
        <v>10</v>
      </c>
      <c r="N100" s="2">
        <f t="shared" si="115"/>
        <v>2.2573363431151242E-2</v>
      </c>
      <c r="O100" s="7">
        <f t="shared" si="116"/>
        <v>0.90293453724604966</v>
      </c>
      <c r="P100">
        <v>0.23499999999999999</v>
      </c>
      <c r="Q100" s="7">
        <f t="shared" si="117"/>
        <v>3.7499999999999991</v>
      </c>
      <c r="R100">
        <v>0.78800000000000003</v>
      </c>
      <c r="S100" s="7">
        <f t="shared" si="108"/>
        <v>4.7000000000000011</v>
      </c>
      <c r="V100" t="s">
        <v>200</v>
      </c>
      <c r="W100" s="7">
        <f t="shared" si="118"/>
        <v>24.809567901234569</v>
      </c>
      <c r="X100">
        <v>150</v>
      </c>
      <c r="Y100">
        <v>23</v>
      </c>
      <c r="Z100" s="2">
        <f t="shared" si="119"/>
        <v>0.15333333333333332</v>
      </c>
      <c r="AA100" s="7">
        <f t="shared" si="120"/>
        <v>4.5679012345679002</v>
      </c>
      <c r="AB100">
        <v>77</v>
      </c>
      <c r="AC100" s="2">
        <f t="shared" si="121"/>
        <v>0.51333333333333331</v>
      </c>
      <c r="AD100" s="7">
        <f t="shared" si="122"/>
        <v>4.2666666666666666</v>
      </c>
      <c r="AE100">
        <v>75</v>
      </c>
      <c r="AF100" s="2">
        <f t="shared" si="123"/>
        <v>0.5</v>
      </c>
      <c r="AG100" s="7">
        <f t="shared" si="105"/>
        <v>5</v>
      </c>
      <c r="AH100">
        <v>5</v>
      </c>
      <c r="AI100" s="2">
        <f t="shared" si="124"/>
        <v>3.3333333333333333E-2</v>
      </c>
      <c r="AJ100" s="7">
        <f t="shared" si="125"/>
        <v>1.3333333333333333</v>
      </c>
      <c r="AK100">
        <v>0.249</v>
      </c>
      <c r="AL100" s="7">
        <f t="shared" si="126"/>
        <v>4.9166666666666661</v>
      </c>
      <c r="AM100">
        <v>0.78900000000000003</v>
      </c>
      <c r="AN100" s="7">
        <f t="shared" si="127"/>
        <v>4.7250000000000014</v>
      </c>
      <c r="AQ100" t="s">
        <v>76</v>
      </c>
      <c r="AR100" s="7">
        <f t="shared" si="83"/>
        <v>24.004466230936817</v>
      </c>
      <c r="AS100">
        <v>68</v>
      </c>
      <c r="AT100">
        <v>7</v>
      </c>
      <c r="AU100" s="2">
        <f t="shared" si="84"/>
        <v>0.10294117647058823</v>
      </c>
      <c r="AV100" s="7">
        <f t="shared" si="85"/>
        <v>2.7015250544662308</v>
      </c>
      <c r="AW100">
        <v>41</v>
      </c>
      <c r="AX100" s="2">
        <f t="shared" si="86"/>
        <v>0.6029411764705882</v>
      </c>
      <c r="AY100" s="7">
        <f t="shared" si="87"/>
        <v>6.0588235294117645</v>
      </c>
      <c r="AZ100">
        <v>31</v>
      </c>
      <c r="BA100" s="2">
        <f t="shared" si="88"/>
        <v>0.45588235294117646</v>
      </c>
      <c r="BB100" s="7">
        <f t="shared" si="89"/>
        <v>4.117647058823529</v>
      </c>
      <c r="BC100">
        <v>2</v>
      </c>
      <c r="BD100" s="2">
        <f t="shared" si="90"/>
        <v>2.9411764705882353E-2</v>
      </c>
      <c r="BE100" s="7">
        <f t="shared" si="91"/>
        <v>1.1764705882352942</v>
      </c>
      <c r="BF100">
        <v>0.26200000000000001</v>
      </c>
      <c r="BG100" s="7">
        <f t="shared" si="92"/>
        <v>6.0000000000000009</v>
      </c>
      <c r="BH100">
        <v>0.75800000000000001</v>
      </c>
      <c r="BI100" s="7">
        <f t="shared" si="93"/>
        <v>3.9500000000000006</v>
      </c>
      <c r="BM100" t="s">
        <v>128</v>
      </c>
      <c r="BN100" s="7">
        <f t="shared" si="94"/>
        <v>26.502155887230515</v>
      </c>
      <c r="BO100">
        <v>67</v>
      </c>
      <c r="BP100">
        <v>15</v>
      </c>
      <c r="BQ100" s="2">
        <f t="shared" si="95"/>
        <v>0.22388059701492538</v>
      </c>
      <c r="BR100" s="7">
        <f t="shared" si="96"/>
        <v>7.1807628524046425</v>
      </c>
      <c r="BS100">
        <v>35</v>
      </c>
      <c r="BT100" s="2">
        <f t="shared" si="97"/>
        <v>0.52238805970149249</v>
      </c>
      <c r="BU100" s="7">
        <f t="shared" si="98"/>
        <v>4.4477611940298498</v>
      </c>
      <c r="BV100">
        <v>38</v>
      </c>
      <c r="BW100" s="2">
        <f t="shared" si="99"/>
        <v>0.56716417910447758</v>
      </c>
      <c r="BX100" s="7">
        <f t="shared" si="107"/>
        <v>6.3432835820895512</v>
      </c>
      <c r="BY100">
        <v>1</v>
      </c>
      <c r="BZ100" s="2">
        <f t="shared" si="100"/>
        <v>1.4925373134328358E-2</v>
      </c>
      <c r="CA100" s="7">
        <f t="shared" si="101"/>
        <v>0.59701492537313428</v>
      </c>
      <c r="CB100">
        <v>0.23300000000000001</v>
      </c>
      <c r="CC100" s="7">
        <f t="shared" si="102"/>
        <v>3.5833333333333344</v>
      </c>
      <c r="CD100">
        <v>0.77400000000000002</v>
      </c>
      <c r="CE100" s="7">
        <f t="shared" si="103"/>
        <v>4.3500000000000014</v>
      </c>
    </row>
    <row r="101" spans="1:83" x14ac:dyDescent="0.25">
      <c r="A101" t="s">
        <v>156</v>
      </c>
      <c r="B101" s="7">
        <f t="shared" si="109"/>
        <v>26.567506893211117</v>
      </c>
      <c r="C101">
        <v>497</v>
      </c>
      <c r="D101">
        <v>58</v>
      </c>
      <c r="E101" s="2">
        <f t="shared" si="110"/>
        <v>0.11670020120724346</v>
      </c>
      <c r="F101" s="7">
        <f t="shared" si="111"/>
        <v>3.2111185632312389</v>
      </c>
      <c r="G101">
        <v>241</v>
      </c>
      <c r="H101" s="2">
        <f t="shared" si="112"/>
        <v>0.48490945674044267</v>
      </c>
      <c r="I101" s="7">
        <f t="shared" si="113"/>
        <v>3.6981891348088536</v>
      </c>
      <c r="J101">
        <v>176</v>
      </c>
      <c r="K101" s="2">
        <f t="shared" si="114"/>
        <v>0.35412474849094566</v>
      </c>
      <c r="L101" s="7">
        <f t="shared" si="104"/>
        <v>2.0824949698189132</v>
      </c>
      <c r="M101">
        <v>105</v>
      </c>
      <c r="N101" s="2">
        <f t="shared" si="115"/>
        <v>0.21126760563380281</v>
      </c>
      <c r="O101" s="7">
        <f t="shared" si="116"/>
        <v>8.4507042253521121</v>
      </c>
      <c r="P101">
        <v>0.25900000000000001</v>
      </c>
      <c r="Q101" s="7">
        <f t="shared" si="117"/>
        <v>5.7500000000000009</v>
      </c>
      <c r="R101">
        <v>0.73499999999999999</v>
      </c>
      <c r="S101" s="7">
        <f t="shared" si="108"/>
        <v>3.375</v>
      </c>
      <c r="V101" t="s">
        <v>66</v>
      </c>
      <c r="W101" s="7">
        <f t="shared" si="118"/>
        <v>24.669240872077751</v>
      </c>
      <c r="X101">
        <v>141</v>
      </c>
      <c r="Y101">
        <v>17</v>
      </c>
      <c r="Z101" s="2">
        <f t="shared" si="119"/>
        <v>0.12056737588652482</v>
      </c>
      <c r="AA101" s="7">
        <f t="shared" si="120"/>
        <v>3.3543472550564744</v>
      </c>
      <c r="AB101">
        <v>93</v>
      </c>
      <c r="AC101" s="2">
        <f t="shared" si="121"/>
        <v>0.65957446808510634</v>
      </c>
      <c r="AD101" s="7">
        <f t="shared" si="122"/>
        <v>7.1914893617021267</v>
      </c>
      <c r="AE101">
        <v>61</v>
      </c>
      <c r="AF101" s="2">
        <f t="shared" si="123"/>
        <v>0.43262411347517732</v>
      </c>
      <c r="AG101" s="7">
        <f t="shared" si="105"/>
        <v>3.6524822695035466</v>
      </c>
      <c r="AH101">
        <v>12</v>
      </c>
      <c r="AI101" s="2">
        <f t="shared" si="124"/>
        <v>8.5106382978723402E-2</v>
      </c>
      <c r="AJ101" s="7">
        <f t="shared" si="125"/>
        <v>3.4042553191489362</v>
      </c>
      <c r="AK101">
        <v>0.23100000000000001</v>
      </c>
      <c r="AL101" s="7">
        <f t="shared" si="126"/>
        <v>3.4166666666666674</v>
      </c>
      <c r="AM101">
        <v>0.746</v>
      </c>
      <c r="AN101" s="7">
        <f t="shared" si="127"/>
        <v>3.6500000000000004</v>
      </c>
      <c r="AQ101" t="s">
        <v>91</v>
      </c>
      <c r="AR101" s="7">
        <f t="shared" si="83"/>
        <v>23.893981481481482</v>
      </c>
      <c r="AS101">
        <v>64</v>
      </c>
      <c r="AT101">
        <v>7</v>
      </c>
      <c r="AU101" s="2">
        <f t="shared" si="84"/>
        <v>0.109375</v>
      </c>
      <c r="AV101" s="7">
        <f t="shared" si="85"/>
        <v>2.9398148148148144</v>
      </c>
      <c r="AW101">
        <v>33</v>
      </c>
      <c r="AX101" s="2">
        <f t="shared" si="86"/>
        <v>0.515625</v>
      </c>
      <c r="AY101" s="7">
        <f t="shared" si="87"/>
        <v>4.3125</v>
      </c>
      <c r="AZ101">
        <v>32</v>
      </c>
      <c r="BA101" s="2">
        <f t="shared" si="88"/>
        <v>0.5</v>
      </c>
      <c r="BB101" s="7">
        <f t="shared" si="89"/>
        <v>5</v>
      </c>
      <c r="BC101">
        <v>5</v>
      </c>
      <c r="BD101" s="2">
        <f t="shared" si="90"/>
        <v>7.8125E-2</v>
      </c>
      <c r="BE101" s="7">
        <f t="shared" si="91"/>
        <v>3.125</v>
      </c>
      <c r="BF101">
        <v>0.25800000000000001</v>
      </c>
      <c r="BG101" s="7">
        <f t="shared" si="92"/>
        <v>5.6666666666666679</v>
      </c>
      <c r="BH101">
        <v>0.71399999999999997</v>
      </c>
      <c r="BI101" s="7">
        <f t="shared" si="93"/>
        <v>2.8499999999999996</v>
      </c>
      <c r="BM101" t="s">
        <v>123</v>
      </c>
      <c r="BN101" s="7">
        <f t="shared" si="94"/>
        <v>26.427998236331572</v>
      </c>
      <c r="BO101">
        <v>84</v>
      </c>
      <c r="BP101">
        <v>5</v>
      </c>
      <c r="BQ101" s="2">
        <f t="shared" si="95"/>
        <v>5.9523809523809521E-2</v>
      </c>
      <c r="BR101" s="7">
        <f t="shared" si="96"/>
        <v>1.0934744268077599</v>
      </c>
      <c r="BS101">
        <v>47</v>
      </c>
      <c r="BT101" s="2">
        <f t="shared" si="97"/>
        <v>0.55952380952380953</v>
      </c>
      <c r="BU101" s="7">
        <f t="shared" si="98"/>
        <v>5.1904761904761907</v>
      </c>
      <c r="BV101">
        <v>35</v>
      </c>
      <c r="BW101" s="2">
        <f t="shared" si="99"/>
        <v>0.41666666666666669</v>
      </c>
      <c r="BX101" s="7">
        <f t="shared" si="107"/>
        <v>3.3333333333333339</v>
      </c>
      <c r="BY101">
        <v>16</v>
      </c>
      <c r="BZ101" s="2">
        <f t="shared" si="100"/>
        <v>0.19047619047619047</v>
      </c>
      <c r="CA101" s="7">
        <f t="shared" si="101"/>
        <v>7.6190476190476186</v>
      </c>
      <c r="CB101">
        <v>0.27</v>
      </c>
      <c r="CC101" s="7">
        <f t="shared" si="102"/>
        <v>6.6666666666666687</v>
      </c>
      <c r="CD101">
        <v>0.70099999999999996</v>
      </c>
      <c r="CE101" s="7">
        <f t="shared" si="103"/>
        <v>2.5249999999999995</v>
      </c>
    </row>
    <row r="102" spans="1:83" x14ac:dyDescent="0.25">
      <c r="A102" t="s">
        <v>129</v>
      </c>
      <c r="B102" s="7">
        <f t="shared" si="109"/>
        <v>26.40521704500199</v>
      </c>
      <c r="C102">
        <v>372</v>
      </c>
      <c r="D102">
        <v>29</v>
      </c>
      <c r="E102" s="2">
        <f t="shared" si="110"/>
        <v>7.7956989247311828E-2</v>
      </c>
      <c r="F102" s="7">
        <f t="shared" si="111"/>
        <v>1.7761847869374749</v>
      </c>
      <c r="G102">
        <v>209</v>
      </c>
      <c r="H102" s="2">
        <f t="shared" si="112"/>
        <v>0.56182795698924726</v>
      </c>
      <c r="I102" s="7">
        <f t="shared" si="113"/>
        <v>5.2365591397849451</v>
      </c>
      <c r="J102">
        <v>124</v>
      </c>
      <c r="K102" s="2">
        <f t="shared" si="114"/>
        <v>0.33333333333333331</v>
      </c>
      <c r="L102" s="7">
        <f t="shared" si="104"/>
        <v>1.6666666666666663</v>
      </c>
      <c r="M102">
        <v>61</v>
      </c>
      <c r="N102" s="2">
        <f t="shared" si="115"/>
        <v>0.16397849462365591</v>
      </c>
      <c r="O102" s="7">
        <f t="shared" si="116"/>
        <v>6.5591397849462361</v>
      </c>
      <c r="P102">
        <v>0.27900000000000003</v>
      </c>
      <c r="Q102" s="7">
        <f t="shared" si="117"/>
        <v>7.4166666666666696</v>
      </c>
      <c r="R102">
        <v>0.75</v>
      </c>
      <c r="S102" s="7">
        <f t="shared" si="108"/>
        <v>3.7500000000000004</v>
      </c>
      <c r="V102" t="s">
        <v>50</v>
      </c>
      <c r="W102" s="7">
        <f t="shared" si="118"/>
        <v>24.651461585552497</v>
      </c>
      <c r="X102">
        <v>121</v>
      </c>
      <c r="Y102">
        <v>8</v>
      </c>
      <c r="Z102" s="2">
        <f t="shared" si="119"/>
        <v>6.6115702479338845E-2</v>
      </c>
      <c r="AA102" s="7">
        <f t="shared" si="120"/>
        <v>1.3376186103458831</v>
      </c>
      <c r="AB102">
        <v>68</v>
      </c>
      <c r="AC102" s="2">
        <f t="shared" si="121"/>
        <v>0.56198347107438018</v>
      </c>
      <c r="AD102" s="7">
        <f t="shared" si="122"/>
        <v>5.2396694214876041</v>
      </c>
      <c r="AE102">
        <v>47</v>
      </c>
      <c r="AF102" s="2">
        <f t="shared" si="123"/>
        <v>0.38842975206611569</v>
      </c>
      <c r="AG102" s="7">
        <f t="shared" si="105"/>
        <v>2.7685950413223139</v>
      </c>
      <c r="AH102">
        <v>1</v>
      </c>
      <c r="AI102" s="2">
        <f t="shared" si="124"/>
        <v>8.2644628099173556E-3</v>
      </c>
      <c r="AJ102" s="7">
        <f t="shared" si="125"/>
        <v>0.33057851239669422</v>
      </c>
      <c r="AK102">
        <v>0.311</v>
      </c>
      <c r="AL102" s="7">
        <f t="shared" si="126"/>
        <v>10</v>
      </c>
      <c r="AM102">
        <v>0.79900000000000004</v>
      </c>
      <c r="AN102" s="7">
        <f t="shared" si="127"/>
        <v>4.9750000000000014</v>
      </c>
      <c r="AQ102" t="s">
        <v>251</v>
      </c>
      <c r="AR102" s="7">
        <f t="shared" si="83"/>
        <v>23.849635241301904</v>
      </c>
      <c r="AS102">
        <v>66</v>
      </c>
      <c r="AT102">
        <v>7</v>
      </c>
      <c r="AU102" s="2">
        <f t="shared" si="84"/>
        <v>0.10606060606060606</v>
      </c>
      <c r="AV102" s="7">
        <f t="shared" si="85"/>
        <v>2.8170594837261502</v>
      </c>
      <c r="AW102">
        <v>37</v>
      </c>
      <c r="AX102" s="2">
        <f t="shared" si="86"/>
        <v>0.56060606060606055</v>
      </c>
      <c r="AY102" s="7">
        <f t="shared" si="87"/>
        <v>5.212121212121211</v>
      </c>
      <c r="AZ102">
        <v>37</v>
      </c>
      <c r="BA102" s="2">
        <f t="shared" si="88"/>
        <v>0.56060606060606055</v>
      </c>
      <c r="BB102" s="7">
        <f t="shared" si="89"/>
        <v>6.212121212121211</v>
      </c>
      <c r="BC102">
        <v>0</v>
      </c>
      <c r="BD102" s="2">
        <f t="shared" si="90"/>
        <v>0</v>
      </c>
      <c r="BE102" s="7">
        <f t="shared" si="91"/>
        <v>0</v>
      </c>
      <c r="BF102">
        <v>0.26300000000000001</v>
      </c>
      <c r="BG102" s="7">
        <f t="shared" si="92"/>
        <v>6.0833333333333339</v>
      </c>
      <c r="BH102">
        <v>0.74099999999999999</v>
      </c>
      <c r="BI102" s="7">
        <f t="shared" si="93"/>
        <v>3.5250000000000004</v>
      </c>
      <c r="BM102" t="s">
        <v>131</v>
      </c>
      <c r="BN102" s="7">
        <f t="shared" si="94"/>
        <v>26.314758698092035</v>
      </c>
      <c r="BO102">
        <v>66</v>
      </c>
      <c r="BP102">
        <v>11</v>
      </c>
      <c r="BQ102" s="2">
        <f t="shared" si="95"/>
        <v>0.16666666666666666</v>
      </c>
      <c r="BR102" s="7">
        <f t="shared" si="96"/>
        <v>5.0617283950617278</v>
      </c>
      <c r="BS102">
        <v>36</v>
      </c>
      <c r="BT102" s="2">
        <f t="shared" si="97"/>
        <v>0.54545454545454541</v>
      </c>
      <c r="BU102" s="7">
        <f t="shared" si="98"/>
        <v>4.9090909090909083</v>
      </c>
      <c r="BV102">
        <v>34</v>
      </c>
      <c r="BW102" s="2">
        <f t="shared" si="99"/>
        <v>0.51515151515151514</v>
      </c>
      <c r="BX102" s="7">
        <f t="shared" si="107"/>
        <v>5.3030303030303028</v>
      </c>
      <c r="BY102">
        <v>4</v>
      </c>
      <c r="BZ102" s="2">
        <f t="shared" si="100"/>
        <v>6.0606060606060608E-2</v>
      </c>
      <c r="CA102" s="7">
        <f t="shared" si="101"/>
        <v>2.4242424242424243</v>
      </c>
      <c r="CB102">
        <v>0.24</v>
      </c>
      <c r="CC102" s="7">
        <f t="shared" si="102"/>
        <v>4.1666666666666661</v>
      </c>
      <c r="CD102">
        <v>0.77800000000000002</v>
      </c>
      <c r="CE102" s="7">
        <f t="shared" si="103"/>
        <v>4.4500000000000011</v>
      </c>
    </row>
    <row r="103" spans="1:83" x14ac:dyDescent="0.25">
      <c r="A103" t="s">
        <v>94</v>
      </c>
      <c r="B103" s="7">
        <f t="shared" si="109"/>
        <v>26.286111111111108</v>
      </c>
      <c r="C103">
        <v>310</v>
      </c>
      <c r="D103">
        <v>42</v>
      </c>
      <c r="E103" s="2">
        <f t="shared" si="110"/>
        <v>0.13548387096774195</v>
      </c>
      <c r="F103" s="7">
        <f t="shared" si="111"/>
        <v>3.9068100358422941</v>
      </c>
      <c r="G103">
        <v>146</v>
      </c>
      <c r="H103" s="2">
        <f t="shared" si="112"/>
        <v>0.47096774193548385</v>
      </c>
      <c r="I103" s="7">
        <f t="shared" si="113"/>
        <v>3.419354838709677</v>
      </c>
      <c r="J103">
        <v>156</v>
      </c>
      <c r="K103" s="2">
        <f t="shared" si="114"/>
        <v>0.50322580645161286</v>
      </c>
      <c r="L103" s="7">
        <f t="shared" si="104"/>
        <v>5.0645161290322571</v>
      </c>
      <c r="M103">
        <v>3</v>
      </c>
      <c r="N103" s="2">
        <f t="shared" si="115"/>
        <v>9.6774193548387101E-3</v>
      </c>
      <c r="O103" s="7">
        <f t="shared" si="116"/>
        <v>0.38709677419354838</v>
      </c>
      <c r="P103">
        <v>0.28999999999999998</v>
      </c>
      <c r="Q103" s="7">
        <f t="shared" si="117"/>
        <v>8.3333333333333321</v>
      </c>
      <c r="R103">
        <v>0.80700000000000005</v>
      </c>
      <c r="S103" s="7">
        <f t="shared" si="108"/>
        <v>5.1750000000000016</v>
      </c>
      <c r="V103" t="s">
        <v>127</v>
      </c>
      <c r="W103" s="7">
        <f t="shared" si="118"/>
        <v>24.512929596262932</v>
      </c>
      <c r="X103">
        <v>111</v>
      </c>
      <c r="Y103">
        <v>14</v>
      </c>
      <c r="Z103" s="2">
        <f t="shared" si="119"/>
        <v>0.12612612612612611</v>
      </c>
      <c r="AA103" s="7">
        <f t="shared" si="120"/>
        <v>3.5602268935602259</v>
      </c>
      <c r="AB103">
        <v>42</v>
      </c>
      <c r="AC103" s="2">
        <f t="shared" si="121"/>
        <v>0.3783783783783784</v>
      </c>
      <c r="AD103" s="7">
        <f t="shared" si="122"/>
        <v>1.5675675675675682</v>
      </c>
      <c r="AE103">
        <v>62</v>
      </c>
      <c r="AF103" s="2">
        <f t="shared" si="123"/>
        <v>0.55855855855855852</v>
      </c>
      <c r="AG103" s="7">
        <f t="shared" si="105"/>
        <v>6.1711711711711708</v>
      </c>
      <c r="AH103">
        <v>11</v>
      </c>
      <c r="AI103" s="2">
        <f t="shared" si="124"/>
        <v>9.90990990990991E-2</v>
      </c>
      <c r="AJ103" s="7">
        <f t="shared" si="125"/>
        <v>3.9639639639639639</v>
      </c>
      <c r="AK103">
        <v>0.25900000000000001</v>
      </c>
      <c r="AL103" s="7">
        <f t="shared" si="126"/>
        <v>5.7500000000000009</v>
      </c>
      <c r="AM103">
        <v>0.74</v>
      </c>
      <c r="AN103" s="7">
        <f t="shared" si="127"/>
        <v>3.5000000000000004</v>
      </c>
      <c r="AQ103" t="s">
        <v>197</v>
      </c>
      <c r="AR103" s="7">
        <f t="shared" si="83"/>
        <v>23.816975308641975</v>
      </c>
      <c r="AS103">
        <v>75</v>
      </c>
      <c r="AT103">
        <v>13</v>
      </c>
      <c r="AU103" s="2">
        <f t="shared" si="84"/>
        <v>0.17333333333333334</v>
      </c>
      <c r="AV103" s="7">
        <f t="shared" si="85"/>
        <v>5.3086419753086425</v>
      </c>
      <c r="AW103">
        <v>33</v>
      </c>
      <c r="AX103" s="2">
        <f t="shared" si="86"/>
        <v>0.44</v>
      </c>
      <c r="AY103" s="7">
        <f t="shared" si="87"/>
        <v>2.8000000000000003</v>
      </c>
      <c r="AZ103">
        <v>40</v>
      </c>
      <c r="BA103" s="2">
        <f t="shared" si="88"/>
        <v>0.53333333333333333</v>
      </c>
      <c r="BB103" s="7">
        <f t="shared" si="89"/>
        <v>5.6666666666666661</v>
      </c>
      <c r="BC103">
        <v>1</v>
      </c>
      <c r="BD103" s="2">
        <f t="shared" si="90"/>
        <v>1.3333333333333334E-2</v>
      </c>
      <c r="BE103" s="7">
        <f t="shared" si="91"/>
        <v>0.53333333333333333</v>
      </c>
      <c r="BF103">
        <v>0.25700000000000001</v>
      </c>
      <c r="BG103" s="7">
        <f t="shared" si="92"/>
        <v>5.5833333333333339</v>
      </c>
      <c r="BH103">
        <v>0.75700000000000001</v>
      </c>
      <c r="BI103" s="7">
        <f t="shared" si="93"/>
        <v>3.9250000000000007</v>
      </c>
      <c r="BM103" t="s">
        <v>201</v>
      </c>
      <c r="BN103" s="7">
        <f t="shared" si="94"/>
        <v>26.09735772357724</v>
      </c>
      <c r="BO103">
        <v>82</v>
      </c>
      <c r="BP103">
        <v>12</v>
      </c>
      <c r="BQ103" s="2">
        <f t="shared" si="95"/>
        <v>0.14634146341463414</v>
      </c>
      <c r="BR103" s="7">
        <f t="shared" si="96"/>
        <v>4.308943089430894</v>
      </c>
      <c r="BS103">
        <v>41</v>
      </c>
      <c r="BT103" s="2">
        <f t="shared" si="97"/>
        <v>0.5</v>
      </c>
      <c r="BU103" s="7">
        <f t="shared" si="98"/>
        <v>4</v>
      </c>
      <c r="BV103">
        <v>41</v>
      </c>
      <c r="BW103" s="2">
        <f t="shared" si="99"/>
        <v>0.5</v>
      </c>
      <c r="BX103" s="7">
        <f t="shared" si="107"/>
        <v>5</v>
      </c>
      <c r="BY103">
        <v>3</v>
      </c>
      <c r="BZ103" s="2">
        <f t="shared" si="100"/>
        <v>3.6585365853658534E-2</v>
      </c>
      <c r="CA103" s="7">
        <f t="shared" si="101"/>
        <v>1.4634146341463414</v>
      </c>
      <c r="CB103">
        <v>0.26800000000000002</v>
      </c>
      <c r="CC103" s="7">
        <f t="shared" si="102"/>
        <v>6.5000000000000018</v>
      </c>
      <c r="CD103">
        <v>0.79300000000000004</v>
      </c>
      <c r="CE103" s="7">
        <f t="shared" si="103"/>
        <v>4.8250000000000011</v>
      </c>
    </row>
    <row r="104" spans="1:83" x14ac:dyDescent="0.25">
      <c r="A104" t="s">
        <v>114</v>
      </c>
      <c r="B104" s="7">
        <f t="shared" si="109"/>
        <v>26.262294351244027</v>
      </c>
      <c r="C104">
        <v>457</v>
      </c>
      <c r="D104">
        <v>80</v>
      </c>
      <c r="E104" s="2">
        <f t="shared" si="110"/>
        <v>0.17505470459518599</v>
      </c>
      <c r="F104" s="7">
        <f t="shared" si="111"/>
        <v>5.3723964664883699</v>
      </c>
      <c r="G104">
        <v>252</v>
      </c>
      <c r="H104" s="2">
        <f t="shared" si="112"/>
        <v>0.55142231947483589</v>
      </c>
      <c r="I104" s="7">
        <f t="shared" si="113"/>
        <v>5.0284463894967182</v>
      </c>
      <c r="J104">
        <v>226</v>
      </c>
      <c r="K104" s="2">
        <f t="shared" si="114"/>
        <v>0.49452954048140046</v>
      </c>
      <c r="L104" s="7">
        <f t="shared" si="104"/>
        <v>4.8905908096280095</v>
      </c>
      <c r="M104">
        <v>1</v>
      </c>
      <c r="N104" s="2">
        <f t="shared" si="115"/>
        <v>2.1881838074398249E-3</v>
      </c>
      <c r="O104" s="7">
        <f t="shared" si="116"/>
        <v>8.7527352297592995E-2</v>
      </c>
      <c r="P104">
        <v>0.26300000000000001</v>
      </c>
      <c r="Q104" s="7">
        <f t="shared" si="117"/>
        <v>6.0833333333333339</v>
      </c>
      <c r="R104">
        <v>0.79200000000000004</v>
      </c>
      <c r="S104" s="7">
        <f t="shared" si="108"/>
        <v>4.8000000000000016</v>
      </c>
      <c r="V104" t="s">
        <v>175</v>
      </c>
      <c r="W104" s="7">
        <f t="shared" si="118"/>
        <v>24.41500525348043</v>
      </c>
      <c r="X104">
        <v>141</v>
      </c>
      <c r="Y104">
        <v>11</v>
      </c>
      <c r="Z104" s="2">
        <f t="shared" si="119"/>
        <v>7.8014184397163122E-2</v>
      </c>
      <c r="AA104" s="7">
        <f t="shared" si="120"/>
        <v>1.7783031258208561</v>
      </c>
      <c r="AB104">
        <v>77</v>
      </c>
      <c r="AC104" s="2">
        <f t="shared" si="121"/>
        <v>0.54609929078014185</v>
      </c>
      <c r="AD104" s="7">
        <f t="shared" si="122"/>
        <v>4.9219858156028371</v>
      </c>
      <c r="AE104">
        <v>57</v>
      </c>
      <c r="AF104" s="2">
        <f t="shared" si="123"/>
        <v>0.40425531914893614</v>
      </c>
      <c r="AG104" s="7">
        <f t="shared" si="105"/>
        <v>3.0851063829787231</v>
      </c>
      <c r="AH104">
        <v>13</v>
      </c>
      <c r="AI104" s="2">
        <f t="shared" si="124"/>
        <v>9.2198581560283682E-2</v>
      </c>
      <c r="AJ104" s="7">
        <f t="shared" si="125"/>
        <v>3.6879432624113475</v>
      </c>
      <c r="AK104">
        <v>0.28199999999999997</v>
      </c>
      <c r="AL104" s="7">
        <f t="shared" si="126"/>
        <v>7.6666666666666652</v>
      </c>
      <c r="AM104">
        <v>0.73099999999999998</v>
      </c>
      <c r="AN104" s="7">
        <f t="shared" si="127"/>
        <v>3.2750000000000004</v>
      </c>
      <c r="AQ104" t="s">
        <v>264</v>
      </c>
      <c r="AR104" s="7">
        <f t="shared" si="83"/>
        <v>23.658950617283949</v>
      </c>
      <c r="AS104">
        <v>36</v>
      </c>
      <c r="AT104">
        <v>6</v>
      </c>
      <c r="AU104" s="2">
        <f t="shared" si="84"/>
        <v>0.16666666666666666</v>
      </c>
      <c r="AV104" s="7">
        <f t="shared" si="85"/>
        <v>5.0617283950617278</v>
      </c>
      <c r="AW104">
        <v>20</v>
      </c>
      <c r="AX104" s="2">
        <f t="shared" si="86"/>
        <v>0.55555555555555558</v>
      </c>
      <c r="AY104" s="7">
        <f t="shared" si="87"/>
        <v>5.1111111111111116</v>
      </c>
      <c r="AZ104">
        <v>17</v>
      </c>
      <c r="BA104" s="2">
        <f t="shared" si="88"/>
        <v>0.47222222222222221</v>
      </c>
      <c r="BB104" s="7">
        <f t="shared" si="89"/>
        <v>4.4444444444444446</v>
      </c>
      <c r="BC104">
        <v>0</v>
      </c>
      <c r="BD104" s="2">
        <f t="shared" si="90"/>
        <v>0</v>
      </c>
      <c r="BE104" s="7">
        <f t="shared" si="91"/>
        <v>0</v>
      </c>
      <c r="BF104">
        <v>0.252</v>
      </c>
      <c r="BG104" s="7">
        <f t="shared" si="92"/>
        <v>5.166666666666667</v>
      </c>
      <c r="BH104">
        <v>0.755</v>
      </c>
      <c r="BI104" s="7">
        <f t="shared" si="93"/>
        <v>3.8750000000000009</v>
      </c>
      <c r="BM104" t="s">
        <v>162</v>
      </c>
      <c r="BN104" s="7">
        <f t="shared" si="94"/>
        <v>26.025308641975315</v>
      </c>
      <c r="BO104">
        <v>75</v>
      </c>
      <c r="BP104">
        <v>13</v>
      </c>
      <c r="BQ104" s="2">
        <f t="shared" si="95"/>
        <v>0.17333333333333334</v>
      </c>
      <c r="BR104" s="7">
        <f t="shared" si="96"/>
        <v>5.3086419753086425</v>
      </c>
      <c r="BS104">
        <v>35</v>
      </c>
      <c r="BT104" s="2">
        <f t="shared" si="97"/>
        <v>0.46666666666666667</v>
      </c>
      <c r="BU104" s="7">
        <f t="shared" si="98"/>
        <v>3.3333333333333339</v>
      </c>
      <c r="BV104">
        <v>44</v>
      </c>
      <c r="BW104" s="2">
        <f t="shared" si="99"/>
        <v>0.58666666666666667</v>
      </c>
      <c r="BX104" s="7">
        <f t="shared" si="107"/>
        <v>6.7333333333333334</v>
      </c>
      <c r="BY104">
        <v>1</v>
      </c>
      <c r="BZ104" s="2">
        <f t="shared" si="100"/>
        <v>1.3333333333333334E-2</v>
      </c>
      <c r="CA104" s="7">
        <f t="shared" si="101"/>
        <v>0.53333333333333333</v>
      </c>
      <c r="CB104">
        <v>0.26100000000000001</v>
      </c>
      <c r="CC104" s="7">
        <f t="shared" si="102"/>
        <v>5.9166666666666679</v>
      </c>
      <c r="CD104">
        <v>0.76800000000000002</v>
      </c>
      <c r="CE104" s="7">
        <f t="shared" si="103"/>
        <v>4.2000000000000011</v>
      </c>
    </row>
    <row r="105" spans="1:83" x14ac:dyDescent="0.25">
      <c r="A105" t="s">
        <v>59</v>
      </c>
      <c r="B105" s="7">
        <f t="shared" si="109"/>
        <v>26.241706924315615</v>
      </c>
      <c r="C105">
        <v>368</v>
      </c>
      <c r="D105">
        <v>37</v>
      </c>
      <c r="E105" s="2">
        <f t="shared" si="110"/>
        <v>0.10054347826086957</v>
      </c>
      <c r="F105" s="7">
        <f t="shared" si="111"/>
        <v>2.6127214170692432</v>
      </c>
      <c r="G105">
        <v>185</v>
      </c>
      <c r="H105" s="2">
        <f t="shared" si="112"/>
        <v>0.50271739130434778</v>
      </c>
      <c r="I105" s="7">
        <f t="shared" si="113"/>
        <v>4.0543478260869561</v>
      </c>
      <c r="J105">
        <v>152</v>
      </c>
      <c r="K105" s="2">
        <f t="shared" si="114"/>
        <v>0.41304347826086957</v>
      </c>
      <c r="L105" s="7">
        <f t="shared" si="104"/>
        <v>3.2608695652173916</v>
      </c>
      <c r="M105">
        <v>15</v>
      </c>
      <c r="N105" s="2">
        <f t="shared" si="115"/>
        <v>4.0760869565217392E-2</v>
      </c>
      <c r="O105" s="7">
        <f t="shared" si="116"/>
        <v>1.6304347826086958</v>
      </c>
      <c r="P105">
        <v>0.29899999999999999</v>
      </c>
      <c r="Q105" s="7">
        <f t="shared" si="117"/>
        <v>9.0833333333333321</v>
      </c>
      <c r="R105">
        <v>0.82399999999999995</v>
      </c>
      <c r="S105" s="7">
        <f t="shared" si="108"/>
        <v>5.6</v>
      </c>
      <c r="V105" t="s">
        <v>49</v>
      </c>
      <c r="W105" s="7">
        <f t="shared" si="118"/>
        <v>23.785270554242189</v>
      </c>
      <c r="X105">
        <v>141</v>
      </c>
      <c r="Y105">
        <v>22</v>
      </c>
      <c r="Z105" s="2">
        <f t="shared" si="119"/>
        <v>0.15602836879432624</v>
      </c>
      <c r="AA105" s="7">
        <f t="shared" si="120"/>
        <v>4.667717362752823</v>
      </c>
      <c r="AB105">
        <v>73</v>
      </c>
      <c r="AC105" s="2">
        <f t="shared" si="121"/>
        <v>0.51773049645390068</v>
      </c>
      <c r="AD105" s="7">
        <f t="shared" si="122"/>
        <v>4.3546099290780136</v>
      </c>
      <c r="AE105">
        <v>61</v>
      </c>
      <c r="AF105" s="2">
        <f t="shared" si="123"/>
        <v>0.43262411347517732</v>
      </c>
      <c r="AG105" s="7">
        <f t="shared" si="105"/>
        <v>3.6524822695035466</v>
      </c>
      <c r="AH105">
        <v>6</v>
      </c>
      <c r="AI105" s="2">
        <f t="shared" si="124"/>
        <v>4.2553191489361701E-2</v>
      </c>
      <c r="AJ105" s="7">
        <f t="shared" si="125"/>
        <v>1.7021276595744681</v>
      </c>
      <c r="AK105">
        <v>0.248</v>
      </c>
      <c r="AL105" s="7">
        <f t="shared" si="126"/>
        <v>4.833333333333333</v>
      </c>
      <c r="AM105">
        <v>0.78300000000000003</v>
      </c>
      <c r="AN105" s="7">
        <f t="shared" si="127"/>
        <v>4.5750000000000011</v>
      </c>
      <c r="AQ105" t="s">
        <v>205</v>
      </c>
      <c r="AR105" s="7">
        <f t="shared" si="83"/>
        <v>23.630877616747181</v>
      </c>
      <c r="AS105">
        <v>46</v>
      </c>
      <c r="AT105">
        <v>4</v>
      </c>
      <c r="AU105" s="2">
        <f t="shared" si="84"/>
        <v>8.6956521739130432E-2</v>
      </c>
      <c r="AV105" s="7">
        <f t="shared" si="85"/>
        <v>2.1095008051529791</v>
      </c>
      <c r="AW105">
        <v>27</v>
      </c>
      <c r="AX105" s="2">
        <f t="shared" si="86"/>
        <v>0.58695652173913049</v>
      </c>
      <c r="AY105" s="7">
        <f t="shared" si="87"/>
        <v>5.7391304347826102</v>
      </c>
      <c r="AZ105">
        <v>18</v>
      </c>
      <c r="BA105" s="2">
        <f t="shared" si="88"/>
        <v>0.39130434782608697</v>
      </c>
      <c r="BB105" s="7">
        <f t="shared" si="89"/>
        <v>2.8260869565217392</v>
      </c>
      <c r="BC105">
        <v>5</v>
      </c>
      <c r="BD105" s="2">
        <f t="shared" si="90"/>
        <v>0.10869565217391304</v>
      </c>
      <c r="BE105" s="7">
        <f t="shared" si="91"/>
        <v>4.3478260869565215</v>
      </c>
      <c r="BF105">
        <v>0.26</v>
      </c>
      <c r="BG105" s="7">
        <f t="shared" si="92"/>
        <v>5.8333333333333339</v>
      </c>
      <c r="BH105">
        <v>0.71099999999999997</v>
      </c>
      <c r="BI105" s="7">
        <f t="shared" si="93"/>
        <v>2.7749999999999995</v>
      </c>
      <c r="BM105" t="s">
        <v>262</v>
      </c>
      <c r="BN105" s="7">
        <f t="shared" si="94"/>
        <v>25.999808429118772</v>
      </c>
      <c r="BO105">
        <v>58</v>
      </c>
      <c r="BP105">
        <v>9</v>
      </c>
      <c r="BQ105" s="2">
        <f t="shared" si="95"/>
        <v>0.15517241379310345</v>
      </c>
      <c r="BR105" s="7">
        <f t="shared" si="96"/>
        <v>4.6360153256704981</v>
      </c>
      <c r="BS105">
        <v>34</v>
      </c>
      <c r="BT105" s="2">
        <f t="shared" si="97"/>
        <v>0.58620689655172409</v>
      </c>
      <c r="BU105" s="7">
        <f t="shared" si="98"/>
        <v>5.7241379310344822</v>
      </c>
      <c r="BV105">
        <v>29</v>
      </c>
      <c r="BW105" s="2">
        <f t="shared" si="99"/>
        <v>0.5</v>
      </c>
      <c r="BX105" s="7">
        <f t="shared" si="107"/>
        <v>5</v>
      </c>
      <c r="BY105">
        <v>1</v>
      </c>
      <c r="BZ105" s="2">
        <f t="shared" si="100"/>
        <v>1.7241379310344827E-2</v>
      </c>
      <c r="CA105" s="7">
        <f t="shared" si="101"/>
        <v>0.68965517241379315</v>
      </c>
      <c r="CB105">
        <v>0.25600000000000001</v>
      </c>
      <c r="CC105" s="7">
        <f t="shared" si="102"/>
        <v>5.5</v>
      </c>
      <c r="CD105">
        <v>0.77800000000000002</v>
      </c>
      <c r="CE105" s="7">
        <f t="shared" si="103"/>
        <v>4.4500000000000011</v>
      </c>
    </row>
    <row r="106" spans="1:83" x14ac:dyDescent="0.25">
      <c r="A106" t="s">
        <v>85</v>
      </c>
      <c r="B106" s="7">
        <f t="shared" si="109"/>
        <v>26.239109347442685</v>
      </c>
      <c r="C106">
        <v>462</v>
      </c>
      <c r="D106">
        <v>77</v>
      </c>
      <c r="E106" s="2">
        <f t="shared" si="110"/>
        <v>0.16666666666666666</v>
      </c>
      <c r="F106" s="7">
        <f t="shared" si="111"/>
        <v>5.0617283950617278</v>
      </c>
      <c r="G106">
        <v>199</v>
      </c>
      <c r="H106" s="2">
        <f t="shared" si="112"/>
        <v>0.43073593073593075</v>
      </c>
      <c r="I106" s="7">
        <f t="shared" si="113"/>
        <v>2.6147186147186154</v>
      </c>
      <c r="J106">
        <v>285</v>
      </c>
      <c r="K106" s="2">
        <f t="shared" si="114"/>
        <v>0.61688311688311692</v>
      </c>
      <c r="L106" s="7">
        <f t="shared" si="104"/>
        <v>7.3376623376623389</v>
      </c>
      <c r="M106">
        <v>0</v>
      </c>
      <c r="N106" s="2">
        <f t="shared" si="115"/>
        <v>0</v>
      </c>
      <c r="O106" s="7">
        <f t="shared" si="116"/>
        <v>0</v>
      </c>
      <c r="P106">
        <v>0.26200000000000001</v>
      </c>
      <c r="Q106" s="7">
        <f t="shared" si="117"/>
        <v>6.0000000000000009</v>
      </c>
      <c r="R106">
        <v>0.80900000000000005</v>
      </c>
      <c r="S106" s="7">
        <f t="shared" si="108"/>
        <v>5.2250000000000014</v>
      </c>
      <c r="V106" t="s">
        <v>63</v>
      </c>
      <c r="W106" s="7">
        <f t="shared" si="118"/>
        <v>23.741833200106583</v>
      </c>
      <c r="X106">
        <v>139</v>
      </c>
      <c r="Y106">
        <v>25</v>
      </c>
      <c r="Z106" s="2">
        <f t="shared" si="119"/>
        <v>0.17985611510791366</v>
      </c>
      <c r="AA106" s="7">
        <f t="shared" si="120"/>
        <v>5.5502264854782837</v>
      </c>
      <c r="AB106">
        <v>75</v>
      </c>
      <c r="AC106" s="2">
        <f t="shared" si="121"/>
        <v>0.53956834532374098</v>
      </c>
      <c r="AD106" s="7">
        <f t="shared" si="122"/>
        <v>4.7913669064748197</v>
      </c>
      <c r="AE106">
        <v>71</v>
      </c>
      <c r="AF106" s="2">
        <f t="shared" si="123"/>
        <v>0.51079136690647486</v>
      </c>
      <c r="AG106" s="7">
        <f t="shared" si="105"/>
        <v>5.2158273381294968</v>
      </c>
      <c r="AH106">
        <v>4</v>
      </c>
      <c r="AI106" s="2">
        <f t="shared" si="124"/>
        <v>2.8776978417266189E-2</v>
      </c>
      <c r="AJ106" s="7">
        <f t="shared" si="125"/>
        <v>1.1510791366906474</v>
      </c>
      <c r="AK106">
        <v>0.224</v>
      </c>
      <c r="AL106" s="7">
        <f t="shared" si="126"/>
        <v>2.8333333333333339</v>
      </c>
      <c r="AM106">
        <v>0.76800000000000002</v>
      </c>
      <c r="AN106" s="7">
        <f t="shared" si="127"/>
        <v>4.2000000000000011</v>
      </c>
      <c r="AQ106" t="s">
        <v>199</v>
      </c>
      <c r="AR106" s="7">
        <f t="shared" si="83"/>
        <v>23.579810004810003</v>
      </c>
      <c r="AS106">
        <v>77</v>
      </c>
      <c r="AT106">
        <v>7</v>
      </c>
      <c r="AU106" s="2">
        <f t="shared" si="84"/>
        <v>9.0909090909090912E-2</v>
      </c>
      <c r="AV106" s="7">
        <f t="shared" si="85"/>
        <v>2.2558922558922561</v>
      </c>
      <c r="AW106">
        <v>49</v>
      </c>
      <c r="AX106" s="2">
        <f t="shared" si="86"/>
        <v>0.63636363636363635</v>
      </c>
      <c r="AY106" s="7">
        <f t="shared" si="87"/>
        <v>6.7272727272727275</v>
      </c>
      <c r="AZ106">
        <v>43</v>
      </c>
      <c r="BA106" s="2">
        <f t="shared" si="88"/>
        <v>0.55844155844155841</v>
      </c>
      <c r="BB106" s="7">
        <f t="shared" si="89"/>
        <v>6.1688311688311686</v>
      </c>
      <c r="BC106">
        <v>1</v>
      </c>
      <c r="BD106" s="2">
        <f t="shared" si="90"/>
        <v>1.2987012987012988E-2</v>
      </c>
      <c r="BE106" s="7">
        <f t="shared" si="91"/>
        <v>0.51948051948051954</v>
      </c>
      <c r="BF106">
        <v>0.245</v>
      </c>
      <c r="BG106" s="7">
        <f t="shared" si="92"/>
        <v>4.583333333333333</v>
      </c>
      <c r="BH106">
        <v>0.73299999999999998</v>
      </c>
      <c r="BI106" s="7">
        <f t="shared" si="93"/>
        <v>3.3250000000000002</v>
      </c>
      <c r="BM106" t="s">
        <v>35</v>
      </c>
      <c r="BN106" s="7">
        <f t="shared" si="94"/>
        <v>25.970502645502641</v>
      </c>
      <c r="BO106">
        <v>70</v>
      </c>
      <c r="BP106">
        <v>8</v>
      </c>
      <c r="BQ106" s="2">
        <f t="shared" si="95"/>
        <v>0.11428571428571428</v>
      </c>
      <c r="BR106" s="7">
        <f t="shared" si="96"/>
        <v>3.1216931216931214</v>
      </c>
      <c r="BS106">
        <v>37</v>
      </c>
      <c r="BT106" s="2">
        <f t="shared" si="97"/>
        <v>0.52857142857142858</v>
      </c>
      <c r="BU106" s="7">
        <f t="shared" si="98"/>
        <v>4.5714285714285721</v>
      </c>
      <c r="BV106">
        <v>30</v>
      </c>
      <c r="BW106" s="2">
        <f t="shared" si="99"/>
        <v>0.42857142857142855</v>
      </c>
      <c r="BX106" s="7">
        <f t="shared" si="107"/>
        <v>3.5714285714285712</v>
      </c>
      <c r="BY106">
        <v>3</v>
      </c>
      <c r="BZ106" s="2">
        <f t="shared" si="100"/>
        <v>4.2857142857142858E-2</v>
      </c>
      <c r="CA106" s="7">
        <f t="shared" si="101"/>
        <v>1.7142857142857144</v>
      </c>
      <c r="CB106">
        <v>0.28199999999999997</v>
      </c>
      <c r="CC106" s="7">
        <f t="shared" si="102"/>
        <v>7.6666666666666652</v>
      </c>
      <c r="CD106">
        <v>0.81299999999999994</v>
      </c>
      <c r="CE106" s="7">
        <f t="shared" si="103"/>
        <v>5.3249999999999984</v>
      </c>
    </row>
    <row r="107" spans="1:83" x14ac:dyDescent="0.25">
      <c r="A107" t="s">
        <v>66</v>
      </c>
      <c r="B107" s="7">
        <f t="shared" si="109"/>
        <v>26.077447089947089</v>
      </c>
      <c r="C107">
        <v>448</v>
      </c>
      <c r="D107">
        <v>65</v>
      </c>
      <c r="E107" s="2">
        <f t="shared" si="110"/>
        <v>0.14508928571428573</v>
      </c>
      <c r="F107" s="7">
        <f t="shared" si="111"/>
        <v>4.2625661375661377</v>
      </c>
      <c r="G107">
        <v>265</v>
      </c>
      <c r="H107" s="2">
        <f t="shared" si="112"/>
        <v>0.5915178571428571</v>
      </c>
      <c r="I107" s="7">
        <f t="shared" si="113"/>
        <v>5.8303571428571423</v>
      </c>
      <c r="J107">
        <v>204</v>
      </c>
      <c r="K107" s="2">
        <f t="shared" si="114"/>
        <v>0.45535714285714285</v>
      </c>
      <c r="L107" s="7">
        <f t="shared" si="104"/>
        <v>4.1071428571428568</v>
      </c>
      <c r="M107">
        <v>20</v>
      </c>
      <c r="N107" s="2">
        <f t="shared" si="115"/>
        <v>4.4642857142857144E-2</v>
      </c>
      <c r="O107" s="7">
        <f t="shared" si="116"/>
        <v>1.7857142857142858</v>
      </c>
      <c r="P107">
        <v>0.249</v>
      </c>
      <c r="Q107" s="7">
        <f t="shared" si="117"/>
        <v>4.9166666666666661</v>
      </c>
      <c r="R107">
        <v>0.80700000000000005</v>
      </c>
      <c r="S107" s="7">
        <f t="shared" si="108"/>
        <v>5.1750000000000016</v>
      </c>
      <c r="V107" t="s">
        <v>239</v>
      </c>
      <c r="W107" s="7">
        <f t="shared" si="118"/>
        <v>23.667028682818152</v>
      </c>
      <c r="X107">
        <v>133</v>
      </c>
      <c r="Y107">
        <v>25</v>
      </c>
      <c r="Z107" s="2">
        <f t="shared" si="119"/>
        <v>0.18796992481203006</v>
      </c>
      <c r="AA107" s="7">
        <f t="shared" si="120"/>
        <v>5.8507379560011135</v>
      </c>
      <c r="AB107">
        <v>50</v>
      </c>
      <c r="AC107" s="2">
        <f t="shared" si="121"/>
        <v>0.37593984962406013</v>
      </c>
      <c r="AD107" s="7">
        <f t="shared" si="122"/>
        <v>1.5187969924812028</v>
      </c>
      <c r="AE107">
        <v>78</v>
      </c>
      <c r="AF107" s="2">
        <f t="shared" si="123"/>
        <v>0.5864661654135338</v>
      </c>
      <c r="AG107" s="7">
        <f t="shared" si="105"/>
        <v>6.7293233082706756</v>
      </c>
      <c r="AH107">
        <v>2</v>
      </c>
      <c r="AI107" s="2">
        <f t="shared" si="124"/>
        <v>1.5037593984962405E-2</v>
      </c>
      <c r="AJ107" s="7">
        <f t="shared" si="125"/>
        <v>0.60150375939849621</v>
      </c>
      <c r="AK107">
        <v>0.24</v>
      </c>
      <c r="AL107" s="7">
        <f t="shared" si="126"/>
        <v>4.1666666666666661</v>
      </c>
      <c r="AM107">
        <v>0.79200000000000004</v>
      </c>
      <c r="AN107" s="7">
        <f t="shared" si="127"/>
        <v>4.8000000000000016</v>
      </c>
      <c r="AQ107" t="s">
        <v>53</v>
      </c>
      <c r="AR107" s="7">
        <f t="shared" si="83"/>
        <v>23.534330484330482</v>
      </c>
      <c r="AS107">
        <v>78</v>
      </c>
      <c r="AT107">
        <v>12</v>
      </c>
      <c r="AU107" s="2">
        <f t="shared" si="84"/>
        <v>0.15384615384615385</v>
      </c>
      <c r="AV107" s="7">
        <f t="shared" si="85"/>
        <v>4.5868945868945872</v>
      </c>
      <c r="AW107">
        <v>33</v>
      </c>
      <c r="AX107" s="2">
        <f t="shared" si="86"/>
        <v>0.42307692307692307</v>
      </c>
      <c r="AY107" s="7">
        <f t="shared" si="87"/>
        <v>2.4615384615384617</v>
      </c>
      <c r="AZ107">
        <v>42</v>
      </c>
      <c r="BA107" s="2">
        <f t="shared" si="88"/>
        <v>0.53846153846153844</v>
      </c>
      <c r="BB107" s="7">
        <f t="shared" si="89"/>
        <v>5.7692307692307683</v>
      </c>
      <c r="BC107">
        <v>0</v>
      </c>
      <c r="BD107" s="2">
        <f t="shared" si="90"/>
        <v>0</v>
      </c>
      <c r="BE107" s="7">
        <f t="shared" si="91"/>
        <v>0</v>
      </c>
      <c r="BF107">
        <v>0.252</v>
      </c>
      <c r="BG107" s="7">
        <f t="shared" si="92"/>
        <v>5.166666666666667</v>
      </c>
      <c r="BH107">
        <v>0.82199999999999995</v>
      </c>
      <c r="BI107" s="7">
        <f t="shared" si="93"/>
        <v>5.5499999999999989</v>
      </c>
      <c r="BM107" t="s">
        <v>199</v>
      </c>
      <c r="BN107" s="7">
        <f t="shared" si="94"/>
        <v>25.906172839506176</v>
      </c>
      <c r="BO107">
        <v>75</v>
      </c>
      <c r="BP107">
        <v>8</v>
      </c>
      <c r="BQ107" s="2">
        <f t="shared" si="95"/>
        <v>0.10666666666666667</v>
      </c>
      <c r="BR107" s="7">
        <f t="shared" si="96"/>
        <v>2.8395061728395059</v>
      </c>
      <c r="BS107">
        <v>45</v>
      </c>
      <c r="BT107" s="2">
        <f t="shared" si="97"/>
        <v>0.6</v>
      </c>
      <c r="BU107" s="7">
        <f t="shared" si="98"/>
        <v>6</v>
      </c>
      <c r="BV107">
        <v>36</v>
      </c>
      <c r="BW107" s="2">
        <f t="shared" si="99"/>
        <v>0.48</v>
      </c>
      <c r="BX107" s="7">
        <f t="shared" si="107"/>
        <v>4.5999999999999996</v>
      </c>
      <c r="BY107">
        <v>3</v>
      </c>
      <c r="BZ107" s="2">
        <f t="shared" si="100"/>
        <v>0.04</v>
      </c>
      <c r="CA107" s="7">
        <f t="shared" si="101"/>
        <v>1.6</v>
      </c>
      <c r="CB107">
        <v>0.26700000000000002</v>
      </c>
      <c r="CC107" s="7">
        <f t="shared" si="102"/>
        <v>6.4166666666666679</v>
      </c>
      <c r="CD107">
        <v>0.77800000000000002</v>
      </c>
      <c r="CE107" s="7">
        <f t="shared" si="103"/>
        <v>4.4500000000000011</v>
      </c>
    </row>
    <row r="108" spans="1:83" x14ac:dyDescent="0.25">
      <c r="A108" t="s">
        <v>98</v>
      </c>
      <c r="B108" s="7">
        <f t="shared" si="109"/>
        <v>26.075935631648424</v>
      </c>
      <c r="C108">
        <v>477</v>
      </c>
      <c r="D108">
        <v>62</v>
      </c>
      <c r="E108" s="2">
        <f t="shared" si="110"/>
        <v>0.12997903563941299</v>
      </c>
      <c r="F108" s="7">
        <f t="shared" si="111"/>
        <v>3.7029272459041844</v>
      </c>
      <c r="G108">
        <v>258</v>
      </c>
      <c r="H108" s="2">
        <f t="shared" si="112"/>
        <v>0.54088050314465408</v>
      </c>
      <c r="I108" s="7">
        <f t="shared" si="113"/>
        <v>4.817610062893082</v>
      </c>
      <c r="J108">
        <v>225</v>
      </c>
      <c r="K108" s="2">
        <f t="shared" si="114"/>
        <v>0.47169811320754718</v>
      </c>
      <c r="L108" s="7">
        <f t="shared" si="104"/>
        <v>4.433962264150944</v>
      </c>
      <c r="M108">
        <v>25</v>
      </c>
      <c r="N108" s="2">
        <f t="shared" si="115"/>
        <v>5.2410901467505239E-2</v>
      </c>
      <c r="O108" s="7">
        <f t="shared" si="116"/>
        <v>2.0964360587002098</v>
      </c>
      <c r="P108">
        <v>0.26500000000000001</v>
      </c>
      <c r="Q108" s="7">
        <f t="shared" si="117"/>
        <v>6.2500000000000009</v>
      </c>
      <c r="R108">
        <v>0.79100000000000004</v>
      </c>
      <c r="S108" s="7">
        <f t="shared" si="108"/>
        <v>4.7750000000000012</v>
      </c>
      <c r="V108" t="s">
        <v>185</v>
      </c>
      <c r="W108" s="7">
        <f t="shared" si="118"/>
        <v>23.925607064017662</v>
      </c>
      <c r="X108">
        <v>151</v>
      </c>
      <c r="Y108">
        <v>2</v>
      </c>
      <c r="Z108" s="2">
        <f t="shared" si="119"/>
        <v>1.3245033112582781E-2</v>
      </c>
      <c r="AA108" s="7">
        <f t="shared" si="120"/>
        <v>0</v>
      </c>
      <c r="AB108">
        <v>78</v>
      </c>
      <c r="AC108" s="2">
        <f t="shared" si="121"/>
        <v>0.51655629139072845</v>
      </c>
      <c r="AD108" s="7">
        <f t="shared" si="122"/>
        <v>4.331125827814569</v>
      </c>
      <c r="AE108">
        <v>43</v>
      </c>
      <c r="AF108" s="2">
        <f t="shared" si="123"/>
        <v>0.28476821192052981</v>
      </c>
      <c r="AG108" s="7">
        <f t="shared" si="105"/>
        <v>1</v>
      </c>
      <c r="AH108">
        <v>22</v>
      </c>
      <c r="AI108" s="2">
        <f t="shared" si="124"/>
        <v>0.14569536423841059</v>
      </c>
      <c r="AJ108" s="7">
        <f t="shared" si="125"/>
        <v>5.8278145695364234</v>
      </c>
      <c r="AK108">
        <v>0.3</v>
      </c>
      <c r="AL108" s="7">
        <f t="shared" si="126"/>
        <v>9.1666666666666661</v>
      </c>
      <c r="AM108">
        <v>0.74399999999999999</v>
      </c>
      <c r="AN108" s="7">
        <f t="shared" si="127"/>
        <v>3.6000000000000005</v>
      </c>
      <c r="AQ108" t="s">
        <v>84</v>
      </c>
      <c r="AR108" s="7">
        <f t="shared" si="83"/>
        <v>23.509391534391533</v>
      </c>
      <c r="AS108">
        <v>70</v>
      </c>
      <c r="AT108">
        <v>5</v>
      </c>
      <c r="AU108" s="2">
        <f t="shared" si="84"/>
        <v>7.1428571428571425E-2</v>
      </c>
      <c r="AV108" s="7">
        <f t="shared" si="85"/>
        <v>1.5343915343915344</v>
      </c>
      <c r="AW108">
        <v>32</v>
      </c>
      <c r="AX108" s="2">
        <f t="shared" si="86"/>
        <v>0.45714285714285713</v>
      </c>
      <c r="AY108" s="7">
        <f t="shared" si="87"/>
        <v>3.1428571428571428</v>
      </c>
      <c r="AZ108">
        <v>34</v>
      </c>
      <c r="BA108" s="2">
        <f t="shared" si="88"/>
        <v>0.48571428571428571</v>
      </c>
      <c r="BB108" s="7">
        <f t="shared" si="89"/>
        <v>4.7142857142857144</v>
      </c>
      <c r="BC108">
        <v>2</v>
      </c>
      <c r="BD108" s="2">
        <f t="shared" si="90"/>
        <v>2.8571428571428571E-2</v>
      </c>
      <c r="BE108" s="7">
        <f t="shared" si="91"/>
        <v>1.1428571428571428</v>
      </c>
      <c r="BF108">
        <v>0.29199999999999998</v>
      </c>
      <c r="BG108" s="7">
        <f t="shared" si="92"/>
        <v>8.4999999999999982</v>
      </c>
      <c r="BH108">
        <v>0.77900000000000003</v>
      </c>
      <c r="BI108" s="7">
        <f t="shared" si="93"/>
        <v>4.4750000000000014</v>
      </c>
      <c r="BM108" t="s">
        <v>268</v>
      </c>
      <c r="BN108" s="7">
        <f t="shared" si="94"/>
        <v>25.737626262626264</v>
      </c>
      <c r="BO108">
        <v>55</v>
      </c>
      <c r="BP108">
        <v>6</v>
      </c>
      <c r="BQ108" s="2">
        <f t="shared" si="95"/>
        <v>0.10909090909090909</v>
      </c>
      <c r="BR108" s="7">
        <f t="shared" si="96"/>
        <v>2.9292929292929286</v>
      </c>
      <c r="BS108">
        <v>31</v>
      </c>
      <c r="BT108" s="2">
        <f t="shared" si="97"/>
        <v>0.5636363636363636</v>
      </c>
      <c r="BU108" s="7">
        <f t="shared" si="98"/>
        <v>5.2727272727272725</v>
      </c>
      <c r="BV108">
        <v>25</v>
      </c>
      <c r="BW108" s="2">
        <f t="shared" si="99"/>
        <v>0.45454545454545453</v>
      </c>
      <c r="BX108" s="7">
        <f t="shared" si="107"/>
        <v>4.0909090909090908</v>
      </c>
      <c r="BY108">
        <v>5</v>
      </c>
      <c r="BZ108" s="2">
        <f t="shared" si="100"/>
        <v>9.0909090909090912E-2</v>
      </c>
      <c r="CA108" s="7">
        <f t="shared" si="101"/>
        <v>3.6363636363636367</v>
      </c>
      <c r="CB108">
        <v>0.26300000000000001</v>
      </c>
      <c r="CC108" s="7">
        <f t="shared" si="102"/>
        <v>6.0833333333333339</v>
      </c>
      <c r="CD108">
        <v>0.749</v>
      </c>
      <c r="CE108" s="7">
        <f t="shared" si="103"/>
        <v>3.7250000000000005</v>
      </c>
    </row>
    <row r="109" spans="1:83" x14ac:dyDescent="0.25">
      <c r="A109" t="s">
        <v>58</v>
      </c>
      <c r="B109" s="7">
        <f t="shared" si="109"/>
        <v>26.03846153846154</v>
      </c>
      <c r="C109">
        <v>416</v>
      </c>
      <c r="D109">
        <v>69</v>
      </c>
      <c r="E109" s="2">
        <f t="shared" si="110"/>
        <v>0.16586538461538461</v>
      </c>
      <c r="F109" s="7">
        <f t="shared" si="111"/>
        <v>5.0320512820512819</v>
      </c>
      <c r="G109">
        <v>216</v>
      </c>
      <c r="H109" s="2">
        <f t="shared" si="112"/>
        <v>0.51923076923076927</v>
      </c>
      <c r="I109" s="7">
        <f t="shared" si="113"/>
        <v>4.3846153846153859</v>
      </c>
      <c r="J109">
        <v>192</v>
      </c>
      <c r="K109" s="2">
        <f t="shared" si="114"/>
        <v>0.46153846153846156</v>
      </c>
      <c r="L109" s="7">
        <f t="shared" si="104"/>
        <v>4.2307692307692317</v>
      </c>
      <c r="M109">
        <v>11</v>
      </c>
      <c r="N109" s="2">
        <f t="shared" si="115"/>
        <v>2.6442307692307692E-2</v>
      </c>
      <c r="O109" s="7">
        <f t="shared" si="116"/>
        <v>1.0576923076923077</v>
      </c>
      <c r="P109">
        <v>0.25700000000000001</v>
      </c>
      <c r="Q109" s="7">
        <f t="shared" si="117"/>
        <v>5.5833333333333339</v>
      </c>
      <c r="R109">
        <v>0.83</v>
      </c>
      <c r="S109" s="7">
        <f t="shared" si="108"/>
        <v>5.75</v>
      </c>
      <c r="V109" t="s">
        <v>201</v>
      </c>
      <c r="W109" s="7">
        <f t="shared" si="118"/>
        <v>23.341171266808214</v>
      </c>
      <c r="X109">
        <v>157</v>
      </c>
      <c r="Y109">
        <v>18</v>
      </c>
      <c r="Z109" s="2">
        <f t="shared" si="119"/>
        <v>0.11464968152866242</v>
      </c>
      <c r="AA109" s="7">
        <f t="shared" si="120"/>
        <v>3.1351733899504595</v>
      </c>
      <c r="AB109">
        <v>75</v>
      </c>
      <c r="AC109" s="2">
        <f t="shared" si="121"/>
        <v>0.47770700636942676</v>
      </c>
      <c r="AD109" s="7">
        <f t="shared" si="122"/>
        <v>3.5541401273885356</v>
      </c>
      <c r="AE109">
        <v>72</v>
      </c>
      <c r="AF109" s="2">
        <f t="shared" si="123"/>
        <v>0.45859872611464969</v>
      </c>
      <c r="AG109" s="7">
        <f t="shared" si="105"/>
        <v>4.1719745222929934</v>
      </c>
      <c r="AH109">
        <v>8</v>
      </c>
      <c r="AI109" s="2">
        <f t="shared" si="124"/>
        <v>5.0955414012738856E-2</v>
      </c>
      <c r="AJ109" s="7">
        <f t="shared" si="125"/>
        <v>2.0382165605095541</v>
      </c>
      <c r="AK109">
        <v>0.26400000000000001</v>
      </c>
      <c r="AL109" s="7">
        <f t="shared" si="126"/>
        <v>6.1666666666666679</v>
      </c>
      <c r="AM109">
        <v>0.77100000000000002</v>
      </c>
      <c r="AN109" s="7">
        <f t="shared" si="127"/>
        <v>4.2750000000000012</v>
      </c>
      <c r="AQ109" t="s">
        <v>95</v>
      </c>
      <c r="AR109" s="7">
        <f t="shared" si="83"/>
        <v>23.399893746205223</v>
      </c>
      <c r="AS109">
        <v>61</v>
      </c>
      <c r="AT109">
        <v>8</v>
      </c>
      <c r="AU109" s="2">
        <f t="shared" si="84"/>
        <v>0.13114754098360656</v>
      </c>
      <c r="AV109" s="7">
        <f t="shared" si="85"/>
        <v>3.7462052216150576</v>
      </c>
      <c r="AW109">
        <v>29</v>
      </c>
      <c r="AX109" s="2">
        <f t="shared" si="86"/>
        <v>0.47540983606557374</v>
      </c>
      <c r="AY109" s="7">
        <f t="shared" si="87"/>
        <v>3.5081967213114753</v>
      </c>
      <c r="AZ109">
        <v>36</v>
      </c>
      <c r="BA109" s="2">
        <f t="shared" si="88"/>
        <v>0.5901639344262295</v>
      </c>
      <c r="BB109" s="7">
        <f t="shared" si="89"/>
        <v>6.8032786885245899</v>
      </c>
      <c r="BC109">
        <v>3</v>
      </c>
      <c r="BD109" s="2">
        <f t="shared" si="90"/>
        <v>4.9180327868852458E-2</v>
      </c>
      <c r="BE109" s="7">
        <f t="shared" si="91"/>
        <v>1.9672131147540983</v>
      </c>
      <c r="BF109">
        <v>0.24099999999999999</v>
      </c>
      <c r="BG109" s="7">
        <f t="shared" si="92"/>
        <v>4.2499999999999991</v>
      </c>
      <c r="BH109">
        <v>0.72499999999999998</v>
      </c>
      <c r="BI109" s="7">
        <f t="shared" si="93"/>
        <v>3.125</v>
      </c>
      <c r="BM109" t="s">
        <v>135</v>
      </c>
      <c r="BN109" s="7">
        <f t="shared" si="94"/>
        <v>25.594444444444449</v>
      </c>
      <c r="BO109">
        <v>64</v>
      </c>
      <c r="BP109">
        <v>6</v>
      </c>
      <c r="BQ109" s="2">
        <f t="shared" si="95"/>
        <v>9.375E-2</v>
      </c>
      <c r="BR109" s="7">
        <f t="shared" si="96"/>
        <v>2.3611111111111112</v>
      </c>
      <c r="BS109">
        <v>35</v>
      </c>
      <c r="BT109" s="2">
        <f t="shared" si="97"/>
        <v>0.546875</v>
      </c>
      <c r="BU109" s="7">
        <f t="shared" si="98"/>
        <v>4.9375</v>
      </c>
      <c r="BV109">
        <v>27</v>
      </c>
      <c r="BW109" s="2">
        <f t="shared" si="99"/>
        <v>0.421875</v>
      </c>
      <c r="BX109" s="7">
        <f t="shared" ref="BX109:BX128" si="128">MAX(1,(MIN(10,(BW109 - 0.25) / (0.75 - 0.25)*10)))</f>
        <v>3.4375</v>
      </c>
      <c r="BY109">
        <v>6</v>
      </c>
      <c r="BZ109" s="2">
        <f t="shared" si="100"/>
        <v>9.375E-2</v>
      </c>
      <c r="CA109" s="7">
        <f t="shared" si="101"/>
        <v>3.75</v>
      </c>
      <c r="CB109">
        <v>0.28100000000000003</v>
      </c>
      <c r="CC109" s="7">
        <f t="shared" si="102"/>
        <v>7.5833333333333357</v>
      </c>
      <c r="CD109">
        <v>0.74099999999999999</v>
      </c>
      <c r="CE109" s="7">
        <f t="shared" si="103"/>
        <v>3.5250000000000004</v>
      </c>
    </row>
    <row r="110" spans="1:83" x14ac:dyDescent="0.25">
      <c r="A110" t="s">
        <v>140</v>
      </c>
      <c r="B110" s="7">
        <f t="shared" si="109"/>
        <v>25.88864853053644</v>
      </c>
      <c r="C110">
        <v>339</v>
      </c>
      <c r="D110">
        <v>68</v>
      </c>
      <c r="E110" s="2">
        <f t="shared" si="110"/>
        <v>0.20058997050147492</v>
      </c>
      <c r="F110" s="7">
        <f t="shared" si="111"/>
        <v>6.3181470556101811</v>
      </c>
      <c r="G110">
        <v>181</v>
      </c>
      <c r="H110" s="2">
        <f t="shared" si="112"/>
        <v>0.53392330383480824</v>
      </c>
      <c r="I110" s="7">
        <f t="shared" si="113"/>
        <v>4.6784660766961652</v>
      </c>
      <c r="J110">
        <v>188</v>
      </c>
      <c r="K110" s="2">
        <f t="shared" si="114"/>
        <v>0.55457227138643073</v>
      </c>
      <c r="L110" s="7">
        <f t="shared" si="104"/>
        <v>6.0914454277286145</v>
      </c>
      <c r="M110">
        <v>13</v>
      </c>
      <c r="N110" s="2">
        <f t="shared" si="115"/>
        <v>3.8348082595870206E-2</v>
      </c>
      <c r="O110" s="7">
        <f t="shared" si="116"/>
        <v>1.5339233038348081</v>
      </c>
      <c r="P110">
        <v>0.23100000000000001</v>
      </c>
      <c r="Q110" s="7">
        <f t="shared" si="117"/>
        <v>3.4166666666666674</v>
      </c>
      <c r="R110">
        <v>0.754</v>
      </c>
      <c r="S110" s="7">
        <f t="shared" si="108"/>
        <v>3.8500000000000005</v>
      </c>
      <c r="V110" t="s">
        <v>45</v>
      </c>
      <c r="W110" s="7">
        <f t="shared" si="118"/>
        <v>23.123765432098772</v>
      </c>
      <c r="X110">
        <v>150</v>
      </c>
      <c r="Y110">
        <v>13</v>
      </c>
      <c r="Z110" s="2">
        <f t="shared" si="119"/>
        <v>8.666666666666667E-2</v>
      </c>
      <c r="AA110" s="7">
        <f t="shared" si="120"/>
        <v>2.0987654320987654</v>
      </c>
      <c r="AB110">
        <v>76</v>
      </c>
      <c r="AC110" s="2">
        <f t="shared" si="121"/>
        <v>0.50666666666666671</v>
      </c>
      <c r="AD110" s="7">
        <f t="shared" si="122"/>
        <v>4.1333333333333346</v>
      </c>
      <c r="AE110">
        <v>78</v>
      </c>
      <c r="AF110" s="2">
        <f t="shared" si="123"/>
        <v>0.52</v>
      </c>
      <c r="AG110" s="7">
        <f t="shared" si="105"/>
        <v>5.4</v>
      </c>
      <c r="AH110">
        <v>3</v>
      </c>
      <c r="AI110" s="2">
        <f t="shared" si="124"/>
        <v>0.02</v>
      </c>
      <c r="AJ110" s="7">
        <f t="shared" si="125"/>
        <v>0.8</v>
      </c>
      <c r="AK110">
        <v>0.27</v>
      </c>
      <c r="AL110" s="7">
        <f t="shared" si="126"/>
        <v>6.6666666666666687</v>
      </c>
      <c r="AM110">
        <v>0.76100000000000001</v>
      </c>
      <c r="AN110" s="7">
        <f t="shared" si="127"/>
        <v>4.0250000000000004</v>
      </c>
      <c r="AQ110" t="s">
        <v>217</v>
      </c>
      <c r="AR110" s="7">
        <f t="shared" si="83"/>
        <v>23.387420957542908</v>
      </c>
      <c r="AS110">
        <v>41</v>
      </c>
      <c r="AT110">
        <v>4</v>
      </c>
      <c r="AU110" s="2">
        <f t="shared" si="84"/>
        <v>9.7560975609756101E-2</v>
      </c>
      <c r="AV110" s="7">
        <f t="shared" si="85"/>
        <v>2.5022583559168927</v>
      </c>
      <c r="AW110">
        <v>20</v>
      </c>
      <c r="AX110" s="2">
        <f t="shared" si="86"/>
        <v>0.48780487804878048</v>
      </c>
      <c r="AY110" s="7">
        <f t="shared" si="87"/>
        <v>3.7560975609756095</v>
      </c>
      <c r="AZ110">
        <v>21</v>
      </c>
      <c r="BA110" s="2">
        <f t="shared" si="88"/>
        <v>0.51219512195121952</v>
      </c>
      <c r="BB110" s="7">
        <f t="shared" si="89"/>
        <v>5.2439024390243905</v>
      </c>
      <c r="BC110">
        <v>3</v>
      </c>
      <c r="BD110" s="2">
        <f t="shared" si="90"/>
        <v>7.3170731707317069E-2</v>
      </c>
      <c r="BE110" s="7">
        <f t="shared" si="91"/>
        <v>2.9268292682926829</v>
      </c>
      <c r="BF110">
        <v>0.245</v>
      </c>
      <c r="BG110" s="7">
        <f t="shared" si="92"/>
        <v>4.583333333333333</v>
      </c>
      <c r="BH110">
        <v>0.77500000000000002</v>
      </c>
      <c r="BI110" s="7">
        <f t="shared" si="93"/>
        <v>4.3750000000000009</v>
      </c>
      <c r="BM110" t="s">
        <v>100</v>
      </c>
      <c r="BN110" s="7">
        <f t="shared" si="94"/>
        <v>25.50042194092827</v>
      </c>
      <c r="BO110">
        <v>79</v>
      </c>
      <c r="BP110">
        <v>12</v>
      </c>
      <c r="BQ110" s="2">
        <f t="shared" si="95"/>
        <v>0.15189873417721519</v>
      </c>
      <c r="BR110" s="7">
        <f t="shared" si="96"/>
        <v>4.514767932489451</v>
      </c>
      <c r="BS110">
        <v>36</v>
      </c>
      <c r="BT110" s="2">
        <f t="shared" si="97"/>
        <v>0.45569620253164556</v>
      </c>
      <c r="BU110" s="7">
        <f t="shared" si="98"/>
        <v>3.1139240506329111</v>
      </c>
      <c r="BV110">
        <v>39</v>
      </c>
      <c r="BW110" s="2">
        <f t="shared" si="99"/>
        <v>0.49367088607594939</v>
      </c>
      <c r="BX110" s="7">
        <f t="shared" si="128"/>
        <v>4.8734177215189876</v>
      </c>
      <c r="BY110">
        <v>5</v>
      </c>
      <c r="BZ110" s="2">
        <f t="shared" si="100"/>
        <v>6.3291139240506333E-2</v>
      </c>
      <c r="CA110" s="7">
        <f t="shared" si="101"/>
        <v>2.5316455696202533</v>
      </c>
      <c r="CB110">
        <v>0.252</v>
      </c>
      <c r="CC110" s="7">
        <f t="shared" si="102"/>
        <v>5.166666666666667</v>
      </c>
      <c r="CD110">
        <v>0.81200000000000006</v>
      </c>
      <c r="CE110" s="7">
        <f t="shared" si="103"/>
        <v>5.3000000000000016</v>
      </c>
    </row>
    <row r="111" spans="1:83" x14ac:dyDescent="0.25">
      <c r="A111" t="s">
        <v>113</v>
      </c>
      <c r="B111" s="7">
        <f t="shared" si="109"/>
        <v>25.857028926736959</v>
      </c>
      <c r="C111">
        <v>274</v>
      </c>
      <c r="D111">
        <v>37</v>
      </c>
      <c r="E111" s="2">
        <f t="shared" si="110"/>
        <v>0.13503649635036497</v>
      </c>
      <c r="F111" s="7">
        <f t="shared" si="111"/>
        <v>3.8902406055690726</v>
      </c>
      <c r="G111">
        <v>137</v>
      </c>
      <c r="H111" s="2">
        <f t="shared" si="112"/>
        <v>0.5</v>
      </c>
      <c r="I111" s="7">
        <f t="shared" si="113"/>
        <v>4</v>
      </c>
      <c r="J111">
        <v>86</v>
      </c>
      <c r="K111" s="2">
        <f t="shared" si="114"/>
        <v>0.31386861313868614</v>
      </c>
      <c r="L111" s="7">
        <f t="shared" si="104"/>
        <v>1.2773722627737227</v>
      </c>
      <c r="M111">
        <v>40</v>
      </c>
      <c r="N111" s="2">
        <f t="shared" si="115"/>
        <v>0.145985401459854</v>
      </c>
      <c r="O111" s="7">
        <f t="shared" si="116"/>
        <v>5.8394160583941606</v>
      </c>
      <c r="P111">
        <v>0.26500000000000001</v>
      </c>
      <c r="Q111" s="7">
        <f t="shared" si="117"/>
        <v>6.2500000000000009</v>
      </c>
      <c r="R111">
        <v>0.78400000000000003</v>
      </c>
      <c r="S111" s="7">
        <f t="shared" si="108"/>
        <v>4.6000000000000014</v>
      </c>
      <c r="V111" t="s">
        <v>202</v>
      </c>
      <c r="W111" s="7">
        <f t="shared" si="118"/>
        <v>23.06226696495153</v>
      </c>
      <c r="X111">
        <v>149</v>
      </c>
      <c r="Y111">
        <v>18</v>
      </c>
      <c r="Z111" s="2">
        <f t="shared" si="119"/>
        <v>0.12080536912751678</v>
      </c>
      <c r="AA111" s="7">
        <f t="shared" si="120"/>
        <v>3.3631618195376585</v>
      </c>
      <c r="AB111">
        <v>79</v>
      </c>
      <c r="AC111" s="2">
        <f t="shared" si="121"/>
        <v>0.53020134228187921</v>
      </c>
      <c r="AD111" s="7">
        <f t="shared" si="122"/>
        <v>4.6040268456375841</v>
      </c>
      <c r="AE111">
        <v>65</v>
      </c>
      <c r="AF111" s="2">
        <f t="shared" si="123"/>
        <v>0.43624161073825501</v>
      </c>
      <c r="AG111" s="7">
        <f t="shared" si="105"/>
        <v>3.7248322147651001</v>
      </c>
      <c r="AH111">
        <v>2</v>
      </c>
      <c r="AI111" s="2">
        <f t="shared" si="124"/>
        <v>1.3422818791946308E-2</v>
      </c>
      <c r="AJ111" s="7">
        <f t="shared" si="125"/>
        <v>0.53691275167785235</v>
      </c>
      <c r="AK111">
        <v>0.26600000000000001</v>
      </c>
      <c r="AL111" s="7">
        <f t="shared" si="126"/>
        <v>6.3333333333333339</v>
      </c>
      <c r="AM111">
        <v>0.78</v>
      </c>
      <c r="AN111" s="7">
        <f t="shared" si="127"/>
        <v>4.5000000000000009</v>
      </c>
      <c r="AQ111" t="s">
        <v>664</v>
      </c>
      <c r="AR111" s="7">
        <f t="shared" si="83"/>
        <v>23.28629177958446</v>
      </c>
      <c r="AS111">
        <v>41</v>
      </c>
      <c r="AT111">
        <v>5</v>
      </c>
      <c r="AU111" s="2">
        <f t="shared" si="84"/>
        <v>0.12195121951219512</v>
      </c>
      <c r="AV111" s="7">
        <f t="shared" si="85"/>
        <v>3.4056007226738934</v>
      </c>
      <c r="AW111">
        <v>17</v>
      </c>
      <c r="AX111" s="2">
        <f t="shared" si="86"/>
        <v>0.41463414634146339</v>
      </c>
      <c r="AY111" s="7">
        <f t="shared" si="87"/>
        <v>2.2926829268292681</v>
      </c>
      <c r="AZ111">
        <v>25</v>
      </c>
      <c r="BA111" s="2">
        <f t="shared" si="88"/>
        <v>0.6097560975609756</v>
      </c>
      <c r="BB111" s="7">
        <f t="shared" si="89"/>
        <v>7.1951219512195124</v>
      </c>
      <c r="BC111">
        <v>2</v>
      </c>
      <c r="BD111" s="2">
        <f t="shared" si="90"/>
        <v>4.878048780487805E-2</v>
      </c>
      <c r="BE111" s="7">
        <f t="shared" si="91"/>
        <v>1.9512195121951219</v>
      </c>
      <c r="BF111">
        <v>0.26100000000000001</v>
      </c>
      <c r="BG111" s="7">
        <f t="shared" si="92"/>
        <v>5.9166666666666679</v>
      </c>
      <c r="BH111">
        <v>0.70099999999999996</v>
      </c>
      <c r="BI111" s="7">
        <f t="shared" si="93"/>
        <v>2.5249999999999995</v>
      </c>
      <c r="BM111" t="s">
        <v>234</v>
      </c>
      <c r="BN111" s="7">
        <f t="shared" si="94"/>
        <v>25.442974720752499</v>
      </c>
      <c r="BO111">
        <v>63</v>
      </c>
      <c r="BP111">
        <v>11</v>
      </c>
      <c r="BQ111" s="2">
        <f t="shared" si="95"/>
        <v>0.17460317460317459</v>
      </c>
      <c r="BR111" s="7">
        <f t="shared" si="96"/>
        <v>5.3556731334509102</v>
      </c>
      <c r="BS111">
        <v>29</v>
      </c>
      <c r="BT111" s="2">
        <f t="shared" si="97"/>
        <v>0.46031746031746029</v>
      </c>
      <c r="BU111" s="7">
        <f t="shared" si="98"/>
        <v>3.2063492063492061</v>
      </c>
      <c r="BV111">
        <v>37</v>
      </c>
      <c r="BW111" s="2">
        <f t="shared" si="99"/>
        <v>0.58730158730158732</v>
      </c>
      <c r="BX111" s="7">
        <f t="shared" si="128"/>
        <v>6.7460317460317469</v>
      </c>
      <c r="BY111">
        <v>1</v>
      </c>
      <c r="BZ111" s="2">
        <f t="shared" si="100"/>
        <v>1.5873015873015872E-2</v>
      </c>
      <c r="CA111" s="7">
        <f t="shared" si="101"/>
        <v>0.63492063492063489</v>
      </c>
      <c r="CB111">
        <v>0.25900000000000001</v>
      </c>
      <c r="CC111" s="7">
        <f t="shared" si="102"/>
        <v>5.7500000000000009</v>
      </c>
      <c r="CD111">
        <v>0.75</v>
      </c>
      <c r="CE111" s="7">
        <f t="shared" si="103"/>
        <v>3.7500000000000004</v>
      </c>
    </row>
    <row r="112" spans="1:83" x14ac:dyDescent="0.25">
      <c r="A112" t="s">
        <v>124</v>
      </c>
      <c r="B112" s="7">
        <f t="shared" si="109"/>
        <v>25.555830331578463</v>
      </c>
      <c r="C112">
        <v>401</v>
      </c>
      <c r="D112">
        <v>77</v>
      </c>
      <c r="E112" s="2">
        <f t="shared" si="110"/>
        <v>0.19201995012468828</v>
      </c>
      <c r="F112" s="7">
        <f t="shared" si="111"/>
        <v>6.0007388935069725</v>
      </c>
      <c r="G112">
        <v>180</v>
      </c>
      <c r="H112" s="2">
        <f t="shared" si="112"/>
        <v>0.44887780548628431</v>
      </c>
      <c r="I112" s="7">
        <f t="shared" si="113"/>
        <v>2.9775561097256862</v>
      </c>
      <c r="J112">
        <v>231</v>
      </c>
      <c r="K112" s="2">
        <f t="shared" si="114"/>
        <v>0.57605985037406482</v>
      </c>
      <c r="L112" s="7">
        <f t="shared" si="104"/>
        <v>6.5211970074812964</v>
      </c>
      <c r="M112">
        <v>8</v>
      </c>
      <c r="N112" s="2">
        <f t="shared" si="115"/>
        <v>1.9950124688279301E-2</v>
      </c>
      <c r="O112" s="7">
        <f t="shared" si="116"/>
        <v>0.79800498753117211</v>
      </c>
      <c r="P112">
        <v>0.245</v>
      </c>
      <c r="Q112" s="7">
        <f t="shared" si="117"/>
        <v>4.583333333333333</v>
      </c>
      <c r="R112">
        <v>0.78700000000000003</v>
      </c>
      <c r="S112" s="7">
        <f t="shared" si="108"/>
        <v>4.6750000000000016</v>
      </c>
      <c r="V112" t="s">
        <v>172</v>
      </c>
      <c r="W112" s="7">
        <f t="shared" si="118"/>
        <v>22.861173767752717</v>
      </c>
      <c r="X112">
        <v>133</v>
      </c>
      <c r="Y112">
        <v>6</v>
      </c>
      <c r="Z112" s="2">
        <f t="shared" si="119"/>
        <v>4.5112781954887216E-2</v>
      </c>
      <c r="AA112" s="7">
        <f t="shared" si="120"/>
        <v>0.55973266499582275</v>
      </c>
      <c r="AB112">
        <v>69</v>
      </c>
      <c r="AC112" s="2">
        <f t="shared" si="121"/>
        <v>0.51879699248120303</v>
      </c>
      <c r="AD112" s="7">
        <f t="shared" si="122"/>
        <v>4.3759398496240607</v>
      </c>
      <c r="AE112">
        <v>50</v>
      </c>
      <c r="AF112" s="2">
        <f t="shared" si="123"/>
        <v>0.37593984962406013</v>
      </c>
      <c r="AG112" s="7">
        <f t="shared" si="105"/>
        <v>2.5187969924812026</v>
      </c>
      <c r="AH112">
        <v>20</v>
      </c>
      <c r="AI112" s="2">
        <f t="shared" si="124"/>
        <v>0.15037593984962405</v>
      </c>
      <c r="AJ112" s="7">
        <f t="shared" si="125"/>
        <v>6.0150375939849621</v>
      </c>
      <c r="AK112">
        <v>0.27300000000000002</v>
      </c>
      <c r="AL112" s="7">
        <f t="shared" si="126"/>
        <v>6.9166666666666687</v>
      </c>
      <c r="AM112">
        <v>0.69899999999999995</v>
      </c>
      <c r="AN112" s="7">
        <f t="shared" si="127"/>
        <v>2.4749999999999996</v>
      </c>
      <c r="AQ112" t="s">
        <v>118</v>
      </c>
      <c r="AR112" s="7">
        <f t="shared" si="83"/>
        <v>23.255864197530865</v>
      </c>
      <c r="AS112">
        <v>36</v>
      </c>
      <c r="AT112">
        <v>3</v>
      </c>
      <c r="AU112" s="2">
        <f t="shared" si="84"/>
        <v>8.3333333333333329E-2</v>
      </c>
      <c r="AV112" s="7">
        <f t="shared" si="85"/>
        <v>1.9753086419753083</v>
      </c>
      <c r="AW112">
        <v>23</v>
      </c>
      <c r="AX112" s="2">
        <f t="shared" si="86"/>
        <v>0.63888888888888884</v>
      </c>
      <c r="AY112" s="7">
        <f t="shared" si="87"/>
        <v>6.7777777777777768</v>
      </c>
      <c r="AZ112">
        <v>8</v>
      </c>
      <c r="BA112" s="2">
        <f t="shared" si="88"/>
        <v>0.22222222222222221</v>
      </c>
      <c r="BB112" s="7">
        <f t="shared" si="89"/>
        <v>1</v>
      </c>
      <c r="BC112">
        <v>1</v>
      </c>
      <c r="BD112" s="2">
        <f t="shared" si="90"/>
        <v>2.7777777777777776E-2</v>
      </c>
      <c r="BE112" s="7">
        <f t="shared" si="91"/>
        <v>1.1111111111111112</v>
      </c>
      <c r="BF112">
        <v>0.27600000000000002</v>
      </c>
      <c r="BG112" s="7">
        <f t="shared" si="92"/>
        <v>7.1666666666666687</v>
      </c>
      <c r="BH112">
        <v>0.80900000000000005</v>
      </c>
      <c r="BI112" s="7">
        <f t="shared" si="93"/>
        <v>5.2250000000000014</v>
      </c>
      <c r="BM112" t="s">
        <v>91</v>
      </c>
      <c r="BN112" s="7">
        <f t="shared" si="94"/>
        <v>25.411111111111111</v>
      </c>
      <c r="BO112">
        <v>60</v>
      </c>
      <c r="BP112">
        <v>9</v>
      </c>
      <c r="BQ112" s="2">
        <f t="shared" si="95"/>
        <v>0.15</v>
      </c>
      <c r="BR112" s="7">
        <f t="shared" si="96"/>
        <v>4.4444444444444446</v>
      </c>
      <c r="BS112">
        <v>33</v>
      </c>
      <c r="BT112" s="2">
        <f t="shared" si="97"/>
        <v>0.55000000000000004</v>
      </c>
      <c r="BU112" s="7">
        <f t="shared" si="98"/>
        <v>5.0000000000000009</v>
      </c>
      <c r="BV112">
        <v>32</v>
      </c>
      <c r="BW112" s="2">
        <f t="shared" si="99"/>
        <v>0.53333333333333333</v>
      </c>
      <c r="BX112" s="7">
        <f t="shared" si="128"/>
        <v>5.6666666666666661</v>
      </c>
      <c r="BY112">
        <v>4</v>
      </c>
      <c r="BZ112" s="2">
        <f t="shared" si="100"/>
        <v>6.6666666666666666E-2</v>
      </c>
      <c r="CA112" s="7">
        <f t="shared" si="101"/>
        <v>2.6666666666666665</v>
      </c>
      <c r="CB112">
        <v>0.23899999999999999</v>
      </c>
      <c r="CC112" s="7">
        <f t="shared" si="102"/>
        <v>4.083333333333333</v>
      </c>
      <c r="CD112">
        <v>0.74199999999999999</v>
      </c>
      <c r="CE112" s="7">
        <f t="shared" si="103"/>
        <v>3.5500000000000003</v>
      </c>
    </row>
    <row r="113" spans="1:83" x14ac:dyDescent="0.25">
      <c r="A113" t="s">
        <v>144</v>
      </c>
      <c r="B113" s="7">
        <f t="shared" si="109"/>
        <v>25.39501664585935</v>
      </c>
      <c r="C113">
        <v>356</v>
      </c>
      <c r="D113">
        <v>76</v>
      </c>
      <c r="E113" s="2">
        <f t="shared" si="110"/>
        <v>0.21348314606741572</v>
      </c>
      <c r="F113" s="7">
        <f t="shared" si="111"/>
        <v>6.795672076570952</v>
      </c>
      <c r="G113">
        <v>179</v>
      </c>
      <c r="H113" s="2">
        <f t="shared" si="112"/>
        <v>0.5028089887640449</v>
      </c>
      <c r="I113" s="7">
        <f t="shared" si="113"/>
        <v>4.0561797752808983</v>
      </c>
      <c r="J113">
        <v>216</v>
      </c>
      <c r="K113" s="2">
        <f t="shared" si="114"/>
        <v>0.6067415730337079</v>
      </c>
      <c r="L113" s="7">
        <f t="shared" si="104"/>
        <v>7.1348314606741585</v>
      </c>
      <c r="M113">
        <v>0</v>
      </c>
      <c r="N113" s="2">
        <f t="shared" si="115"/>
        <v>0</v>
      </c>
      <c r="O113" s="7">
        <f t="shared" si="116"/>
        <v>0</v>
      </c>
      <c r="P113">
        <v>0.23</v>
      </c>
      <c r="Q113" s="7">
        <f t="shared" si="117"/>
        <v>3.3333333333333344</v>
      </c>
      <c r="R113">
        <v>0.76300000000000001</v>
      </c>
      <c r="S113" s="7">
        <f t="shared" si="108"/>
        <v>4.0750000000000011</v>
      </c>
      <c r="V113" t="s">
        <v>12</v>
      </c>
      <c r="W113" s="7">
        <f t="shared" si="118"/>
        <v>22.731908831908832</v>
      </c>
      <c r="X113">
        <v>117</v>
      </c>
      <c r="Y113">
        <v>9</v>
      </c>
      <c r="Z113" s="2">
        <f t="shared" si="119"/>
        <v>7.6923076923076927E-2</v>
      </c>
      <c r="AA113" s="7">
        <f t="shared" si="120"/>
        <v>1.737891737891738</v>
      </c>
      <c r="AB113">
        <v>70</v>
      </c>
      <c r="AC113" s="2">
        <f t="shared" si="121"/>
        <v>0.59829059829059827</v>
      </c>
      <c r="AD113" s="7">
        <f t="shared" si="122"/>
        <v>5.9658119658119659</v>
      </c>
      <c r="AE113">
        <v>51</v>
      </c>
      <c r="AF113" s="2">
        <f t="shared" si="123"/>
        <v>0.4358974358974359</v>
      </c>
      <c r="AG113" s="7">
        <f t="shared" si="105"/>
        <v>3.7179487179487181</v>
      </c>
      <c r="AH113">
        <v>9</v>
      </c>
      <c r="AI113" s="2">
        <f t="shared" si="124"/>
        <v>7.6923076923076927E-2</v>
      </c>
      <c r="AJ113" s="7">
        <f t="shared" si="125"/>
        <v>3.0769230769230771</v>
      </c>
      <c r="AK113">
        <v>0.248</v>
      </c>
      <c r="AL113" s="7">
        <f t="shared" si="126"/>
        <v>4.833333333333333</v>
      </c>
      <c r="AM113">
        <v>0.73599999999999999</v>
      </c>
      <c r="AN113" s="7">
        <f t="shared" si="127"/>
        <v>3.4000000000000004</v>
      </c>
      <c r="AQ113" t="s">
        <v>270</v>
      </c>
      <c r="AR113" s="7">
        <f t="shared" si="83"/>
        <v>23.121385902031061</v>
      </c>
      <c r="AS113">
        <v>62</v>
      </c>
      <c r="AT113">
        <v>4</v>
      </c>
      <c r="AU113" s="2">
        <f t="shared" si="84"/>
        <v>6.4516129032258063E-2</v>
      </c>
      <c r="AV113" s="7">
        <f t="shared" si="85"/>
        <v>1.278375149342891</v>
      </c>
      <c r="AW113">
        <v>22</v>
      </c>
      <c r="AX113" s="2">
        <f t="shared" si="86"/>
        <v>0.35483870967741937</v>
      </c>
      <c r="AY113" s="7">
        <f t="shared" si="87"/>
        <v>1.0967741935483877</v>
      </c>
      <c r="AZ113">
        <v>24</v>
      </c>
      <c r="BA113" s="2">
        <f t="shared" si="88"/>
        <v>0.38709677419354838</v>
      </c>
      <c r="BB113" s="7">
        <f t="shared" si="89"/>
        <v>2.7419354838709675</v>
      </c>
      <c r="BC113">
        <v>6</v>
      </c>
      <c r="BD113" s="2">
        <f t="shared" si="90"/>
        <v>9.6774193548387094E-2</v>
      </c>
      <c r="BE113" s="7">
        <f t="shared" si="91"/>
        <v>3.870967741935484</v>
      </c>
      <c r="BF113">
        <v>0.308</v>
      </c>
      <c r="BG113" s="7">
        <f t="shared" si="92"/>
        <v>9.8333333333333321</v>
      </c>
      <c r="BH113">
        <v>0.77200000000000002</v>
      </c>
      <c r="BI113" s="7">
        <f t="shared" si="93"/>
        <v>4.3000000000000007</v>
      </c>
      <c r="BM113" t="s">
        <v>160</v>
      </c>
      <c r="BN113" s="7">
        <f t="shared" si="94"/>
        <v>25.396846846846849</v>
      </c>
      <c r="BO113">
        <v>74</v>
      </c>
      <c r="BP113">
        <v>15</v>
      </c>
      <c r="BQ113" s="2">
        <f t="shared" si="95"/>
        <v>0.20270270270270271</v>
      </c>
      <c r="BR113" s="7">
        <f t="shared" si="96"/>
        <v>6.3963963963963968</v>
      </c>
      <c r="BS113">
        <v>35</v>
      </c>
      <c r="BT113" s="2">
        <f t="shared" si="97"/>
        <v>0.47297297297297297</v>
      </c>
      <c r="BU113" s="7">
        <f t="shared" si="98"/>
        <v>3.4594594594594597</v>
      </c>
      <c r="BV113">
        <v>51</v>
      </c>
      <c r="BW113" s="2">
        <f t="shared" si="99"/>
        <v>0.68918918918918914</v>
      </c>
      <c r="BX113" s="7">
        <f t="shared" si="128"/>
        <v>8.7837837837837824</v>
      </c>
      <c r="BY113">
        <v>1</v>
      </c>
      <c r="BZ113" s="2">
        <f t="shared" si="100"/>
        <v>1.3513513513513514E-2</v>
      </c>
      <c r="CA113" s="7">
        <f t="shared" si="101"/>
        <v>0.54054054054054057</v>
      </c>
      <c r="CB113">
        <v>0.222</v>
      </c>
      <c r="CC113" s="7">
        <f t="shared" si="102"/>
        <v>2.6666666666666665</v>
      </c>
      <c r="CD113">
        <v>0.74199999999999999</v>
      </c>
      <c r="CE113" s="7">
        <f t="shared" si="103"/>
        <v>3.5500000000000003</v>
      </c>
    </row>
    <row r="114" spans="1:83" x14ac:dyDescent="0.25">
      <c r="A114" t="s">
        <v>159</v>
      </c>
      <c r="B114" s="7">
        <f t="shared" si="109"/>
        <v>25.380697415842345</v>
      </c>
      <c r="C114">
        <v>483</v>
      </c>
      <c r="D114">
        <v>68</v>
      </c>
      <c r="E114" s="2">
        <f t="shared" si="110"/>
        <v>0.14078674948240166</v>
      </c>
      <c r="F114" s="7">
        <f t="shared" si="111"/>
        <v>4.1032129437926539</v>
      </c>
      <c r="G114">
        <v>255</v>
      </c>
      <c r="H114" s="2">
        <f t="shared" si="112"/>
        <v>0.52795031055900621</v>
      </c>
      <c r="I114" s="7">
        <f t="shared" si="113"/>
        <v>4.5590062111801242</v>
      </c>
      <c r="J114">
        <v>247</v>
      </c>
      <c r="K114" s="2">
        <f t="shared" si="114"/>
        <v>0.51138716356107661</v>
      </c>
      <c r="L114" s="7">
        <f t="shared" si="104"/>
        <v>5.2277432712215326</v>
      </c>
      <c r="M114">
        <v>34</v>
      </c>
      <c r="N114" s="2">
        <f t="shared" si="115"/>
        <v>7.0393374741200831E-2</v>
      </c>
      <c r="O114" s="7">
        <f t="shared" si="116"/>
        <v>2.8157349896480333</v>
      </c>
      <c r="P114">
        <v>0.25</v>
      </c>
      <c r="Q114" s="7">
        <f t="shared" si="117"/>
        <v>5</v>
      </c>
      <c r="R114">
        <v>0.747</v>
      </c>
      <c r="S114" s="7">
        <f t="shared" si="108"/>
        <v>3.6750000000000007</v>
      </c>
      <c r="V114" t="s">
        <v>211</v>
      </c>
      <c r="W114" s="7">
        <f t="shared" si="118"/>
        <v>22.706962025316457</v>
      </c>
      <c r="X114">
        <v>158</v>
      </c>
      <c r="Y114">
        <v>4</v>
      </c>
      <c r="Z114" s="2">
        <f t="shared" si="119"/>
        <v>2.5316455696202531E-2</v>
      </c>
      <c r="AA114" s="7">
        <f t="shared" si="120"/>
        <v>0</v>
      </c>
      <c r="AB114">
        <v>86</v>
      </c>
      <c r="AC114" s="2">
        <f t="shared" si="121"/>
        <v>0.54430379746835444</v>
      </c>
      <c r="AD114" s="7">
        <f t="shared" si="122"/>
        <v>4.8860759493670889</v>
      </c>
      <c r="AE114">
        <v>48</v>
      </c>
      <c r="AF114" s="2">
        <f t="shared" si="123"/>
        <v>0.30379746835443039</v>
      </c>
      <c r="AG114" s="7">
        <f t="shared" si="105"/>
        <v>1.0759493670886078</v>
      </c>
      <c r="AH114">
        <v>30</v>
      </c>
      <c r="AI114" s="2">
        <f t="shared" si="124"/>
        <v>0.189873417721519</v>
      </c>
      <c r="AJ114" s="7">
        <f t="shared" si="125"/>
        <v>7.59493670886076</v>
      </c>
      <c r="AK114">
        <v>0.27100000000000002</v>
      </c>
      <c r="AL114" s="7">
        <f t="shared" si="126"/>
        <v>6.7500000000000018</v>
      </c>
      <c r="AM114">
        <v>0.69599999999999995</v>
      </c>
      <c r="AN114" s="7">
        <f t="shared" si="127"/>
        <v>2.3999999999999995</v>
      </c>
      <c r="AQ114" t="s">
        <v>175</v>
      </c>
      <c r="AR114" s="7">
        <f t="shared" si="83"/>
        <v>23.116915422885569</v>
      </c>
      <c r="AS114">
        <v>67</v>
      </c>
      <c r="AT114">
        <v>2</v>
      </c>
      <c r="AU114" s="2">
        <f t="shared" si="84"/>
        <v>2.9850746268656716E-2</v>
      </c>
      <c r="AV114" s="7">
        <f t="shared" si="85"/>
        <v>0</v>
      </c>
      <c r="AW114">
        <v>38</v>
      </c>
      <c r="AX114" s="2">
        <f t="shared" si="86"/>
        <v>0.56716417910447758</v>
      </c>
      <c r="AY114" s="7">
        <f t="shared" si="87"/>
        <v>5.3432835820895521</v>
      </c>
      <c r="AZ114">
        <v>22</v>
      </c>
      <c r="BA114" s="2">
        <f t="shared" si="88"/>
        <v>0.32835820895522388</v>
      </c>
      <c r="BB114" s="7">
        <f t="shared" si="89"/>
        <v>1.5671641791044777</v>
      </c>
      <c r="BC114">
        <v>9</v>
      </c>
      <c r="BD114" s="2">
        <f t="shared" si="90"/>
        <v>0.13432835820895522</v>
      </c>
      <c r="BE114" s="7">
        <f t="shared" si="91"/>
        <v>5.3731343283582085</v>
      </c>
      <c r="BF114">
        <v>0.28699999999999998</v>
      </c>
      <c r="BG114" s="7">
        <f t="shared" si="92"/>
        <v>8.0833333333333321</v>
      </c>
      <c r="BH114">
        <v>0.71</v>
      </c>
      <c r="BI114" s="7">
        <f t="shared" si="93"/>
        <v>2.7499999999999996</v>
      </c>
      <c r="BM114" t="s">
        <v>76</v>
      </c>
      <c r="BN114" s="7">
        <f t="shared" si="94"/>
        <v>25.365365365365367</v>
      </c>
      <c r="BO114">
        <v>74</v>
      </c>
      <c r="BP114">
        <v>7</v>
      </c>
      <c r="BQ114" s="2">
        <f t="shared" si="95"/>
        <v>9.45945945945946E-2</v>
      </c>
      <c r="BR114" s="7">
        <f t="shared" si="96"/>
        <v>2.3923923923923924</v>
      </c>
      <c r="BS114">
        <v>46</v>
      </c>
      <c r="BT114" s="2">
        <f t="shared" si="97"/>
        <v>0.6216216216216216</v>
      </c>
      <c r="BU114" s="7">
        <f t="shared" si="98"/>
        <v>6.4324324324324325</v>
      </c>
      <c r="BV114">
        <v>33</v>
      </c>
      <c r="BW114" s="2">
        <f t="shared" si="99"/>
        <v>0.44594594594594594</v>
      </c>
      <c r="BX114" s="7">
        <f t="shared" si="128"/>
        <v>3.9189189189189189</v>
      </c>
      <c r="BY114">
        <v>3</v>
      </c>
      <c r="BZ114" s="2">
        <f t="shared" si="100"/>
        <v>4.0540540540540543E-2</v>
      </c>
      <c r="CA114" s="7">
        <f t="shared" si="101"/>
        <v>1.6216216216216217</v>
      </c>
      <c r="CB114">
        <v>0.27700000000000002</v>
      </c>
      <c r="CC114" s="7">
        <f t="shared" si="102"/>
        <v>7.2500000000000018</v>
      </c>
      <c r="CD114">
        <v>0.75</v>
      </c>
      <c r="CE114" s="7">
        <f t="shared" si="103"/>
        <v>3.7500000000000004</v>
      </c>
    </row>
    <row r="115" spans="1:83" x14ac:dyDescent="0.25">
      <c r="A115" t="s">
        <v>105</v>
      </c>
      <c r="B115" s="7">
        <f t="shared" si="109"/>
        <v>25.243673798021632</v>
      </c>
      <c r="C115">
        <v>483</v>
      </c>
      <c r="D115">
        <v>57</v>
      </c>
      <c r="E115" s="2">
        <f t="shared" si="110"/>
        <v>0.11801242236024845</v>
      </c>
      <c r="F115" s="7">
        <f t="shared" si="111"/>
        <v>3.2597193466758685</v>
      </c>
      <c r="G115">
        <v>259</v>
      </c>
      <c r="H115" s="2">
        <f t="shared" si="112"/>
        <v>0.53623188405797106</v>
      </c>
      <c r="I115" s="7">
        <f t="shared" si="113"/>
        <v>4.7246376811594217</v>
      </c>
      <c r="J115">
        <v>220</v>
      </c>
      <c r="K115" s="2">
        <f t="shared" si="114"/>
        <v>0.45548654244306419</v>
      </c>
      <c r="L115" s="7">
        <f t="shared" si="104"/>
        <v>4.1097308488612843</v>
      </c>
      <c r="M115">
        <v>33</v>
      </c>
      <c r="N115" s="2">
        <f t="shared" si="115"/>
        <v>6.8322981366459631E-2</v>
      </c>
      <c r="O115" s="7">
        <f t="shared" si="116"/>
        <v>2.7329192546583854</v>
      </c>
      <c r="P115">
        <v>0.25800000000000001</v>
      </c>
      <c r="Q115" s="7">
        <f t="shared" si="117"/>
        <v>5.6666666666666679</v>
      </c>
      <c r="R115">
        <v>0.79</v>
      </c>
      <c r="S115" s="7">
        <f t="shared" si="108"/>
        <v>4.7500000000000018</v>
      </c>
      <c r="V115" t="s">
        <v>114</v>
      </c>
      <c r="W115" s="7">
        <f t="shared" si="118"/>
        <v>22.682615268329553</v>
      </c>
      <c r="X115">
        <v>147</v>
      </c>
      <c r="Y115">
        <v>21</v>
      </c>
      <c r="Z115" s="2">
        <f t="shared" si="119"/>
        <v>0.14285714285714285</v>
      </c>
      <c r="AA115" s="7">
        <f t="shared" si="120"/>
        <v>4.1798941798941787</v>
      </c>
      <c r="AB115">
        <v>77</v>
      </c>
      <c r="AC115" s="2">
        <f t="shared" si="121"/>
        <v>0.52380952380952384</v>
      </c>
      <c r="AD115" s="7">
        <f t="shared" si="122"/>
        <v>4.4761904761904772</v>
      </c>
      <c r="AE115">
        <v>71</v>
      </c>
      <c r="AF115" s="2">
        <f t="shared" si="123"/>
        <v>0.48299319727891155</v>
      </c>
      <c r="AG115" s="7">
        <f t="shared" si="105"/>
        <v>4.6598639455782305</v>
      </c>
      <c r="AH115">
        <v>0</v>
      </c>
      <c r="AI115" s="2">
        <f t="shared" si="124"/>
        <v>0</v>
      </c>
      <c r="AJ115" s="7">
        <f t="shared" si="125"/>
        <v>0</v>
      </c>
      <c r="AK115">
        <v>0.255</v>
      </c>
      <c r="AL115" s="7">
        <f t="shared" si="126"/>
        <v>5.4166666666666679</v>
      </c>
      <c r="AM115">
        <v>0.75800000000000001</v>
      </c>
      <c r="AN115" s="7">
        <f t="shared" si="127"/>
        <v>3.9500000000000006</v>
      </c>
      <c r="AQ115" t="s">
        <v>108</v>
      </c>
      <c r="AR115" s="7">
        <f t="shared" si="83"/>
        <v>23.066248506571082</v>
      </c>
      <c r="AS115">
        <v>62</v>
      </c>
      <c r="AT115">
        <v>8</v>
      </c>
      <c r="AU115" s="2">
        <f t="shared" si="84"/>
        <v>0.12903225806451613</v>
      </c>
      <c r="AV115" s="7">
        <f t="shared" si="85"/>
        <v>3.6678614097968931</v>
      </c>
      <c r="AW115">
        <v>34</v>
      </c>
      <c r="AX115" s="2">
        <f t="shared" si="86"/>
        <v>0.54838709677419351</v>
      </c>
      <c r="AY115" s="7">
        <f t="shared" si="87"/>
        <v>4.9677419354838701</v>
      </c>
      <c r="AZ115">
        <v>33</v>
      </c>
      <c r="BA115" s="2">
        <f t="shared" si="88"/>
        <v>0.532258064516129</v>
      </c>
      <c r="BB115" s="7">
        <f t="shared" si="89"/>
        <v>5.6451612903225801</v>
      </c>
      <c r="BC115">
        <v>3</v>
      </c>
      <c r="BD115" s="2">
        <f t="shared" si="90"/>
        <v>4.8387096774193547E-2</v>
      </c>
      <c r="BE115" s="7">
        <f t="shared" si="91"/>
        <v>1.935483870967742</v>
      </c>
      <c r="BF115">
        <v>0.24399999999999999</v>
      </c>
      <c r="BG115" s="7">
        <f t="shared" si="92"/>
        <v>4.5</v>
      </c>
      <c r="BH115">
        <v>0.69399999999999995</v>
      </c>
      <c r="BI115" s="7">
        <f t="shared" si="93"/>
        <v>2.3499999999999992</v>
      </c>
      <c r="BM115" t="s">
        <v>169</v>
      </c>
      <c r="BN115" s="7">
        <f t="shared" si="94"/>
        <v>25.324490069779923</v>
      </c>
      <c r="BO115">
        <v>69</v>
      </c>
      <c r="BP115">
        <v>13</v>
      </c>
      <c r="BQ115" s="2">
        <f t="shared" si="95"/>
        <v>0.18840579710144928</v>
      </c>
      <c r="BR115" s="7">
        <f t="shared" si="96"/>
        <v>5.8668813741277503</v>
      </c>
      <c r="BS115">
        <v>33</v>
      </c>
      <c r="BT115" s="2">
        <f t="shared" si="97"/>
        <v>0.47826086956521741</v>
      </c>
      <c r="BU115" s="7">
        <f t="shared" si="98"/>
        <v>3.5652173913043486</v>
      </c>
      <c r="BV115">
        <v>39</v>
      </c>
      <c r="BW115" s="2">
        <f t="shared" si="99"/>
        <v>0.56521739130434778</v>
      </c>
      <c r="BX115" s="7">
        <f t="shared" si="128"/>
        <v>6.3043478260869552</v>
      </c>
      <c r="BY115">
        <v>1</v>
      </c>
      <c r="BZ115" s="2">
        <f t="shared" si="100"/>
        <v>1.4492753623188406E-2</v>
      </c>
      <c r="CA115" s="7">
        <f t="shared" si="101"/>
        <v>0.57971014492753625</v>
      </c>
      <c r="CB115">
        <v>0.251</v>
      </c>
      <c r="CC115" s="7">
        <f t="shared" si="102"/>
        <v>5.083333333333333</v>
      </c>
      <c r="CD115">
        <v>0.75700000000000001</v>
      </c>
      <c r="CE115" s="7">
        <f t="shared" si="103"/>
        <v>3.9250000000000007</v>
      </c>
    </row>
    <row r="116" spans="1:83" x14ac:dyDescent="0.25">
      <c r="A116" t="s">
        <v>131</v>
      </c>
      <c r="B116" s="7">
        <f t="shared" si="109"/>
        <v>25.188205035100466</v>
      </c>
      <c r="C116">
        <v>459</v>
      </c>
      <c r="D116">
        <v>84</v>
      </c>
      <c r="E116" s="2">
        <f t="shared" si="110"/>
        <v>0.18300653594771241</v>
      </c>
      <c r="F116" s="7">
        <f t="shared" si="111"/>
        <v>5.666908738804163</v>
      </c>
      <c r="G116">
        <v>266</v>
      </c>
      <c r="H116" s="2">
        <f t="shared" si="112"/>
        <v>0.579520697167756</v>
      </c>
      <c r="I116" s="7">
        <f t="shared" si="113"/>
        <v>5.5904139433551201</v>
      </c>
      <c r="J116">
        <v>225</v>
      </c>
      <c r="K116" s="2">
        <f t="shared" si="114"/>
        <v>0.49019607843137253</v>
      </c>
      <c r="L116" s="7">
        <f t="shared" si="104"/>
        <v>4.8039215686274508</v>
      </c>
      <c r="M116">
        <v>18</v>
      </c>
      <c r="N116" s="2">
        <f t="shared" si="115"/>
        <v>3.9215686274509803E-2</v>
      </c>
      <c r="O116" s="7">
        <f t="shared" si="116"/>
        <v>1.5686274509803921</v>
      </c>
      <c r="P116">
        <v>0.23</v>
      </c>
      <c r="Q116" s="7">
        <f t="shared" si="117"/>
        <v>3.3333333333333344</v>
      </c>
      <c r="R116">
        <v>0.76900000000000002</v>
      </c>
      <c r="S116" s="7">
        <f t="shared" si="108"/>
        <v>4.2250000000000014</v>
      </c>
      <c r="V116" t="s">
        <v>142</v>
      </c>
      <c r="W116" s="7">
        <f t="shared" si="118"/>
        <v>22.55142306736267</v>
      </c>
      <c r="X116">
        <v>149</v>
      </c>
      <c r="Y116">
        <v>16</v>
      </c>
      <c r="Z116" s="2">
        <f t="shared" si="119"/>
        <v>0.10738255033557047</v>
      </c>
      <c r="AA116" s="7">
        <f t="shared" si="120"/>
        <v>2.8660203827989061</v>
      </c>
      <c r="AB116">
        <v>75</v>
      </c>
      <c r="AC116" s="2">
        <f t="shared" si="121"/>
        <v>0.50335570469798663</v>
      </c>
      <c r="AD116" s="7">
        <f t="shared" si="122"/>
        <v>4.0671140939597326</v>
      </c>
      <c r="AE116">
        <v>67</v>
      </c>
      <c r="AF116" s="2">
        <f t="shared" si="123"/>
        <v>0.44966442953020136</v>
      </c>
      <c r="AG116" s="7">
        <f t="shared" si="105"/>
        <v>3.9932885906040272</v>
      </c>
      <c r="AH116">
        <v>0</v>
      </c>
      <c r="AI116" s="2">
        <f t="shared" si="124"/>
        <v>0</v>
      </c>
      <c r="AJ116" s="7">
        <f t="shared" si="125"/>
        <v>0</v>
      </c>
      <c r="AK116">
        <v>0.27100000000000002</v>
      </c>
      <c r="AL116" s="7">
        <f t="shared" si="126"/>
        <v>6.7500000000000018</v>
      </c>
      <c r="AM116">
        <v>0.79500000000000004</v>
      </c>
      <c r="AN116" s="7">
        <f t="shared" si="127"/>
        <v>4.8750000000000018</v>
      </c>
      <c r="AQ116" t="s">
        <v>134</v>
      </c>
      <c r="AR116" s="7">
        <f t="shared" si="83"/>
        <v>22.921604938271606</v>
      </c>
      <c r="AS116">
        <v>75</v>
      </c>
      <c r="AT116">
        <v>19</v>
      </c>
      <c r="AU116" s="2">
        <f t="shared" si="84"/>
        <v>0.25333333333333335</v>
      </c>
      <c r="AV116" s="7">
        <f t="shared" si="85"/>
        <v>8.2716049382716044</v>
      </c>
      <c r="AW116">
        <v>37</v>
      </c>
      <c r="AX116" s="2">
        <f t="shared" si="86"/>
        <v>0.49333333333333335</v>
      </c>
      <c r="AY116" s="7">
        <f t="shared" si="87"/>
        <v>3.8666666666666671</v>
      </c>
      <c r="AZ116">
        <v>40</v>
      </c>
      <c r="BA116" s="2">
        <f t="shared" si="88"/>
        <v>0.53333333333333333</v>
      </c>
      <c r="BB116" s="7">
        <f t="shared" si="89"/>
        <v>5.6666666666666661</v>
      </c>
      <c r="BC116">
        <v>0</v>
      </c>
      <c r="BD116" s="2">
        <f t="shared" si="90"/>
        <v>0</v>
      </c>
      <c r="BE116" s="7">
        <f t="shared" si="91"/>
        <v>0</v>
      </c>
      <c r="BF116">
        <v>0.20100000000000001</v>
      </c>
      <c r="BG116" s="7">
        <f t="shared" si="92"/>
        <v>0.91666666666666763</v>
      </c>
      <c r="BH116">
        <v>0.76800000000000002</v>
      </c>
      <c r="BI116" s="7">
        <f t="shared" si="93"/>
        <v>4.2000000000000011</v>
      </c>
      <c r="BM116" t="s">
        <v>286</v>
      </c>
      <c r="BN116" s="7">
        <f t="shared" si="94"/>
        <v>25.313888888888886</v>
      </c>
      <c r="BO116">
        <v>50</v>
      </c>
      <c r="BP116">
        <v>9</v>
      </c>
      <c r="BQ116" s="2">
        <f t="shared" si="95"/>
        <v>0.18</v>
      </c>
      <c r="BR116" s="7">
        <f t="shared" si="96"/>
        <v>5.5555555555555545</v>
      </c>
      <c r="BS116">
        <v>21</v>
      </c>
      <c r="BT116" s="2">
        <f t="shared" si="97"/>
        <v>0.42</v>
      </c>
      <c r="BU116" s="7">
        <f t="shared" si="98"/>
        <v>2.4</v>
      </c>
      <c r="BV116">
        <v>31</v>
      </c>
      <c r="BW116" s="2">
        <f t="shared" si="99"/>
        <v>0.62</v>
      </c>
      <c r="BX116" s="7">
        <f t="shared" si="128"/>
        <v>7.4</v>
      </c>
      <c r="BY116">
        <v>3</v>
      </c>
      <c r="BZ116" s="2">
        <f t="shared" si="100"/>
        <v>0.06</v>
      </c>
      <c r="CA116" s="7">
        <f t="shared" si="101"/>
        <v>2.4</v>
      </c>
      <c r="CB116">
        <v>0.24199999999999999</v>
      </c>
      <c r="CC116" s="7">
        <f t="shared" si="102"/>
        <v>4.333333333333333</v>
      </c>
      <c r="CD116">
        <v>0.72899999999999998</v>
      </c>
      <c r="CE116" s="7">
        <f t="shared" si="103"/>
        <v>3.2250000000000001</v>
      </c>
    </row>
    <row r="117" spans="1:83" x14ac:dyDescent="0.25">
      <c r="A117" t="s">
        <v>96</v>
      </c>
      <c r="B117" s="7">
        <f t="shared" si="109"/>
        <v>25.040103522230474</v>
      </c>
      <c r="C117">
        <v>449</v>
      </c>
      <c r="D117">
        <v>55</v>
      </c>
      <c r="E117" s="2">
        <f t="shared" si="110"/>
        <v>0.12249443207126949</v>
      </c>
      <c r="F117" s="7">
        <f t="shared" si="111"/>
        <v>3.4257197063433145</v>
      </c>
      <c r="G117">
        <v>199</v>
      </c>
      <c r="H117" s="2">
        <f t="shared" si="112"/>
        <v>0.44320712694877507</v>
      </c>
      <c r="I117" s="7">
        <f t="shared" si="113"/>
        <v>2.8641425389755018</v>
      </c>
      <c r="J117">
        <v>241</v>
      </c>
      <c r="K117" s="2">
        <f t="shared" si="114"/>
        <v>0.53674832962138086</v>
      </c>
      <c r="L117" s="7">
        <f t="shared" si="104"/>
        <v>5.7349665924276172</v>
      </c>
      <c r="M117">
        <v>7</v>
      </c>
      <c r="N117" s="2">
        <f t="shared" si="115"/>
        <v>1.5590200445434299E-2</v>
      </c>
      <c r="O117" s="7">
        <f t="shared" si="116"/>
        <v>0.62360801781737196</v>
      </c>
      <c r="P117">
        <v>0.27900000000000003</v>
      </c>
      <c r="Q117" s="7">
        <f t="shared" si="117"/>
        <v>7.4166666666666696</v>
      </c>
      <c r="R117">
        <v>0.79900000000000004</v>
      </c>
      <c r="S117" s="7">
        <f t="shared" si="108"/>
        <v>4.9750000000000014</v>
      </c>
      <c r="V117" t="s">
        <v>206</v>
      </c>
      <c r="W117" s="7">
        <f t="shared" si="118"/>
        <v>22.506734006734007</v>
      </c>
      <c r="X117">
        <v>132</v>
      </c>
      <c r="Y117">
        <v>15</v>
      </c>
      <c r="Z117" s="2">
        <f t="shared" si="119"/>
        <v>0.11363636363636363</v>
      </c>
      <c r="AA117" s="7">
        <f t="shared" si="120"/>
        <v>3.0976430976430973</v>
      </c>
      <c r="AB117">
        <v>61</v>
      </c>
      <c r="AC117" s="2">
        <f t="shared" si="121"/>
        <v>0.4621212121212121</v>
      </c>
      <c r="AD117" s="7">
        <f t="shared" si="122"/>
        <v>3.2424242424242422</v>
      </c>
      <c r="AE117">
        <v>62</v>
      </c>
      <c r="AF117" s="2">
        <f t="shared" si="123"/>
        <v>0.46969696969696972</v>
      </c>
      <c r="AG117" s="7">
        <f t="shared" si="105"/>
        <v>4.3939393939393945</v>
      </c>
      <c r="AH117">
        <v>13</v>
      </c>
      <c r="AI117" s="2">
        <f t="shared" si="124"/>
        <v>9.8484848484848481E-2</v>
      </c>
      <c r="AJ117" s="7">
        <f t="shared" si="125"/>
        <v>3.9393939393939394</v>
      </c>
      <c r="AK117">
        <v>0.24199999999999999</v>
      </c>
      <c r="AL117" s="7">
        <f t="shared" si="126"/>
        <v>4.333333333333333</v>
      </c>
      <c r="AM117">
        <v>0.74</v>
      </c>
      <c r="AN117" s="7">
        <f t="shared" si="127"/>
        <v>3.5000000000000004</v>
      </c>
      <c r="AQ117" t="s">
        <v>39</v>
      </c>
      <c r="AR117" s="7">
        <f t="shared" si="83"/>
        <v>22.769101978691019</v>
      </c>
      <c r="AS117">
        <v>73</v>
      </c>
      <c r="AT117">
        <v>15</v>
      </c>
      <c r="AU117" s="2">
        <f t="shared" si="84"/>
        <v>0.20547945205479451</v>
      </c>
      <c r="AV117" s="7">
        <f t="shared" si="85"/>
        <v>6.4992389649923883</v>
      </c>
      <c r="AW117">
        <v>37</v>
      </c>
      <c r="AX117" s="2">
        <f t="shared" si="86"/>
        <v>0.50684931506849318</v>
      </c>
      <c r="AY117" s="7">
        <f t="shared" si="87"/>
        <v>4.1369863013698636</v>
      </c>
      <c r="AZ117">
        <v>35</v>
      </c>
      <c r="BA117" s="2">
        <f t="shared" si="88"/>
        <v>0.47945205479452052</v>
      </c>
      <c r="BB117" s="7">
        <f t="shared" si="89"/>
        <v>4.5890410958904102</v>
      </c>
      <c r="BC117">
        <v>3</v>
      </c>
      <c r="BD117" s="2">
        <f t="shared" si="90"/>
        <v>4.1095890410958902E-2</v>
      </c>
      <c r="BE117" s="7">
        <f t="shared" si="91"/>
        <v>1.6438356164383561</v>
      </c>
      <c r="BF117">
        <v>0.22600000000000001</v>
      </c>
      <c r="BG117" s="7">
        <f t="shared" si="92"/>
        <v>3.0000000000000004</v>
      </c>
      <c r="BH117">
        <v>0.71599999999999997</v>
      </c>
      <c r="BI117" s="7">
        <f t="shared" si="93"/>
        <v>2.9</v>
      </c>
      <c r="BM117" t="s">
        <v>273</v>
      </c>
      <c r="BN117" s="7">
        <f t="shared" si="94"/>
        <v>25.251320582877959</v>
      </c>
      <c r="BO117">
        <v>61</v>
      </c>
      <c r="BP117">
        <v>9</v>
      </c>
      <c r="BQ117" s="2">
        <f t="shared" si="95"/>
        <v>0.14754098360655737</v>
      </c>
      <c r="BR117" s="7">
        <f t="shared" si="96"/>
        <v>4.3533697632058281</v>
      </c>
      <c r="BS117">
        <v>29</v>
      </c>
      <c r="BT117" s="2">
        <f t="shared" si="97"/>
        <v>0.47540983606557374</v>
      </c>
      <c r="BU117" s="7">
        <f t="shared" si="98"/>
        <v>3.5081967213114753</v>
      </c>
      <c r="BV117">
        <v>34</v>
      </c>
      <c r="BW117" s="2">
        <f t="shared" si="99"/>
        <v>0.55737704918032782</v>
      </c>
      <c r="BX117" s="7">
        <f t="shared" si="128"/>
        <v>6.1475409836065564</v>
      </c>
      <c r="BY117">
        <v>3</v>
      </c>
      <c r="BZ117" s="2">
        <f t="shared" si="100"/>
        <v>4.9180327868852458E-2</v>
      </c>
      <c r="CA117" s="7">
        <f t="shared" si="101"/>
        <v>1.9672131147540983</v>
      </c>
      <c r="CB117">
        <v>0.25600000000000001</v>
      </c>
      <c r="CC117" s="7">
        <f t="shared" si="102"/>
        <v>5.5</v>
      </c>
      <c r="CD117">
        <v>0.751</v>
      </c>
      <c r="CE117" s="7">
        <f t="shared" si="103"/>
        <v>3.7750000000000004</v>
      </c>
    </row>
    <row r="118" spans="1:83" x14ac:dyDescent="0.25">
      <c r="A118" t="s">
        <v>27</v>
      </c>
      <c r="B118" s="7">
        <f t="shared" si="109"/>
        <v>24.777517686225551</v>
      </c>
      <c r="C118">
        <v>356</v>
      </c>
      <c r="D118">
        <v>41</v>
      </c>
      <c r="E118" s="2">
        <f t="shared" si="110"/>
        <v>0.1151685393258427</v>
      </c>
      <c r="F118" s="7">
        <f t="shared" si="111"/>
        <v>3.1543903454015814</v>
      </c>
      <c r="G118">
        <v>195</v>
      </c>
      <c r="H118" s="2">
        <f t="shared" si="112"/>
        <v>0.547752808988764</v>
      </c>
      <c r="I118" s="7">
        <f t="shared" si="113"/>
        <v>4.9550561797752799</v>
      </c>
      <c r="J118">
        <v>122</v>
      </c>
      <c r="K118" s="2">
        <f t="shared" si="114"/>
        <v>0.34269662921348315</v>
      </c>
      <c r="L118" s="7">
        <f t="shared" si="104"/>
        <v>1.853932584269663</v>
      </c>
      <c r="M118">
        <v>18</v>
      </c>
      <c r="N118" s="2">
        <f t="shared" si="115"/>
        <v>5.0561797752808987E-2</v>
      </c>
      <c r="O118" s="7">
        <f t="shared" si="116"/>
        <v>2.0224719101123596</v>
      </c>
      <c r="P118">
        <v>0.26700000000000002</v>
      </c>
      <c r="Q118" s="7">
        <f t="shared" si="117"/>
        <v>6.4166666666666679</v>
      </c>
      <c r="R118">
        <v>0.85499999999999998</v>
      </c>
      <c r="S118" s="7">
        <f t="shared" si="108"/>
        <v>6.375</v>
      </c>
      <c r="V118" t="s">
        <v>103</v>
      </c>
      <c r="W118" s="7">
        <f t="shared" si="118"/>
        <v>22.331944444444446</v>
      </c>
      <c r="X118">
        <v>128</v>
      </c>
      <c r="Y118">
        <v>21</v>
      </c>
      <c r="Z118" s="2">
        <f t="shared" si="119"/>
        <v>0.1640625</v>
      </c>
      <c r="AA118" s="7">
        <f t="shared" si="120"/>
        <v>4.9652777777777777</v>
      </c>
      <c r="AB118">
        <v>61</v>
      </c>
      <c r="AC118" s="2">
        <f t="shared" si="121"/>
        <v>0.4765625</v>
      </c>
      <c r="AD118" s="7">
        <f t="shared" si="122"/>
        <v>3.53125</v>
      </c>
      <c r="AE118">
        <v>57</v>
      </c>
      <c r="AF118" s="2">
        <f t="shared" si="123"/>
        <v>0.4453125</v>
      </c>
      <c r="AG118" s="7">
        <f t="shared" si="105"/>
        <v>3.90625</v>
      </c>
      <c r="AH118">
        <v>5</v>
      </c>
      <c r="AI118" s="2">
        <f t="shared" si="124"/>
        <v>3.90625E-2</v>
      </c>
      <c r="AJ118" s="7">
        <f t="shared" si="125"/>
        <v>1.5625</v>
      </c>
      <c r="AK118">
        <v>0.23699999999999999</v>
      </c>
      <c r="AL118" s="7">
        <f t="shared" si="126"/>
        <v>3.9166666666666656</v>
      </c>
      <c r="AM118">
        <v>0.77800000000000002</v>
      </c>
      <c r="AN118" s="7">
        <f t="shared" si="127"/>
        <v>4.4500000000000011</v>
      </c>
      <c r="AQ118" t="s">
        <v>111</v>
      </c>
      <c r="AR118" s="7">
        <f t="shared" si="83"/>
        <v>22.736507936507934</v>
      </c>
      <c r="AS118">
        <v>70</v>
      </c>
      <c r="AT118">
        <v>9</v>
      </c>
      <c r="AU118" s="2">
        <f t="shared" si="84"/>
        <v>0.12857142857142856</v>
      </c>
      <c r="AV118" s="7">
        <f t="shared" si="85"/>
        <v>3.6507936507936503</v>
      </c>
      <c r="AW118">
        <v>38</v>
      </c>
      <c r="AX118" s="2">
        <f t="shared" si="86"/>
        <v>0.54285714285714282</v>
      </c>
      <c r="AY118" s="7">
        <f t="shared" si="87"/>
        <v>4.8571428571428568</v>
      </c>
      <c r="AZ118">
        <v>40</v>
      </c>
      <c r="BA118" s="2">
        <f t="shared" si="88"/>
        <v>0.5714285714285714</v>
      </c>
      <c r="BB118" s="7">
        <f t="shared" si="89"/>
        <v>6.4285714285714279</v>
      </c>
      <c r="BC118">
        <v>0</v>
      </c>
      <c r="BD118" s="2">
        <f t="shared" si="90"/>
        <v>0</v>
      </c>
      <c r="BE118" s="7">
        <f t="shared" si="91"/>
        <v>0</v>
      </c>
      <c r="BF118">
        <v>0.24399999999999999</v>
      </c>
      <c r="BG118" s="7">
        <f t="shared" si="92"/>
        <v>4.5</v>
      </c>
      <c r="BH118">
        <v>0.73199999999999998</v>
      </c>
      <c r="BI118" s="7">
        <f t="shared" si="93"/>
        <v>3.3000000000000003</v>
      </c>
      <c r="BM118" t="s">
        <v>260</v>
      </c>
      <c r="BN118" s="7">
        <f t="shared" si="94"/>
        <v>24.955076628352494</v>
      </c>
      <c r="BO118">
        <v>58</v>
      </c>
      <c r="BP118">
        <v>6</v>
      </c>
      <c r="BQ118" s="2">
        <f t="shared" si="95"/>
        <v>0.10344827586206896</v>
      </c>
      <c r="BR118" s="7">
        <f t="shared" si="96"/>
        <v>2.7203065134099615</v>
      </c>
      <c r="BS118">
        <v>28</v>
      </c>
      <c r="BT118" s="2">
        <f t="shared" si="97"/>
        <v>0.48275862068965519</v>
      </c>
      <c r="BU118" s="7">
        <f t="shared" si="98"/>
        <v>3.6551724137931041</v>
      </c>
      <c r="BV118">
        <v>25</v>
      </c>
      <c r="BW118" s="2">
        <f t="shared" si="99"/>
        <v>0.43103448275862066</v>
      </c>
      <c r="BX118" s="7">
        <f t="shared" si="128"/>
        <v>3.6206896551724133</v>
      </c>
      <c r="BY118">
        <v>8</v>
      </c>
      <c r="BZ118" s="2">
        <f t="shared" si="100"/>
        <v>0.13793103448275862</v>
      </c>
      <c r="CA118" s="7">
        <f t="shared" si="101"/>
        <v>5.5172413793103452</v>
      </c>
      <c r="CB118">
        <v>0.255</v>
      </c>
      <c r="CC118" s="7">
        <f t="shared" si="102"/>
        <v>5.4166666666666679</v>
      </c>
      <c r="CD118">
        <v>0.76100000000000001</v>
      </c>
      <c r="CE118" s="7">
        <f t="shared" si="103"/>
        <v>4.0250000000000004</v>
      </c>
    </row>
    <row r="119" spans="1:83" x14ac:dyDescent="0.25">
      <c r="A119" t="s">
        <v>147</v>
      </c>
      <c r="B119" s="7">
        <f t="shared" si="109"/>
        <v>24.540768799102132</v>
      </c>
      <c r="C119">
        <v>264</v>
      </c>
      <c r="D119">
        <v>35</v>
      </c>
      <c r="E119" s="2">
        <f t="shared" si="110"/>
        <v>0.13257575757575757</v>
      </c>
      <c r="F119" s="7">
        <f t="shared" si="111"/>
        <v>3.7991021324354652</v>
      </c>
      <c r="G119">
        <v>126</v>
      </c>
      <c r="H119" s="2">
        <f t="shared" si="112"/>
        <v>0.47727272727272729</v>
      </c>
      <c r="I119" s="7">
        <f t="shared" si="113"/>
        <v>3.5454545454545459</v>
      </c>
      <c r="J119">
        <v>136</v>
      </c>
      <c r="K119" s="2">
        <f t="shared" si="114"/>
        <v>0.51515151515151514</v>
      </c>
      <c r="L119" s="7">
        <f t="shared" si="104"/>
        <v>5.3030303030303028</v>
      </c>
      <c r="M119">
        <v>12</v>
      </c>
      <c r="N119" s="2">
        <f t="shared" si="115"/>
        <v>4.5454545454545456E-2</v>
      </c>
      <c r="O119" s="7">
        <f t="shared" si="116"/>
        <v>1.8181818181818183</v>
      </c>
      <c r="P119">
        <v>0.26200000000000001</v>
      </c>
      <c r="Q119" s="7">
        <f t="shared" si="117"/>
        <v>6.0000000000000009</v>
      </c>
      <c r="R119">
        <v>0.76300000000000001</v>
      </c>
      <c r="S119" s="7">
        <f t="shared" si="108"/>
        <v>4.0750000000000011</v>
      </c>
      <c r="V119" t="s">
        <v>132</v>
      </c>
      <c r="W119" s="7">
        <f t="shared" si="118"/>
        <v>22.432287933094386</v>
      </c>
      <c r="X119">
        <v>155</v>
      </c>
      <c r="Y119">
        <v>5</v>
      </c>
      <c r="Z119" s="2">
        <f t="shared" si="119"/>
        <v>3.2258064516129031E-2</v>
      </c>
      <c r="AA119" s="7">
        <f t="shared" si="120"/>
        <v>8.3632019115890077E-2</v>
      </c>
      <c r="AB119">
        <v>83</v>
      </c>
      <c r="AC119" s="2">
        <f t="shared" si="121"/>
        <v>0.53548387096774197</v>
      </c>
      <c r="AD119" s="7">
        <f t="shared" si="122"/>
        <v>4.7096774193548399</v>
      </c>
      <c r="AE119">
        <v>43</v>
      </c>
      <c r="AF119" s="2">
        <f t="shared" si="123"/>
        <v>0.27741935483870966</v>
      </c>
      <c r="AG119" s="7">
        <f t="shared" si="105"/>
        <v>1</v>
      </c>
      <c r="AH119">
        <v>10</v>
      </c>
      <c r="AI119" s="2">
        <f t="shared" si="124"/>
        <v>6.4516129032258063E-2</v>
      </c>
      <c r="AJ119" s="7">
        <f t="shared" si="125"/>
        <v>2.5806451612903225</v>
      </c>
      <c r="AK119">
        <v>0.30499999999999999</v>
      </c>
      <c r="AL119" s="7">
        <f t="shared" si="126"/>
        <v>9.5833333333333321</v>
      </c>
      <c r="AM119">
        <v>0.77900000000000003</v>
      </c>
      <c r="AN119" s="7">
        <f t="shared" si="127"/>
        <v>4.4750000000000014</v>
      </c>
      <c r="AQ119" t="s">
        <v>21</v>
      </c>
      <c r="AR119" s="7">
        <f t="shared" si="83"/>
        <v>22.518746829020799</v>
      </c>
      <c r="AS119">
        <v>73</v>
      </c>
      <c r="AT119">
        <v>8</v>
      </c>
      <c r="AU119" s="2">
        <f t="shared" si="84"/>
        <v>0.1095890410958904</v>
      </c>
      <c r="AV119" s="7">
        <f t="shared" si="85"/>
        <v>2.9477422628107557</v>
      </c>
      <c r="AW119">
        <v>36</v>
      </c>
      <c r="AX119" s="2">
        <f t="shared" si="86"/>
        <v>0.49315068493150682</v>
      </c>
      <c r="AY119" s="7">
        <f t="shared" si="87"/>
        <v>3.8630136986301364</v>
      </c>
      <c r="AZ119">
        <v>45</v>
      </c>
      <c r="BA119" s="2">
        <f t="shared" si="88"/>
        <v>0.61643835616438358</v>
      </c>
      <c r="BB119" s="7">
        <f t="shared" si="89"/>
        <v>7.3287671232876717</v>
      </c>
      <c r="BC119">
        <v>2</v>
      </c>
      <c r="BD119" s="2">
        <f t="shared" si="90"/>
        <v>2.7397260273972601E-2</v>
      </c>
      <c r="BE119" s="7">
        <f t="shared" si="91"/>
        <v>1.095890410958904</v>
      </c>
      <c r="BF119">
        <v>0.245</v>
      </c>
      <c r="BG119" s="7">
        <f t="shared" si="92"/>
        <v>4.583333333333333</v>
      </c>
      <c r="BH119">
        <v>0.70799999999999996</v>
      </c>
      <c r="BI119" s="7">
        <f t="shared" si="93"/>
        <v>2.6999999999999997</v>
      </c>
      <c r="BM119" t="s">
        <v>107</v>
      </c>
      <c r="BN119" s="7">
        <f t="shared" si="94"/>
        <v>24.89598765432099</v>
      </c>
      <c r="BO119">
        <v>75</v>
      </c>
      <c r="BP119">
        <v>11</v>
      </c>
      <c r="BQ119" s="2">
        <f t="shared" si="95"/>
        <v>0.14666666666666667</v>
      </c>
      <c r="BR119" s="7">
        <f t="shared" si="96"/>
        <v>4.3209876543209873</v>
      </c>
      <c r="BS119">
        <v>35</v>
      </c>
      <c r="BT119" s="2">
        <f t="shared" si="97"/>
        <v>0.46666666666666667</v>
      </c>
      <c r="BU119" s="7">
        <f t="shared" si="98"/>
        <v>3.3333333333333339</v>
      </c>
      <c r="BV119">
        <v>37</v>
      </c>
      <c r="BW119" s="2">
        <f t="shared" si="99"/>
        <v>0.49333333333333335</v>
      </c>
      <c r="BX119" s="7">
        <f t="shared" si="128"/>
        <v>4.8666666666666671</v>
      </c>
      <c r="BY119">
        <v>5</v>
      </c>
      <c r="BZ119" s="2">
        <f t="shared" si="100"/>
        <v>6.6666666666666666E-2</v>
      </c>
      <c r="CA119" s="7">
        <f t="shared" si="101"/>
        <v>2.6666666666666665</v>
      </c>
      <c r="CB119">
        <v>0.25700000000000001</v>
      </c>
      <c r="CC119" s="7">
        <f t="shared" si="102"/>
        <v>5.5833333333333339</v>
      </c>
      <c r="CD119">
        <v>0.76500000000000001</v>
      </c>
      <c r="CE119" s="7">
        <f t="shared" si="103"/>
        <v>4.1250000000000009</v>
      </c>
    </row>
    <row r="120" spans="1:83" x14ac:dyDescent="0.25">
      <c r="A120" t="s">
        <v>115</v>
      </c>
      <c r="B120" s="7">
        <f t="shared" si="109"/>
        <v>24.429805996472663</v>
      </c>
      <c r="C120">
        <v>315</v>
      </c>
      <c r="D120">
        <v>24</v>
      </c>
      <c r="E120" s="2">
        <f t="shared" si="110"/>
        <v>7.6190476190476197E-2</v>
      </c>
      <c r="F120" s="7">
        <f t="shared" si="111"/>
        <v>1.7107583774250443</v>
      </c>
      <c r="G120">
        <v>154</v>
      </c>
      <c r="H120" s="2">
        <f t="shared" si="112"/>
        <v>0.48888888888888887</v>
      </c>
      <c r="I120" s="7">
        <f t="shared" si="113"/>
        <v>3.7777777777777777</v>
      </c>
      <c r="J120">
        <v>170</v>
      </c>
      <c r="K120" s="2">
        <f t="shared" si="114"/>
        <v>0.53968253968253965</v>
      </c>
      <c r="L120" s="7">
        <f t="shared" si="104"/>
        <v>5.7936507936507926</v>
      </c>
      <c r="M120">
        <v>3</v>
      </c>
      <c r="N120" s="2">
        <f t="shared" si="115"/>
        <v>9.5238095238095247E-3</v>
      </c>
      <c r="O120" s="7">
        <f t="shared" si="116"/>
        <v>0.38095238095238099</v>
      </c>
      <c r="P120">
        <v>0.28799999999999998</v>
      </c>
      <c r="Q120" s="7">
        <f t="shared" si="117"/>
        <v>8.1666666666666661</v>
      </c>
      <c r="R120">
        <v>0.78400000000000003</v>
      </c>
      <c r="S120" s="7">
        <f t="shared" si="108"/>
        <v>4.6000000000000014</v>
      </c>
      <c r="V120" t="s">
        <v>98</v>
      </c>
      <c r="W120" s="7">
        <f t="shared" si="118"/>
        <v>21.831378600823047</v>
      </c>
      <c r="X120">
        <v>144</v>
      </c>
      <c r="Y120">
        <v>14</v>
      </c>
      <c r="Z120" s="2">
        <f t="shared" si="119"/>
        <v>9.7222222222222224E-2</v>
      </c>
      <c r="AA120" s="7">
        <f t="shared" si="120"/>
        <v>2.4897119341563787</v>
      </c>
      <c r="AB120">
        <v>74</v>
      </c>
      <c r="AC120" s="2">
        <f t="shared" si="121"/>
        <v>0.51388888888888884</v>
      </c>
      <c r="AD120" s="7">
        <f t="shared" si="122"/>
        <v>4.2777777777777768</v>
      </c>
      <c r="AE120">
        <v>61</v>
      </c>
      <c r="AF120" s="2">
        <f t="shared" si="123"/>
        <v>0.4236111111111111</v>
      </c>
      <c r="AG120" s="7">
        <f t="shared" si="105"/>
        <v>3.4722222222222223</v>
      </c>
      <c r="AH120">
        <v>3</v>
      </c>
      <c r="AI120" s="2">
        <f t="shared" si="124"/>
        <v>2.0833333333333332E-2</v>
      </c>
      <c r="AJ120" s="7">
        <f t="shared" si="125"/>
        <v>0.83333333333333326</v>
      </c>
      <c r="AK120">
        <v>0.26300000000000001</v>
      </c>
      <c r="AL120" s="7">
        <f t="shared" si="126"/>
        <v>6.0833333333333339</v>
      </c>
      <c r="AM120">
        <v>0.78700000000000003</v>
      </c>
      <c r="AN120" s="7">
        <f t="shared" si="127"/>
        <v>4.6750000000000016</v>
      </c>
      <c r="AQ120" t="s">
        <v>66</v>
      </c>
      <c r="AR120" s="7">
        <f t="shared" si="83"/>
        <v>22.518606701940037</v>
      </c>
      <c r="AS120">
        <v>63</v>
      </c>
      <c r="AT120">
        <v>6</v>
      </c>
      <c r="AU120" s="2">
        <f t="shared" si="84"/>
        <v>9.5238095238095233E-2</v>
      </c>
      <c r="AV120" s="7">
        <f t="shared" si="85"/>
        <v>2.4162257495590826</v>
      </c>
      <c r="AW120">
        <v>34</v>
      </c>
      <c r="AX120" s="2">
        <f t="shared" si="86"/>
        <v>0.53968253968253965</v>
      </c>
      <c r="AY120" s="7">
        <f t="shared" si="87"/>
        <v>4.7936507936507935</v>
      </c>
      <c r="AZ120">
        <v>30</v>
      </c>
      <c r="BA120" s="2">
        <f t="shared" si="88"/>
        <v>0.47619047619047616</v>
      </c>
      <c r="BB120" s="7">
        <f t="shared" si="89"/>
        <v>4.5238095238095237</v>
      </c>
      <c r="BC120">
        <v>1</v>
      </c>
      <c r="BD120" s="2">
        <f t="shared" si="90"/>
        <v>1.5873015873015872E-2</v>
      </c>
      <c r="BE120" s="7">
        <f t="shared" si="91"/>
        <v>0.63492063492063489</v>
      </c>
      <c r="BF120">
        <v>0.27100000000000002</v>
      </c>
      <c r="BG120" s="7">
        <f t="shared" si="92"/>
        <v>6.7500000000000018</v>
      </c>
      <c r="BH120">
        <v>0.73599999999999999</v>
      </c>
      <c r="BI120" s="7">
        <f t="shared" si="93"/>
        <v>3.4000000000000004</v>
      </c>
      <c r="BM120" t="s">
        <v>514</v>
      </c>
      <c r="BN120" s="7">
        <f t="shared" si="94"/>
        <v>24.799999999999997</v>
      </c>
      <c r="BO120">
        <v>75</v>
      </c>
      <c r="BP120">
        <v>9</v>
      </c>
      <c r="BQ120" s="2">
        <f t="shared" si="95"/>
        <v>0.12</v>
      </c>
      <c r="BR120" s="7">
        <f t="shared" si="96"/>
        <v>3.333333333333333</v>
      </c>
      <c r="BS120">
        <v>32</v>
      </c>
      <c r="BT120" s="2">
        <f t="shared" si="97"/>
        <v>0.42666666666666669</v>
      </c>
      <c r="BU120" s="7">
        <f t="shared" si="98"/>
        <v>2.5333333333333341</v>
      </c>
      <c r="BV120">
        <v>31</v>
      </c>
      <c r="BW120" s="2">
        <f t="shared" si="99"/>
        <v>0.41333333333333333</v>
      </c>
      <c r="BX120" s="7">
        <f t="shared" si="128"/>
        <v>3.2666666666666666</v>
      </c>
      <c r="BY120">
        <v>10</v>
      </c>
      <c r="BZ120" s="2">
        <f t="shared" si="100"/>
        <v>0.13333333333333333</v>
      </c>
      <c r="CA120" s="7">
        <f t="shared" si="101"/>
        <v>5.333333333333333</v>
      </c>
      <c r="CB120">
        <v>0.26600000000000001</v>
      </c>
      <c r="CC120" s="7">
        <f t="shared" si="102"/>
        <v>6.3333333333333339</v>
      </c>
      <c r="CD120">
        <v>0.76</v>
      </c>
      <c r="CE120" s="7">
        <f t="shared" si="103"/>
        <v>4.0000000000000009</v>
      </c>
    </row>
    <row r="121" spans="1:83" x14ac:dyDescent="0.25">
      <c r="A121" t="s">
        <v>102</v>
      </c>
      <c r="B121" s="7">
        <f t="shared" si="109"/>
        <v>24.169547325102879</v>
      </c>
      <c r="C121">
        <v>342</v>
      </c>
      <c r="D121">
        <v>32</v>
      </c>
      <c r="E121" s="2">
        <f t="shared" si="110"/>
        <v>9.3567251461988299E-2</v>
      </c>
      <c r="F121" s="7">
        <f t="shared" si="111"/>
        <v>2.3543426467403075</v>
      </c>
      <c r="G121">
        <v>178</v>
      </c>
      <c r="H121" s="2">
        <f t="shared" si="112"/>
        <v>0.52046783625730997</v>
      </c>
      <c r="I121" s="7">
        <f t="shared" si="113"/>
        <v>4.4093567251461998</v>
      </c>
      <c r="J121">
        <v>126</v>
      </c>
      <c r="K121" s="2">
        <f t="shared" si="114"/>
        <v>0.36842105263157893</v>
      </c>
      <c r="L121" s="7">
        <f t="shared" si="104"/>
        <v>2.3684210526315788</v>
      </c>
      <c r="M121">
        <v>14</v>
      </c>
      <c r="N121" s="2">
        <f t="shared" si="115"/>
        <v>4.0935672514619881E-2</v>
      </c>
      <c r="O121" s="7">
        <f t="shared" si="116"/>
        <v>1.6374269005847952</v>
      </c>
      <c r="P121">
        <v>0.29199999999999998</v>
      </c>
      <c r="Q121" s="7">
        <f t="shared" si="117"/>
        <v>8.4999999999999982</v>
      </c>
      <c r="R121">
        <v>0.79600000000000004</v>
      </c>
      <c r="S121" s="7">
        <f t="shared" si="108"/>
        <v>4.9000000000000012</v>
      </c>
      <c r="V121" t="s">
        <v>149</v>
      </c>
      <c r="W121" s="7">
        <f t="shared" si="118"/>
        <v>21.688943355119825</v>
      </c>
      <c r="X121">
        <v>136</v>
      </c>
      <c r="Y121">
        <v>11</v>
      </c>
      <c r="Z121" s="2">
        <f t="shared" si="119"/>
        <v>8.0882352941176475E-2</v>
      </c>
      <c r="AA121" s="7">
        <f t="shared" si="120"/>
        <v>1.8845315904139435</v>
      </c>
      <c r="AB121">
        <v>73</v>
      </c>
      <c r="AC121" s="2">
        <f t="shared" si="121"/>
        <v>0.53676470588235292</v>
      </c>
      <c r="AD121" s="7">
        <f t="shared" si="122"/>
        <v>4.7352941176470589</v>
      </c>
      <c r="AE121">
        <v>54</v>
      </c>
      <c r="AF121" s="2">
        <f t="shared" si="123"/>
        <v>0.39705882352941174</v>
      </c>
      <c r="AG121" s="7">
        <f t="shared" si="105"/>
        <v>2.9411764705882346</v>
      </c>
      <c r="AH121">
        <v>8</v>
      </c>
      <c r="AI121" s="2">
        <f t="shared" si="124"/>
        <v>5.8823529411764705E-2</v>
      </c>
      <c r="AJ121" s="7">
        <f t="shared" si="125"/>
        <v>2.3529411764705883</v>
      </c>
      <c r="AK121">
        <v>0.26500000000000001</v>
      </c>
      <c r="AL121" s="7">
        <f t="shared" si="126"/>
        <v>6.2500000000000009</v>
      </c>
      <c r="AM121">
        <v>0.74099999999999999</v>
      </c>
      <c r="AN121" s="7">
        <f t="shared" si="127"/>
        <v>3.5250000000000004</v>
      </c>
      <c r="AQ121" t="s">
        <v>169</v>
      </c>
      <c r="AR121" s="7">
        <f t="shared" si="83"/>
        <v>22.4986567553469</v>
      </c>
      <c r="AS121">
        <v>71</v>
      </c>
      <c r="AT121">
        <v>14</v>
      </c>
      <c r="AU121" s="2">
        <f t="shared" si="84"/>
        <v>0.19718309859154928</v>
      </c>
      <c r="AV121" s="7">
        <f t="shared" si="85"/>
        <v>6.1919666145018244</v>
      </c>
      <c r="AW121">
        <v>33</v>
      </c>
      <c r="AX121" s="2">
        <f t="shared" si="86"/>
        <v>0.46478873239436619</v>
      </c>
      <c r="AY121" s="7">
        <f t="shared" si="87"/>
        <v>3.295774647887324</v>
      </c>
      <c r="AZ121">
        <v>39</v>
      </c>
      <c r="BA121" s="2">
        <f t="shared" si="88"/>
        <v>0.54929577464788737</v>
      </c>
      <c r="BB121" s="7">
        <f t="shared" si="89"/>
        <v>5.9859154929577478</v>
      </c>
      <c r="BC121">
        <v>0</v>
      </c>
      <c r="BD121" s="2">
        <f t="shared" si="90"/>
        <v>0</v>
      </c>
      <c r="BE121" s="7">
        <f t="shared" si="91"/>
        <v>0</v>
      </c>
      <c r="BF121">
        <v>0.23200000000000001</v>
      </c>
      <c r="BG121" s="7">
        <f t="shared" si="92"/>
        <v>3.5000000000000009</v>
      </c>
      <c r="BH121">
        <v>0.74099999999999999</v>
      </c>
      <c r="BI121" s="7">
        <f t="shared" si="93"/>
        <v>3.5250000000000004</v>
      </c>
      <c r="BM121" t="s">
        <v>576</v>
      </c>
      <c r="BN121" s="7">
        <f t="shared" si="94"/>
        <v>24.793091168091166</v>
      </c>
      <c r="BO121">
        <v>52</v>
      </c>
      <c r="BP121">
        <v>5</v>
      </c>
      <c r="BQ121" s="2">
        <f t="shared" si="95"/>
        <v>9.6153846153846159E-2</v>
      </c>
      <c r="BR121" s="7">
        <f t="shared" si="96"/>
        <v>2.45014245014245</v>
      </c>
      <c r="BS121">
        <v>30</v>
      </c>
      <c r="BT121" s="2">
        <f t="shared" si="97"/>
        <v>0.57692307692307687</v>
      </c>
      <c r="BU121" s="7">
        <f t="shared" si="98"/>
        <v>5.5384615384615374</v>
      </c>
      <c r="BV121">
        <v>22</v>
      </c>
      <c r="BW121" s="2">
        <f t="shared" si="99"/>
        <v>0.42307692307692307</v>
      </c>
      <c r="BX121" s="7">
        <f t="shared" si="128"/>
        <v>3.4615384615384617</v>
      </c>
      <c r="BY121">
        <v>7</v>
      </c>
      <c r="BZ121" s="2">
        <f t="shared" si="100"/>
        <v>0.13461538461538461</v>
      </c>
      <c r="CA121" s="7">
        <f t="shared" si="101"/>
        <v>5.3846153846153841</v>
      </c>
      <c r="CB121">
        <v>0.254</v>
      </c>
      <c r="CC121" s="7">
        <f t="shared" si="102"/>
        <v>5.333333333333333</v>
      </c>
      <c r="CD121">
        <v>0.70499999999999996</v>
      </c>
      <c r="CE121" s="7">
        <f t="shared" si="103"/>
        <v>2.6249999999999996</v>
      </c>
    </row>
    <row r="122" spans="1:83" x14ac:dyDescent="0.25">
      <c r="A122" t="s">
        <v>163</v>
      </c>
      <c r="B122" s="7">
        <f t="shared" si="109"/>
        <v>24.118772533595543</v>
      </c>
      <c r="C122">
        <v>452</v>
      </c>
      <c r="D122">
        <v>74</v>
      </c>
      <c r="E122" s="2">
        <f t="shared" si="110"/>
        <v>0.16371681415929204</v>
      </c>
      <c r="F122" s="7">
        <f t="shared" si="111"/>
        <v>4.9524745984922971</v>
      </c>
      <c r="G122">
        <v>233</v>
      </c>
      <c r="H122" s="2">
        <f t="shared" si="112"/>
        <v>0.51548672566371678</v>
      </c>
      <c r="I122" s="7">
        <f t="shared" si="113"/>
        <v>4.3097345132743357</v>
      </c>
      <c r="J122">
        <v>227</v>
      </c>
      <c r="K122" s="2">
        <f t="shared" si="114"/>
        <v>0.50221238938053092</v>
      </c>
      <c r="L122" s="7">
        <f t="shared" si="104"/>
        <v>5.0442477876106189</v>
      </c>
      <c r="M122">
        <v>4</v>
      </c>
      <c r="N122" s="2">
        <f t="shared" si="115"/>
        <v>8.8495575221238937E-3</v>
      </c>
      <c r="O122" s="7">
        <f t="shared" si="116"/>
        <v>0.35398230088495575</v>
      </c>
      <c r="P122">
        <v>0.26</v>
      </c>
      <c r="Q122" s="7">
        <f t="shared" si="117"/>
        <v>5.8333333333333339</v>
      </c>
      <c r="R122">
        <v>0.745</v>
      </c>
      <c r="S122" s="7">
        <f t="shared" si="108"/>
        <v>3.6250000000000004</v>
      </c>
      <c r="V122" t="s">
        <v>100</v>
      </c>
      <c r="W122" s="7">
        <f t="shared" si="118"/>
        <v>20.935010010010011</v>
      </c>
      <c r="X122">
        <v>148</v>
      </c>
      <c r="Y122">
        <v>25</v>
      </c>
      <c r="Z122" s="2">
        <f t="shared" si="119"/>
        <v>0.16891891891891891</v>
      </c>
      <c r="AA122" s="7">
        <f t="shared" si="120"/>
        <v>5.1451451451451451</v>
      </c>
      <c r="AB122">
        <v>63</v>
      </c>
      <c r="AC122" s="2">
        <f t="shared" si="121"/>
        <v>0.42567567567567566</v>
      </c>
      <c r="AD122" s="7">
        <f t="shared" si="122"/>
        <v>2.5135135135135132</v>
      </c>
      <c r="AE122">
        <v>66</v>
      </c>
      <c r="AF122" s="2">
        <f t="shared" si="123"/>
        <v>0.44594594594594594</v>
      </c>
      <c r="AG122" s="7">
        <f t="shared" si="105"/>
        <v>3.9189189189189189</v>
      </c>
      <c r="AH122">
        <v>9</v>
      </c>
      <c r="AI122" s="2">
        <f t="shared" si="124"/>
        <v>6.0810810810810814E-2</v>
      </c>
      <c r="AJ122" s="7">
        <f t="shared" si="125"/>
        <v>2.4324324324324325</v>
      </c>
      <c r="AK122">
        <v>0.22600000000000001</v>
      </c>
      <c r="AL122" s="7">
        <f t="shared" si="126"/>
        <v>3.0000000000000004</v>
      </c>
      <c r="AM122">
        <v>0.75700000000000001</v>
      </c>
      <c r="AN122" s="7">
        <f t="shared" si="127"/>
        <v>3.9250000000000007</v>
      </c>
      <c r="AQ122" t="s">
        <v>650</v>
      </c>
      <c r="AR122" s="7">
        <f t="shared" si="83"/>
        <v>22.101976976976978</v>
      </c>
      <c r="AS122">
        <v>37</v>
      </c>
      <c r="AT122">
        <v>7</v>
      </c>
      <c r="AU122" s="2">
        <f t="shared" si="84"/>
        <v>0.1891891891891892</v>
      </c>
      <c r="AV122" s="7">
        <f t="shared" si="85"/>
        <v>5.8958958958958965</v>
      </c>
      <c r="AW122">
        <v>18</v>
      </c>
      <c r="AX122" s="2">
        <f t="shared" si="86"/>
        <v>0.48648648648648651</v>
      </c>
      <c r="AY122" s="7">
        <f t="shared" si="87"/>
        <v>3.7297297297297307</v>
      </c>
      <c r="AZ122">
        <v>15</v>
      </c>
      <c r="BA122" s="2">
        <f t="shared" si="88"/>
        <v>0.40540540540540543</v>
      </c>
      <c r="BB122" s="7">
        <f t="shared" si="89"/>
        <v>3.1081081081081088</v>
      </c>
      <c r="BC122">
        <v>3</v>
      </c>
      <c r="BD122" s="2">
        <f t="shared" si="90"/>
        <v>8.1081081081081086E-2</v>
      </c>
      <c r="BE122" s="7">
        <f t="shared" si="91"/>
        <v>3.2432432432432434</v>
      </c>
      <c r="BF122">
        <v>0.217</v>
      </c>
      <c r="BG122" s="7">
        <f t="shared" si="92"/>
        <v>2.25</v>
      </c>
      <c r="BH122">
        <v>0.755</v>
      </c>
      <c r="BI122" s="7">
        <f t="shared" si="93"/>
        <v>3.8750000000000009</v>
      </c>
      <c r="BM122" t="s">
        <v>112</v>
      </c>
      <c r="BN122" s="7">
        <f t="shared" si="94"/>
        <v>24.632651072124755</v>
      </c>
      <c r="BO122">
        <v>76</v>
      </c>
      <c r="BP122">
        <v>7</v>
      </c>
      <c r="BQ122" s="2">
        <f t="shared" si="95"/>
        <v>9.2105263157894732E-2</v>
      </c>
      <c r="BR122" s="7">
        <f t="shared" si="96"/>
        <v>2.3001949317738788</v>
      </c>
      <c r="BS122">
        <v>37</v>
      </c>
      <c r="BT122" s="2">
        <f t="shared" si="97"/>
        <v>0.48684210526315791</v>
      </c>
      <c r="BU122" s="7">
        <f t="shared" si="98"/>
        <v>3.7368421052631584</v>
      </c>
      <c r="BV122">
        <v>36</v>
      </c>
      <c r="BW122" s="2">
        <f t="shared" si="99"/>
        <v>0.47368421052631576</v>
      </c>
      <c r="BX122" s="7">
        <f t="shared" si="128"/>
        <v>4.473684210526315</v>
      </c>
      <c r="BY122">
        <v>4</v>
      </c>
      <c r="BZ122" s="2">
        <f t="shared" si="100"/>
        <v>5.2631578947368418E-2</v>
      </c>
      <c r="CA122" s="7">
        <f t="shared" si="101"/>
        <v>2.1052631578947367</v>
      </c>
      <c r="CB122">
        <v>0.28199999999999997</v>
      </c>
      <c r="CC122" s="7">
        <f t="shared" si="102"/>
        <v>7.6666666666666652</v>
      </c>
      <c r="CD122">
        <v>0.77400000000000002</v>
      </c>
      <c r="CE122" s="7">
        <f t="shared" si="103"/>
        <v>4.3500000000000014</v>
      </c>
    </row>
    <row r="123" spans="1:83" x14ac:dyDescent="0.25">
      <c r="A123" t="s">
        <v>117</v>
      </c>
      <c r="B123" s="7">
        <f t="shared" si="109"/>
        <v>24.033651818105128</v>
      </c>
      <c r="C123">
        <v>439</v>
      </c>
      <c r="D123">
        <v>61</v>
      </c>
      <c r="E123" s="2">
        <f t="shared" si="110"/>
        <v>0.13895216400911162</v>
      </c>
      <c r="F123" s="7">
        <f t="shared" si="111"/>
        <v>4.0352653336708002</v>
      </c>
      <c r="G123">
        <v>187</v>
      </c>
      <c r="H123" s="2">
        <f t="shared" si="112"/>
        <v>0.42596810933940776</v>
      </c>
      <c r="I123" s="7">
        <f t="shared" si="113"/>
        <v>2.5193621867881557</v>
      </c>
      <c r="J123">
        <v>195</v>
      </c>
      <c r="K123" s="2">
        <f t="shared" si="114"/>
        <v>0.44419134396355353</v>
      </c>
      <c r="L123" s="7">
        <f t="shared" si="104"/>
        <v>3.8838268792710706</v>
      </c>
      <c r="M123">
        <v>39</v>
      </c>
      <c r="N123" s="2">
        <f t="shared" si="115"/>
        <v>8.8838268792710701E-2</v>
      </c>
      <c r="O123" s="7">
        <f t="shared" si="116"/>
        <v>3.5535307517084282</v>
      </c>
      <c r="P123">
        <v>0.255</v>
      </c>
      <c r="Q123" s="7">
        <f t="shared" si="117"/>
        <v>5.4166666666666679</v>
      </c>
      <c r="R123">
        <v>0.78500000000000003</v>
      </c>
      <c r="S123" s="7">
        <f t="shared" si="108"/>
        <v>4.6250000000000018</v>
      </c>
      <c r="V123" t="s">
        <v>131</v>
      </c>
      <c r="W123" s="7">
        <f t="shared" si="118"/>
        <v>20.74367156412611</v>
      </c>
      <c r="X123">
        <v>121</v>
      </c>
      <c r="Y123">
        <v>19</v>
      </c>
      <c r="Z123" s="2">
        <f t="shared" si="119"/>
        <v>0.15702479338842976</v>
      </c>
      <c r="AA123" s="7">
        <f t="shared" si="120"/>
        <v>4.7046219773492499</v>
      </c>
      <c r="AB123">
        <v>61</v>
      </c>
      <c r="AC123" s="2">
        <f t="shared" si="121"/>
        <v>0.50413223140495866</v>
      </c>
      <c r="AD123" s="7">
        <f t="shared" si="122"/>
        <v>4.0826446280991737</v>
      </c>
      <c r="AE123">
        <v>54</v>
      </c>
      <c r="AF123" s="2">
        <f t="shared" si="123"/>
        <v>0.4462809917355372</v>
      </c>
      <c r="AG123" s="7">
        <f t="shared" si="105"/>
        <v>3.9256198347107443</v>
      </c>
      <c r="AH123">
        <v>10</v>
      </c>
      <c r="AI123" s="2">
        <f t="shared" si="124"/>
        <v>8.2644628099173556E-2</v>
      </c>
      <c r="AJ123" s="7">
        <f t="shared" si="125"/>
        <v>3.3057851239669422</v>
      </c>
      <c r="AK123">
        <v>0.21099999999999999</v>
      </c>
      <c r="AL123" s="7">
        <f t="shared" si="126"/>
        <v>1.7499999999999993</v>
      </c>
      <c r="AM123">
        <v>0.71899999999999997</v>
      </c>
      <c r="AN123" s="7">
        <f t="shared" si="127"/>
        <v>2.9749999999999996</v>
      </c>
      <c r="AQ123" t="s">
        <v>572</v>
      </c>
      <c r="AR123" s="7">
        <f t="shared" si="83"/>
        <v>21.919595616024186</v>
      </c>
      <c r="AS123">
        <v>49</v>
      </c>
      <c r="AT123">
        <v>8</v>
      </c>
      <c r="AU123" s="2">
        <f t="shared" si="84"/>
        <v>0.16326530612244897</v>
      </c>
      <c r="AV123" s="7">
        <f t="shared" si="85"/>
        <v>4.9357520786092204</v>
      </c>
      <c r="AW123">
        <v>20</v>
      </c>
      <c r="AX123" s="2">
        <f t="shared" si="86"/>
        <v>0.40816326530612246</v>
      </c>
      <c r="AY123" s="7">
        <f t="shared" si="87"/>
        <v>2.1632653061224492</v>
      </c>
      <c r="AZ123">
        <v>26</v>
      </c>
      <c r="BA123" s="2">
        <f t="shared" si="88"/>
        <v>0.53061224489795922</v>
      </c>
      <c r="BB123" s="7">
        <f t="shared" si="89"/>
        <v>5.6122448979591848</v>
      </c>
      <c r="BC123">
        <v>0</v>
      </c>
      <c r="BD123" s="2">
        <f t="shared" si="90"/>
        <v>0</v>
      </c>
      <c r="BE123" s="7">
        <f t="shared" si="91"/>
        <v>0</v>
      </c>
      <c r="BF123">
        <v>0.251</v>
      </c>
      <c r="BG123" s="7">
        <f t="shared" si="92"/>
        <v>5.083333333333333</v>
      </c>
      <c r="BH123">
        <v>0.76500000000000001</v>
      </c>
      <c r="BI123" s="7">
        <f t="shared" si="93"/>
        <v>4.1250000000000009</v>
      </c>
      <c r="BM123" t="s">
        <v>44</v>
      </c>
      <c r="BN123" s="7">
        <f t="shared" si="94"/>
        <v>24.625462962962963</v>
      </c>
      <c r="BO123">
        <v>64</v>
      </c>
      <c r="BP123">
        <v>11</v>
      </c>
      <c r="BQ123" s="2">
        <f t="shared" si="95"/>
        <v>0.171875</v>
      </c>
      <c r="BR123" s="7">
        <f t="shared" si="96"/>
        <v>5.2546296296296289</v>
      </c>
      <c r="BS123">
        <v>30</v>
      </c>
      <c r="BT123" s="2">
        <f t="shared" si="97"/>
        <v>0.46875</v>
      </c>
      <c r="BU123" s="7">
        <f t="shared" si="98"/>
        <v>3.375</v>
      </c>
      <c r="BV123">
        <v>37</v>
      </c>
      <c r="BW123" s="2">
        <f t="shared" si="99"/>
        <v>0.578125</v>
      </c>
      <c r="BX123" s="7">
        <f t="shared" si="128"/>
        <v>6.5625</v>
      </c>
      <c r="BY123">
        <v>0</v>
      </c>
      <c r="BZ123" s="2">
        <f t="shared" si="100"/>
        <v>0</v>
      </c>
      <c r="CA123" s="7">
        <f t="shared" si="101"/>
        <v>0</v>
      </c>
      <c r="CB123">
        <v>0.24199999999999999</v>
      </c>
      <c r="CC123" s="7">
        <f t="shared" si="102"/>
        <v>4.333333333333333</v>
      </c>
      <c r="CD123">
        <v>0.80400000000000005</v>
      </c>
      <c r="CE123" s="7">
        <f t="shared" si="103"/>
        <v>5.1000000000000014</v>
      </c>
    </row>
    <row r="124" spans="1:83" x14ac:dyDescent="0.25">
      <c r="A124" t="s">
        <v>162</v>
      </c>
      <c r="B124" s="7">
        <f t="shared" si="109"/>
        <v>23.958078172117837</v>
      </c>
      <c r="C124">
        <v>479</v>
      </c>
      <c r="D124">
        <v>90</v>
      </c>
      <c r="E124" s="2">
        <f t="shared" si="110"/>
        <v>0.18789144050104384</v>
      </c>
      <c r="F124" s="7">
        <f t="shared" si="111"/>
        <v>5.8478311296682897</v>
      </c>
      <c r="G124">
        <v>232</v>
      </c>
      <c r="H124" s="2">
        <f t="shared" si="112"/>
        <v>0.48434237995824636</v>
      </c>
      <c r="I124" s="7">
        <f t="shared" si="113"/>
        <v>3.6868475991649277</v>
      </c>
      <c r="J124">
        <v>257</v>
      </c>
      <c r="K124" s="2">
        <f t="shared" si="114"/>
        <v>0.5365344467640919</v>
      </c>
      <c r="L124" s="7">
        <f t="shared" si="104"/>
        <v>5.7306889352818384</v>
      </c>
      <c r="M124">
        <v>6</v>
      </c>
      <c r="N124" s="2">
        <f t="shared" si="115"/>
        <v>1.2526096033402923E-2</v>
      </c>
      <c r="O124" s="7">
        <f t="shared" si="116"/>
        <v>0.5010438413361169</v>
      </c>
      <c r="P124">
        <v>0.24299999999999999</v>
      </c>
      <c r="Q124" s="7">
        <f t="shared" si="117"/>
        <v>4.4166666666666661</v>
      </c>
      <c r="R124">
        <v>0.751</v>
      </c>
      <c r="S124" s="7">
        <f t="shared" si="108"/>
        <v>3.7750000000000004</v>
      </c>
      <c r="V124" t="s">
        <v>176</v>
      </c>
      <c r="W124" s="7">
        <f t="shared" si="118"/>
        <v>20.701262626262626</v>
      </c>
      <c r="X124">
        <v>132</v>
      </c>
      <c r="Y124">
        <v>9</v>
      </c>
      <c r="Z124" s="2">
        <f t="shared" si="119"/>
        <v>6.8181818181818177E-2</v>
      </c>
      <c r="AA124" s="7">
        <f t="shared" si="120"/>
        <v>1.4141414141414139</v>
      </c>
      <c r="AB124">
        <v>66</v>
      </c>
      <c r="AC124" s="2">
        <f t="shared" si="121"/>
        <v>0.5</v>
      </c>
      <c r="AD124" s="7">
        <f t="shared" si="122"/>
        <v>4</v>
      </c>
      <c r="AE124">
        <v>48</v>
      </c>
      <c r="AF124" s="2">
        <f t="shared" si="123"/>
        <v>0.36363636363636365</v>
      </c>
      <c r="AG124" s="7">
        <f t="shared" si="105"/>
        <v>2.2727272727272729</v>
      </c>
      <c r="AH124">
        <v>13</v>
      </c>
      <c r="AI124" s="2">
        <f t="shared" si="124"/>
        <v>9.8484848484848481E-2</v>
      </c>
      <c r="AJ124" s="7">
        <f t="shared" si="125"/>
        <v>3.9393939393939394</v>
      </c>
      <c r="AK124">
        <v>0.26500000000000001</v>
      </c>
      <c r="AL124" s="7">
        <f t="shared" si="126"/>
        <v>6.2500000000000009</v>
      </c>
      <c r="AM124">
        <v>0.71299999999999997</v>
      </c>
      <c r="AN124" s="7">
        <f t="shared" si="127"/>
        <v>2.8249999999999997</v>
      </c>
      <c r="AQ124" t="s">
        <v>151</v>
      </c>
      <c r="AR124" s="7">
        <f t="shared" si="83"/>
        <v>21.841460905349798</v>
      </c>
      <c r="AS124">
        <v>72</v>
      </c>
      <c r="AT124">
        <v>5</v>
      </c>
      <c r="AU124" s="2">
        <f t="shared" si="84"/>
        <v>6.9444444444444448E-2</v>
      </c>
      <c r="AV124" s="7">
        <f t="shared" si="85"/>
        <v>1.4609053497942388</v>
      </c>
      <c r="AW124">
        <v>35</v>
      </c>
      <c r="AX124" s="2">
        <f t="shared" si="86"/>
        <v>0.4861111111111111</v>
      </c>
      <c r="AY124" s="7">
        <f t="shared" si="87"/>
        <v>3.7222222222222223</v>
      </c>
      <c r="AZ124">
        <v>21</v>
      </c>
      <c r="BA124" s="2">
        <f t="shared" si="88"/>
        <v>0.29166666666666669</v>
      </c>
      <c r="BB124" s="7">
        <f t="shared" si="89"/>
        <v>1</v>
      </c>
      <c r="BC124">
        <v>15</v>
      </c>
      <c r="BD124" s="2">
        <f t="shared" si="90"/>
        <v>0.20833333333333334</v>
      </c>
      <c r="BE124" s="7">
        <f t="shared" si="91"/>
        <v>8.3333333333333339</v>
      </c>
      <c r="BF124">
        <v>0.25600000000000001</v>
      </c>
      <c r="BG124" s="7">
        <f t="shared" si="92"/>
        <v>5.5</v>
      </c>
      <c r="BH124">
        <v>0.67300000000000004</v>
      </c>
      <c r="BI124" s="7">
        <f t="shared" si="93"/>
        <v>1.8250000000000015</v>
      </c>
      <c r="BM124" t="s">
        <v>275</v>
      </c>
      <c r="BN124" s="7">
        <f t="shared" si="94"/>
        <v>24.607659932659935</v>
      </c>
      <c r="BO124">
        <v>44</v>
      </c>
      <c r="BP124">
        <v>7</v>
      </c>
      <c r="BQ124" s="2">
        <f t="shared" si="95"/>
        <v>0.15909090909090909</v>
      </c>
      <c r="BR124" s="7">
        <f t="shared" si="96"/>
        <v>4.7811447811447811</v>
      </c>
      <c r="BS124">
        <v>22</v>
      </c>
      <c r="BT124" s="2">
        <f t="shared" si="97"/>
        <v>0.5</v>
      </c>
      <c r="BU124" s="7">
        <f t="shared" si="98"/>
        <v>4</v>
      </c>
      <c r="BV124">
        <v>26</v>
      </c>
      <c r="BW124" s="2">
        <f t="shared" si="99"/>
        <v>0.59090909090909094</v>
      </c>
      <c r="BX124" s="7">
        <f t="shared" si="128"/>
        <v>6.8181818181818183</v>
      </c>
      <c r="BY124">
        <v>0</v>
      </c>
      <c r="BZ124" s="2">
        <f t="shared" si="100"/>
        <v>0</v>
      </c>
      <c r="CA124" s="7">
        <f t="shared" si="101"/>
        <v>0</v>
      </c>
      <c r="CB124">
        <v>0.254</v>
      </c>
      <c r="CC124" s="7">
        <f t="shared" si="102"/>
        <v>5.333333333333333</v>
      </c>
      <c r="CD124">
        <v>0.747</v>
      </c>
      <c r="CE124" s="7">
        <f t="shared" si="103"/>
        <v>3.6750000000000007</v>
      </c>
    </row>
    <row r="125" spans="1:83" x14ac:dyDescent="0.25">
      <c r="A125" t="s">
        <v>122</v>
      </c>
      <c r="B125" s="7">
        <f t="shared" si="109"/>
        <v>23.841866460427948</v>
      </c>
      <c r="C125">
        <v>431</v>
      </c>
      <c r="D125">
        <v>63</v>
      </c>
      <c r="E125" s="2">
        <f t="shared" si="110"/>
        <v>0.14617169373549885</v>
      </c>
      <c r="F125" s="7">
        <f t="shared" si="111"/>
        <v>4.3026553235369942</v>
      </c>
      <c r="G125">
        <v>218</v>
      </c>
      <c r="H125" s="2">
        <f t="shared" si="112"/>
        <v>0.50580046403712298</v>
      </c>
      <c r="I125" s="7">
        <f t="shared" si="113"/>
        <v>4.1160092807424595</v>
      </c>
      <c r="J125">
        <v>182</v>
      </c>
      <c r="K125" s="2">
        <f t="shared" si="114"/>
        <v>0.42227378190255221</v>
      </c>
      <c r="L125" s="7">
        <f t="shared" si="104"/>
        <v>3.4454756380510441</v>
      </c>
      <c r="M125">
        <v>17</v>
      </c>
      <c r="N125" s="2">
        <f t="shared" si="115"/>
        <v>3.9443155452436193E-2</v>
      </c>
      <c r="O125" s="7">
        <f t="shared" si="116"/>
        <v>1.5777262180974478</v>
      </c>
      <c r="P125">
        <v>0.26200000000000001</v>
      </c>
      <c r="Q125" s="7">
        <f t="shared" si="117"/>
        <v>6.0000000000000009</v>
      </c>
      <c r="R125">
        <v>0.77600000000000002</v>
      </c>
      <c r="S125" s="7">
        <f t="shared" si="108"/>
        <v>4.4000000000000012</v>
      </c>
      <c r="V125" t="s">
        <v>181</v>
      </c>
      <c r="W125" s="7">
        <f t="shared" si="118"/>
        <v>20.687775093934519</v>
      </c>
      <c r="X125">
        <v>138</v>
      </c>
      <c r="Y125">
        <v>8</v>
      </c>
      <c r="Z125" s="2">
        <f t="shared" si="119"/>
        <v>5.7971014492753624E-2</v>
      </c>
      <c r="AA125" s="7">
        <f t="shared" si="120"/>
        <v>1.0359634997316156</v>
      </c>
      <c r="AB125">
        <v>58</v>
      </c>
      <c r="AC125" s="2">
        <f t="shared" si="121"/>
        <v>0.42028985507246375</v>
      </c>
      <c r="AD125" s="7">
        <f t="shared" si="122"/>
        <v>2.4057971014492754</v>
      </c>
      <c r="AE125">
        <v>60</v>
      </c>
      <c r="AF125" s="2">
        <f t="shared" si="123"/>
        <v>0.43478260869565216</v>
      </c>
      <c r="AG125" s="7">
        <f t="shared" si="105"/>
        <v>3.695652173913043</v>
      </c>
      <c r="AH125">
        <v>9</v>
      </c>
      <c r="AI125" s="2">
        <f t="shared" si="124"/>
        <v>6.5217391304347824E-2</v>
      </c>
      <c r="AJ125" s="7">
        <f t="shared" si="125"/>
        <v>2.6086956521739131</v>
      </c>
      <c r="AK125">
        <v>0.27900000000000003</v>
      </c>
      <c r="AL125" s="7">
        <f t="shared" si="126"/>
        <v>7.4166666666666696</v>
      </c>
      <c r="AM125">
        <v>0.74099999999999999</v>
      </c>
      <c r="AN125" s="7">
        <f t="shared" si="127"/>
        <v>3.5250000000000004</v>
      </c>
      <c r="AQ125" t="s">
        <v>200</v>
      </c>
      <c r="AR125" s="7">
        <f t="shared" si="83"/>
        <v>21.76846405228758</v>
      </c>
      <c r="AS125">
        <v>51</v>
      </c>
      <c r="AT125">
        <v>9</v>
      </c>
      <c r="AU125" s="2">
        <f t="shared" si="84"/>
        <v>0.17647058823529413</v>
      </c>
      <c r="AV125" s="7">
        <f t="shared" si="85"/>
        <v>5.4248366013071889</v>
      </c>
      <c r="AW125">
        <v>27</v>
      </c>
      <c r="AX125" s="2">
        <f t="shared" si="86"/>
        <v>0.52941176470588236</v>
      </c>
      <c r="AY125" s="7">
        <f t="shared" si="87"/>
        <v>4.5882352941176476</v>
      </c>
      <c r="AZ125">
        <v>26</v>
      </c>
      <c r="BA125" s="2">
        <f t="shared" si="88"/>
        <v>0.50980392156862742</v>
      </c>
      <c r="BB125" s="7">
        <f t="shared" si="89"/>
        <v>5.1960784313725483</v>
      </c>
      <c r="BC125">
        <v>1</v>
      </c>
      <c r="BD125" s="2">
        <f t="shared" si="90"/>
        <v>1.9607843137254902E-2</v>
      </c>
      <c r="BE125" s="7">
        <f t="shared" si="91"/>
        <v>0.78431372549019607</v>
      </c>
      <c r="BF125">
        <v>0.223</v>
      </c>
      <c r="BG125" s="7">
        <f t="shared" si="92"/>
        <v>2.75</v>
      </c>
      <c r="BH125">
        <v>0.72099999999999997</v>
      </c>
      <c r="BI125" s="7">
        <f t="shared" si="93"/>
        <v>3.0249999999999999</v>
      </c>
      <c r="BM125" t="s">
        <v>175</v>
      </c>
      <c r="BN125" s="7">
        <f t="shared" si="94"/>
        <v>24.389052287581702</v>
      </c>
      <c r="BO125">
        <v>85</v>
      </c>
      <c r="BP125">
        <v>6</v>
      </c>
      <c r="BQ125" s="2">
        <f t="shared" si="95"/>
        <v>7.0588235294117646E-2</v>
      </c>
      <c r="BR125" s="7">
        <f t="shared" si="96"/>
        <v>1.5032679738562091</v>
      </c>
      <c r="BS125">
        <v>45</v>
      </c>
      <c r="BT125" s="2">
        <f t="shared" si="97"/>
        <v>0.52941176470588236</v>
      </c>
      <c r="BU125" s="7">
        <f t="shared" si="98"/>
        <v>4.5882352941176476</v>
      </c>
      <c r="BV125">
        <v>34</v>
      </c>
      <c r="BW125" s="2">
        <f t="shared" si="99"/>
        <v>0.4</v>
      </c>
      <c r="BX125" s="7">
        <f t="shared" si="128"/>
        <v>3.0000000000000004</v>
      </c>
      <c r="BY125">
        <v>10</v>
      </c>
      <c r="BZ125" s="2">
        <f t="shared" si="100"/>
        <v>0.11764705882352941</v>
      </c>
      <c r="CA125" s="7">
        <f t="shared" si="101"/>
        <v>4.7058823529411766</v>
      </c>
      <c r="CB125">
        <v>0.27900000000000003</v>
      </c>
      <c r="CC125" s="7">
        <f t="shared" si="102"/>
        <v>7.4166666666666696</v>
      </c>
      <c r="CD125">
        <v>0.72699999999999998</v>
      </c>
      <c r="CE125" s="7">
        <f t="shared" si="103"/>
        <v>3.1749999999999998</v>
      </c>
    </row>
    <row r="126" spans="1:83" x14ac:dyDescent="0.25">
      <c r="A126" t="s">
        <v>120</v>
      </c>
      <c r="B126" s="7">
        <f t="shared" si="109"/>
        <v>23.767982274639632</v>
      </c>
      <c r="C126">
        <v>537</v>
      </c>
      <c r="D126">
        <v>85</v>
      </c>
      <c r="E126" s="2">
        <f t="shared" si="110"/>
        <v>0.15828677839851024</v>
      </c>
      <c r="F126" s="7">
        <f t="shared" si="111"/>
        <v>4.7513621629077862</v>
      </c>
      <c r="G126">
        <v>292</v>
      </c>
      <c r="H126" s="2">
        <f t="shared" si="112"/>
        <v>0.54376163873370575</v>
      </c>
      <c r="I126" s="7">
        <f t="shared" si="113"/>
        <v>4.8752327746741155</v>
      </c>
      <c r="J126">
        <v>278</v>
      </c>
      <c r="K126" s="2">
        <f t="shared" si="114"/>
        <v>0.51769087523277468</v>
      </c>
      <c r="L126" s="7">
        <f t="shared" si="104"/>
        <v>5.3538175046554937</v>
      </c>
      <c r="M126">
        <v>8</v>
      </c>
      <c r="N126" s="2">
        <f t="shared" si="115"/>
        <v>1.4897579143389199E-2</v>
      </c>
      <c r="O126" s="7">
        <f t="shared" si="116"/>
        <v>0.59590316573556801</v>
      </c>
      <c r="P126">
        <v>0.23699999999999999</v>
      </c>
      <c r="Q126" s="7">
        <f t="shared" si="117"/>
        <v>3.9166666666666656</v>
      </c>
      <c r="R126">
        <v>0.77100000000000002</v>
      </c>
      <c r="S126" s="7">
        <f t="shared" si="108"/>
        <v>4.2750000000000012</v>
      </c>
      <c r="V126" t="s">
        <v>182</v>
      </c>
      <c r="W126" s="7">
        <f t="shared" si="118"/>
        <v>20.665185185185184</v>
      </c>
      <c r="X126">
        <v>125</v>
      </c>
      <c r="Y126">
        <v>10</v>
      </c>
      <c r="Z126" s="2">
        <f t="shared" si="119"/>
        <v>0.08</v>
      </c>
      <c r="AA126" s="7">
        <f t="shared" si="120"/>
        <v>1.8518518518518516</v>
      </c>
      <c r="AB126">
        <v>55</v>
      </c>
      <c r="AC126" s="2">
        <f t="shared" si="121"/>
        <v>0.44</v>
      </c>
      <c r="AD126" s="7">
        <f t="shared" si="122"/>
        <v>2.8000000000000003</v>
      </c>
      <c r="AE126">
        <v>57</v>
      </c>
      <c r="AF126" s="2">
        <f t="shared" si="123"/>
        <v>0.45600000000000002</v>
      </c>
      <c r="AG126" s="7">
        <f t="shared" si="105"/>
        <v>4.12</v>
      </c>
      <c r="AH126">
        <v>13</v>
      </c>
      <c r="AI126" s="2">
        <f t="shared" si="124"/>
        <v>0.104</v>
      </c>
      <c r="AJ126" s="7">
        <f t="shared" si="125"/>
        <v>4.16</v>
      </c>
      <c r="AK126">
        <v>0.254</v>
      </c>
      <c r="AL126" s="7">
        <f t="shared" si="126"/>
        <v>5.333333333333333</v>
      </c>
      <c r="AM126">
        <v>0.69599999999999995</v>
      </c>
      <c r="AN126" s="7">
        <f t="shared" si="127"/>
        <v>2.3999999999999995</v>
      </c>
      <c r="AQ126" t="s">
        <v>267</v>
      </c>
      <c r="AR126" s="7">
        <f t="shared" si="83"/>
        <v>21.661764705882348</v>
      </c>
      <c r="AS126">
        <v>68</v>
      </c>
      <c r="AT126">
        <v>2</v>
      </c>
      <c r="AU126" s="2">
        <f t="shared" si="84"/>
        <v>2.9411764705882353E-2</v>
      </c>
      <c r="AV126" s="7">
        <f t="shared" si="85"/>
        <v>0</v>
      </c>
      <c r="AW126">
        <v>39</v>
      </c>
      <c r="AX126" s="2">
        <f t="shared" si="86"/>
        <v>0.57352941176470584</v>
      </c>
      <c r="AY126" s="7">
        <f t="shared" si="87"/>
        <v>5.4705882352941169</v>
      </c>
      <c r="AZ126">
        <v>17</v>
      </c>
      <c r="BA126" s="2">
        <f t="shared" si="88"/>
        <v>0.25</v>
      </c>
      <c r="BB126" s="7">
        <f t="shared" si="89"/>
        <v>1</v>
      </c>
      <c r="BC126">
        <v>5</v>
      </c>
      <c r="BD126" s="2">
        <f t="shared" si="90"/>
        <v>7.3529411764705885E-2</v>
      </c>
      <c r="BE126" s="7">
        <f t="shared" si="91"/>
        <v>2.9411764705882355</v>
      </c>
      <c r="BF126">
        <v>0.29199999999999998</v>
      </c>
      <c r="BG126" s="7">
        <f t="shared" si="92"/>
        <v>8.4999999999999982</v>
      </c>
      <c r="BH126">
        <v>0.75</v>
      </c>
      <c r="BI126" s="7">
        <f t="shared" si="93"/>
        <v>3.7500000000000004</v>
      </c>
      <c r="BM126" t="s">
        <v>251</v>
      </c>
      <c r="BN126" s="7">
        <f t="shared" si="94"/>
        <v>24.385493827160495</v>
      </c>
      <c r="BO126">
        <v>60</v>
      </c>
      <c r="BP126">
        <v>8</v>
      </c>
      <c r="BQ126" s="2">
        <f t="shared" si="95"/>
        <v>0.13333333333333333</v>
      </c>
      <c r="BR126" s="7">
        <f t="shared" si="96"/>
        <v>3.8271604938271602</v>
      </c>
      <c r="BS126">
        <v>30</v>
      </c>
      <c r="BT126" s="2">
        <f t="shared" si="97"/>
        <v>0.5</v>
      </c>
      <c r="BU126" s="7">
        <f t="shared" si="98"/>
        <v>4</v>
      </c>
      <c r="BV126">
        <v>30</v>
      </c>
      <c r="BW126" s="2">
        <f t="shared" si="99"/>
        <v>0.5</v>
      </c>
      <c r="BX126" s="7">
        <f t="shared" si="128"/>
        <v>5</v>
      </c>
      <c r="BY126">
        <v>0</v>
      </c>
      <c r="BZ126" s="2">
        <f t="shared" si="100"/>
        <v>0</v>
      </c>
      <c r="CA126" s="7">
        <f t="shared" si="101"/>
        <v>0</v>
      </c>
      <c r="CB126">
        <v>0.27500000000000002</v>
      </c>
      <c r="CC126" s="7">
        <f t="shared" si="102"/>
        <v>7.0833333333333348</v>
      </c>
      <c r="CD126">
        <v>0.77900000000000003</v>
      </c>
      <c r="CE126" s="7">
        <f t="shared" si="103"/>
        <v>4.4750000000000014</v>
      </c>
    </row>
    <row r="127" spans="1:83" x14ac:dyDescent="0.25">
      <c r="A127" t="s">
        <v>119</v>
      </c>
      <c r="B127" s="7">
        <f t="shared" si="109"/>
        <v>23.704728659140422</v>
      </c>
      <c r="C127">
        <v>374</v>
      </c>
      <c r="D127">
        <v>38</v>
      </c>
      <c r="E127" s="2">
        <f t="shared" si="110"/>
        <v>0.10160427807486631</v>
      </c>
      <c r="F127" s="7">
        <f t="shared" si="111"/>
        <v>2.6520102990691226</v>
      </c>
      <c r="G127">
        <v>166</v>
      </c>
      <c r="H127" s="2">
        <f t="shared" si="112"/>
        <v>0.44385026737967914</v>
      </c>
      <c r="I127" s="7">
        <f t="shared" si="113"/>
        <v>2.8770053475935828</v>
      </c>
      <c r="J127">
        <v>160</v>
      </c>
      <c r="K127" s="2">
        <f t="shared" si="114"/>
        <v>0.42780748663101603</v>
      </c>
      <c r="L127" s="7">
        <f t="shared" si="104"/>
        <v>3.5561497326203204</v>
      </c>
      <c r="M127">
        <v>16</v>
      </c>
      <c r="N127" s="2">
        <f t="shared" si="115"/>
        <v>4.2780748663101602E-2</v>
      </c>
      <c r="O127" s="7">
        <f t="shared" si="116"/>
        <v>1.7112299465240641</v>
      </c>
      <c r="P127">
        <v>0.28699999999999998</v>
      </c>
      <c r="Q127" s="7">
        <f t="shared" si="117"/>
        <v>8.0833333333333321</v>
      </c>
      <c r="R127">
        <v>0.79300000000000004</v>
      </c>
      <c r="S127" s="7">
        <f t="shared" si="108"/>
        <v>4.8250000000000011</v>
      </c>
      <c r="V127" t="s">
        <v>169</v>
      </c>
      <c r="W127" s="7">
        <f t="shared" si="118"/>
        <v>20.472222222222221</v>
      </c>
      <c r="X127">
        <v>110</v>
      </c>
      <c r="Y127">
        <v>18</v>
      </c>
      <c r="Z127" s="2">
        <f t="shared" si="119"/>
        <v>0.16363636363636364</v>
      </c>
      <c r="AA127" s="7">
        <f t="shared" si="120"/>
        <v>4.9494949494949489</v>
      </c>
      <c r="AB127">
        <v>54</v>
      </c>
      <c r="AC127" s="2">
        <f t="shared" si="121"/>
        <v>0.49090909090909091</v>
      </c>
      <c r="AD127" s="7">
        <f t="shared" si="122"/>
        <v>3.8181818181818183</v>
      </c>
      <c r="AE127">
        <v>50</v>
      </c>
      <c r="AF127" s="2">
        <f t="shared" si="123"/>
        <v>0.45454545454545453</v>
      </c>
      <c r="AG127" s="7">
        <f t="shared" si="105"/>
        <v>4.0909090909090908</v>
      </c>
      <c r="AH127">
        <v>1</v>
      </c>
      <c r="AI127" s="2">
        <f t="shared" si="124"/>
        <v>9.0909090909090905E-3</v>
      </c>
      <c r="AJ127" s="7">
        <f t="shared" si="125"/>
        <v>0.36363636363636365</v>
      </c>
      <c r="AK127">
        <v>0.24099999999999999</v>
      </c>
      <c r="AL127" s="7">
        <f t="shared" si="126"/>
        <v>4.2499999999999991</v>
      </c>
      <c r="AM127">
        <v>0.72</v>
      </c>
      <c r="AN127" s="7">
        <f t="shared" si="127"/>
        <v>3</v>
      </c>
      <c r="AQ127" t="s">
        <v>80</v>
      </c>
      <c r="AR127" s="7">
        <f t="shared" si="83"/>
        <v>21.620533769063183</v>
      </c>
      <c r="AS127">
        <v>68</v>
      </c>
      <c r="AT127">
        <v>5</v>
      </c>
      <c r="AU127" s="2">
        <f t="shared" si="84"/>
        <v>7.3529411764705885E-2</v>
      </c>
      <c r="AV127" s="7">
        <f t="shared" si="85"/>
        <v>1.6122004357298474</v>
      </c>
      <c r="AW127">
        <v>36</v>
      </c>
      <c r="AX127" s="2">
        <f t="shared" si="86"/>
        <v>0.52941176470588236</v>
      </c>
      <c r="AY127" s="7">
        <f t="shared" si="87"/>
        <v>4.5882352941176476</v>
      </c>
      <c r="AZ127">
        <v>29</v>
      </c>
      <c r="BA127" s="2">
        <f t="shared" si="88"/>
        <v>0.4264705882352941</v>
      </c>
      <c r="BB127" s="7">
        <f t="shared" si="89"/>
        <v>3.5294117647058822</v>
      </c>
      <c r="BC127">
        <v>10</v>
      </c>
      <c r="BD127" s="2">
        <f t="shared" si="90"/>
        <v>0.14705882352941177</v>
      </c>
      <c r="BE127" s="7">
        <f t="shared" si="91"/>
        <v>5.882352941176471</v>
      </c>
      <c r="BF127">
        <v>0.23899999999999999</v>
      </c>
      <c r="BG127" s="7">
        <f t="shared" si="92"/>
        <v>4.083333333333333</v>
      </c>
      <c r="BH127">
        <v>0.67700000000000005</v>
      </c>
      <c r="BI127" s="7">
        <f t="shared" si="93"/>
        <v>1.9250000000000016</v>
      </c>
      <c r="BM127" t="s">
        <v>652</v>
      </c>
      <c r="BN127" s="7">
        <f t="shared" si="94"/>
        <v>24.359362139917693</v>
      </c>
      <c r="BO127">
        <v>45</v>
      </c>
      <c r="BP127">
        <v>8</v>
      </c>
      <c r="BQ127" s="2">
        <f t="shared" si="95"/>
        <v>0.17777777777777778</v>
      </c>
      <c r="BR127" s="7">
        <f t="shared" si="96"/>
        <v>5.4732510288065841</v>
      </c>
      <c r="BS127">
        <v>23</v>
      </c>
      <c r="BT127" s="2">
        <f t="shared" si="97"/>
        <v>0.51111111111111107</v>
      </c>
      <c r="BU127" s="7">
        <f t="shared" si="98"/>
        <v>4.2222222222222214</v>
      </c>
      <c r="BV127">
        <v>25</v>
      </c>
      <c r="BW127" s="2">
        <f t="shared" si="99"/>
        <v>0.55555555555555558</v>
      </c>
      <c r="BX127" s="7">
        <f t="shared" si="128"/>
        <v>6.1111111111111116</v>
      </c>
      <c r="BY127">
        <v>2</v>
      </c>
      <c r="BZ127" s="2">
        <f t="shared" si="100"/>
        <v>4.4444444444444446E-2</v>
      </c>
      <c r="CA127" s="7">
        <f t="shared" si="101"/>
        <v>1.7777777777777779</v>
      </c>
      <c r="CB127">
        <v>0.23200000000000001</v>
      </c>
      <c r="CC127" s="7">
        <f t="shared" si="102"/>
        <v>3.5000000000000009</v>
      </c>
      <c r="CD127">
        <v>0.73099999999999998</v>
      </c>
      <c r="CE127" s="7">
        <f t="shared" si="103"/>
        <v>3.2750000000000004</v>
      </c>
    </row>
    <row r="128" spans="1:83" x14ac:dyDescent="0.25">
      <c r="A128" t="s">
        <v>160</v>
      </c>
      <c r="B128" s="7">
        <f t="shared" si="109"/>
        <v>23.304925344192359</v>
      </c>
      <c r="C128">
        <v>382</v>
      </c>
      <c r="D128">
        <v>79</v>
      </c>
      <c r="E128" s="2">
        <f t="shared" si="110"/>
        <v>0.20680628272251309</v>
      </c>
      <c r="F128" s="7">
        <f t="shared" si="111"/>
        <v>6.5483808415745584</v>
      </c>
      <c r="G128">
        <v>166</v>
      </c>
      <c r="H128" s="2">
        <f t="shared" si="112"/>
        <v>0.43455497382198954</v>
      </c>
      <c r="I128" s="7">
        <f t="shared" si="113"/>
        <v>2.6910994764397911</v>
      </c>
      <c r="J128">
        <v>226</v>
      </c>
      <c r="K128" s="2">
        <f t="shared" si="114"/>
        <v>0.59162303664921467</v>
      </c>
      <c r="L128" s="7">
        <f t="shared" si="104"/>
        <v>6.832460732984293</v>
      </c>
      <c r="M128">
        <v>7</v>
      </c>
      <c r="N128" s="2">
        <f t="shared" si="115"/>
        <v>1.832460732984293E-2</v>
      </c>
      <c r="O128" s="7">
        <f t="shared" si="116"/>
        <v>0.73298429319371716</v>
      </c>
      <c r="P128">
        <v>0.223</v>
      </c>
      <c r="Q128" s="7">
        <f t="shared" si="117"/>
        <v>2.75</v>
      </c>
      <c r="R128">
        <v>0.75</v>
      </c>
      <c r="S128" s="7">
        <f t="shared" si="108"/>
        <v>3.7500000000000004</v>
      </c>
      <c r="V128" t="s">
        <v>173</v>
      </c>
      <c r="W128" s="7">
        <f t="shared" si="118"/>
        <v>20.432556750298687</v>
      </c>
      <c r="X128">
        <v>124</v>
      </c>
      <c r="Y128">
        <v>13</v>
      </c>
      <c r="Z128" s="2">
        <f t="shared" si="119"/>
        <v>0.10483870967741936</v>
      </c>
      <c r="AA128" s="7">
        <f t="shared" si="120"/>
        <v>2.7718040621266429</v>
      </c>
      <c r="AB128">
        <v>59</v>
      </c>
      <c r="AC128" s="2">
        <f t="shared" si="121"/>
        <v>0.47580645161290325</v>
      </c>
      <c r="AD128" s="7">
        <f t="shared" si="122"/>
        <v>3.5161290322580649</v>
      </c>
      <c r="AE128">
        <v>51</v>
      </c>
      <c r="AF128" s="2">
        <f t="shared" si="123"/>
        <v>0.41129032258064518</v>
      </c>
      <c r="AG128" s="7">
        <f t="shared" si="105"/>
        <v>3.2258064516129039</v>
      </c>
      <c r="AH128">
        <v>6</v>
      </c>
      <c r="AI128" s="2">
        <f t="shared" si="124"/>
        <v>4.8387096774193547E-2</v>
      </c>
      <c r="AJ128" s="7">
        <f t="shared" si="125"/>
        <v>1.935483870967742</v>
      </c>
      <c r="AK128">
        <v>0.26</v>
      </c>
      <c r="AL128" s="7">
        <f t="shared" si="126"/>
        <v>5.8333333333333339</v>
      </c>
      <c r="AM128">
        <v>0.72599999999999998</v>
      </c>
      <c r="AN128" s="7">
        <f>MAX(1,(MIN(10,(AM128 - 0.6) / (1 - 0.6)*10)))</f>
        <v>3.15</v>
      </c>
      <c r="AQ128" t="s">
        <v>16</v>
      </c>
      <c r="AR128" s="7">
        <f t="shared" si="83"/>
        <v>21.582807807807804</v>
      </c>
      <c r="AS128">
        <v>74</v>
      </c>
      <c r="AT128">
        <v>9</v>
      </c>
      <c r="AU128" s="2">
        <f t="shared" si="84"/>
        <v>0.12162162162162163</v>
      </c>
      <c r="AV128" s="7">
        <f t="shared" si="85"/>
        <v>3.3933933933933935</v>
      </c>
      <c r="AW128">
        <v>39</v>
      </c>
      <c r="AX128" s="2">
        <f t="shared" si="86"/>
        <v>0.52702702702702697</v>
      </c>
      <c r="AY128" s="7">
        <f t="shared" si="87"/>
        <v>4.5405405405405395</v>
      </c>
      <c r="AZ128">
        <v>39</v>
      </c>
      <c r="BA128" s="2">
        <f t="shared" si="88"/>
        <v>0.52702702702702697</v>
      </c>
      <c r="BB128" s="7">
        <f t="shared" si="89"/>
        <v>5.5405405405405395</v>
      </c>
      <c r="BC128">
        <v>0</v>
      </c>
      <c r="BD128" s="2">
        <f t="shared" si="90"/>
        <v>0</v>
      </c>
      <c r="BE128" s="7">
        <f t="shared" si="91"/>
        <v>0</v>
      </c>
      <c r="BF128">
        <v>0.23899999999999999</v>
      </c>
      <c r="BG128" s="7">
        <f t="shared" si="92"/>
        <v>4.083333333333333</v>
      </c>
      <c r="BH128">
        <v>0.76100000000000001</v>
      </c>
      <c r="BI128" s="7">
        <f t="shared" si="93"/>
        <v>4.0250000000000004</v>
      </c>
      <c r="BM128" t="s">
        <v>50</v>
      </c>
      <c r="BN128" s="7">
        <f t="shared" si="94"/>
        <v>24.307131011608622</v>
      </c>
      <c r="BO128">
        <v>67</v>
      </c>
      <c r="BP128">
        <v>6</v>
      </c>
      <c r="BQ128" s="2">
        <f t="shared" si="95"/>
        <v>8.9552238805970144E-2</v>
      </c>
      <c r="BR128" s="7">
        <f t="shared" si="96"/>
        <v>2.2056384742951902</v>
      </c>
      <c r="BS128">
        <v>34</v>
      </c>
      <c r="BT128" s="2">
        <f t="shared" si="97"/>
        <v>0.5074626865671642</v>
      </c>
      <c r="BU128" s="7">
        <f t="shared" si="98"/>
        <v>4.1492537313432845</v>
      </c>
      <c r="BV128">
        <v>30</v>
      </c>
      <c r="BW128" s="2">
        <f t="shared" si="99"/>
        <v>0.44776119402985076</v>
      </c>
      <c r="BX128" s="7">
        <f t="shared" si="128"/>
        <v>3.955223880597015</v>
      </c>
      <c r="BY128">
        <v>1</v>
      </c>
      <c r="BZ128" s="2">
        <f t="shared" si="100"/>
        <v>1.4925373134328358E-2</v>
      </c>
      <c r="CA128" s="7">
        <f t="shared" si="101"/>
        <v>0.59701492537313428</v>
      </c>
      <c r="CB128">
        <v>0.29499999999999998</v>
      </c>
      <c r="CC128" s="7">
        <f t="shared" si="102"/>
        <v>8.7499999999999982</v>
      </c>
      <c r="CD128">
        <v>0.78600000000000003</v>
      </c>
      <c r="CE128" s="7">
        <f t="shared" si="103"/>
        <v>4.6500000000000012</v>
      </c>
    </row>
    <row r="129" spans="1:83" x14ac:dyDescent="0.25">
      <c r="A129" t="s">
        <v>118</v>
      </c>
      <c r="B129" s="7">
        <f t="shared" si="109"/>
        <v>23.162454611474224</v>
      </c>
      <c r="C129">
        <v>408</v>
      </c>
      <c r="D129">
        <v>49</v>
      </c>
      <c r="E129" s="2">
        <f t="shared" si="110"/>
        <v>0.12009803921568628</v>
      </c>
      <c r="F129" s="7">
        <f t="shared" si="111"/>
        <v>3.336964415395788</v>
      </c>
      <c r="G129">
        <v>195</v>
      </c>
      <c r="H129" s="2">
        <f t="shared" si="112"/>
        <v>0.47794117647058826</v>
      </c>
      <c r="I129" s="7">
        <f t="shared" si="113"/>
        <v>3.5588235294117654</v>
      </c>
      <c r="J129">
        <v>197</v>
      </c>
      <c r="K129" s="2">
        <f t="shared" si="114"/>
        <v>0.48284313725490197</v>
      </c>
      <c r="L129" s="7">
        <f t="shared" si="104"/>
        <v>4.6568627450980395</v>
      </c>
      <c r="M129">
        <v>12</v>
      </c>
      <c r="N129" s="2">
        <f t="shared" si="115"/>
        <v>2.9411764705882353E-2</v>
      </c>
      <c r="O129" s="7">
        <f t="shared" si="116"/>
        <v>1.1764705882352942</v>
      </c>
      <c r="P129">
        <v>0.26300000000000001</v>
      </c>
      <c r="Q129" s="7">
        <f t="shared" si="117"/>
        <v>6.0833333333333339</v>
      </c>
      <c r="R129">
        <v>0.77400000000000002</v>
      </c>
      <c r="S129" s="7">
        <f t="shared" si="108"/>
        <v>4.3500000000000014</v>
      </c>
      <c r="V129" t="s">
        <v>64</v>
      </c>
      <c r="W129" s="7">
        <f t="shared" si="118"/>
        <v>20.404157345264728</v>
      </c>
      <c r="X129">
        <v>149</v>
      </c>
      <c r="Y129">
        <v>27</v>
      </c>
      <c r="Z129" s="2">
        <f t="shared" si="119"/>
        <v>0.18120805369127516</v>
      </c>
      <c r="AA129" s="7">
        <f t="shared" si="120"/>
        <v>5.600298284862042</v>
      </c>
      <c r="AB129">
        <v>74</v>
      </c>
      <c r="AC129" s="2">
        <f t="shared" si="121"/>
        <v>0.49664429530201343</v>
      </c>
      <c r="AD129" s="7">
        <f t="shared" si="122"/>
        <v>3.9328859060402688</v>
      </c>
      <c r="AE129">
        <v>70</v>
      </c>
      <c r="AF129" s="2">
        <f t="shared" si="123"/>
        <v>0.46979865771812079</v>
      </c>
      <c r="AG129" s="7">
        <f t="shared" si="105"/>
        <v>4.3959731543624159</v>
      </c>
      <c r="AH129">
        <v>0</v>
      </c>
      <c r="AI129" s="2">
        <f t="shared" si="124"/>
        <v>0</v>
      </c>
      <c r="AJ129" s="7">
        <f t="shared" si="125"/>
        <v>0</v>
      </c>
      <c r="AK129">
        <v>0.223</v>
      </c>
      <c r="AL129" s="7">
        <f t="shared" si="126"/>
        <v>2.75</v>
      </c>
      <c r="AM129">
        <v>0.749</v>
      </c>
      <c r="AN129" s="7">
        <f t="shared" ref="AN129:AN174" si="129">MAX(1,(MIN(10,(AM129 - 0.6) / (1 - 0.6)*10)))</f>
        <v>3.7250000000000005</v>
      </c>
      <c r="AQ129" t="s">
        <v>215</v>
      </c>
      <c r="AR129" s="7">
        <f t="shared" si="83"/>
        <v>21.537962962962965</v>
      </c>
      <c r="AS129">
        <v>70</v>
      </c>
      <c r="AT129">
        <v>5</v>
      </c>
      <c r="AU129" s="2">
        <f t="shared" si="84"/>
        <v>7.1428571428571425E-2</v>
      </c>
      <c r="AV129" s="7">
        <f t="shared" si="85"/>
        <v>1.5343915343915344</v>
      </c>
      <c r="AW129">
        <v>39</v>
      </c>
      <c r="AX129" s="2">
        <f t="shared" si="86"/>
        <v>0.55714285714285716</v>
      </c>
      <c r="AY129" s="7">
        <f t="shared" si="87"/>
        <v>5.1428571428571432</v>
      </c>
      <c r="AZ129">
        <v>16</v>
      </c>
      <c r="BA129" s="2">
        <f t="shared" si="88"/>
        <v>0.22857142857142856</v>
      </c>
      <c r="BB129" s="7">
        <f t="shared" si="89"/>
        <v>1</v>
      </c>
      <c r="BC129">
        <v>4</v>
      </c>
      <c r="BD129" s="2">
        <f t="shared" si="90"/>
        <v>5.7142857142857141E-2</v>
      </c>
      <c r="BE129" s="7">
        <f t="shared" si="91"/>
        <v>2.2857142857142856</v>
      </c>
      <c r="BF129">
        <v>0.27700000000000002</v>
      </c>
      <c r="BG129" s="7">
        <f t="shared" si="92"/>
        <v>7.2500000000000018</v>
      </c>
      <c r="BH129">
        <v>0.77300000000000002</v>
      </c>
      <c r="BI129" s="7">
        <f t="shared" si="93"/>
        <v>4.3250000000000011</v>
      </c>
      <c r="BM129" t="s">
        <v>200</v>
      </c>
      <c r="BN129" s="7">
        <f t="shared" si="94"/>
        <v>24.282275132275128</v>
      </c>
      <c r="BO129">
        <v>70</v>
      </c>
      <c r="BP129">
        <v>10</v>
      </c>
      <c r="BQ129" s="2">
        <f t="shared" si="95"/>
        <v>0.14285714285714285</v>
      </c>
      <c r="BR129" s="7">
        <f t="shared" si="96"/>
        <v>4.1798941798941787</v>
      </c>
      <c r="BS129">
        <v>36</v>
      </c>
      <c r="BT129" s="2">
        <f t="shared" si="97"/>
        <v>0.51428571428571423</v>
      </c>
      <c r="BU129" s="7">
        <f t="shared" si="98"/>
        <v>4.2857142857142847</v>
      </c>
      <c r="BV129">
        <v>36</v>
      </c>
      <c r="BW129" s="2">
        <f t="shared" si="99"/>
        <v>0.51428571428571423</v>
      </c>
      <c r="BX129" s="7">
        <f t="shared" ref="BX129:BX192" si="130">MAX(1,(MIN(10,(BW129 - 0.25) / (0.75 - 0.25)*10)))</f>
        <v>5.2857142857142847</v>
      </c>
      <c r="BY129">
        <v>3</v>
      </c>
      <c r="BZ129" s="2">
        <f t="shared" si="100"/>
        <v>4.2857142857142858E-2</v>
      </c>
      <c r="CA129" s="7">
        <f t="shared" si="101"/>
        <v>1.7142857142857144</v>
      </c>
      <c r="CB129">
        <v>0.246</v>
      </c>
      <c r="CC129" s="7">
        <f t="shared" si="102"/>
        <v>4.6666666666666661</v>
      </c>
      <c r="CD129">
        <v>0.76600000000000001</v>
      </c>
      <c r="CE129" s="7">
        <f t="shared" si="103"/>
        <v>4.1500000000000012</v>
      </c>
    </row>
    <row r="130" spans="1:83" x14ac:dyDescent="0.25">
      <c r="A130" t="s">
        <v>164</v>
      </c>
      <c r="B130" s="7">
        <f t="shared" si="109"/>
        <v>23.040245716630757</v>
      </c>
      <c r="C130">
        <v>361</v>
      </c>
      <c r="D130">
        <v>85</v>
      </c>
      <c r="E130" s="2">
        <f t="shared" si="110"/>
        <v>0.23545706371191136</v>
      </c>
      <c r="F130" s="7">
        <f t="shared" si="111"/>
        <v>7.6095208782189383</v>
      </c>
      <c r="G130">
        <v>186</v>
      </c>
      <c r="H130" s="2">
        <f t="shared" si="112"/>
        <v>0.51523545706371188</v>
      </c>
      <c r="I130" s="7">
        <f t="shared" si="113"/>
        <v>4.3047091412742375</v>
      </c>
      <c r="J130">
        <v>208</v>
      </c>
      <c r="K130" s="2">
        <f t="shared" si="114"/>
        <v>0.57617728531855961</v>
      </c>
      <c r="L130" s="7">
        <f t="shared" si="104"/>
        <v>6.5235457063711921</v>
      </c>
      <c r="M130">
        <v>1</v>
      </c>
      <c r="N130" s="2">
        <f t="shared" si="115"/>
        <v>2.7700831024930748E-3</v>
      </c>
      <c r="O130" s="7">
        <f t="shared" si="116"/>
        <v>0.11080332409972299</v>
      </c>
      <c r="P130">
        <v>0.20100000000000001</v>
      </c>
      <c r="Q130" s="7">
        <f t="shared" si="117"/>
        <v>0.91666666666666763</v>
      </c>
      <c r="R130">
        <v>0.74299999999999999</v>
      </c>
      <c r="S130" s="7">
        <f t="shared" si="108"/>
        <v>3.5750000000000002</v>
      </c>
      <c r="V130" t="s">
        <v>117</v>
      </c>
      <c r="W130" s="7">
        <f t="shared" si="118"/>
        <v>20.394571283612379</v>
      </c>
      <c r="X130">
        <v>146</v>
      </c>
      <c r="Y130">
        <v>17</v>
      </c>
      <c r="Z130" s="2">
        <f t="shared" si="119"/>
        <v>0.11643835616438356</v>
      </c>
      <c r="AA130" s="7">
        <f t="shared" si="120"/>
        <v>3.2014205986808726</v>
      </c>
      <c r="AB130">
        <v>56</v>
      </c>
      <c r="AC130" s="2">
        <f t="shared" si="121"/>
        <v>0.38356164383561642</v>
      </c>
      <c r="AD130" s="7">
        <f t="shared" si="122"/>
        <v>1.6712328767123286</v>
      </c>
      <c r="AE130">
        <v>63</v>
      </c>
      <c r="AF130" s="2">
        <f t="shared" si="123"/>
        <v>0.4315068493150685</v>
      </c>
      <c r="AG130" s="7">
        <f t="shared" si="105"/>
        <v>3.6301369863013697</v>
      </c>
      <c r="AH130">
        <v>8</v>
      </c>
      <c r="AI130" s="2">
        <f t="shared" si="124"/>
        <v>5.4794520547945202E-2</v>
      </c>
      <c r="AJ130" s="7">
        <f t="shared" si="125"/>
        <v>2.1917808219178081</v>
      </c>
      <c r="AK130">
        <v>0.25600000000000001</v>
      </c>
      <c r="AL130" s="7">
        <f t="shared" si="126"/>
        <v>5.5</v>
      </c>
      <c r="AM130">
        <v>0.76800000000000002</v>
      </c>
      <c r="AN130" s="7">
        <f t="shared" si="129"/>
        <v>4.2000000000000011</v>
      </c>
      <c r="AQ130" t="s">
        <v>555</v>
      </c>
      <c r="AR130" s="7">
        <f t="shared" si="83"/>
        <v>21.391141514648975</v>
      </c>
      <c r="AS130">
        <v>67</v>
      </c>
      <c r="AT130">
        <v>7</v>
      </c>
      <c r="AU130" s="2">
        <f t="shared" si="84"/>
        <v>0.1044776119402985</v>
      </c>
      <c r="AV130" s="7">
        <f t="shared" si="85"/>
        <v>2.7584300718629073</v>
      </c>
      <c r="AW130">
        <v>29</v>
      </c>
      <c r="AX130" s="2">
        <f t="shared" si="86"/>
        <v>0.43283582089552236</v>
      </c>
      <c r="AY130" s="7">
        <f t="shared" si="87"/>
        <v>2.6567164179104474</v>
      </c>
      <c r="AZ130">
        <v>26</v>
      </c>
      <c r="BA130" s="2">
        <f t="shared" si="88"/>
        <v>0.38805970149253732</v>
      </c>
      <c r="BB130" s="7">
        <f t="shared" si="89"/>
        <v>2.7611940298507465</v>
      </c>
      <c r="BC130">
        <v>9</v>
      </c>
      <c r="BD130" s="2">
        <f t="shared" si="90"/>
        <v>0.13432835820895522</v>
      </c>
      <c r="BE130" s="7">
        <f t="shared" si="91"/>
        <v>5.3731343283582085</v>
      </c>
      <c r="BF130">
        <v>0.24</v>
      </c>
      <c r="BG130" s="7">
        <f t="shared" si="92"/>
        <v>4.1666666666666661</v>
      </c>
      <c r="BH130">
        <v>0.747</v>
      </c>
      <c r="BI130" s="7">
        <f t="shared" si="93"/>
        <v>3.6750000000000007</v>
      </c>
      <c r="BM130" t="s">
        <v>597</v>
      </c>
      <c r="BN130" s="7">
        <f t="shared" si="94"/>
        <v>24.281481481481485</v>
      </c>
      <c r="BO130">
        <v>50</v>
      </c>
      <c r="BP130">
        <v>8</v>
      </c>
      <c r="BQ130" s="2">
        <f t="shared" si="95"/>
        <v>0.16</v>
      </c>
      <c r="BR130" s="7">
        <f t="shared" si="96"/>
        <v>4.8148148148148149</v>
      </c>
      <c r="BS130">
        <v>27</v>
      </c>
      <c r="BT130" s="2">
        <f t="shared" si="97"/>
        <v>0.54</v>
      </c>
      <c r="BU130" s="7">
        <f t="shared" si="98"/>
        <v>4.8000000000000007</v>
      </c>
      <c r="BV130">
        <v>25</v>
      </c>
      <c r="BW130" s="2">
        <f t="shared" si="99"/>
        <v>0.5</v>
      </c>
      <c r="BX130" s="7">
        <f t="shared" si="130"/>
        <v>5</v>
      </c>
      <c r="BY130">
        <v>0</v>
      </c>
      <c r="BZ130" s="2">
        <f t="shared" si="100"/>
        <v>0</v>
      </c>
      <c r="CA130" s="7">
        <f t="shared" si="101"/>
        <v>0</v>
      </c>
      <c r="CB130">
        <v>0.25800000000000001</v>
      </c>
      <c r="CC130" s="7">
        <f t="shared" si="102"/>
        <v>5.6666666666666679</v>
      </c>
      <c r="CD130">
        <v>0.76</v>
      </c>
      <c r="CE130" s="7">
        <f t="shared" si="103"/>
        <v>4.0000000000000009</v>
      </c>
    </row>
    <row r="131" spans="1:83" x14ac:dyDescent="0.25">
      <c r="A131" t="s">
        <v>103</v>
      </c>
      <c r="B131" s="7">
        <f t="shared" ref="B131:B163" si="131">F131+I131+L131+O131+Q131+S131</f>
        <v>23.037400484596745</v>
      </c>
      <c r="C131">
        <v>428</v>
      </c>
      <c r="D131">
        <v>62</v>
      </c>
      <c r="E131" s="2">
        <f t="shared" ref="E131:E162" si="132">D131/C131</f>
        <v>0.14485981308411214</v>
      </c>
      <c r="F131" s="7">
        <f t="shared" ref="F131:F162" si="133">MAX(0,(MIN(10,(((E131-0.03)/(0.3-0.03))*10))))</f>
        <v>4.2540671512634116</v>
      </c>
      <c r="G131">
        <v>205</v>
      </c>
      <c r="H131" s="2">
        <f t="shared" ref="H131:H162" si="134">G131/C131</f>
        <v>0.47897196261682246</v>
      </c>
      <c r="I131" s="7">
        <f t="shared" ref="I131:I162" si="135">MAX(0,(MIN(10,(H131 - 0.3) / (0.8 - 0.3)*10)))</f>
        <v>3.5794392523364493</v>
      </c>
      <c r="J131">
        <v>201</v>
      </c>
      <c r="K131" s="2">
        <f t="shared" ref="K131:K162" si="136">J131/C131</f>
        <v>0.46962616822429909</v>
      </c>
      <c r="L131" s="7">
        <f t="shared" si="104"/>
        <v>4.3925233644859816</v>
      </c>
      <c r="M131">
        <v>11</v>
      </c>
      <c r="N131" s="2">
        <f t="shared" ref="N131:N162" si="137">M131/C131</f>
        <v>2.5700934579439252E-2</v>
      </c>
      <c r="O131" s="7">
        <f t="shared" ref="O131:O162" si="138">MAX(0,(MIN(10,(N131) / (0.25)*10)))</f>
        <v>1.02803738317757</v>
      </c>
      <c r="P131">
        <v>0.251</v>
      </c>
      <c r="Q131" s="7">
        <f t="shared" ref="Q131:Q162" si="139">MAX(0,(MIN(10,(P131 - 0.19) / (0.31 - 0.19)*10)))</f>
        <v>5.083333333333333</v>
      </c>
      <c r="R131">
        <v>0.78800000000000003</v>
      </c>
      <c r="S131" s="7">
        <f t="shared" si="108"/>
        <v>4.7000000000000011</v>
      </c>
      <c r="V131" t="s">
        <v>60</v>
      </c>
      <c r="W131" s="7">
        <f t="shared" ref="W131:W162" si="140">AA131+AD131+AG131+AJ131+AL131+AN131</f>
        <v>19.988473818646234</v>
      </c>
      <c r="X131">
        <v>145</v>
      </c>
      <c r="Y131">
        <v>31</v>
      </c>
      <c r="Z131" s="2">
        <f t="shared" ref="Z131:Z162" si="141">Y131/X131</f>
        <v>0.21379310344827587</v>
      </c>
      <c r="AA131" s="7">
        <f t="shared" ref="AA131:AA162" si="142">MAX(0,(MIN(10,(((Z131-0.03)/(0.3-0.03))*10))))</f>
        <v>6.8071519795657736</v>
      </c>
      <c r="AB131">
        <v>71</v>
      </c>
      <c r="AC131" s="2">
        <f t="shared" ref="AC131:AC162" si="143">AB131/X131</f>
        <v>0.48965517241379308</v>
      </c>
      <c r="AD131" s="7">
        <f t="shared" ref="AD131:AD162" si="144">MAX(0,(MIN(10,(AC131 - 0.3) / (0.8 - 0.3)*10)))</f>
        <v>3.7931034482758621</v>
      </c>
      <c r="AE131">
        <v>79</v>
      </c>
      <c r="AF131" s="2">
        <f t="shared" ref="AF131:AF162" si="145">AE131/X131</f>
        <v>0.54482758620689653</v>
      </c>
      <c r="AG131" s="7">
        <f t="shared" si="105"/>
        <v>5.8965517241379306</v>
      </c>
      <c r="AH131">
        <v>0</v>
      </c>
      <c r="AI131" s="2">
        <f t="shared" ref="AI131:AI162" si="146">AH131/X131</f>
        <v>0</v>
      </c>
      <c r="AJ131" s="7">
        <f t="shared" ref="AJ131:AJ162" si="147">MAX(0,(MIN(10,(AI131) / (0.25)*10)))</f>
        <v>0</v>
      </c>
      <c r="AK131">
        <v>0.19800000000000001</v>
      </c>
      <c r="AL131" s="7">
        <f t="shared" ref="AL131:AL162" si="148">MAX(0,(MIN(10,(AK131 - 0.19) / (0.31 - 0.19)*10)))</f>
        <v>0.66666666666666741</v>
      </c>
      <c r="AM131">
        <v>0.71299999999999997</v>
      </c>
      <c r="AN131" s="7">
        <f t="shared" si="129"/>
        <v>2.8249999999999997</v>
      </c>
      <c r="AQ131" t="s">
        <v>552</v>
      </c>
      <c r="AR131" s="7">
        <f t="shared" ref="AR131:AR194" si="149">AV131+AY131+BB131+BE131+BG131+BI131</f>
        <v>21.371625863151287</v>
      </c>
      <c r="AS131">
        <v>59</v>
      </c>
      <c r="AT131">
        <v>13</v>
      </c>
      <c r="AU131" s="2">
        <f t="shared" ref="AU131:AU194" si="150">AT131/AS131</f>
        <v>0.22033898305084745</v>
      </c>
      <c r="AV131" s="7">
        <f t="shared" ref="AV131:AV194" si="151">MAX(0,(MIN(10,(((AU131-0.03)/(0.3-0.03))*10))))</f>
        <v>7.0495919648462015</v>
      </c>
      <c r="AW131">
        <v>30</v>
      </c>
      <c r="AX131" s="2">
        <f t="shared" ref="AX131:AX194" si="152">AW131/AS131</f>
        <v>0.50847457627118642</v>
      </c>
      <c r="AY131" s="7">
        <f t="shared" ref="AY131:AY194" si="153">MAX(0,(MIN(10,(AX131 - 0.3) / (0.8 - 0.3)*10)))</f>
        <v>4.1694915254237284</v>
      </c>
      <c r="AZ131">
        <v>23</v>
      </c>
      <c r="BA131" s="2">
        <f t="shared" ref="BA131:BA194" si="154">AZ131/AS131</f>
        <v>0.38983050847457629</v>
      </c>
      <c r="BB131" s="7">
        <f t="shared" ref="BB131:BB194" si="155">MAX(1,(MIN(10,(BA131 - 0.25) / (0.75 - 0.25)*10)))</f>
        <v>2.796610169491526</v>
      </c>
      <c r="BC131">
        <v>2</v>
      </c>
      <c r="BD131" s="2">
        <f t="shared" ref="BD131:BD194" si="156">BC131/AS131</f>
        <v>3.3898305084745763E-2</v>
      </c>
      <c r="BE131" s="7">
        <f t="shared" ref="BE131:BE194" si="157">MAX(0,(MIN(10,(BD131) / (0.25)*10)))</f>
        <v>1.3559322033898304</v>
      </c>
      <c r="BF131">
        <v>0.214</v>
      </c>
      <c r="BG131" s="7">
        <f t="shared" ref="BG131:BG194" si="158">MAX(0,(MIN(10,(BF131 - 0.19) / (0.31 - 0.19)*10)))</f>
        <v>1.9999999999999996</v>
      </c>
      <c r="BH131">
        <v>0.76</v>
      </c>
      <c r="BI131" s="7">
        <f t="shared" ref="BI131:BI194" si="159">MAX(1,(MIN(10,(BH131 - 0.6) / (1 - 0.6)*10)))</f>
        <v>4.0000000000000009</v>
      </c>
      <c r="BM131" t="s">
        <v>202</v>
      </c>
      <c r="BN131" s="7">
        <f t="shared" ref="BN131:BN194" si="160">BR131+BU131+BX131+CA131+CC131+CE131</f>
        <v>24.241141141141142</v>
      </c>
      <c r="BO131">
        <v>74</v>
      </c>
      <c r="BP131">
        <v>9</v>
      </c>
      <c r="BQ131" s="2">
        <f t="shared" ref="BQ131:BQ194" si="161">BP131/BO131</f>
        <v>0.12162162162162163</v>
      </c>
      <c r="BR131" s="7">
        <f t="shared" ref="BR131:BR194" si="162">MAX(0,(MIN(10,(((BQ131-0.03)/(0.3-0.03))*10))))</f>
        <v>3.3933933933933935</v>
      </c>
      <c r="BS131">
        <v>38</v>
      </c>
      <c r="BT131" s="2">
        <f t="shared" ref="BT131:BT194" si="163">BS131/BO131</f>
        <v>0.51351351351351349</v>
      </c>
      <c r="BU131" s="7">
        <f t="shared" ref="BU131:BU194" si="164">MAX(0,(MIN(10,(BT131 - 0.3) / (0.8 - 0.3)*10)))</f>
        <v>4.2702702702702702</v>
      </c>
      <c r="BV131">
        <v>34</v>
      </c>
      <c r="BW131" s="2">
        <f t="shared" ref="BW131:BW194" si="165">BV131/BO131</f>
        <v>0.45945945945945948</v>
      </c>
      <c r="BX131" s="7">
        <f t="shared" si="130"/>
        <v>4.1891891891891895</v>
      </c>
      <c r="BY131">
        <v>3</v>
      </c>
      <c r="BZ131" s="2">
        <f t="shared" ref="BZ131:BZ194" si="166">BY131/BO131</f>
        <v>4.0540540540540543E-2</v>
      </c>
      <c r="CA131" s="7">
        <f t="shared" ref="CA131:CA194" si="167">MAX(0,(MIN(10,(BZ131) / (0.25)*10)))</f>
        <v>1.6216216216216217</v>
      </c>
      <c r="CB131">
        <v>0.26400000000000001</v>
      </c>
      <c r="CC131" s="7">
        <f t="shared" ref="CC131:CC194" si="168">MAX(0,(MIN(10,(CB131 - 0.19) / (0.31 - 0.19)*10)))</f>
        <v>6.1666666666666679</v>
      </c>
      <c r="CD131">
        <v>0.78400000000000003</v>
      </c>
      <c r="CE131" s="7">
        <f t="shared" ref="CE131:CE194" si="169">MAX(0,(MIN(10,(CD131 - 0.6) / (1 - 0.6)*10)))</f>
        <v>4.6000000000000014</v>
      </c>
    </row>
    <row r="132" spans="1:83" x14ac:dyDescent="0.25">
      <c r="A132" t="s">
        <v>86</v>
      </c>
      <c r="B132" s="7">
        <f t="shared" si="131"/>
        <v>22.850533108866443</v>
      </c>
      <c r="C132">
        <v>264</v>
      </c>
      <c r="D132">
        <v>29</v>
      </c>
      <c r="E132" s="2">
        <f t="shared" si="132"/>
        <v>0.10984848484848485</v>
      </c>
      <c r="F132" s="7">
        <f t="shared" si="133"/>
        <v>2.957351290684624</v>
      </c>
      <c r="G132">
        <v>124</v>
      </c>
      <c r="H132" s="2">
        <f t="shared" si="134"/>
        <v>0.46969696969696972</v>
      </c>
      <c r="I132" s="7">
        <f t="shared" si="135"/>
        <v>3.3939393939393945</v>
      </c>
      <c r="J132">
        <v>120</v>
      </c>
      <c r="K132" s="2">
        <f t="shared" si="136"/>
        <v>0.45454545454545453</v>
      </c>
      <c r="L132" s="7">
        <f t="shared" ref="L132:L163" si="170">MAX(1,(MIN(10,(K132 - 0.25) / (0.75 - 0.25)*10)))</f>
        <v>4.0909090909090908</v>
      </c>
      <c r="M132">
        <v>0</v>
      </c>
      <c r="N132" s="2">
        <f t="shared" si="137"/>
        <v>0</v>
      </c>
      <c r="O132" s="7">
        <f t="shared" si="138"/>
        <v>0</v>
      </c>
      <c r="P132">
        <v>0.28100000000000003</v>
      </c>
      <c r="Q132" s="7">
        <f t="shared" si="139"/>
        <v>7.5833333333333357</v>
      </c>
      <c r="R132">
        <v>0.79300000000000004</v>
      </c>
      <c r="S132" s="7">
        <f t="shared" si="108"/>
        <v>4.8250000000000011</v>
      </c>
      <c r="V132" t="s">
        <v>156</v>
      </c>
      <c r="W132" s="7">
        <f t="shared" si="140"/>
        <v>19.767292644757433</v>
      </c>
      <c r="X132">
        <v>142</v>
      </c>
      <c r="Y132">
        <v>18</v>
      </c>
      <c r="Z132" s="2">
        <f t="shared" si="141"/>
        <v>0.12676056338028169</v>
      </c>
      <c r="AA132" s="7">
        <f t="shared" si="142"/>
        <v>3.5837245696400624</v>
      </c>
      <c r="AB132">
        <v>63</v>
      </c>
      <c r="AC132" s="2">
        <f t="shared" si="143"/>
        <v>0.44366197183098594</v>
      </c>
      <c r="AD132" s="7">
        <f t="shared" si="144"/>
        <v>2.8732394366197189</v>
      </c>
      <c r="AE132">
        <v>42</v>
      </c>
      <c r="AF132" s="2">
        <f t="shared" si="145"/>
        <v>0.29577464788732394</v>
      </c>
      <c r="AG132" s="7">
        <f t="shared" ref="AG132:AG174" si="171">MAX(1,(MIN(10,(AF132 - 0.25) / (0.75 - 0.25)*10)))</f>
        <v>1</v>
      </c>
      <c r="AH132">
        <v>14</v>
      </c>
      <c r="AI132" s="2">
        <f t="shared" si="146"/>
        <v>9.8591549295774641E-2</v>
      </c>
      <c r="AJ132" s="7">
        <f t="shared" si="147"/>
        <v>3.9436619718309855</v>
      </c>
      <c r="AK132">
        <v>0.249</v>
      </c>
      <c r="AL132" s="7">
        <f t="shared" si="148"/>
        <v>4.9166666666666661</v>
      </c>
      <c r="AM132">
        <v>0.73799999999999999</v>
      </c>
      <c r="AN132" s="7">
        <f t="shared" si="129"/>
        <v>3.45</v>
      </c>
      <c r="AQ132" t="s">
        <v>216</v>
      </c>
      <c r="AR132" s="7">
        <f t="shared" si="149"/>
        <v>21.360185185185181</v>
      </c>
      <c r="AS132">
        <v>50</v>
      </c>
      <c r="AT132">
        <v>4</v>
      </c>
      <c r="AU132" s="2">
        <f t="shared" si="150"/>
        <v>0.08</v>
      </c>
      <c r="AV132" s="7">
        <f t="shared" si="151"/>
        <v>1.8518518518518516</v>
      </c>
      <c r="AW132">
        <v>27</v>
      </c>
      <c r="AX132" s="2">
        <f t="shared" si="152"/>
        <v>0.54</v>
      </c>
      <c r="AY132" s="7">
        <f t="shared" si="153"/>
        <v>4.8000000000000007</v>
      </c>
      <c r="AZ132">
        <v>21</v>
      </c>
      <c r="BA132" s="2">
        <f t="shared" si="154"/>
        <v>0.42</v>
      </c>
      <c r="BB132" s="7">
        <f t="shared" si="155"/>
        <v>3.3999999999999995</v>
      </c>
      <c r="BC132">
        <v>4</v>
      </c>
      <c r="BD132" s="2">
        <f t="shared" si="156"/>
        <v>0.08</v>
      </c>
      <c r="BE132" s="7">
        <f t="shared" si="157"/>
        <v>3.2</v>
      </c>
      <c r="BF132">
        <v>0.26</v>
      </c>
      <c r="BG132" s="7">
        <f t="shared" si="158"/>
        <v>5.8333333333333339</v>
      </c>
      <c r="BH132">
        <v>0.69099999999999995</v>
      </c>
      <c r="BI132" s="7">
        <f t="shared" si="159"/>
        <v>2.2749999999999995</v>
      </c>
      <c r="BM132" t="s">
        <v>59</v>
      </c>
      <c r="BN132" s="7">
        <f t="shared" si="160"/>
        <v>24.238492063492064</v>
      </c>
      <c r="BO132">
        <v>70</v>
      </c>
      <c r="BP132">
        <v>6</v>
      </c>
      <c r="BQ132" s="2">
        <f t="shared" si="161"/>
        <v>8.5714285714285715E-2</v>
      </c>
      <c r="BR132" s="7">
        <f t="shared" si="162"/>
        <v>2.0634920634920633</v>
      </c>
      <c r="BS132">
        <v>34</v>
      </c>
      <c r="BT132" s="2">
        <f t="shared" si="163"/>
        <v>0.48571428571428571</v>
      </c>
      <c r="BU132" s="7">
        <f t="shared" si="164"/>
        <v>3.7142857142857144</v>
      </c>
      <c r="BV132">
        <v>30</v>
      </c>
      <c r="BW132" s="2">
        <f t="shared" si="165"/>
        <v>0.42857142857142855</v>
      </c>
      <c r="BX132" s="7">
        <f t="shared" si="130"/>
        <v>3.5714285714285712</v>
      </c>
      <c r="BY132">
        <v>3</v>
      </c>
      <c r="BZ132" s="2">
        <f t="shared" si="166"/>
        <v>4.2857142857142858E-2</v>
      </c>
      <c r="CA132" s="7">
        <f t="shared" si="167"/>
        <v>1.7142857142857144</v>
      </c>
      <c r="CB132">
        <v>0.29199999999999998</v>
      </c>
      <c r="CC132" s="7">
        <f t="shared" si="168"/>
        <v>8.4999999999999982</v>
      </c>
      <c r="CD132">
        <v>0.78700000000000003</v>
      </c>
      <c r="CE132" s="7">
        <f t="shared" si="169"/>
        <v>4.6750000000000016</v>
      </c>
    </row>
    <row r="133" spans="1:83" x14ac:dyDescent="0.25">
      <c r="A133" t="s">
        <v>168</v>
      </c>
      <c r="B133" s="7">
        <f t="shared" si="131"/>
        <v>22.65120793382215</v>
      </c>
      <c r="C133">
        <v>394</v>
      </c>
      <c r="D133">
        <v>73</v>
      </c>
      <c r="E133" s="2">
        <f t="shared" si="132"/>
        <v>0.18527918781725888</v>
      </c>
      <c r="F133" s="7">
        <f t="shared" si="133"/>
        <v>5.751081030268848</v>
      </c>
      <c r="G133">
        <v>215</v>
      </c>
      <c r="H133" s="2">
        <f t="shared" si="134"/>
        <v>0.54568527918781728</v>
      </c>
      <c r="I133" s="7">
        <f t="shared" si="135"/>
        <v>4.9137055837563457</v>
      </c>
      <c r="J133">
        <v>188</v>
      </c>
      <c r="K133" s="2">
        <f t="shared" si="136"/>
        <v>0.47715736040609136</v>
      </c>
      <c r="L133" s="7">
        <f t="shared" si="170"/>
        <v>4.5431472081218267</v>
      </c>
      <c r="M133">
        <v>12</v>
      </c>
      <c r="N133" s="2">
        <f t="shared" si="137"/>
        <v>3.0456852791878174E-2</v>
      </c>
      <c r="O133" s="7">
        <f t="shared" si="138"/>
        <v>1.218274111675127</v>
      </c>
      <c r="P133">
        <v>0.223</v>
      </c>
      <c r="Q133" s="7">
        <f t="shared" si="139"/>
        <v>2.75</v>
      </c>
      <c r="R133">
        <v>0.73899999999999999</v>
      </c>
      <c r="S133" s="7">
        <f t="shared" si="108"/>
        <v>3.4750000000000005</v>
      </c>
      <c r="V133" t="s">
        <v>205</v>
      </c>
      <c r="W133" s="7">
        <f t="shared" si="140"/>
        <v>19.635464961364242</v>
      </c>
      <c r="X133">
        <v>139</v>
      </c>
      <c r="Y133">
        <v>11</v>
      </c>
      <c r="Z133" s="2">
        <f t="shared" si="141"/>
        <v>7.9136690647482008E-2</v>
      </c>
      <c r="AA133" s="7">
        <f t="shared" si="142"/>
        <v>1.8198774313882224</v>
      </c>
      <c r="AB133">
        <v>69</v>
      </c>
      <c r="AC133" s="2">
        <f t="shared" si="143"/>
        <v>0.49640287769784175</v>
      </c>
      <c r="AD133" s="7">
        <f t="shared" si="144"/>
        <v>3.928057553956835</v>
      </c>
      <c r="AE133">
        <v>44</v>
      </c>
      <c r="AF133" s="2">
        <f t="shared" si="145"/>
        <v>0.31654676258992803</v>
      </c>
      <c r="AG133" s="7">
        <f t="shared" si="171"/>
        <v>1.3309352517985606</v>
      </c>
      <c r="AH133">
        <v>9</v>
      </c>
      <c r="AI133" s="2">
        <f t="shared" si="146"/>
        <v>6.4748201438848921E-2</v>
      </c>
      <c r="AJ133" s="7">
        <f t="shared" si="147"/>
        <v>2.5899280575539567</v>
      </c>
      <c r="AK133">
        <v>0.26400000000000001</v>
      </c>
      <c r="AL133" s="7">
        <f t="shared" si="148"/>
        <v>6.1666666666666679</v>
      </c>
      <c r="AM133">
        <v>0.752</v>
      </c>
      <c r="AN133" s="7">
        <f t="shared" si="129"/>
        <v>3.8000000000000007</v>
      </c>
      <c r="AQ133" t="s">
        <v>178</v>
      </c>
      <c r="AR133" s="7">
        <f t="shared" si="149"/>
        <v>21.316358024691354</v>
      </c>
      <c r="AS133">
        <v>60</v>
      </c>
      <c r="AT133">
        <v>4</v>
      </c>
      <c r="AU133" s="2">
        <f t="shared" si="150"/>
        <v>6.6666666666666666E-2</v>
      </c>
      <c r="AV133" s="7">
        <f t="shared" si="151"/>
        <v>1.3580246913580245</v>
      </c>
      <c r="AW133">
        <v>22</v>
      </c>
      <c r="AX133" s="2">
        <f t="shared" si="152"/>
        <v>0.36666666666666664</v>
      </c>
      <c r="AY133" s="7">
        <f t="shared" si="153"/>
        <v>1.333333333333333</v>
      </c>
      <c r="AZ133">
        <v>31</v>
      </c>
      <c r="BA133" s="2">
        <f t="shared" si="154"/>
        <v>0.51666666666666672</v>
      </c>
      <c r="BB133" s="7">
        <f t="shared" si="155"/>
        <v>5.3333333333333339</v>
      </c>
      <c r="BC133">
        <v>1</v>
      </c>
      <c r="BD133" s="2">
        <f t="shared" si="156"/>
        <v>1.6666666666666666E-2</v>
      </c>
      <c r="BE133" s="7">
        <f t="shared" si="157"/>
        <v>0.66666666666666663</v>
      </c>
      <c r="BF133">
        <v>0.29199999999999998</v>
      </c>
      <c r="BG133" s="7">
        <f t="shared" si="158"/>
        <v>8.4999999999999982</v>
      </c>
      <c r="BH133">
        <v>0.76500000000000001</v>
      </c>
      <c r="BI133" s="7">
        <f t="shared" si="159"/>
        <v>4.1250000000000009</v>
      </c>
      <c r="BM133" t="s">
        <v>214</v>
      </c>
      <c r="BN133" s="7">
        <f t="shared" si="160"/>
        <v>24.192069243156201</v>
      </c>
      <c r="BO133">
        <v>69</v>
      </c>
      <c r="BP133">
        <v>12</v>
      </c>
      <c r="BQ133" s="2">
        <f t="shared" si="161"/>
        <v>0.17391304347826086</v>
      </c>
      <c r="BR133" s="7">
        <f t="shared" si="162"/>
        <v>5.330112721417068</v>
      </c>
      <c r="BS133">
        <v>29</v>
      </c>
      <c r="BT133" s="2">
        <f t="shared" si="163"/>
        <v>0.42028985507246375</v>
      </c>
      <c r="BU133" s="7">
        <f t="shared" si="164"/>
        <v>2.4057971014492754</v>
      </c>
      <c r="BV133">
        <v>38</v>
      </c>
      <c r="BW133" s="2">
        <f t="shared" si="165"/>
        <v>0.55072463768115942</v>
      </c>
      <c r="BX133" s="7">
        <f t="shared" si="130"/>
        <v>6.0144927536231885</v>
      </c>
      <c r="BY133">
        <v>0</v>
      </c>
      <c r="BZ133" s="2">
        <f t="shared" si="166"/>
        <v>0</v>
      </c>
      <c r="CA133" s="7">
        <f t="shared" si="167"/>
        <v>0</v>
      </c>
      <c r="CB133">
        <v>0.255</v>
      </c>
      <c r="CC133" s="7">
        <f t="shared" si="168"/>
        <v>5.4166666666666679</v>
      </c>
      <c r="CD133">
        <v>0.80100000000000005</v>
      </c>
      <c r="CE133" s="7">
        <f t="shared" si="169"/>
        <v>5.0250000000000021</v>
      </c>
    </row>
    <row r="134" spans="1:83" x14ac:dyDescent="0.25">
      <c r="A134" t="s">
        <v>165</v>
      </c>
      <c r="B134" s="7">
        <f t="shared" si="131"/>
        <v>22.563380178597569</v>
      </c>
      <c r="C134">
        <v>506</v>
      </c>
      <c r="D134">
        <v>61</v>
      </c>
      <c r="E134" s="2">
        <f t="shared" si="132"/>
        <v>0.12055335968379446</v>
      </c>
      <c r="F134" s="7">
        <f t="shared" si="133"/>
        <v>3.3538281364368316</v>
      </c>
      <c r="G134">
        <v>220</v>
      </c>
      <c r="H134" s="2">
        <f t="shared" si="134"/>
        <v>0.43478260869565216</v>
      </c>
      <c r="I134" s="7">
        <f t="shared" si="135"/>
        <v>2.6956521739130435</v>
      </c>
      <c r="J134">
        <v>269</v>
      </c>
      <c r="K134" s="2">
        <f t="shared" si="136"/>
        <v>0.53162055335968383</v>
      </c>
      <c r="L134" s="7">
        <f t="shared" si="170"/>
        <v>5.6324110671936767</v>
      </c>
      <c r="M134">
        <v>16</v>
      </c>
      <c r="N134" s="2">
        <f t="shared" si="137"/>
        <v>3.1620553359683792E-2</v>
      </c>
      <c r="O134" s="7">
        <f t="shared" si="138"/>
        <v>1.2648221343873516</v>
      </c>
      <c r="P134">
        <v>0.26400000000000001</v>
      </c>
      <c r="Q134" s="7">
        <f t="shared" si="139"/>
        <v>6.1666666666666679</v>
      </c>
      <c r="R134">
        <v>0.73799999999999999</v>
      </c>
      <c r="S134" s="7">
        <f t="shared" si="108"/>
        <v>3.45</v>
      </c>
      <c r="V134" t="s">
        <v>110</v>
      </c>
      <c r="W134" s="7">
        <f t="shared" si="140"/>
        <v>19.586511885019348</v>
      </c>
      <c r="X134">
        <v>134</v>
      </c>
      <c r="Y134">
        <v>13</v>
      </c>
      <c r="Z134" s="2">
        <f t="shared" si="141"/>
        <v>9.7014925373134331E-2</v>
      </c>
      <c r="AA134" s="7">
        <f t="shared" si="142"/>
        <v>2.4820342730790492</v>
      </c>
      <c r="AB134">
        <v>62</v>
      </c>
      <c r="AC134" s="2">
        <f t="shared" si="143"/>
        <v>0.46268656716417911</v>
      </c>
      <c r="AD134" s="7">
        <f t="shared" si="144"/>
        <v>3.2537313432835822</v>
      </c>
      <c r="AE134">
        <v>64</v>
      </c>
      <c r="AF134" s="2">
        <f t="shared" si="145"/>
        <v>0.47761194029850745</v>
      </c>
      <c r="AG134" s="7">
        <f t="shared" si="171"/>
        <v>4.5522388059701493</v>
      </c>
      <c r="AH134">
        <v>1</v>
      </c>
      <c r="AI134" s="2">
        <f t="shared" si="146"/>
        <v>7.462686567164179E-3</v>
      </c>
      <c r="AJ134" s="7">
        <f t="shared" si="147"/>
        <v>0.29850746268656714</v>
      </c>
      <c r="AK134">
        <v>0.25600000000000001</v>
      </c>
      <c r="AL134" s="7">
        <f t="shared" si="148"/>
        <v>5.5</v>
      </c>
      <c r="AM134">
        <v>0.74</v>
      </c>
      <c r="AN134" s="7">
        <f t="shared" si="129"/>
        <v>3.5000000000000004</v>
      </c>
      <c r="AQ134" t="s">
        <v>27</v>
      </c>
      <c r="AR134" s="7">
        <f t="shared" si="149"/>
        <v>21.303166935050996</v>
      </c>
      <c r="AS134">
        <v>69</v>
      </c>
      <c r="AT134">
        <v>5</v>
      </c>
      <c r="AU134" s="2">
        <f t="shared" si="150"/>
        <v>7.2463768115942032E-2</v>
      </c>
      <c r="AV134" s="7">
        <f t="shared" si="151"/>
        <v>1.5727321524422975</v>
      </c>
      <c r="AW134">
        <v>42</v>
      </c>
      <c r="AX134" s="2">
        <f t="shared" si="152"/>
        <v>0.60869565217391308</v>
      </c>
      <c r="AY134" s="7">
        <f t="shared" si="153"/>
        <v>6.1739130434782616</v>
      </c>
      <c r="AZ134">
        <v>24</v>
      </c>
      <c r="BA134" s="2">
        <f t="shared" si="154"/>
        <v>0.34782608695652173</v>
      </c>
      <c r="BB134" s="7">
        <f t="shared" si="155"/>
        <v>1.9565217391304346</v>
      </c>
      <c r="BC134">
        <v>0</v>
      </c>
      <c r="BD134" s="2">
        <f t="shared" si="156"/>
        <v>0</v>
      </c>
      <c r="BE134" s="7">
        <f t="shared" si="157"/>
        <v>0</v>
      </c>
      <c r="BF134">
        <v>0.27400000000000002</v>
      </c>
      <c r="BG134" s="7">
        <f t="shared" si="158"/>
        <v>7.0000000000000018</v>
      </c>
      <c r="BH134">
        <v>0.78400000000000003</v>
      </c>
      <c r="BI134" s="7">
        <f t="shared" si="159"/>
        <v>4.6000000000000014</v>
      </c>
      <c r="BM134" t="s">
        <v>272</v>
      </c>
      <c r="BN134" s="7">
        <f t="shared" si="160"/>
        <v>24.172431302270013</v>
      </c>
      <c r="BO134">
        <v>62</v>
      </c>
      <c r="BP134">
        <v>8</v>
      </c>
      <c r="BQ134" s="2">
        <f t="shared" si="161"/>
        <v>0.12903225806451613</v>
      </c>
      <c r="BR134" s="7">
        <f t="shared" si="162"/>
        <v>3.6678614097968931</v>
      </c>
      <c r="BS134">
        <v>32</v>
      </c>
      <c r="BT134" s="2">
        <f t="shared" si="163"/>
        <v>0.5161290322580645</v>
      </c>
      <c r="BU134" s="7">
        <f t="shared" si="164"/>
        <v>4.32258064516129</v>
      </c>
      <c r="BV134">
        <v>33</v>
      </c>
      <c r="BW134" s="2">
        <f t="shared" si="165"/>
        <v>0.532258064516129</v>
      </c>
      <c r="BX134" s="7">
        <f t="shared" si="130"/>
        <v>5.6451612903225801</v>
      </c>
      <c r="BY134">
        <v>1</v>
      </c>
      <c r="BZ134" s="2">
        <f t="shared" si="166"/>
        <v>1.6129032258064516E-2</v>
      </c>
      <c r="CA134" s="7">
        <f t="shared" si="167"/>
        <v>0.64516129032258063</v>
      </c>
      <c r="CB134">
        <v>0.26700000000000002</v>
      </c>
      <c r="CC134" s="7">
        <f t="shared" si="168"/>
        <v>6.4166666666666679</v>
      </c>
      <c r="CD134">
        <v>0.73899999999999999</v>
      </c>
      <c r="CE134" s="7">
        <f t="shared" si="169"/>
        <v>3.4750000000000005</v>
      </c>
    </row>
    <row r="135" spans="1:83" x14ac:dyDescent="0.25">
      <c r="A135" t="s">
        <v>110</v>
      </c>
      <c r="B135" s="7">
        <f t="shared" si="131"/>
        <v>22.554312354312358</v>
      </c>
      <c r="C135">
        <v>286</v>
      </c>
      <c r="D135">
        <v>30</v>
      </c>
      <c r="E135" s="2">
        <f t="shared" si="132"/>
        <v>0.1048951048951049</v>
      </c>
      <c r="F135" s="7">
        <f t="shared" si="133"/>
        <v>2.7738927738927739</v>
      </c>
      <c r="G135">
        <v>146</v>
      </c>
      <c r="H135" s="2">
        <f t="shared" si="134"/>
        <v>0.51048951048951052</v>
      </c>
      <c r="I135" s="7">
        <f t="shared" si="135"/>
        <v>4.2097902097902109</v>
      </c>
      <c r="J135">
        <v>128</v>
      </c>
      <c r="K135" s="2">
        <f t="shared" si="136"/>
        <v>0.44755244755244755</v>
      </c>
      <c r="L135" s="7">
        <f t="shared" si="170"/>
        <v>3.9510489510489508</v>
      </c>
      <c r="M135">
        <v>3</v>
      </c>
      <c r="N135" s="2">
        <f t="shared" si="137"/>
        <v>1.048951048951049E-2</v>
      </c>
      <c r="O135" s="7">
        <f t="shared" si="138"/>
        <v>0.41958041958041958</v>
      </c>
      <c r="P135">
        <v>0.27100000000000002</v>
      </c>
      <c r="Q135" s="7">
        <f t="shared" si="139"/>
        <v>6.7500000000000018</v>
      </c>
      <c r="R135">
        <v>0.77800000000000002</v>
      </c>
      <c r="S135" s="7">
        <f t="shared" si="108"/>
        <v>4.4500000000000011</v>
      </c>
      <c r="V135" t="s">
        <v>76</v>
      </c>
      <c r="W135" s="7">
        <f t="shared" si="140"/>
        <v>19.499691358024691</v>
      </c>
      <c r="X135">
        <v>150</v>
      </c>
      <c r="Y135">
        <v>10</v>
      </c>
      <c r="Z135" s="2">
        <f t="shared" si="141"/>
        <v>6.6666666666666666E-2</v>
      </c>
      <c r="AA135" s="7">
        <f t="shared" si="142"/>
        <v>1.3580246913580245</v>
      </c>
      <c r="AB135">
        <v>84</v>
      </c>
      <c r="AC135" s="2">
        <f t="shared" si="143"/>
        <v>0.56000000000000005</v>
      </c>
      <c r="AD135" s="7">
        <f t="shared" si="144"/>
        <v>5.2000000000000011</v>
      </c>
      <c r="AE135">
        <v>57</v>
      </c>
      <c r="AF135" s="2">
        <f t="shared" si="145"/>
        <v>0.38</v>
      </c>
      <c r="AG135" s="7">
        <f t="shared" si="171"/>
        <v>2.6</v>
      </c>
      <c r="AH135">
        <v>4</v>
      </c>
      <c r="AI135" s="2">
        <f t="shared" si="146"/>
        <v>2.6666666666666668E-2</v>
      </c>
      <c r="AJ135" s="7">
        <f t="shared" si="147"/>
        <v>1.0666666666666667</v>
      </c>
      <c r="AK135">
        <v>0.26800000000000002</v>
      </c>
      <c r="AL135" s="7">
        <f t="shared" si="148"/>
        <v>6.5000000000000018</v>
      </c>
      <c r="AM135">
        <v>0.71099999999999997</v>
      </c>
      <c r="AN135" s="7">
        <f t="shared" si="129"/>
        <v>2.7749999999999995</v>
      </c>
      <c r="AQ135" t="s">
        <v>102</v>
      </c>
      <c r="AR135" s="7">
        <f t="shared" si="149"/>
        <v>21.277230046948354</v>
      </c>
      <c r="AS135">
        <v>71</v>
      </c>
      <c r="AT135">
        <v>6</v>
      </c>
      <c r="AU135" s="2">
        <f t="shared" si="150"/>
        <v>8.4507042253521125E-2</v>
      </c>
      <c r="AV135" s="7">
        <f t="shared" si="151"/>
        <v>2.0187793427230045</v>
      </c>
      <c r="AW135">
        <v>33</v>
      </c>
      <c r="AX135" s="2">
        <f t="shared" si="152"/>
        <v>0.46478873239436619</v>
      </c>
      <c r="AY135" s="7">
        <f t="shared" si="153"/>
        <v>3.295774647887324</v>
      </c>
      <c r="AZ135">
        <v>43</v>
      </c>
      <c r="BA135" s="2">
        <f t="shared" si="154"/>
        <v>0.60563380281690138</v>
      </c>
      <c r="BB135" s="7">
        <f t="shared" si="155"/>
        <v>7.112676056338028</v>
      </c>
      <c r="BC135">
        <v>0</v>
      </c>
      <c r="BD135" s="2">
        <f t="shared" si="156"/>
        <v>0</v>
      </c>
      <c r="BE135" s="7">
        <f t="shared" si="157"/>
        <v>0</v>
      </c>
      <c r="BF135">
        <v>0.26500000000000001</v>
      </c>
      <c r="BG135" s="7">
        <f t="shared" si="158"/>
        <v>6.2500000000000009</v>
      </c>
      <c r="BH135">
        <v>0.70399999999999996</v>
      </c>
      <c r="BI135" s="7">
        <f t="shared" si="159"/>
        <v>2.5999999999999996</v>
      </c>
      <c r="BM135" t="s">
        <v>593</v>
      </c>
      <c r="BN135" s="7">
        <f t="shared" si="160"/>
        <v>24.122792022792027</v>
      </c>
      <c r="BO135">
        <v>26</v>
      </c>
      <c r="BP135">
        <v>4</v>
      </c>
      <c r="BQ135" s="2">
        <f t="shared" si="161"/>
        <v>0.15384615384615385</v>
      </c>
      <c r="BR135" s="7">
        <f t="shared" si="162"/>
        <v>4.5868945868945872</v>
      </c>
      <c r="BS135">
        <v>13</v>
      </c>
      <c r="BT135" s="2">
        <f t="shared" si="163"/>
        <v>0.5</v>
      </c>
      <c r="BU135" s="7">
        <f t="shared" si="164"/>
        <v>4</v>
      </c>
      <c r="BV135">
        <v>12</v>
      </c>
      <c r="BW135" s="2">
        <f t="shared" si="165"/>
        <v>0.46153846153846156</v>
      </c>
      <c r="BX135" s="7">
        <f t="shared" si="130"/>
        <v>4.2307692307692317</v>
      </c>
      <c r="BY135">
        <v>1</v>
      </c>
      <c r="BZ135" s="2">
        <f t="shared" si="166"/>
        <v>3.8461538461538464E-2</v>
      </c>
      <c r="CA135" s="7">
        <f t="shared" si="167"/>
        <v>1.5384615384615385</v>
      </c>
      <c r="CB135">
        <v>0.26400000000000001</v>
      </c>
      <c r="CC135" s="7">
        <f t="shared" si="168"/>
        <v>6.1666666666666679</v>
      </c>
      <c r="CD135">
        <v>0.74399999999999999</v>
      </c>
      <c r="CE135" s="7">
        <f t="shared" si="169"/>
        <v>3.6000000000000005</v>
      </c>
    </row>
    <row r="136" spans="1:83" x14ac:dyDescent="0.25">
      <c r="A136" t="s">
        <v>101</v>
      </c>
      <c r="B136" s="7">
        <f t="shared" si="131"/>
        <v>22.373658669151336</v>
      </c>
      <c r="C136">
        <v>477</v>
      </c>
      <c r="D136">
        <v>86</v>
      </c>
      <c r="E136" s="2">
        <f t="shared" si="132"/>
        <v>0.18029350104821804</v>
      </c>
      <c r="F136" s="7">
        <f t="shared" si="133"/>
        <v>5.5664259647488157</v>
      </c>
      <c r="G136">
        <v>224</v>
      </c>
      <c r="H136" s="2">
        <f t="shared" si="134"/>
        <v>0.46960167714884699</v>
      </c>
      <c r="I136" s="7">
        <f t="shared" si="135"/>
        <v>3.3920335429769399</v>
      </c>
      <c r="J136">
        <v>207</v>
      </c>
      <c r="K136" s="2">
        <f t="shared" si="136"/>
        <v>0.43396226415094341</v>
      </c>
      <c r="L136" s="7">
        <f t="shared" si="170"/>
        <v>3.6792452830188682</v>
      </c>
      <c r="M136">
        <v>5</v>
      </c>
      <c r="N136" s="2">
        <f t="shared" si="137"/>
        <v>1.0482180293501049E-2</v>
      </c>
      <c r="O136" s="7">
        <f t="shared" si="138"/>
        <v>0.41928721174004197</v>
      </c>
      <c r="P136">
        <v>0.24</v>
      </c>
      <c r="Q136" s="7">
        <f t="shared" si="139"/>
        <v>4.1666666666666661</v>
      </c>
      <c r="R136">
        <v>0.80600000000000005</v>
      </c>
      <c r="S136" s="7">
        <f t="shared" si="108"/>
        <v>5.1500000000000012</v>
      </c>
      <c r="V136" t="s">
        <v>184</v>
      </c>
      <c r="W136" s="7">
        <f t="shared" si="140"/>
        <v>19.403422409751528</v>
      </c>
      <c r="X136">
        <v>158</v>
      </c>
      <c r="Y136">
        <v>8</v>
      </c>
      <c r="Z136" s="2">
        <f t="shared" si="141"/>
        <v>5.0632911392405063E-2</v>
      </c>
      <c r="AA136" s="7">
        <f t="shared" si="142"/>
        <v>0.76418190342240966</v>
      </c>
      <c r="AB136">
        <v>74</v>
      </c>
      <c r="AC136" s="2">
        <f t="shared" si="143"/>
        <v>0.46835443037974683</v>
      </c>
      <c r="AD136" s="7">
        <f t="shared" si="144"/>
        <v>3.3670886075949369</v>
      </c>
      <c r="AE136">
        <v>53</v>
      </c>
      <c r="AF136" s="2">
        <f t="shared" si="145"/>
        <v>0.33544303797468356</v>
      </c>
      <c r="AG136" s="7">
        <f t="shared" si="171"/>
        <v>1.7088607594936711</v>
      </c>
      <c r="AH136">
        <v>20</v>
      </c>
      <c r="AI136" s="2">
        <f t="shared" si="146"/>
        <v>0.12658227848101267</v>
      </c>
      <c r="AJ136" s="7">
        <f t="shared" si="147"/>
        <v>5.0632911392405067</v>
      </c>
      <c r="AK136">
        <v>0.27100000000000002</v>
      </c>
      <c r="AL136" s="7">
        <f t="shared" si="148"/>
        <v>6.7500000000000018</v>
      </c>
      <c r="AM136">
        <v>0.67</v>
      </c>
      <c r="AN136" s="7">
        <f t="shared" si="129"/>
        <v>1.7500000000000016</v>
      </c>
      <c r="AQ136" t="s">
        <v>72</v>
      </c>
      <c r="AR136" s="7">
        <f t="shared" si="149"/>
        <v>21.25899470899471</v>
      </c>
      <c r="AS136">
        <v>70</v>
      </c>
      <c r="AT136">
        <v>11</v>
      </c>
      <c r="AU136" s="2">
        <f t="shared" si="150"/>
        <v>0.15714285714285714</v>
      </c>
      <c r="AV136" s="7">
        <f t="shared" si="151"/>
        <v>4.7089947089947088</v>
      </c>
      <c r="AW136">
        <v>35</v>
      </c>
      <c r="AX136" s="2">
        <f t="shared" si="152"/>
        <v>0.5</v>
      </c>
      <c r="AY136" s="7">
        <f t="shared" si="153"/>
        <v>4</v>
      </c>
      <c r="AZ136">
        <v>31</v>
      </c>
      <c r="BA136" s="2">
        <f t="shared" si="154"/>
        <v>0.44285714285714284</v>
      </c>
      <c r="BB136" s="7">
        <f t="shared" si="155"/>
        <v>3.8571428571428568</v>
      </c>
      <c r="BC136">
        <v>9</v>
      </c>
      <c r="BD136" s="2">
        <f t="shared" si="156"/>
        <v>0.12857142857142856</v>
      </c>
      <c r="BE136" s="7">
        <f t="shared" si="157"/>
        <v>5.1428571428571423</v>
      </c>
      <c r="BF136">
        <v>0.21099999999999999</v>
      </c>
      <c r="BG136" s="7">
        <f t="shared" si="158"/>
        <v>1.7499999999999993</v>
      </c>
      <c r="BH136">
        <v>0.67200000000000004</v>
      </c>
      <c r="BI136" s="7">
        <f t="shared" si="159"/>
        <v>1.8000000000000016</v>
      </c>
      <c r="BM136" t="s">
        <v>102</v>
      </c>
      <c r="BN136" s="7">
        <f t="shared" si="160"/>
        <v>24.098001949317737</v>
      </c>
      <c r="BO136">
        <v>76</v>
      </c>
      <c r="BP136">
        <v>7</v>
      </c>
      <c r="BQ136" s="2">
        <f t="shared" si="161"/>
        <v>9.2105263157894732E-2</v>
      </c>
      <c r="BR136" s="7">
        <f t="shared" si="162"/>
        <v>2.3001949317738788</v>
      </c>
      <c r="BS136">
        <v>39</v>
      </c>
      <c r="BT136" s="2">
        <f t="shared" si="163"/>
        <v>0.51315789473684215</v>
      </c>
      <c r="BU136" s="7">
        <f t="shared" si="164"/>
        <v>4.2631578947368434</v>
      </c>
      <c r="BV136">
        <v>34</v>
      </c>
      <c r="BW136" s="2">
        <f t="shared" si="165"/>
        <v>0.44736842105263158</v>
      </c>
      <c r="BX136" s="7">
        <f t="shared" si="130"/>
        <v>3.9473684210526319</v>
      </c>
      <c r="BY136">
        <v>3</v>
      </c>
      <c r="BZ136" s="2">
        <f t="shared" si="166"/>
        <v>3.9473684210526314E-2</v>
      </c>
      <c r="CA136" s="7">
        <f t="shared" si="167"/>
        <v>1.5789473684210527</v>
      </c>
      <c r="CB136">
        <v>0.28399999999999997</v>
      </c>
      <c r="CC136" s="7">
        <f t="shared" si="168"/>
        <v>7.8333333333333313</v>
      </c>
      <c r="CD136">
        <v>0.76700000000000002</v>
      </c>
      <c r="CE136" s="7">
        <f t="shared" si="169"/>
        <v>4.1750000000000007</v>
      </c>
    </row>
    <row r="137" spans="1:83" x14ac:dyDescent="0.25">
      <c r="A137" t="s">
        <v>134</v>
      </c>
      <c r="B137" s="7">
        <f t="shared" si="131"/>
        <v>22.257743408228173</v>
      </c>
      <c r="C137">
        <v>361</v>
      </c>
      <c r="D137">
        <v>49</v>
      </c>
      <c r="E137" s="2">
        <f t="shared" si="132"/>
        <v>0.13573407202216067</v>
      </c>
      <c r="F137" s="7">
        <f t="shared" si="133"/>
        <v>3.9160767415615059</v>
      </c>
      <c r="G137">
        <v>182</v>
      </c>
      <c r="H137" s="2">
        <f t="shared" si="134"/>
        <v>0.50415512465373957</v>
      </c>
      <c r="I137" s="7">
        <f t="shared" si="135"/>
        <v>4.0831024930747919</v>
      </c>
      <c r="J137">
        <v>159</v>
      </c>
      <c r="K137" s="2">
        <f t="shared" si="136"/>
        <v>0.44044321329639891</v>
      </c>
      <c r="L137" s="7">
        <f t="shared" si="170"/>
        <v>3.8088642659279781</v>
      </c>
      <c r="M137">
        <v>10</v>
      </c>
      <c r="N137" s="2">
        <f t="shared" si="137"/>
        <v>2.7700831024930747E-2</v>
      </c>
      <c r="O137" s="7">
        <f t="shared" si="138"/>
        <v>1.10803324099723</v>
      </c>
      <c r="P137">
        <v>0.252</v>
      </c>
      <c r="Q137" s="7">
        <f t="shared" si="139"/>
        <v>5.166666666666667</v>
      </c>
      <c r="R137">
        <v>0.76700000000000002</v>
      </c>
      <c r="S137" s="7">
        <f t="shared" si="108"/>
        <v>4.1750000000000007</v>
      </c>
      <c r="V137" t="s">
        <v>111</v>
      </c>
      <c r="W137" s="7">
        <f t="shared" si="140"/>
        <v>19.350159872102321</v>
      </c>
      <c r="X137">
        <v>139</v>
      </c>
      <c r="Y137">
        <v>18</v>
      </c>
      <c r="Z137" s="2">
        <f t="shared" si="141"/>
        <v>0.12949640287769784</v>
      </c>
      <c r="AA137" s="7">
        <f t="shared" si="142"/>
        <v>3.6850519584332533</v>
      </c>
      <c r="AB137">
        <v>57</v>
      </c>
      <c r="AC137" s="2">
        <f t="shared" si="143"/>
        <v>0.41007194244604317</v>
      </c>
      <c r="AD137" s="7">
        <f t="shared" si="144"/>
        <v>2.2014388489208638</v>
      </c>
      <c r="AE137">
        <v>53</v>
      </c>
      <c r="AF137" s="2">
        <f t="shared" si="145"/>
        <v>0.38129496402877699</v>
      </c>
      <c r="AG137" s="7">
        <f t="shared" si="171"/>
        <v>2.6258992805755401</v>
      </c>
      <c r="AH137">
        <v>1</v>
      </c>
      <c r="AI137" s="2">
        <f t="shared" si="146"/>
        <v>7.1942446043165471E-3</v>
      </c>
      <c r="AJ137" s="7">
        <f t="shared" si="147"/>
        <v>0.28776978417266186</v>
      </c>
      <c r="AK137">
        <v>0.26200000000000001</v>
      </c>
      <c r="AL137" s="7">
        <f t="shared" si="148"/>
        <v>6.0000000000000009</v>
      </c>
      <c r="AM137">
        <v>0.78200000000000003</v>
      </c>
      <c r="AN137" s="7">
        <f t="shared" si="129"/>
        <v>4.5500000000000016</v>
      </c>
      <c r="AQ137" t="s">
        <v>60</v>
      </c>
      <c r="AR137" s="7">
        <f t="shared" si="149"/>
        <v>21.236087369420702</v>
      </c>
      <c r="AS137">
        <v>78</v>
      </c>
      <c r="AT137">
        <v>13</v>
      </c>
      <c r="AU137" s="2">
        <f t="shared" si="150"/>
        <v>0.16666666666666666</v>
      </c>
      <c r="AV137" s="7">
        <f t="shared" si="151"/>
        <v>5.0617283950617278</v>
      </c>
      <c r="AW137">
        <v>36</v>
      </c>
      <c r="AX137" s="2">
        <f t="shared" si="152"/>
        <v>0.46153846153846156</v>
      </c>
      <c r="AY137" s="7">
        <f t="shared" si="153"/>
        <v>3.2307692307692317</v>
      </c>
      <c r="AZ137">
        <v>38</v>
      </c>
      <c r="BA137" s="2">
        <f t="shared" si="154"/>
        <v>0.48717948717948717</v>
      </c>
      <c r="BB137" s="7">
        <f t="shared" si="155"/>
        <v>4.7435897435897436</v>
      </c>
      <c r="BC137">
        <v>0</v>
      </c>
      <c r="BD137" s="2">
        <f t="shared" si="156"/>
        <v>0</v>
      </c>
      <c r="BE137" s="7">
        <f t="shared" si="157"/>
        <v>0</v>
      </c>
      <c r="BF137">
        <v>0.23799999999999999</v>
      </c>
      <c r="BG137" s="7">
        <f t="shared" si="158"/>
        <v>3.9999999999999991</v>
      </c>
      <c r="BH137">
        <v>0.76800000000000002</v>
      </c>
      <c r="BI137" s="7">
        <f t="shared" si="159"/>
        <v>4.2000000000000011</v>
      </c>
      <c r="BM137" t="s">
        <v>581</v>
      </c>
      <c r="BN137" s="7">
        <f t="shared" si="160"/>
        <v>24.095370370370375</v>
      </c>
      <c r="BO137">
        <v>48</v>
      </c>
      <c r="BP137">
        <v>3</v>
      </c>
      <c r="BQ137" s="2">
        <f t="shared" si="161"/>
        <v>6.25E-2</v>
      </c>
      <c r="BR137" s="7">
        <f t="shared" si="162"/>
        <v>1.2037037037037037</v>
      </c>
      <c r="BS137">
        <v>25</v>
      </c>
      <c r="BT137" s="2">
        <f t="shared" si="163"/>
        <v>0.52083333333333337</v>
      </c>
      <c r="BU137" s="7">
        <f t="shared" si="164"/>
        <v>4.4166666666666679</v>
      </c>
      <c r="BV137">
        <v>14</v>
      </c>
      <c r="BW137" s="2">
        <f t="shared" si="165"/>
        <v>0.29166666666666669</v>
      </c>
      <c r="BX137" s="7">
        <f t="shared" si="130"/>
        <v>1</v>
      </c>
      <c r="BY137">
        <v>12</v>
      </c>
      <c r="BZ137" s="2">
        <f t="shared" si="166"/>
        <v>0.25</v>
      </c>
      <c r="CA137" s="7">
        <f t="shared" si="167"/>
        <v>10</v>
      </c>
      <c r="CB137">
        <v>0.25</v>
      </c>
      <c r="CC137" s="7">
        <f t="shared" si="168"/>
        <v>5</v>
      </c>
      <c r="CD137">
        <v>0.69899999999999995</v>
      </c>
      <c r="CE137" s="7">
        <f t="shared" si="169"/>
        <v>2.4749999999999996</v>
      </c>
    </row>
    <row r="138" spans="1:83" x14ac:dyDescent="0.25">
      <c r="A138" t="s">
        <v>145</v>
      </c>
      <c r="B138" s="7">
        <f t="shared" si="131"/>
        <v>22.076360544217685</v>
      </c>
      <c r="C138">
        <v>490</v>
      </c>
      <c r="D138">
        <v>57</v>
      </c>
      <c r="E138" s="2">
        <f t="shared" si="132"/>
        <v>0.11632653061224489</v>
      </c>
      <c r="F138" s="7">
        <f t="shared" si="133"/>
        <v>3.1972789115646254</v>
      </c>
      <c r="G138">
        <v>226</v>
      </c>
      <c r="H138" s="2">
        <f t="shared" si="134"/>
        <v>0.46122448979591835</v>
      </c>
      <c r="I138" s="7">
        <f t="shared" si="135"/>
        <v>3.2244897959183669</v>
      </c>
      <c r="J138">
        <v>231</v>
      </c>
      <c r="K138" s="2">
        <f t="shared" si="136"/>
        <v>0.47142857142857142</v>
      </c>
      <c r="L138" s="7">
        <f t="shared" si="170"/>
        <v>4.4285714285714288</v>
      </c>
      <c r="M138">
        <v>19</v>
      </c>
      <c r="N138" s="2">
        <f t="shared" si="137"/>
        <v>3.8775510204081633E-2</v>
      </c>
      <c r="O138" s="7">
        <f t="shared" si="138"/>
        <v>1.5510204081632653</v>
      </c>
      <c r="P138">
        <v>0.25900000000000001</v>
      </c>
      <c r="Q138" s="7">
        <f t="shared" si="139"/>
        <v>5.7500000000000009</v>
      </c>
      <c r="R138">
        <v>0.75700000000000001</v>
      </c>
      <c r="S138" s="7">
        <f t="shared" si="108"/>
        <v>3.9250000000000007</v>
      </c>
      <c r="V138" t="s">
        <v>82</v>
      </c>
      <c r="W138" s="7">
        <f t="shared" si="140"/>
        <v>19.342972774098602</v>
      </c>
      <c r="X138">
        <v>151</v>
      </c>
      <c r="Y138">
        <v>27</v>
      </c>
      <c r="Z138" s="2">
        <f t="shared" si="141"/>
        <v>0.17880794701986755</v>
      </c>
      <c r="AA138" s="7">
        <f t="shared" si="142"/>
        <v>5.5114054451802801</v>
      </c>
      <c r="AB138">
        <v>75</v>
      </c>
      <c r="AC138" s="2">
        <f t="shared" si="143"/>
        <v>0.49668874172185429</v>
      </c>
      <c r="AD138" s="7">
        <f t="shared" si="144"/>
        <v>3.9337748344370862</v>
      </c>
      <c r="AE138">
        <v>72</v>
      </c>
      <c r="AF138" s="2">
        <f t="shared" si="145"/>
        <v>0.47682119205298013</v>
      </c>
      <c r="AG138" s="7">
        <f t="shared" si="171"/>
        <v>4.5364238410596025</v>
      </c>
      <c r="AH138">
        <v>3</v>
      </c>
      <c r="AI138" s="2">
        <f t="shared" si="146"/>
        <v>1.9867549668874173E-2</v>
      </c>
      <c r="AJ138" s="7">
        <f t="shared" si="147"/>
        <v>0.79470198675496695</v>
      </c>
      <c r="AK138">
        <v>0.21</v>
      </c>
      <c r="AL138" s="7">
        <f t="shared" si="148"/>
        <v>1.6666666666666661</v>
      </c>
      <c r="AM138">
        <v>0.71599999999999997</v>
      </c>
      <c r="AN138" s="7">
        <f t="shared" si="129"/>
        <v>2.9</v>
      </c>
      <c r="AQ138" t="s">
        <v>131</v>
      </c>
      <c r="AR138" s="7">
        <f t="shared" si="149"/>
        <v>21.184125067096083</v>
      </c>
      <c r="AS138">
        <v>69</v>
      </c>
      <c r="AT138">
        <v>8</v>
      </c>
      <c r="AU138" s="2">
        <f t="shared" si="150"/>
        <v>0.11594202898550725</v>
      </c>
      <c r="AV138" s="7">
        <f t="shared" si="151"/>
        <v>3.1830381105743424</v>
      </c>
      <c r="AW138">
        <v>34</v>
      </c>
      <c r="AX138" s="2">
        <f t="shared" si="152"/>
        <v>0.49275362318840582</v>
      </c>
      <c r="AY138" s="7">
        <f t="shared" si="153"/>
        <v>3.8550724637681166</v>
      </c>
      <c r="AZ138">
        <v>35</v>
      </c>
      <c r="BA138" s="2">
        <f t="shared" si="154"/>
        <v>0.50724637681159424</v>
      </c>
      <c r="BB138" s="7">
        <f t="shared" si="155"/>
        <v>5.1449275362318847</v>
      </c>
      <c r="BC138">
        <v>2</v>
      </c>
      <c r="BD138" s="2">
        <f t="shared" si="156"/>
        <v>2.8985507246376812E-2</v>
      </c>
      <c r="BE138" s="7">
        <f t="shared" si="157"/>
        <v>1.1594202898550725</v>
      </c>
      <c r="BF138">
        <v>0.24</v>
      </c>
      <c r="BG138" s="7">
        <f t="shared" si="158"/>
        <v>4.1666666666666661</v>
      </c>
      <c r="BH138">
        <v>0.747</v>
      </c>
      <c r="BI138" s="7">
        <f t="shared" si="159"/>
        <v>3.6750000000000007</v>
      </c>
      <c r="BM138" t="s">
        <v>264</v>
      </c>
      <c r="BN138" s="7">
        <f t="shared" si="160"/>
        <v>23.82889527458493</v>
      </c>
      <c r="BO138">
        <v>58</v>
      </c>
      <c r="BP138">
        <v>10</v>
      </c>
      <c r="BQ138" s="2">
        <f t="shared" si="161"/>
        <v>0.17241379310344829</v>
      </c>
      <c r="BR138" s="7">
        <f t="shared" si="162"/>
        <v>5.2745849297573431</v>
      </c>
      <c r="BS138">
        <v>29</v>
      </c>
      <c r="BT138" s="2">
        <f t="shared" si="163"/>
        <v>0.5</v>
      </c>
      <c r="BU138" s="7">
        <f t="shared" si="164"/>
        <v>4</v>
      </c>
      <c r="BV138">
        <v>29</v>
      </c>
      <c r="BW138" s="2">
        <f t="shared" si="165"/>
        <v>0.5</v>
      </c>
      <c r="BX138" s="7">
        <f t="shared" si="130"/>
        <v>5</v>
      </c>
      <c r="BY138">
        <v>2</v>
      </c>
      <c r="BZ138" s="2">
        <f t="shared" si="166"/>
        <v>3.4482758620689655E-2</v>
      </c>
      <c r="CA138" s="7">
        <f t="shared" si="167"/>
        <v>1.3793103448275863</v>
      </c>
      <c r="CB138">
        <v>0.25</v>
      </c>
      <c r="CC138" s="7">
        <f t="shared" si="168"/>
        <v>5</v>
      </c>
      <c r="CD138">
        <v>0.72699999999999998</v>
      </c>
      <c r="CE138" s="7">
        <f t="shared" si="169"/>
        <v>3.1749999999999998</v>
      </c>
    </row>
    <row r="139" spans="1:83" x14ac:dyDescent="0.25">
      <c r="A139" t="s">
        <v>149</v>
      </c>
      <c r="B139" s="7">
        <f t="shared" si="131"/>
        <v>21.903703703703705</v>
      </c>
      <c r="C139">
        <v>400</v>
      </c>
      <c r="D139">
        <v>25</v>
      </c>
      <c r="E139" s="2">
        <f t="shared" si="132"/>
        <v>6.25E-2</v>
      </c>
      <c r="F139" s="7">
        <f t="shared" si="133"/>
        <v>1.2037037037037037</v>
      </c>
      <c r="G139">
        <v>191</v>
      </c>
      <c r="H139" s="2">
        <f t="shared" si="134"/>
        <v>0.47749999999999998</v>
      </c>
      <c r="I139" s="7">
        <f t="shared" si="135"/>
        <v>3.55</v>
      </c>
      <c r="J139">
        <v>151</v>
      </c>
      <c r="K139" s="2">
        <f t="shared" si="136"/>
        <v>0.3775</v>
      </c>
      <c r="L139" s="7">
        <f t="shared" si="170"/>
        <v>2.5499999999999998</v>
      </c>
      <c r="M139">
        <v>40</v>
      </c>
      <c r="N139" s="2">
        <f t="shared" si="137"/>
        <v>0.1</v>
      </c>
      <c r="O139" s="7">
        <f t="shared" si="138"/>
        <v>4</v>
      </c>
      <c r="P139">
        <v>0.27400000000000002</v>
      </c>
      <c r="Q139" s="7">
        <f t="shared" si="139"/>
        <v>7.0000000000000018</v>
      </c>
      <c r="R139">
        <v>0.74399999999999999</v>
      </c>
      <c r="S139" s="7">
        <f t="shared" si="108"/>
        <v>3.6000000000000005</v>
      </c>
      <c r="V139" t="s">
        <v>152</v>
      </c>
      <c r="W139" s="7">
        <f t="shared" si="140"/>
        <v>19.110470085470084</v>
      </c>
      <c r="X139">
        <v>130</v>
      </c>
      <c r="Y139">
        <v>15</v>
      </c>
      <c r="Z139" s="2">
        <f t="shared" si="141"/>
        <v>0.11538461538461539</v>
      </c>
      <c r="AA139" s="7">
        <f t="shared" si="142"/>
        <v>3.1623931623931623</v>
      </c>
      <c r="AB139">
        <v>48</v>
      </c>
      <c r="AC139" s="2">
        <f t="shared" si="143"/>
        <v>0.36923076923076925</v>
      </c>
      <c r="AD139" s="7">
        <f t="shared" si="144"/>
        <v>1.3846153846153852</v>
      </c>
      <c r="AE139">
        <v>75</v>
      </c>
      <c r="AF139" s="2">
        <f t="shared" si="145"/>
        <v>0.57692307692307687</v>
      </c>
      <c r="AG139" s="7">
        <f t="shared" si="171"/>
        <v>6.5384615384615374</v>
      </c>
      <c r="AH139">
        <v>0</v>
      </c>
      <c r="AI139" s="2">
        <f t="shared" si="146"/>
        <v>0</v>
      </c>
      <c r="AJ139" s="7">
        <f t="shared" si="147"/>
        <v>0</v>
      </c>
      <c r="AK139">
        <v>0.25600000000000001</v>
      </c>
      <c r="AL139" s="7">
        <f t="shared" si="148"/>
        <v>5.5</v>
      </c>
      <c r="AM139">
        <v>0.70099999999999996</v>
      </c>
      <c r="AN139" s="7">
        <f t="shared" si="129"/>
        <v>2.5249999999999995</v>
      </c>
      <c r="AQ139" t="s">
        <v>26</v>
      </c>
      <c r="AR139" s="7">
        <f t="shared" si="149"/>
        <v>21.177871939736345</v>
      </c>
      <c r="AS139">
        <v>59</v>
      </c>
      <c r="AT139">
        <v>9</v>
      </c>
      <c r="AU139" s="2">
        <f t="shared" si="150"/>
        <v>0.15254237288135594</v>
      </c>
      <c r="AV139" s="7">
        <f t="shared" si="151"/>
        <v>4.5386064030131825</v>
      </c>
      <c r="AW139">
        <v>28</v>
      </c>
      <c r="AX139" s="2">
        <f t="shared" si="152"/>
        <v>0.47457627118644069</v>
      </c>
      <c r="AY139" s="7">
        <f t="shared" si="153"/>
        <v>3.491525423728814</v>
      </c>
      <c r="AZ139">
        <v>33</v>
      </c>
      <c r="BA139" s="2">
        <f t="shared" si="154"/>
        <v>0.55932203389830504</v>
      </c>
      <c r="BB139" s="7">
        <f t="shared" si="155"/>
        <v>6.1864406779661003</v>
      </c>
      <c r="BC139">
        <v>1</v>
      </c>
      <c r="BD139" s="2">
        <f t="shared" si="156"/>
        <v>1.6949152542372881E-2</v>
      </c>
      <c r="BE139" s="7">
        <f t="shared" si="157"/>
        <v>0.67796610169491522</v>
      </c>
      <c r="BF139">
        <v>0.22700000000000001</v>
      </c>
      <c r="BG139" s="7">
        <f t="shared" si="158"/>
        <v>3.0833333333333339</v>
      </c>
      <c r="BH139">
        <v>0.72799999999999998</v>
      </c>
      <c r="BI139" s="7">
        <f t="shared" si="159"/>
        <v>3.2</v>
      </c>
      <c r="BM139" t="s">
        <v>566</v>
      </c>
      <c r="BN139" s="7">
        <f t="shared" si="160"/>
        <v>23.824074074074073</v>
      </c>
      <c r="BO139">
        <v>50</v>
      </c>
      <c r="BP139">
        <v>7</v>
      </c>
      <c r="BQ139" s="2">
        <f t="shared" si="161"/>
        <v>0.14000000000000001</v>
      </c>
      <c r="BR139" s="7">
        <f t="shared" si="162"/>
        <v>4.0740740740740744</v>
      </c>
      <c r="BS139">
        <v>24</v>
      </c>
      <c r="BT139" s="2">
        <f t="shared" si="163"/>
        <v>0.48</v>
      </c>
      <c r="BU139" s="7">
        <f t="shared" si="164"/>
        <v>3.5999999999999996</v>
      </c>
      <c r="BV139">
        <v>25</v>
      </c>
      <c r="BW139" s="2">
        <f t="shared" si="165"/>
        <v>0.5</v>
      </c>
      <c r="BX139" s="7">
        <f t="shared" si="130"/>
        <v>5</v>
      </c>
      <c r="BY139">
        <v>4</v>
      </c>
      <c r="BZ139" s="2">
        <f t="shared" si="166"/>
        <v>0.08</v>
      </c>
      <c r="CA139" s="7">
        <f t="shared" si="167"/>
        <v>3.2</v>
      </c>
      <c r="CB139">
        <v>0.247</v>
      </c>
      <c r="CC139" s="7">
        <f t="shared" si="168"/>
        <v>4.75</v>
      </c>
      <c r="CD139">
        <v>0.72799999999999998</v>
      </c>
      <c r="CE139" s="7">
        <f t="shared" si="169"/>
        <v>3.2</v>
      </c>
    </row>
    <row r="140" spans="1:83" x14ac:dyDescent="0.25">
      <c r="A140" t="s">
        <v>137</v>
      </c>
      <c r="B140" s="7">
        <f t="shared" si="131"/>
        <v>21.820637303970642</v>
      </c>
      <c r="C140">
        <v>444</v>
      </c>
      <c r="D140">
        <v>35</v>
      </c>
      <c r="E140" s="2">
        <f t="shared" si="132"/>
        <v>7.8828828828828829E-2</v>
      </c>
      <c r="F140" s="7">
        <f t="shared" si="133"/>
        <v>1.8084751418084752</v>
      </c>
      <c r="G140">
        <v>198</v>
      </c>
      <c r="H140" s="2">
        <f t="shared" si="134"/>
        <v>0.44594594594594594</v>
      </c>
      <c r="I140" s="7">
        <f t="shared" si="135"/>
        <v>2.9189189189189193</v>
      </c>
      <c r="J140">
        <v>163</v>
      </c>
      <c r="K140" s="2">
        <f t="shared" si="136"/>
        <v>0.36711711711711714</v>
      </c>
      <c r="L140" s="7">
        <f t="shared" si="170"/>
        <v>2.3423423423423428</v>
      </c>
      <c r="M140">
        <v>47</v>
      </c>
      <c r="N140" s="2">
        <f t="shared" si="137"/>
        <v>0.10585585585585586</v>
      </c>
      <c r="O140" s="7">
        <f t="shared" si="138"/>
        <v>4.2342342342342345</v>
      </c>
      <c r="P140">
        <v>0.27</v>
      </c>
      <c r="Q140" s="7">
        <f t="shared" si="139"/>
        <v>6.6666666666666687</v>
      </c>
      <c r="R140">
        <v>0.754</v>
      </c>
      <c r="S140" s="7">
        <f t="shared" si="108"/>
        <v>3.8500000000000005</v>
      </c>
      <c r="V140" t="s">
        <v>107</v>
      </c>
      <c r="W140" s="7">
        <f t="shared" si="140"/>
        <v>19.003521434820648</v>
      </c>
      <c r="X140">
        <v>127</v>
      </c>
      <c r="Y140">
        <v>9</v>
      </c>
      <c r="Z140" s="2">
        <f t="shared" si="141"/>
        <v>7.0866141732283464E-2</v>
      </c>
      <c r="AA140" s="7">
        <f t="shared" si="142"/>
        <v>1.5135608048993876</v>
      </c>
      <c r="AB140">
        <v>50</v>
      </c>
      <c r="AC140" s="2">
        <f t="shared" si="143"/>
        <v>0.39370078740157483</v>
      </c>
      <c r="AD140" s="7">
        <f t="shared" si="144"/>
        <v>1.8740157480314967</v>
      </c>
      <c r="AE140">
        <v>51</v>
      </c>
      <c r="AF140" s="2">
        <f t="shared" si="145"/>
        <v>0.40157480314960631</v>
      </c>
      <c r="AG140" s="7">
        <f t="shared" si="171"/>
        <v>3.0314960629921259</v>
      </c>
      <c r="AH140">
        <v>14</v>
      </c>
      <c r="AI140" s="2">
        <f t="shared" si="146"/>
        <v>0.11023622047244094</v>
      </c>
      <c r="AJ140" s="7">
        <f t="shared" si="147"/>
        <v>4.409448818897638</v>
      </c>
      <c r="AK140">
        <v>0.25900000000000001</v>
      </c>
      <c r="AL140" s="7">
        <f t="shared" si="148"/>
        <v>5.7500000000000009</v>
      </c>
      <c r="AM140">
        <v>0.69699999999999995</v>
      </c>
      <c r="AN140" s="7">
        <f t="shared" si="129"/>
        <v>2.4249999999999994</v>
      </c>
      <c r="AQ140" t="s">
        <v>551</v>
      </c>
      <c r="AR140" s="7">
        <f t="shared" si="149"/>
        <v>21.120414462081129</v>
      </c>
      <c r="AS140">
        <v>63</v>
      </c>
      <c r="AT140">
        <v>3</v>
      </c>
      <c r="AU140" s="2">
        <f t="shared" si="150"/>
        <v>4.7619047619047616E-2</v>
      </c>
      <c r="AV140" s="7">
        <f t="shared" si="151"/>
        <v>0.65255731922398585</v>
      </c>
      <c r="AW140">
        <v>22</v>
      </c>
      <c r="AX140" s="2">
        <f t="shared" si="152"/>
        <v>0.34920634920634919</v>
      </c>
      <c r="AY140" s="7">
        <f t="shared" si="153"/>
        <v>0.98412698412698396</v>
      </c>
      <c r="AZ140">
        <v>26</v>
      </c>
      <c r="BA140" s="2">
        <f t="shared" si="154"/>
        <v>0.41269841269841268</v>
      </c>
      <c r="BB140" s="7">
        <f t="shared" si="155"/>
        <v>3.2539682539682535</v>
      </c>
      <c r="BC140">
        <v>3</v>
      </c>
      <c r="BD140" s="2">
        <f t="shared" si="156"/>
        <v>4.7619047619047616E-2</v>
      </c>
      <c r="BE140" s="7">
        <f t="shared" si="157"/>
        <v>1.9047619047619047</v>
      </c>
      <c r="BF140">
        <v>0.31</v>
      </c>
      <c r="BG140" s="7">
        <f t="shared" si="158"/>
        <v>10</v>
      </c>
      <c r="BH140">
        <v>0.77300000000000002</v>
      </c>
      <c r="BI140" s="7">
        <f t="shared" si="159"/>
        <v>4.3250000000000011</v>
      </c>
      <c r="BM140" t="s">
        <v>66</v>
      </c>
      <c r="BN140" s="7">
        <f t="shared" si="160"/>
        <v>23.805314009661835</v>
      </c>
      <c r="BO140">
        <v>69</v>
      </c>
      <c r="BP140">
        <v>9</v>
      </c>
      <c r="BQ140" s="2">
        <f t="shared" si="161"/>
        <v>0.13043478260869565</v>
      </c>
      <c r="BR140" s="7">
        <f t="shared" si="162"/>
        <v>3.7198067632850238</v>
      </c>
      <c r="BS140">
        <v>39</v>
      </c>
      <c r="BT140" s="2">
        <f t="shared" si="163"/>
        <v>0.56521739130434778</v>
      </c>
      <c r="BU140" s="7">
        <f t="shared" si="164"/>
        <v>5.3043478260869561</v>
      </c>
      <c r="BV140">
        <v>32</v>
      </c>
      <c r="BW140" s="2">
        <f t="shared" si="165"/>
        <v>0.46376811594202899</v>
      </c>
      <c r="BX140" s="7">
        <f t="shared" si="130"/>
        <v>4.27536231884058</v>
      </c>
      <c r="BY140">
        <v>3</v>
      </c>
      <c r="BZ140" s="2">
        <f t="shared" si="166"/>
        <v>4.3478260869565216E-2</v>
      </c>
      <c r="CA140" s="7">
        <f t="shared" si="167"/>
        <v>1.7391304347826086</v>
      </c>
      <c r="CB140">
        <v>0.246</v>
      </c>
      <c r="CC140" s="7">
        <f t="shared" si="168"/>
        <v>4.6666666666666661</v>
      </c>
      <c r="CD140">
        <v>0.76400000000000001</v>
      </c>
      <c r="CE140" s="7">
        <f t="shared" si="169"/>
        <v>4.1000000000000005</v>
      </c>
    </row>
    <row r="141" spans="1:83" x14ac:dyDescent="0.25">
      <c r="A141" t="s">
        <v>83</v>
      </c>
      <c r="B141" s="7">
        <f t="shared" si="131"/>
        <v>21.818551059046268</v>
      </c>
      <c r="C141">
        <v>313</v>
      </c>
      <c r="D141">
        <v>43</v>
      </c>
      <c r="E141" s="2">
        <f t="shared" si="132"/>
        <v>0.13738019169329074</v>
      </c>
      <c r="F141" s="7">
        <f t="shared" si="133"/>
        <v>3.9770441367885456</v>
      </c>
      <c r="G141">
        <v>131</v>
      </c>
      <c r="H141" s="2">
        <f t="shared" si="134"/>
        <v>0.41853035143769968</v>
      </c>
      <c r="I141" s="7">
        <f t="shared" si="135"/>
        <v>2.3706070287539935</v>
      </c>
      <c r="J141">
        <v>156</v>
      </c>
      <c r="K141" s="2">
        <f t="shared" si="136"/>
        <v>0.49840255591054311</v>
      </c>
      <c r="L141" s="7">
        <f t="shared" si="170"/>
        <v>4.9680511182108624</v>
      </c>
      <c r="M141">
        <v>4</v>
      </c>
      <c r="N141" s="2">
        <f t="shared" si="137"/>
        <v>1.2779552715654952E-2</v>
      </c>
      <c r="O141" s="7">
        <f t="shared" si="138"/>
        <v>0.51118210862619806</v>
      </c>
      <c r="P141">
        <v>0.249</v>
      </c>
      <c r="Q141" s="7">
        <f t="shared" si="139"/>
        <v>4.9166666666666661</v>
      </c>
      <c r="R141">
        <v>0.80300000000000005</v>
      </c>
      <c r="S141" s="7">
        <f t="shared" si="108"/>
        <v>5.075000000000002</v>
      </c>
      <c r="V141" t="s">
        <v>162</v>
      </c>
      <c r="W141" s="7">
        <f t="shared" si="140"/>
        <v>18.974391001739992</v>
      </c>
      <c r="X141">
        <v>149</v>
      </c>
      <c r="Y141">
        <v>22</v>
      </c>
      <c r="Z141" s="2">
        <f t="shared" si="141"/>
        <v>0.1476510067114094</v>
      </c>
      <c r="AA141" s="7">
        <f t="shared" si="142"/>
        <v>4.3574446930151627</v>
      </c>
      <c r="AB141">
        <v>59</v>
      </c>
      <c r="AC141" s="2">
        <f t="shared" si="143"/>
        <v>0.39597315436241609</v>
      </c>
      <c r="AD141" s="7">
        <f t="shared" si="144"/>
        <v>1.919463087248322</v>
      </c>
      <c r="AE141">
        <v>81</v>
      </c>
      <c r="AF141" s="2">
        <f t="shared" si="145"/>
        <v>0.5436241610738255</v>
      </c>
      <c r="AG141" s="7">
        <f t="shared" si="171"/>
        <v>5.8724832214765099</v>
      </c>
      <c r="AH141">
        <v>0</v>
      </c>
      <c r="AI141" s="2">
        <f t="shared" si="146"/>
        <v>0</v>
      </c>
      <c r="AJ141" s="7">
        <f t="shared" si="147"/>
        <v>0</v>
      </c>
      <c r="AK141">
        <v>0.24099999999999999</v>
      </c>
      <c r="AL141" s="7">
        <f t="shared" si="148"/>
        <v>4.2499999999999991</v>
      </c>
      <c r="AM141">
        <v>0.70299999999999996</v>
      </c>
      <c r="AN141" s="7">
        <f t="shared" si="129"/>
        <v>2.5749999999999993</v>
      </c>
      <c r="AQ141" t="s">
        <v>50</v>
      </c>
      <c r="AR141" s="7">
        <f t="shared" si="149"/>
        <v>21.074074074074076</v>
      </c>
      <c r="AS141">
        <v>64</v>
      </c>
      <c r="AT141">
        <v>5</v>
      </c>
      <c r="AU141" s="2">
        <f t="shared" si="150"/>
        <v>7.8125E-2</v>
      </c>
      <c r="AV141" s="7">
        <f t="shared" si="151"/>
        <v>1.7824074074074072</v>
      </c>
      <c r="AW141">
        <v>28</v>
      </c>
      <c r="AX141" s="2">
        <f t="shared" si="152"/>
        <v>0.4375</v>
      </c>
      <c r="AY141" s="7">
        <f t="shared" si="153"/>
        <v>2.75</v>
      </c>
      <c r="AZ141">
        <v>26</v>
      </c>
      <c r="BA141" s="2">
        <f t="shared" si="154"/>
        <v>0.40625</v>
      </c>
      <c r="BB141" s="7">
        <f t="shared" si="155"/>
        <v>3.125</v>
      </c>
      <c r="BC141">
        <v>1</v>
      </c>
      <c r="BD141" s="2">
        <f t="shared" si="156"/>
        <v>1.5625E-2</v>
      </c>
      <c r="BE141" s="7">
        <f t="shared" si="157"/>
        <v>0.625</v>
      </c>
      <c r="BF141">
        <v>0.28799999999999998</v>
      </c>
      <c r="BG141" s="7">
        <f t="shared" si="158"/>
        <v>8.1666666666666661</v>
      </c>
      <c r="BH141">
        <v>0.78500000000000003</v>
      </c>
      <c r="BI141" s="7">
        <f t="shared" si="159"/>
        <v>4.6250000000000018</v>
      </c>
      <c r="BM141" t="s">
        <v>105</v>
      </c>
      <c r="BN141" s="7">
        <f t="shared" si="160"/>
        <v>23.800036075036076</v>
      </c>
      <c r="BO141">
        <v>77</v>
      </c>
      <c r="BP141">
        <v>9</v>
      </c>
      <c r="BQ141" s="2">
        <f t="shared" si="161"/>
        <v>0.11688311688311688</v>
      </c>
      <c r="BR141" s="7">
        <f t="shared" si="162"/>
        <v>3.2178932178932174</v>
      </c>
      <c r="BS141">
        <v>39</v>
      </c>
      <c r="BT141" s="2">
        <f t="shared" si="163"/>
        <v>0.50649350649350644</v>
      </c>
      <c r="BU141" s="7">
        <f t="shared" si="164"/>
        <v>4.1298701298701292</v>
      </c>
      <c r="BV141">
        <v>37</v>
      </c>
      <c r="BW141" s="2">
        <f t="shared" si="165"/>
        <v>0.48051948051948051</v>
      </c>
      <c r="BX141" s="7">
        <f t="shared" si="130"/>
        <v>4.6103896103896105</v>
      </c>
      <c r="BY141">
        <v>6</v>
      </c>
      <c r="BZ141" s="2">
        <f t="shared" si="166"/>
        <v>7.792207792207792E-2</v>
      </c>
      <c r="CA141" s="7">
        <f t="shared" si="167"/>
        <v>3.116883116883117</v>
      </c>
      <c r="CB141">
        <v>0.247</v>
      </c>
      <c r="CC141" s="7">
        <f t="shared" si="168"/>
        <v>4.75</v>
      </c>
      <c r="CD141">
        <v>0.75900000000000001</v>
      </c>
      <c r="CE141" s="7">
        <f t="shared" si="169"/>
        <v>3.9750000000000005</v>
      </c>
    </row>
    <row r="142" spans="1:83" x14ac:dyDescent="0.25">
      <c r="A142" t="s">
        <v>166</v>
      </c>
      <c r="B142" s="7">
        <f t="shared" si="131"/>
        <v>21.46266890709235</v>
      </c>
      <c r="C142">
        <v>529</v>
      </c>
      <c r="D142">
        <v>53</v>
      </c>
      <c r="E142" s="2">
        <f t="shared" si="132"/>
        <v>0.1001890359168242</v>
      </c>
      <c r="F142" s="7">
        <f t="shared" si="133"/>
        <v>2.5995939228453402</v>
      </c>
      <c r="G142">
        <v>287</v>
      </c>
      <c r="H142" s="2">
        <f t="shared" si="134"/>
        <v>0.5425330812854442</v>
      </c>
      <c r="I142" s="7">
        <f t="shared" si="135"/>
        <v>4.8506616257088844</v>
      </c>
      <c r="J142">
        <v>213</v>
      </c>
      <c r="K142" s="2">
        <f t="shared" si="136"/>
        <v>0.40264650283553877</v>
      </c>
      <c r="L142" s="7">
        <f t="shared" si="170"/>
        <v>3.0529300567107756</v>
      </c>
      <c r="M142">
        <v>29</v>
      </c>
      <c r="N142" s="2">
        <f t="shared" si="137"/>
        <v>5.4820415879017016E-2</v>
      </c>
      <c r="O142" s="7">
        <f t="shared" si="138"/>
        <v>2.1928166351606806</v>
      </c>
      <c r="P142">
        <v>0.25800000000000001</v>
      </c>
      <c r="Q142" s="7">
        <f t="shared" si="139"/>
        <v>5.6666666666666679</v>
      </c>
      <c r="R142">
        <v>0.72399999999999998</v>
      </c>
      <c r="S142" s="7">
        <f t="shared" si="108"/>
        <v>3.1</v>
      </c>
      <c r="V142" t="s">
        <v>259</v>
      </c>
      <c r="W142" s="7">
        <f t="shared" si="140"/>
        <v>18.922755331088663</v>
      </c>
      <c r="X142">
        <v>132</v>
      </c>
      <c r="Y142">
        <v>10</v>
      </c>
      <c r="Z142" s="2">
        <f t="shared" si="141"/>
        <v>7.575757575757576E-2</v>
      </c>
      <c r="AA142" s="7">
        <f t="shared" si="142"/>
        <v>1.6947250280583614</v>
      </c>
      <c r="AB142">
        <v>56</v>
      </c>
      <c r="AC142" s="2">
        <f t="shared" si="143"/>
        <v>0.42424242424242425</v>
      </c>
      <c r="AD142" s="7">
        <f t="shared" si="144"/>
        <v>2.4848484848484853</v>
      </c>
      <c r="AE142">
        <v>45</v>
      </c>
      <c r="AF142" s="2">
        <f t="shared" si="145"/>
        <v>0.34090909090909088</v>
      </c>
      <c r="AG142" s="7">
        <f t="shared" si="171"/>
        <v>1.8181818181818177</v>
      </c>
      <c r="AH142">
        <v>0</v>
      </c>
      <c r="AI142" s="2">
        <f t="shared" si="146"/>
        <v>0</v>
      </c>
      <c r="AJ142" s="7">
        <f t="shared" si="147"/>
        <v>0</v>
      </c>
      <c r="AK142">
        <v>0.28599999999999998</v>
      </c>
      <c r="AL142" s="7">
        <f t="shared" si="148"/>
        <v>7.9999999999999982</v>
      </c>
      <c r="AM142">
        <v>0.79700000000000004</v>
      </c>
      <c r="AN142" s="7">
        <f t="shared" si="129"/>
        <v>4.9250000000000016</v>
      </c>
      <c r="AQ142" t="s">
        <v>137</v>
      </c>
      <c r="AR142" s="7">
        <f t="shared" si="149"/>
        <v>21.043386243386244</v>
      </c>
      <c r="AS142">
        <v>56</v>
      </c>
      <c r="AT142">
        <v>5</v>
      </c>
      <c r="AU142" s="2">
        <f t="shared" si="150"/>
        <v>8.9285714285714288E-2</v>
      </c>
      <c r="AV142" s="7">
        <f t="shared" si="151"/>
        <v>2.1957671957671958</v>
      </c>
      <c r="AW142">
        <v>30</v>
      </c>
      <c r="AX142" s="2">
        <f t="shared" si="152"/>
        <v>0.5357142857142857</v>
      </c>
      <c r="AY142" s="7">
        <f t="shared" si="153"/>
        <v>4.7142857142857144</v>
      </c>
      <c r="AZ142">
        <v>19</v>
      </c>
      <c r="BA142" s="2">
        <f t="shared" si="154"/>
        <v>0.3392857142857143</v>
      </c>
      <c r="BB142" s="7">
        <f t="shared" si="155"/>
        <v>1.785714285714286</v>
      </c>
      <c r="BC142">
        <v>8</v>
      </c>
      <c r="BD142" s="2">
        <f t="shared" si="156"/>
        <v>0.14285714285714285</v>
      </c>
      <c r="BE142" s="7">
        <f t="shared" si="157"/>
        <v>5.7142857142857135</v>
      </c>
      <c r="BF142">
        <v>0.23300000000000001</v>
      </c>
      <c r="BG142" s="7">
        <f t="shared" si="158"/>
        <v>3.5833333333333344</v>
      </c>
      <c r="BH142">
        <v>0.72199999999999998</v>
      </c>
      <c r="BI142" s="7">
        <f t="shared" si="159"/>
        <v>3.05</v>
      </c>
      <c r="BM142" t="s">
        <v>271</v>
      </c>
      <c r="BN142" s="7">
        <f t="shared" si="160"/>
        <v>23.709259259259262</v>
      </c>
      <c r="BO142">
        <v>55</v>
      </c>
      <c r="BP142">
        <v>10</v>
      </c>
      <c r="BQ142" s="2">
        <f t="shared" si="161"/>
        <v>0.18181818181818182</v>
      </c>
      <c r="BR142" s="7">
        <f t="shared" si="162"/>
        <v>5.6228956228956228</v>
      </c>
      <c r="BS142">
        <v>25</v>
      </c>
      <c r="BT142" s="2">
        <f t="shared" si="163"/>
        <v>0.45454545454545453</v>
      </c>
      <c r="BU142" s="7">
        <f t="shared" si="164"/>
        <v>3.0909090909090908</v>
      </c>
      <c r="BV142">
        <v>29</v>
      </c>
      <c r="BW142" s="2">
        <f t="shared" si="165"/>
        <v>0.52727272727272723</v>
      </c>
      <c r="BX142" s="7">
        <f t="shared" si="130"/>
        <v>5.545454545454545</v>
      </c>
      <c r="BY142">
        <v>0</v>
      </c>
      <c r="BZ142" s="2">
        <f t="shared" si="166"/>
        <v>0</v>
      </c>
      <c r="CA142" s="7">
        <f t="shared" si="167"/>
        <v>0</v>
      </c>
      <c r="CB142">
        <v>0.25</v>
      </c>
      <c r="CC142" s="7">
        <f t="shared" si="168"/>
        <v>5</v>
      </c>
      <c r="CD142">
        <v>0.77800000000000002</v>
      </c>
      <c r="CE142" s="7">
        <f t="shared" si="169"/>
        <v>4.4500000000000011</v>
      </c>
    </row>
    <row r="143" spans="1:83" x14ac:dyDescent="0.25">
      <c r="A143" t="s">
        <v>141</v>
      </c>
      <c r="B143" s="7">
        <f t="shared" si="131"/>
        <v>21.294082588335463</v>
      </c>
      <c r="C143">
        <v>435</v>
      </c>
      <c r="D143">
        <v>61</v>
      </c>
      <c r="E143" s="2">
        <f t="shared" si="132"/>
        <v>0.14022988505747128</v>
      </c>
      <c r="F143" s="7">
        <f t="shared" si="133"/>
        <v>4.0825883354618995</v>
      </c>
      <c r="G143">
        <v>190</v>
      </c>
      <c r="H143" s="2">
        <f t="shared" si="134"/>
        <v>0.43678160919540232</v>
      </c>
      <c r="I143" s="7">
        <f t="shared" si="135"/>
        <v>2.7356321839080469</v>
      </c>
      <c r="J143">
        <v>214</v>
      </c>
      <c r="K143" s="2">
        <f t="shared" si="136"/>
        <v>0.49195402298850577</v>
      </c>
      <c r="L143" s="7">
        <f t="shared" si="170"/>
        <v>4.8390804597701154</v>
      </c>
      <c r="M143">
        <v>12</v>
      </c>
      <c r="N143" s="2">
        <f t="shared" si="137"/>
        <v>2.7586206896551724E-2</v>
      </c>
      <c r="O143" s="7">
        <f t="shared" si="138"/>
        <v>1.103448275862069</v>
      </c>
      <c r="P143">
        <v>0.245</v>
      </c>
      <c r="Q143" s="7">
        <f t="shared" si="139"/>
        <v>4.583333333333333</v>
      </c>
      <c r="R143">
        <v>0.75800000000000001</v>
      </c>
      <c r="S143" s="7">
        <f t="shared" si="108"/>
        <v>3.9500000000000006</v>
      </c>
      <c r="V143" t="s">
        <v>166</v>
      </c>
      <c r="W143" s="7">
        <f t="shared" si="140"/>
        <v>18.824645786726322</v>
      </c>
      <c r="X143">
        <v>149</v>
      </c>
      <c r="Y143">
        <v>21</v>
      </c>
      <c r="Z143" s="2">
        <f t="shared" si="141"/>
        <v>0.14093959731543623</v>
      </c>
      <c r="AA143" s="7">
        <f t="shared" si="142"/>
        <v>4.1088739746457863</v>
      </c>
      <c r="AB143">
        <v>84</v>
      </c>
      <c r="AC143" s="2">
        <f t="shared" si="143"/>
        <v>0.56375838926174493</v>
      </c>
      <c r="AD143" s="7">
        <f t="shared" si="144"/>
        <v>5.275167785234899</v>
      </c>
      <c r="AE143">
        <v>62</v>
      </c>
      <c r="AF143" s="2">
        <f t="shared" si="145"/>
        <v>0.41610738255033558</v>
      </c>
      <c r="AG143" s="7">
        <f t="shared" si="171"/>
        <v>3.3221476510067118</v>
      </c>
      <c r="AH143">
        <v>1</v>
      </c>
      <c r="AI143" s="2">
        <f t="shared" si="146"/>
        <v>6.7114093959731542E-3</v>
      </c>
      <c r="AJ143" s="7">
        <f t="shared" si="147"/>
        <v>0.26845637583892618</v>
      </c>
      <c r="AK143">
        <v>0.23200000000000001</v>
      </c>
      <c r="AL143" s="7">
        <f t="shared" si="148"/>
        <v>3.5000000000000009</v>
      </c>
      <c r="AM143">
        <v>0.69399999999999995</v>
      </c>
      <c r="AN143" s="7">
        <f t="shared" si="129"/>
        <v>2.3499999999999992</v>
      </c>
      <c r="AQ143" t="s">
        <v>114</v>
      </c>
      <c r="AR143" s="7">
        <f t="shared" si="149"/>
        <v>20.829240472356418</v>
      </c>
      <c r="AS143">
        <v>69</v>
      </c>
      <c r="AT143">
        <v>7</v>
      </c>
      <c r="AU143" s="2">
        <f t="shared" si="150"/>
        <v>0.10144927536231885</v>
      </c>
      <c r="AV143" s="7">
        <f t="shared" si="151"/>
        <v>2.646269457863661</v>
      </c>
      <c r="AW143">
        <v>30</v>
      </c>
      <c r="AX143" s="2">
        <f t="shared" si="152"/>
        <v>0.43478260869565216</v>
      </c>
      <c r="AY143" s="7">
        <f t="shared" si="153"/>
        <v>2.6956521739130435</v>
      </c>
      <c r="AZ143">
        <v>30</v>
      </c>
      <c r="BA143" s="2">
        <f t="shared" si="154"/>
        <v>0.43478260869565216</v>
      </c>
      <c r="BB143" s="7">
        <f t="shared" si="155"/>
        <v>3.695652173913043</v>
      </c>
      <c r="BC143">
        <v>0</v>
      </c>
      <c r="BD143" s="2">
        <f t="shared" si="156"/>
        <v>0</v>
      </c>
      <c r="BE143" s="7">
        <f t="shared" si="157"/>
        <v>0</v>
      </c>
      <c r="BF143">
        <v>0.27900000000000003</v>
      </c>
      <c r="BG143" s="7">
        <f t="shared" si="158"/>
        <v>7.4166666666666696</v>
      </c>
      <c r="BH143">
        <v>0.77500000000000002</v>
      </c>
      <c r="BI143" s="7">
        <f t="shared" si="159"/>
        <v>4.3750000000000009</v>
      </c>
      <c r="BM143" t="s">
        <v>244</v>
      </c>
      <c r="BN143" s="7">
        <f t="shared" si="160"/>
        <v>23.593697729988051</v>
      </c>
      <c r="BO143">
        <v>62</v>
      </c>
      <c r="BP143">
        <v>4</v>
      </c>
      <c r="BQ143" s="2">
        <f t="shared" si="161"/>
        <v>6.4516129032258063E-2</v>
      </c>
      <c r="BR143" s="7">
        <f t="shared" si="162"/>
        <v>1.278375149342891</v>
      </c>
      <c r="BS143">
        <v>34</v>
      </c>
      <c r="BT143" s="2">
        <f t="shared" si="163"/>
        <v>0.54838709677419351</v>
      </c>
      <c r="BU143" s="7">
        <f t="shared" si="164"/>
        <v>4.9677419354838701</v>
      </c>
      <c r="BV143">
        <v>24</v>
      </c>
      <c r="BW143" s="2">
        <f t="shared" si="165"/>
        <v>0.38709677419354838</v>
      </c>
      <c r="BX143" s="7">
        <f t="shared" si="130"/>
        <v>2.7419354838709675</v>
      </c>
      <c r="BY143">
        <v>4</v>
      </c>
      <c r="BZ143" s="2">
        <f t="shared" si="166"/>
        <v>6.4516129032258063E-2</v>
      </c>
      <c r="CA143" s="7">
        <f t="shared" si="167"/>
        <v>2.5806451612903225</v>
      </c>
      <c r="CB143">
        <v>0.28599999999999998</v>
      </c>
      <c r="CC143" s="7">
        <f t="shared" si="168"/>
        <v>7.9999999999999982</v>
      </c>
      <c r="CD143">
        <v>0.76100000000000001</v>
      </c>
      <c r="CE143" s="7">
        <f t="shared" si="169"/>
        <v>4.0250000000000004</v>
      </c>
    </row>
    <row r="144" spans="1:83" x14ac:dyDescent="0.25">
      <c r="A144" t="s">
        <v>100</v>
      </c>
      <c r="B144" s="7">
        <f t="shared" si="131"/>
        <v>21.191255144032922</v>
      </c>
      <c r="C144">
        <v>405</v>
      </c>
      <c r="D144">
        <v>63</v>
      </c>
      <c r="E144" s="2">
        <f t="shared" si="132"/>
        <v>0.15555555555555556</v>
      </c>
      <c r="F144" s="7">
        <f t="shared" si="133"/>
        <v>4.6502057613168724</v>
      </c>
      <c r="G144">
        <v>171</v>
      </c>
      <c r="H144" s="2">
        <f t="shared" si="134"/>
        <v>0.42222222222222222</v>
      </c>
      <c r="I144" s="7">
        <f t="shared" si="135"/>
        <v>2.4444444444444446</v>
      </c>
      <c r="J144">
        <v>168</v>
      </c>
      <c r="K144" s="2">
        <f t="shared" si="136"/>
        <v>0.4148148148148148</v>
      </c>
      <c r="L144" s="7">
        <f t="shared" si="170"/>
        <v>3.2962962962962958</v>
      </c>
      <c r="M144">
        <v>20</v>
      </c>
      <c r="N144" s="2">
        <f t="shared" si="137"/>
        <v>4.9382716049382713E-2</v>
      </c>
      <c r="O144" s="7">
        <f t="shared" si="138"/>
        <v>1.9753086419753085</v>
      </c>
      <c r="P144">
        <v>0.23799999999999999</v>
      </c>
      <c r="Q144" s="7">
        <f t="shared" si="139"/>
        <v>3.9999999999999991</v>
      </c>
      <c r="R144">
        <v>0.79300000000000004</v>
      </c>
      <c r="S144" s="7">
        <f t="shared" ref="S144:S163" si="172">MAX(1,(MIN(10,(R144 - 0.6) / (1 - 0.6)*10)))</f>
        <v>4.8250000000000011</v>
      </c>
      <c r="V144" t="s">
        <v>208</v>
      </c>
      <c r="W144" s="7">
        <f t="shared" si="140"/>
        <v>18.582375913328296</v>
      </c>
      <c r="X144">
        <v>147</v>
      </c>
      <c r="Y144">
        <v>16</v>
      </c>
      <c r="Z144" s="2">
        <f t="shared" si="141"/>
        <v>0.10884353741496598</v>
      </c>
      <c r="AA144" s="7">
        <f t="shared" si="142"/>
        <v>2.92013101536911</v>
      </c>
      <c r="AB144">
        <v>60</v>
      </c>
      <c r="AC144" s="2">
        <f t="shared" si="143"/>
        <v>0.40816326530612246</v>
      </c>
      <c r="AD144" s="7">
        <f t="shared" si="144"/>
        <v>2.1632653061224492</v>
      </c>
      <c r="AE144">
        <v>63</v>
      </c>
      <c r="AF144" s="2">
        <f t="shared" si="145"/>
        <v>0.42857142857142855</v>
      </c>
      <c r="AG144" s="7">
        <f t="shared" si="171"/>
        <v>3.5714285714285712</v>
      </c>
      <c r="AH144">
        <v>2</v>
      </c>
      <c r="AI144" s="2">
        <f t="shared" si="146"/>
        <v>1.3605442176870748E-2</v>
      </c>
      <c r="AJ144" s="7">
        <f t="shared" si="147"/>
        <v>0.54421768707482987</v>
      </c>
      <c r="AK144">
        <v>0.26300000000000001</v>
      </c>
      <c r="AL144" s="7">
        <f t="shared" si="148"/>
        <v>6.0833333333333339</v>
      </c>
      <c r="AM144">
        <v>0.73199999999999998</v>
      </c>
      <c r="AN144" s="7">
        <f t="shared" si="129"/>
        <v>3.3000000000000003</v>
      </c>
      <c r="AQ144" t="s">
        <v>63</v>
      </c>
      <c r="AR144" s="7">
        <f t="shared" si="149"/>
        <v>20.653226711560045</v>
      </c>
      <c r="AS144">
        <v>66</v>
      </c>
      <c r="AT144">
        <v>8</v>
      </c>
      <c r="AU144" s="2">
        <f t="shared" si="150"/>
        <v>0.12121212121212122</v>
      </c>
      <c r="AV144" s="7">
        <f t="shared" si="151"/>
        <v>3.3782267115600453</v>
      </c>
      <c r="AW144">
        <v>35</v>
      </c>
      <c r="AX144" s="2">
        <f t="shared" si="152"/>
        <v>0.53030303030303028</v>
      </c>
      <c r="AY144" s="7">
        <f t="shared" si="153"/>
        <v>4.6060606060606055</v>
      </c>
      <c r="AZ144">
        <v>31</v>
      </c>
      <c r="BA144" s="2">
        <f t="shared" si="154"/>
        <v>0.46969696969696972</v>
      </c>
      <c r="BB144" s="7">
        <f t="shared" si="155"/>
        <v>4.3939393939393945</v>
      </c>
      <c r="BC144">
        <v>0</v>
      </c>
      <c r="BD144" s="2">
        <f t="shared" si="156"/>
        <v>0</v>
      </c>
      <c r="BE144" s="7">
        <f t="shared" si="157"/>
        <v>0</v>
      </c>
      <c r="BF144">
        <v>0.24099999999999999</v>
      </c>
      <c r="BG144" s="7">
        <f t="shared" si="158"/>
        <v>4.2499999999999991</v>
      </c>
      <c r="BH144">
        <v>0.76100000000000001</v>
      </c>
      <c r="BI144" s="7">
        <f t="shared" si="159"/>
        <v>4.0250000000000004</v>
      </c>
      <c r="BM144" t="s">
        <v>26</v>
      </c>
      <c r="BN144" s="7">
        <f t="shared" si="160"/>
        <v>23.593209876543209</v>
      </c>
      <c r="BO144">
        <v>54</v>
      </c>
      <c r="BP144">
        <v>9</v>
      </c>
      <c r="BQ144" s="2">
        <f t="shared" si="161"/>
        <v>0.16666666666666666</v>
      </c>
      <c r="BR144" s="7">
        <f t="shared" si="162"/>
        <v>5.0617283950617278</v>
      </c>
      <c r="BS144">
        <v>27</v>
      </c>
      <c r="BT144" s="2">
        <f t="shared" si="163"/>
        <v>0.5</v>
      </c>
      <c r="BU144" s="7">
        <f t="shared" si="164"/>
        <v>4</v>
      </c>
      <c r="BV144">
        <v>31</v>
      </c>
      <c r="BW144" s="2">
        <f t="shared" si="165"/>
        <v>0.57407407407407407</v>
      </c>
      <c r="BX144" s="7">
        <f t="shared" si="130"/>
        <v>6.481481481481481</v>
      </c>
      <c r="BY144">
        <v>0</v>
      </c>
      <c r="BZ144" s="2">
        <f t="shared" si="166"/>
        <v>0</v>
      </c>
      <c r="CA144" s="7">
        <f t="shared" si="167"/>
        <v>0</v>
      </c>
      <c r="CB144">
        <v>0.23799999999999999</v>
      </c>
      <c r="CC144" s="7">
        <f t="shared" si="168"/>
        <v>3.9999999999999991</v>
      </c>
      <c r="CD144">
        <v>0.76200000000000001</v>
      </c>
      <c r="CE144" s="7">
        <f t="shared" si="169"/>
        <v>4.0500000000000007</v>
      </c>
    </row>
    <row r="145" spans="1:83" x14ac:dyDescent="0.25">
      <c r="A145" t="s">
        <v>139</v>
      </c>
      <c r="B145" s="7">
        <f t="shared" si="131"/>
        <v>20.967335278385608</v>
      </c>
      <c r="C145">
        <v>457</v>
      </c>
      <c r="D145">
        <v>63</v>
      </c>
      <c r="E145" s="2">
        <f t="shared" si="132"/>
        <v>0.13785557986870897</v>
      </c>
      <c r="F145" s="7">
        <f t="shared" si="133"/>
        <v>3.9946511062484804</v>
      </c>
      <c r="G145">
        <v>228</v>
      </c>
      <c r="H145" s="2">
        <f t="shared" si="134"/>
        <v>0.4989059080962801</v>
      </c>
      <c r="I145" s="7">
        <f t="shared" si="135"/>
        <v>3.9781181619256021</v>
      </c>
      <c r="J145">
        <v>196</v>
      </c>
      <c r="K145" s="2">
        <f t="shared" si="136"/>
        <v>0.42888402625820571</v>
      </c>
      <c r="L145" s="7">
        <f t="shared" si="170"/>
        <v>3.5776805251641139</v>
      </c>
      <c r="M145">
        <v>8</v>
      </c>
      <c r="N145" s="2">
        <f t="shared" si="137"/>
        <v>1.7505470459518599E-2</v>
      </c>
      <c r="O145" s="7">
        <f t="shared" si="138"/>
        <v>0.70021881838074396</v>
      </c>
      <c r="P145">
        <v>0.246</v>
      </c>
      <c r="Q145" s="7">
        <f t="shared" si="139"/>
        <v>4.6666666666666661</v>
      </c>
      <c r="R145">
        <v>0.76200000000000001</v>
      </c>
      <c r="S145" s="7">
        <f t="shared" si="172"/>
        <v>4.0500000000000007</v>
      </c>
      <c r="V145" t="s">
        <v>179</v>
      </c>
      <c r="W145" s="7">
        <f t="shared" si="140"/>
        <v>18.550279247501472</v>
      </c>
      <c r="X145">
        <v>126</v>
      </c>
      <c r="Y145">
        <v>5</v>
      </c>
      <c r="Z145" s="2">
        <f t="shared" si="141"/>
        <v>3.968253968253968E-2</v>
      </c>
      <c r="AA145" s="7">
        <f t="shared" si="142"/>
        <v>0.35861258083480296</v>
      </c>
      <c r="AB145">
        <v>60</v>
      </c>
      <c r="AC145" s="2">
        <f t="shared" si="143"/>
        <v>0.47619047619047616</v>
      </c>
      <c r="AD145" s="7">
        <f t="shared" si="144"/>
        <v>3.5238095238095237</v>
      </c>
      <c r="AE145">
        <v>54</v>
      </c>
      <c r="AF145" s="2">
        <f t="shared" si="145"/>
        <v>0.42857142857142855</v>
      </c>
      <c r="AG145" s="7">
        <f t="shared" si="171"/>
        <v>3.5714285714285712</v>
      </c>
      <c r="AH145">
        <v>6</v>
      </c>
      <c r="AI145" s="2">
        <f t="shared" si="146"/>
        <v>4.7619047619047616E-2</v>
      </c>
      <c r="AJ145" s="7">
        <f t="shared" si="147"/>
        <v>1.9047619047619047</v>
      </c>
      <c r="AK145">
        <v>0.26700000000000002</v>
      </c>
      <c r="AL145" s="7">
        <f t="shared" si="148"/>
        <v>6.4166666666666679</v>
      </c>
      <c r="AM145">
        <v>0.71099999999999997</v>
      </c>
      <c r="AN145" s="7">
        <f t="shared" si="129"/>
        <v>2.7749999999999995</v>
      </c>
      <c r="AQ145" t="s">
        <v>221</v>
      </c>
      <c r="AR145" s="7">
        <f t="shared" si="149"/>
        <v>20.483465608465607</v>
      </c>
      <c r="AS145">
        <v>70</v>
      </c>
      <c r="AT145">
        <v>10</v>
      </c>
      <c r="AU145" s="2">
        <f t="shared" si="150"/>
        <v>0.14285714285714285</v>
      </c>
      <c r="AV145" s="7">
        <f t="shared" si="151"/>
        <v>4.1798941798941787</v>
      </c>
      <c r="AW145">
        <v>34</v>
      </c>
      <c r="AX145" s="2">
        <f t="shared" si="152"/>
        <v>0.48571428571428571</v>
      </c>
      <c r="AY145" s="7">
        <f t="shared" si="153"/>
        <v>3.7142857142857144</v>
      </c>
      <c r="AZ145">
        <v>33</v>
      </c>
      <c r="BA145" s="2">
        <f t="shared" si="154"/>
        <v>0.47142857142857142</v>
      </c>
      <c r="BB145" s="7">
        <f t="shared" si="155"/>
        <v>4.4285714285714288</v>
      </c>
      <c r="BC145">
        <v>4</v>
      </c>
      <c r="BD145" s="2">
        <f t="shared" si="156"/>
        <v>5.7142857142857141E-2</v>
      </c>
      <c r="BE145" s="7">
        <f t="shared" si="157"/>
        <v>2.2857142857142856</v>
      </c>
      <c r="BF145">
        <v>0.23200000000000001</v>
      </c>
      <c r="BG145" s="7">
        <f t="shared" si="158"/>
        <v>3.5000000000000009</v>
      </c>
      <c r="BH145">
        <v>0.69499999999999995</v>
      </c>
      <c r="BI145" s="7">
        <f t="shared" si="159"/>
        <v>2.3749999999999991</v>
      </c>
      <c r="BM145" t="s">
        <v>42</v>
      </c>
      <c r="BN145" s="7">
        <f t="shared" si="160"/>
        <v>23.546438746438746</v>
      </c>
      <c r="BO145">
        <v>65</v>
      </c>
      <c r="BP145">
        <v>11</v>
      </c>
      <c r="BQ145" s="2">
        <f t="shared" si="161"/>
        <v>0.16923076923076924</v>
      </c>
      <c r="BR145" s="7">
        <f t="shared" si="162"/>
        <v>5.1566951566951573</v>
      </c>
      <c r="BS145">
        <v>32</v>
      </c>
      <c r="BT145" s="2">
        <f t="shared" si="163"/>
        <v>0.49230769230769234</v>
      </c>
      <c r="BU145" s="7">
        <f t="shared" si="164"/>
        <v>3.8461538461538467</v>
      </c>
      <c r="BV145">
        <v>34</v>
      </c>
      <c r="BW145" s="2">
        <f t="shared" si="165"/>
        <v>0.52307692307692311</v>
      </c>
      <c r="BX145" s="7">
        <f t="shared" si="130"/>
        <v>5.4615384615384617</v>
      </c>
      <c r="BY145">
        <v>1</v>
      </c>
      <c r="BZ145" s="2">
        <f t="shared" si="166"/>
        <v>1.5384615384615385E-2</v>
      </c>
      <c r="CA145" s="7">
        <f t="shared" si="167"/>
        <v>0.61538461538461542</v>
      </c>
      <c r="CB145">
        <v>0.23699999999999999</v>
      </c>
      <c r="CC145" s="7">
        <f t="shared" si="168"/>
        <v>3.9166666666666656</v>
      </c>
      <c r="CD145">
        <v>0.78200000000000003</v>
      </c>
      <c r="CE145" s="7">
        <f t="shared" si="169"/>
        <v>4.5500000000000016</v>
      </c>
    </row>
    <row r="146" spans="1:83" x14ac:dyDescent="0.25">
      <c r="A146" t="s">
        <v>154</v>
      </c>
      <c r="B146" s="7">
        <f t="shared" si="131"/>
        <v>20.959254129475735</v>
      </c>
      <c r="C146">
        <v>361</v>
      </c>
      <c r="D146">
        <v>50</v>
      </c>
      <c r="E146" s="2">
        <f t="shared" si="132"/>
        <v>0.13850415512465375</v>
      </c>
      <c r="F146" s="7">
        <f t="shared" si="133"/>
        <v>4.0186724120242125</v>
      </c>
      <c r="G146">
        <v>155</v>
      </c>
      <c r="H146" s="2">
        <f t="shared" si="134"/>
        <v>0.4293628808864266</v>
      </c>
      <c r="I146" s="7">
        <f t="shared" si="135"/>
        <v>2.5872576177285325</v>
      </c>
      <c r="J146">
        <v>177</v>
      </c>
      <c r="K146" s="2">
        <f t="shared" si="136"/>
        <v>0.49030470914127422</v>
      </c>
      <c r="L146" s="7">
        <f t="shared" si="170"/>
        <v>4.8060941828254844</v>
      </c>
      <c r="M146">
        <v>9</v>
      </c>
      <c r="N146" s="2">
        <f t="shared" si="137"/>
        <v>2.4930747922437674E-2</v>
      </c>
      <c r="O146" s="7">
        <f t="shared" si="138"/>
        <v>0.99722991689750695</v>
      </c>
      <c r="P146">
        <v>0.25</v>
      </c>
      <c r="Q146" s="7">
        <f t="shared" si="139"/>
        <v>5</v>
      </c>
      <c r="R146">
        <v>0.74199999999999999</v>
      </c>
      <c r="S146" s="7">
        <f t="shared" si="172"/>
        <v>3.5500000000000003</v>
      </c>
      <c r="V146" t="s">
        <v>174</v>
      </c>
      <c r="W146" s="7">
        <f t="shared" si="140"/>
        <v>18.388888888888893</v>
      </c>
      <c r="X146">
        <v>160</v>
      </c>
      <c r="Y146">
        <v>9</v>
      </c>
      <c r="Z146" s="2">
        <f t="shared" si="141"/>
        <v>5.6250000000000001E-2</v>
      </c>
      <c r="AA146" s="7">
        <f t="shared" si="142"/>
        <v>0.97222222222222221</v>
      </c>
      <c r="AB146">
        <v>89</v>
      </c>
      <c r="AC146" s="2">
        <f t="shared" si="143"/>
        <v>0.55625000000000002</v>
      </c>
      <c r="AD146" s="7">
        <f t="shared" si="144"/>
        <v>5.1250000000000009</v>
      </c>
      <c r="AE146">
        <v>54</v>
      </c>
      <c r="AF146" s="2">
        <f t="shared" si="145"/>
        <v>0.33750000000000002</v>
      </c>
      <c r="AG146" s="7">
        <f t="shared" si="171"/>
        <v>1.7500000000000004</v>
      </c>
      <c r="AH146">
        <v>3</v>
      </c>
      <c r="AI146" s="2">
        <f t="shared" si="146"/>
        <v>1.8749999999999999E-2</v>
      </c>
      <c r="AJ146" s="7">
        <f t="shared" si="147"/>
        <v>0.75</v>
      </c>
      <c r="AK146">
        <v>0.27300000000000002</v>
      </c>
      <c r="AL146" s="7">
        <f t="shared" si="148"/>
        <v>6.9166666666666687</v>
      </c>
      <c r="AM146">
        <v>0.71499999999999997</v>
      </c>
      <c r="AN146" s="7">
        <f t="shared" si="129"/>
        <v>2.875</v>
      </c>
      <c r="AQ146" t="s">
        <v>162</v>
      </c>
      <c r="AR146" s="7">
        <f t="shared" si="149"/>
        <v>20.471652421652422</v>
      </c>
      <c r="AS146">
        <v>65</v>
      </c>
      <c r="AT146">
        <v>8</v>
      </c>
      <c r="AU146" s="2">
        <f t="shared" si="150"/>
        <v>0.12307692307692308</v>
      </c>
      <c r="AV146" s="7">
        <f t="shared" si="151"/>
        <v>3.4472934472934473</v>
      </c>
      <c r="AW146">
        <v>27</v>
      </c>
      <c r="AX146" s="2">
        <f t="shared" si="152"/>
        <v>0.41538461538461541</v>
      </c>
      <c r="AY146" s="7">
        <f t="shared" si="153"/>
        <v>2.3076923076923084</v>
      </c>
      <c r="AZ146">
        <v>35</v>
      </c>
      <c r="BA146" s="2">
        <f t="shared" si="154"/>
        <v>0.53846153846153844</v>
      </c>
      <c r="BB146" s="7">
        <f t="shared" si="155"/>
        <v>5.7692307692307683</v>
      </c>
      <c r="BC146">
        <v>2</v>
      </c>
      <c r="BD146" s="2">
        <f t="shared" si="156"/>
        <v>3.0769230769230771E-2</v>
      </c>
      <c r="BE146" s="7">
        <f t="shared" si="157"/>
        <v>1.2307692307692308</v>
      </c>
      <c r="BF146">
        <v>0.255</v>
      </c>
      <c r="BG146" s="7">
        <f t="shared" si="158"/>
        <v>5.4166666666666679</v>
      </c>
      <c r="BH146">
        <v>0.69199999999999995</v>
      </c>
      <c r="BI146" s="7">
        <f t="shared" si="159"/>
        <v>2.2999999999999994</v>
      </c>
      <c r="BM146" t="s">
        <v>63</v>
      </c>
      <c r="BN146" s="7">
        <f t="shared" si="160"/>
        <v>23.523008625063419</v>
      </c>
      <c r="BO146">
        <v>73</v>
      </c>
      <c r="BP146">
        <v>11</v>
      </c>
      <c r="BQ146" s="2">
        <f t="shared" si="161"/>
        <v>0.15068493150684931</v>
      </c>
      <c r="BR146" s="7">
        <f t="shared" si="162"/>
        <v>4.4698122780314549</v>
      </c>
      <c r="BS146">
        <v>38</v>
      </c>
      <c r="BT146" s="2">
        <f t="shared" si="163"/>
        <v>0.52054794520547942</v>
      </c>
      <c r="BU146" s="7">
        <f t="shared" si="164"/>
        <v>4.4109589041095889</v>
      </c>
      <c r="BV146">
        <v>36</v>
      </c>
      <c r="BW146" s="2">
        <f t="shared" si="165"/>
        <v>0.49315068493150682</v>
      </c>
      <c r="BX146" s="7">
        <f t="shared" si="130"/>
        <v>4.8630136986301364</v>
      </c>
      <c r="BY146">
        <v>2</v>
      </c>
      <c r="BZ146" s="2">
        <f t="shared" si="166"/>
        <v>2.7397260273972601E-2</v>
      </c>
      <c r="CA146" s="7">
        <f t="shared" si="167"/>
        <v>1.095890410958904</v>
      </c>
      <c r="CB146">
        <v>0.24199999999999999</v>
      </c>
      <c r="CC146" s="7">
        <f t="shared" si="168"/>
        <v>4.333333333333333</v>
      </c>
      <c r="CD146">
        <v>0.77400000000000002</v>
      </c>
      <c r="CE146" s="7">
        <f t="shared" si="169"/>
        <v>4.3500000000000014</v>
      </c>
    </row>
    <row r="147" spans="1:83" x14ac:dyDescent="0.25">
      <c r="A147" t="s">
        <v>111</v>
      </c>
      <c r="B147" s="7">
        <f t="shared" si="131"/>
        <v>20.861428053970847</v>
      </c>
      <c r="C147">
        <v>409</v>
      </c>
      <c r="D147">
        <v>50</v>
      </c>
      <c r="E147" s="2">
        <f t="shared" si="132"/>
        <v>0.12224938875305623</v>
      </c>
      <c r="F147" s="7">
        <f t="shared" si="133"/>
        <v>3.4166440278909711</v>
      </c>
      <c r="G147">
        <v>161</v>
      </c>
      <c r="H147" s="2">
        <f t="shared" si="134"/>
        <v>0.39364303178484106</v>
      </c>
      <c r="I147" s="7">
        <f t="shared" si="135"/>
        <v>1.8728606356968214</v>
      </c>
      <c r="J147">
        <v>173</v>
      </c>
      <c r="K147" s="2">
        <f t="shared" si="136"/>
        <v>0.42298288508557458</v>
      </c>
      <c r="L147" s="7">
        <f t="shared" si="170"/>
        <v>3.4596577017114916</v>
      </c>
      <c r="M147">
        <v>2</v>
      </c>
      <c r="N147" s="2">
        <f t="shared" si="137"/>
        <v>4.8899755501222494E-3</v>
      </c>
      <c r="O147" s="7">
        <f t="shared" si="138"/>
        <v>0.19559902200488999</v>
      </c>
      <c r="P147">
        <v>0.27600000000000002</v>
      </c>
      <c r="Q147" s="7">
        <f t="shared" si="139"/>
        <v>7.1666666666666687</v>
      </c>
      <c r="R147">
        <v>0.79</v>
      </c>
      <c r="S147" s="7">
        <f t="shared" si="172"/>
        <v>4.7500000000000018</v>
      </c>
      <c r="V147" t="s">
        <v>224</v>
      </c>
      <c r="W147" s="7">
        <f t="shared" si="140"/>
        <v>18.181749311294766</v>
      </c>
      <c r="X147">
        <v>121</v>
      </c>
      <c r="Y147">
        <v>2</v>
      </c>
      <c r="Z147" s="2">
        <f t="shared" si="141"/>
        <v>1.6528925619834711E-2</v>
      </c>
      <c r="AA147" s="7">
        <f t="shared" si="142"/>
        <v>0</v>
      </c>
      <c r="AB147">
        <v>58</v>
      </c>
      <c r="AC147" s="2">
        <f t="shared" si="143"/>
        <v>0.47933884297520662</v>
      </c>
      <c r="AD147" s="7">
        <f t="shared" si="144"/>
        <v>3.5867768595041327</v>
      </c>
      <c r="AE147">
        <v>42</v>
      </c>
      <c r="AF147" s="2">
        <f t="shared" si="145"/>
        <v>0.34710743801652894</v>
      </c>
      <c r="AG147" s="7">
        <f t="shared" si="171"/>
        <v>1.9421487603305787</v>
      </c>
      <c r="AH147">
        <v>2</v>
      </c>
      <c r="AI147" s="2">
        <f t="shared" si="146"/>
        <v>1.6528925619834711E-2</v>
      </c>
      <c r="AJ147" s="7">
        <f t="shared" si="147"/>
        <v>0.66115702479338845</v>
      </c>
      <c r="AK147">
        <v>0.29399999999999998</v>
      </c>
      <c r="AL147" s="7">
        <f t="shared" si="148"/>
        <v>8.6666666666666661</v>
      </c>
      <c r="AM147">
        <v>0.73299999999999998</v>
      </c>
      <c r="AN147" s="7">
        <f t="shared" si="129"/>
        <v>3.3250000000000002</v>
      </c>
      <c r="AQ147" t="s">
        <v>244</v>
      </c>
      <c r="AR147" s="7">
        <f t="shared" si="149"/>
        <v>20.333333333333332</v>
      </c>
      <c r="AS147">
        <v>61</v>
      </c>
      <c r="AT147">
        <v>1</v>
      </c>
      <c r="AU147" s="2">
        <f t="shared" si="150"/>
        <v>1.6393442622950821E-2</v>
      </c>
      <c r="AV147" s="7">
        <f t="shared" si="151"/>
        <v>0</v>
      </c>
      <c r="AW147">
        <v>32</v>
      </c>
      <c r="AX147" s="2">
        <f t="shared" si="152"/>
        <v>0.52459016393442626</v>
      </c>
      <c r="AY147" s="7">
        <f t="shared" si="153"/>
        <v>4.4918032786885256</v>
      </c>
      <c r="AZ147">
        <v>19</v>
      </c>
      <c r="BA147" s="2">
        <f t="shared" si="154"/>
        <v>0.31147540983606559</v>
      </c>
      <c r="BB147" s="7">
        <f t="shared" si="155"/>
        <v>1.2295081967213117</v>
      </c>
      <c r="BC147">
        <v>5</v>
      </c>
      <c r="BD147" s="2">
        <f t="shared" si="156"/>
        <v>8.1967213114754092E-2</v>
      </c>
      <c r="BE147" s="7">
        <f t="shared" si="157"/>
        <v>3.2786885245901636</v>
      </c>
      <c r="BF147">
        <v>0.28399999999999997</v>
      </c>
      <c r="BG147" s="7">
        <f t="shared" si="158"/>
        <v>7.8333333333333313</v>
      </c>
      <c r="BH147">
        <v>0.74</v>
      </c>
      <c r="BI147" s="7">
        <f t="shared" si="159"/>
        <v>3.5000000000000004</v>
      </c>
      <c r="BM147" t="s">
        <v>627</v>
      </c>
      <c r="BN147" s="7">
        <f t="shared" si="160"/>
        <v>23.516737891737897</v>
      </c>
      <c r="BO147">
        <v>39</v>
      </c>
      <c r="BP147">
        <v>3</v>
      </c>
      <c r="BQ147" s="2">
        <f t="shared" si="161"/>
        <v>7.6923076923076927E-2</v>
      </c>
      <c r="BR147" s="7">
        <f t="shared" si="162"/>
        <v>1.737891737891738</v>
      </c>
      <c r="BS147">
        <v>24</v>
      </c>
      <c r="BT147" s="2">
        <f t="shared" si="163"/>
        <v>0.61538461538461542</v>
      </c>
      <c r="BU147" s="7">
        <f t="shared" si="164"/>
        <v>6.3076923076923084</v>
      </c>
      <c r="BV147">
        <v>17</v>
      </c>
      <c r="BW147" s="2">
        <f t="shared" si="165"/>
        <v>0.4358974358974359</v>
      </c>
      <c r="BX147" s="7">
        <f t="shared" si="130"/>
        <v>3.7179487179487181</v>
      </c>
      <c r="BY147">
        <v>5</v>
      </c>
      <c r="BZ147" s="2">
        <f t="shared" si="166"/>
        <v>0.12820512820512819</v>
      </c>
      <c r="CA147" s="7">
        <f t="shared" si="167"/>
        <v>5.1282051282051277</v>
      </c>
      <c r="CB147">
        <v>0.24399999999999999</v>
      </c>
      <c r="CC147" s="7">
        <f t="shared" si="168"/>
        <v>4.5</v>
      </c>
      <c r="CD147">
        <v>0.68500000000000005</v>
      </c>
      <c r="CE147" s="7">
        <f t="shared" si="169"/>
        <v>2.1250000000000018</v>
      </c>
    </row>
    <row r="148" spans="1:83" x14ac:dyDescent="0.25">
      <c r="A148" t="s">
        <v>148</v>
      </c>
      <c r="B148" s="7">
        <f t="shared" si="131"/>
        <v>20.658184367332634</v>
      </c>
      <c r="C148">
        <v>317</v>
      </c>
      <c r="D148">
        <v>36</v>
      </c>
      <c r="E148" s="2">
        <f t="shared" si="132"/>
        <v>0.11356466876971609</v>
      </c>
      <c r="F148" s="7">
        <f t="shared" si="133"/>
        <v>3.094987732211707</v>
      </c>
      <c r="G148">
        <v>123</v>
      </c>
      <c r="H148" s="2">
        <f t="shared" si="134"/>
        <v>0.38801261829652994</v>
      </c>
      <c r="I148" s="7">
        <f t="shared" si="135"/>
        <v>1.7602523659305991</v>
      </c>
      <c r="J148">
        <v>147</v>
      </c>
      <c r="K148" s="2">
        <f t="shared" si="136"/>
        <v>0.4637223974763407</v>
      </c>
      <c r="L148" s="7">
        <f t="shared" si="170"/>
        <v>4.274447949526814</v>
      </c>
      <c r="M148">
        <v>10</v>
      </c>
      <c r="N148" s="2">
        <f t="shared" si="137"/>
        <v>3.1545741324921134E-2</v>
      </c>
      <c r="O148" s="7">
        <f t="shared" si="138"/>
        <v>1.2618296529968454</v>
      </c>
      <c r="P148">
        <v>0.26700000000000002</v>
      </c>
      <c r="Q148" s="7">
        <f t="shared" si="139"/>
        <v>6.4166666666666679</v>
      </c>
      <c r="R148">
        <v>0.754</v>
      </c>
      <c r="S148" s="7">
        <f t="shared" si="172"/>
        <v>3.8500000000000005</v>
      </c>
      <c r="V148" t="s">
        <v>164</v>
      </c>
      <c r="W148" s="7">
        <f t="shared" si="140"/>
        <v>18.047879075656855</v>
      </c>
      <c r="X148">
        <v>117</v>
      </c>
      <c r="Y148">
        <v>23</v>
      </c>
      <c r="Z148" s="2">
        <f t="shared" si="141"/>
        <v>0.19658119658119658</v>
      </c>
      <c r="AA148" s="7">
        <f t="shared" si="142"/>
        <v>6.1696739474517246</v>
      </c>
      <c r="AB148">
        <v>54</v>
      </c>
      <c r="AC148" s="2">
        <f t="shared" si="143"/>
        <v>0.46153846153846156</v>
      </c>
      <c r="AD148" s="7">
        <f t="shared" si="144"/>
        <v>3.2307692307692317</v>
      </c>
      <c r="AE148">
        <v>54</v>
      </c>
      <c r="AF148" s="2">
        <f t="shared" si="145"/>
        <v>0.46153846153846156</v>
      </c>
      <c r="AG148" s="7">
        <f t="shared" si="171"/>
        <v>4.2307692307692317</v>
      </c>
      <c r="AH148">
        <v>0</v>
      </c>
      <c r="AI148" s="2">
        <f t="shared" si="146"/>
        <v>0</v>
      </c>
      <c r="AJ148" s="7">
        <f t="shared" si="147"/>
        <v>0</v>
      </c>
      <c r="AK148">
        <v>0.20399999999999999</v>
      </c>
      <c r="AL148" s="7">
        <f t="shared" si="148"/>
        <v>1.1666666666666654</v>
      </c>
      <c r="AM148">
        <v>0.73</v>
      </c>
      <c r="AN148" s="7">
        <f t="shared" si="129"/>
        <v>3.25</v>
      </c>
      <c r="AQ148" t="s">
        <v>582</v>
      </c>
      <c r="AR148" s="7">
        <f t="shared" si="149"/>
        <v>20.300617283950615</v>
      </c>
      <c r="AS148">
        <v>36</v>
      </c>
      <c r="AT148">
        <v>6</v>
      </c>
      <c r="AU148" s="2">
        <f t="shared" si="150"/>
        <v>0.16666666666666666</v>
      </c>
      <c r="AV148" s="7">
        <f t="shared" si="151"/>
        <v>5.0617283950617278</v>
      </c>
      <c r="AW148">
        <v>14</v>
      </c>
      <c r="AX148" s="2">
        <f t="shared" si="152"/>
        <v>0.3888888888888889</v>
      </c>
      <c r="AY148" s="7">
        <f t="shared" si="153"/>
        <v>1.7777777777777781</v>
      </c>
      <c r="AZ148">
        <v>14</v>
      </c>
      <c r="BA148" s="2">
        <f t="shared" si="154"/>
        <v>0.3888888888888889</v>
      </c>
      <c r="BB148" s="7">
        <f t="shared" si="155"/>
        <v>2.7777777777777777</v>
      </c>
      <c r="BC148">
        <v>0</v>
      </c>
      <c r="BD148" s="2">
        <f t="shared" si="156"/>
        <v>0</v>
      </c>
      <c r="BE148" s="7">
        <f t="shared" si="157"/>
        <v>0</v>
      </c>
      <c r="BF148">
        <v>0.248</v>
      </c>
      <c r="BG148" s="7">
        <f t="shared" si="158"/>
        <v>4.833333333333333</v>
      </c>
      <c r="BH148">
        <v>0.83399999999999996</v>
      </c>
      <c r="BI148" s="7">
        <f t="shared" si="159"/>
        <v>5.85</v>
      </c>
      <c r="BM148" t="s">
        <v>223</v>
      </c>
      <c r="BN148" s="7">
        <f t="shared" si="160"/>
        <v>23.504797979797978</v>
      </c>
      <c r="BO148">
        <v>55</v>
      </c>
      <c r="BP148">
        <v>9</v>
      </c>
      <c r="BQ148" s="2">
        <f t="shared" si="161"/>
        <v>0.16363636363636364</v>
      </c>
      <c r="BR148" s="7">
        <f t="shared" si="162"/>
        <v>4.9494949494949489</v>
      </c>
      <c r="BS148">
        <v>24</v>
      </c>
      <c r="BT148" s="2">
        <f t="shared" si="163"/>
        <v>0.43636363636363634</v>
      </c>
      <c r="BU148" s="7">
        <f t="shared" si="164"/>
        <v>2.7272727272727271</v>
      </c>
      <c r="BV148">
        <v>22</v>
      </c>
      <c r="BW148" s="2">
        <f t="shared" si="165"/>
        <v>0.4</v>
      </c>
      <c r="BX148" s="7">
        <f t="shared" si="130"/>
        <v>3.0000000000000004</v>
      </c>
      <c r="BY148">
        <v>5</v>
      </c>
      <c r="BZ148" s="2">
        <f t="shared" si="166"/>
        <v>9.0909090909090912E-2</v>
      </c>
      <c r="CA148" s="7">
        <f t="shared" si="167"/>
        <v>3.6363636363636367</v>
      </c>
      <c r="CB148">
        <v>0.25800000000000001</v>
      </c>
      <c r="CC148" s="7">
        <f t="shared" si="168"/>
        <v>5.6666666666666679</v>
      </c>
      <c r="CD148">
        <v>0.74099999999999999</v>
      </c>
      <c r="CE148" s="7">
        <f t="shared" si="169"/>
        <v>3.5250000000000004</v>
      </c>
    </row>
    <row r="149" spans="1:83" x14ac:dyDescent="0.25">
      <c r="A149" t="s">
        <v>172</v>
      </c>
      <c r="B149" s="7">
        <f t="shared" si="131"/>
        <v>20.195746611164484</v>
      </c>
      <c r="C149">
        <v>347</v>
      </c>
      <c r="D149">
        <v>17</v>
      </c>
      <c r="E149" s="2">
        <f t="shared" si="132"/>
        <v>4.8991354466858789E-2</v>
      </c>
      <c r="F149" s="7">
        <f t="shared" si="133"/>
        <v>0.7033834987725478</v>
      </c>
      <c r="G149">
        <v>155</v>
      </c>
      <c r="H149" s="2">
        <f t="shared" si="134"/>
        <v>0.44668587896253603</v>
      </c>
      <c r="I149" s="7">
        <f t="shared" si="135"/>
        <v>2.9337175792507209</v>
      </c>
      <c r="J149">
        <v>117</v>
      </c>
      <c r="K149" s="2">
        <f t="shared" si="136"/>
        <v>0.33717579250720459</v>
      </c>
      <c r="L149" s="7">
        <f t="shared" si="170"/>
        <v>1.7435158501440917</v>
      </c>
      <c r="M149">
        <v>37</v>
      </c>
      <c r="N149" s="2">
        <f t="shared" si="137"/>
        <v>0.10662824207492795</v>
      </c>
      <c r="O149" s="7">
        <f t="shared" si="138"/>
        <v>4.2651296829971184</v>
      </c>
      <c r="P149">
        <v>0.28000000000000003</v>
      </c>
      <c r="Q149" s="7">
        <f t="shared" si="139"/>
        <v>7.5000000000000018</v>
      </c>
      <c r="R149">
        <v>0.72199999999999998</v>
      </c>
      <c r="S149" s="7">
        <f t="shared" si="172"/>
        <v>3.05</v>
      </c>
      <c r="V149" t="s">
        <v>125</v>
      </c>
      <c r="W149" s="7">
        <f t="shared" si="140"/>
        <v>17.857445046672691</v>
      </c>
      <c r="X149">
        <v>123</v>
      </c>
      <c r="Y149">
        <v>11</v>
      </c>
      <c r="Z149" s="2">
        <f t="shared" si="141"/>
        <v>8.943089430894309E-2</v>
      </c>
      <c r="AA149" s="7">
        <f t="shared" si="142"/>
        <v>2.2011442336645586</v>
      </c>
      <c r="AB149">
        <v>54</v>
      </c>
      <c r="AC149" s="2">
        <f t="shared" si="143"/>
        <v>0.43902439024390244</v>
      </c>
      <c r="AD149" s="7">
        <f t="shared" si="144"/>
        <v>2.780487804878049</v>
      </c>
      <c r="AE149">
        <v>49</v>
      </c>
      <c r="AF149" s="2">
        <f t="shared" si="145"/>
        <v>0.3983739837398374</v>
      </c>
      <c r="AG149" s="7">
        <f t="shared" si="171"/>
        <v>2.9674796747967482</v>
      </c>
      <c r="AH149">
        <v>0</v>
      </c>
      <c r="AI149" s="2">
        <f t="shared" si="146"/>
        <v>0</v>
      </c>
      <c r="AJ149" s="7">
        <f t="shared" si="147"/>
        <v>0</v>
      </c>
      <c r="AK149">
        <v>0.26600000000000001</v>
      </c>
      <c r="AL149" s="7">
        <f t="shared" si="148"/>
        <v>6.3333333333333339</v>
      </c>
      <c r="AM149">
        <v>0.74299999999999999</v>
      </c>
      <c r="AN149" s="7">
        <f t="shared" si="129"/>
        <v>3.5750000000000002</v>
      </c>
      <c r="AQ149" t="s">
        <v>282</v>
      </c>
      <c r="AR149" s="7">
        <f t="shared" si="149"/>
        <v>20.269093231162195</v>
      </c>
      <c r="AS149">
        <v>58</v>
      </c>
      <c r="AT149">
        <v>5</v>
      </c>
      <c r="AU149" s="2">
        <f t="shared" si="150"/>
        <v>8.6206896551724144E-2</v>
      </c>
      <c r="AV149" s="7">
        <f t="shared" si="151"/>
        <v>2.0817369093231166</v>
      </c>
      <c r="AW149">
        <v>19</v>
      </c>
      <c r="AX149" s="2">
        <f t="shared" si="152"/>
        <v>0.32758620689655171</v>
      </c>
      <c r="AY149" s="7">
        <f t="shared" si="153"/>
        <v>0.55172413793103448</v>
      </c>
      <c r="AZ149">
        <v>31</v>
      </c>
      <c r="BA149" s="2">
        <f t="shared" si="154"/>
        <v>0.53448275862068961</v>
      </c>
      <c r="BB149" s="7">
        <f t="shared" si="155"/>
        <v>5.6896551724137918</v>
      </c>
      <c r="BC149">
        <v>2</v>
      </c>
      <c r="BD149" s="2">
        <f t="shared" si="156"/>
        <v>3.4482758620689655E-2</v>
      </c>
      <c r="BE149" s="7">
        <f t="shared" si="157"/>
        <v>1.3793103448275863</v>
      </c>
      <c r="BF149">
        <v>0.27600000000000002</v>
      </c>
      <c r="BG149" s="7">
        <f t="shared" si="158"/>
        <v>7.1666666666666687</v>
      </c>
      <c r="BH149">
        <v>0.73599999999999999</v>
      </c>
      <c r="BI149" s="7">
        <f t="shared" si="159"/>
        <v>3.4000000000000004</v>
      </c>
      <c r="BM149" t="s">
        <v>572</v>
      </c>
      <c r="BN149" s="7">
        <f t="shared" si="160"/>
        <v>23.482938676381302</v>
      </c>
      <c r="BO149">
        <v>61</v>
      </c>
      <c r="BP149">
        <v>10</v>
      </c>
      <c r="BQ149" s="2">
        <f t="shared" si="161"/>
        <v>0.16393442622950818</v>
      </c>
      <c r="BR149" s="7">
        <f t="shared" si="162"/>
        <v>4.9605343047965995</v>
      </c>
      <c r="BS149">
        <v>31</v>
      </c>
      <c r="BT149" s="2">
        <f t="shared" si="163"/>
        <v>0.50819672131147542</v>
      </c>
      <c r="BU149" s="7">
        <f t="shared" si="164"/>
        <v>4.1639344262295088</v>
      </c>
      <c r="BV149">
        <v>30</v>
      </c>
      <c r="BW149" s="2">
        <f t="shared" si="165"/>
        <v>0.49180327868852458</v>
      </c>
      <c r="BX149" s="7">
        <f t="shared" si="130"/>
        <v>4.8360655737704921</v>
      </c>
      <c r="BY149">
        <v>1</v>
      </c>
      <c r="BZ149" s="2">
        <f t="shared" si="166"/>
        <v>1.6393442622950821E-2</v>
      </c>
      <c r="CA149" s="7">
        <f t="shared" si="167"/>
        <v>0.65573770491803285</v>
      </c>
      <c r="CB149">
        <v>0.252</v>
      </c>
      <c r="CC149" s="7">
        <f t="shared" si="168"/>
        <v>5.166666666666667</v>
      </c>
      <c r="CD149">
        <v>0.748</v>
      </c>
      <c r="CE149" s="7">
        <f t="shared" si="169"/>
        <v>3.7000000000000006</v>
      </c>
    </row>
    <row r="150" spans="1:83" x14ac:dyDescent="0.25">
      <c r="A150" t="s">
        <v>152</v>
      </c>
      <c r="B150" s="7">
        <f t="shared" si="131"/>
        <v>20.167392531035194</v>
      </c>
      <c r="C150">
        <v>361</v>
      </c>
      <c r="D150">
        <v>40</v>
      </c>
      <c r="E150" s="2">
        <f t="shared" si="132"/>
        <v>0.11080332409972299</v>
      </c>
      <c r="F150" s="7">
        <f t="shared" si="133"/>
        <v>2.9927157073971475</v>
      </c>
      <c r="G150">
        <v>134</v>
      </c>
      <c r="H150" s="2">
        <f t="shared" si="134"/>
        <v>0.37119113573407203</v>
      </c>
      <c r="I150" s="7">
        <f t="shared" si="135"/>
        <v>1.4238227146814408</v>
      </c>
      <c r="J150">
        <v>191</v>
      </c>
      <c r="K150" s="2">
        <f t="shared" si="136"/>
        <v>0.52908587257617734</v>
      </c>
      <c r="L150" s="7">
        <f t="shared" si="170"/>
        <v>5.5817174515235468</v>
      </c>
      <c r="M150">
        <v>1</v>
      </c>
      <c r="N150" s="2">
        <f t="shared" si="137"/>
        <v>2.7700831024930748E-3</v>
      </c>
      <c r="O150" s="7">
        <f t="shared" si="138"/>
        <v>0.11080332409972299</v>
      </c>
      <c r="P150">
        <v>0.26900000000000002</v>
      </c>
      <c r="Q150" s="7">
        <f t="shared" si="139"/>
        <v>6.5833333333333339</v>
      </c>
      <c r="R150">
        <v>0.73899999999999999</v>
      </c>
      <c r="S150" s="7">
        <f t="shared" si="172"/>
        <v>3.4750000000000005</v>
      </c>
      <c r="V150" t="s">
        <v>94</v>
      </c>
      <c r="W150" s="7">
        <f t="shared" si="140"/>
        <v>17.810025542784167</v>
      </c>
      <c r="X150">
        <v>116</v>
      </c>
      <c r="Y150">
        <v>14</v>
      </c>
      <c r="Z150" s="2">
        <f t="shared" si="141"/>
        <v>0.1206896551724138</v>
      </c>
      <c r="AA150" s="7">
        <f t="shared" si="142"/>
        <v>3.3588761174968074</v>
      </c>
      <c r="AB150">
        <v>42</v>
      </c>
      <c r="AC150" s="2">
        <f t="shared" si="143"/>
        <v>0.36206896551724138</v>
      </c>
      <c r="AD150" s="7">
        <f t="shared" si="144"/>
        <v>1.2413793103448278</v>
      </c>
      <c r="AE150">
        <v>49</v>
      </c>
      <c r="AF150" s="2">
        <f t="shared" si="145"/>
        <v>0.42241379310344829</v>
      </c>
      <c r="AG150" s="7">
        <f t="shared" si="171"/>
        <v>3.4482758620689657</v>
      </c>
      <c r="AH150">
        <v>1</v>
      </c>
      <c r="AI150" s="2">
        <f t="shared" si="146"/>
        <v>8.6206896551724137E-3</v>
      </c>
      <c r="AJ150" s="7">
        <f t="shared" si="147"/>
        <v>0.34482758620689657</v>
      </c>
      <c r="AK150">
        <v>0.26700000000000002</v>
      </c>
      <c r="AL150" s="7">
        <f t="shared" si="148"/>
        <v>6.4166666666666679</v>
      </c>
      <c r="AM150">
        <v>0.72</v>
      </c>
      <c r="AN150" s="7">
        <f t="shared" si="129"/>
        <v>3</v>
      </c>
      <c r="AQ150" t="s">
        <v>636</v>
      </c>
      <c r="AR150" s="7">
        <f t="shared" si="149"/>
        <v>20.064625850340136</v>
      </c>
      <c r="AS150">
        <v>49</v>
      </c>
      <c r="AT150">
        <v>3</v>
      </c>
      <c r="AU150" s="2">
        <f t="shared" si="150"/>
        <v>6.1224489795918366E-2</v>
      </c>
      <c r="AV150" s="7">
        <f t="shared" si="151"/>
        <v>1.1564625850340136</v>
      </c>
      <c r="AW150">
        <v>24</v>
      </c>
      <c r="AX150" s="2">
        <f t="shared" si="152"/>
        <v>0.48979591836734693</v>
      </c>
      <c r="AY150" s="7">
        <f t="shared" si="153"/>
        <v>3.795918367346939</v>
      </c>
      <c r="AZ150">
        <v>20</v>
      </c>
      <c r="BA150" s="2">
        <f t="shared" si="154"/>
        <v>0.40816326530612246</v>
      </c>
      <c r="BB150" s="7">
        <f t="shared" si="155"/>
        <v>3.1632653061224492</v>
      </c>
      <c r="BC150">
        <v>3</v>
      </c>
      <c r="BD150" s="2">
        <f t="shared" si="156"/>
        <v>6.1224489795918366E-2</v>
      </c>
      <c r="BE150" s="7">
        <f t="shared" si="157"/>
        <v>2.4489795918367347</v>
      </c>
      <c r="BF150">
        <v>0.25900000000000001</v>
      </c>
      <c r="BG150" s="7">
        <f t="shared" si="158"/>
        <v>5.7500000000000009</v>
      </c>
      <c r="BH150">
        <v>0.75</v>
      </c>
      <c r="BI150" s="7">
        <f t="shared" si="159"/>
        <v>3.7500000000000004</v>
      </c>
      <c r="BM150" t="s">
        <v>28</v>
      </c>
      <c r="BN150" s="7">
        <f t="shared" si="160"/>
        <v>23.457407407407405</v>
      </c>
      <c r="BO150">
        <v>72</v>
      </c>
      <c r="BP150">
        <v>9</v>
      </c>
      <c r="BQ150" s="2">
        <f t="shared" si="161"/>
        <v>0.125</v>
      </c>
      <c r="BR150" s="7">
        <f t="shared" si="162"/>
        <v>3.5185185185185186</v>
      </c>
      <c r="BS150">
        <v>37</v>
      </c>
      <c r="BT150" s="2">
        <f t="shared" si="163"/>
        <v>0.51388888888888884</v>
      </c>
      <c r="BU150" s="7">
        <f t="shared" si="164"/>
        <v>4.2777777777777768</v>
      </c>
      <c r="BV150">
        <v>41</v>
      </c>
      <c r="BW150" s="2">
        <f t="shared" si="165"/>
        <v>0.56944444444444442</v>
      </c>
      <c r="BX150" s="7">
        <f t="shared" si="130"/>
        <v>6.3888888888888884</v>
      </c>
      <c r="BY150">
        <v>1</v>
      </c>
      <c r="BZ150" s="2">
        <f t="shared" si="166"/>
        <v>1.3888888888888888E-2</v>
      </c>
      <c r="CA150" s="7">
        <f t="shared" si="167"/>
        <v>0.55555555555555558</v>
      </c>
      <c r="CB150">
        <v>0.252</v>
      </c>
      <c r="CC150" s="7">
        <f t="shared" si="168"/>
        <v>5.166666666666667</v>
      </c>
      <c r="CD150">
        <v>0.74199999999999999</v>
      </c>
      <c r="CE150" s="7">
        <f t="shared" si="169"/>
        <v>3.5500000000000003</v>
      </c>
    </row>
    <row r="151" spans="1:83" x14ac:dyDescent="0.25">
      <c r="A151" t="s">
        <v>157</v>
      </c>
      <c r="B151" s="7">
        <f t="shared" si="131"/>
        <v>19.977010692701068</v>
      </c>
      <c r="C151">
        <v>478</v>
      </c>
      <c r="D151">
        <v>51</v>
      </c>
      <c r="E151" s="2">
        <f t="shared" si="132"/>
        <v>0.10669456066945607</v>
      </c>
      <c r="F151" s="7">
        <f t="shared" si="133"/>
        <v>2.8405392840539285</v>
      </c>
      <c r="G151">
        <v>222</v>
      </c>
      <c r="H151" s="2">
        <f t="shared" si="134"/>
        <v>0.46443514644351463</v>
      </c>
      <c r="I151" s="7">
        <f t="shared" si="135"/>
        <v>3.2887029288702929</v>
      </c>
      <c r="J151">
        <v>202</v>
      </c>
      <c r="K151" s="2">
        <f t="shared" si="136"/>
        <v>0.42259414225941422</v>
      </c>
      <c r="L151" s="7">
        <f t="shared" si="170"/>
        <v>3.4518828451882841</v>
      </c>
      <c r="M151">
        <v>36</v>
      </c>
      <c r="N151" s="2">
        <f t="shared" si="137"/>
        <v>7.5313807531380755E-2</v>
      </c>
      <c r="O151" s="7">
        <f t="shared" si="138"/>
        <v>3.01255230125523</v>
      </c>
      <c r="P151">
        <v>0.23899999999999999</v>
      </c>
      <c r="Q151" s="7">
        <f t="shared" si="139"/>
        <v>4.083333333333333</v>
      </c>
      <c r="R151">
        <v>0.73199999999999998</v>
      </c>
      <c r="S151" s="7">
        <f t="shared" si="172"/>
        <v>3.3000000000000003</v>
      </c>
      <c r="V151" t="s">
        <v>165</v>
      </c>
      <c r="W151" s="7">
        <f t="shared" si="140"/>
        <v>17.669205298013246</v>
      </c>
      <c r="X151">
        <v>151</v>
      </c>
      <c r="Y151">
        <v>12</v>
      </c>
      <c r="Z151" s="2">
        <f t="shared" si="141"/>
        <v>7.9470198675496692E-2</v>
      </c>
      <c r="AA151" s="7">
        <f t="shared" si="142"/>
        <v>1.8322295805739515</v>
      </c>
      <c r="AB151">
        <v>53</v>
      </c>
      <c r="AC151" s="2">
        <f t="shared" si="143"/>
        <v>0.35099337748344372</v>
      </c>
      <c r="AD151" s="7">
        <f t="shared" si="144"/>
        <v>1.0198675496688747</v>
      </c>
      <c r="AE151">
        <v>65</v>
      </c>
      <c r="AF151" s="2">
        <f t="shared" si="145"/>
        <v>0.43046357615894038</v>
      </c>
      <c r="AG151" s="7">
        <f t="shared" si="171"/>
        <v>3.6092715231788075</v>
      </c>
      <c r="AH151">
        <v>5</v>
      </c>
      <c r="AI151" s="2">
        <f t="shared" si="146"/>
        <v>3.3112582781456956E-2</v>
      </c>
      <c r="AJ151" s="7">
        <f t="shared" si="147"/>
        <v>1.3245033112582782</v>
      </c>
      <c r="AK151">
        <v>0.26900000000000002</v>
      </c>
      <c r="AL151" s="7">
        <f t="shared" si="148"/>
        <v>6.5833333333333339</v>
      </c>
      <c r="AM151">
        <v>0.73199999999999998</v>
      </c>
      <c r="AN151" s="7">
        <f t="shared" si="129"/>
        <v>3.3000000000000003</v>
      </c>
      <c r="AQ151" t="s">
        <v>82</v>
      </c>
      <c r="AR151" s="7">
        <f t="shared" si="149"/>
        <v>19.955658436213991</v>
      </c>
      <c r="AS151">
        <v>72</v>
      </c>
      <c r="AT151">
        <v>11</v>
      </c>
      <c r="AU151" s="2">
        <f t="shared" si="150"/>
        <v>0.15277777777777779</v>
      </c>
      <c r="AV151" s="7">
        <f t="shared" si="151"/>
        <v>4.5473251028806585</v>
      </c>
      <c r="AW151">
        <v>40</v>
      </c>
      <c r="AX151" s="2">
        <f t="shared" si="152"/>
        <v>0.55555555555555558</v>
      </c>
      <c r="AY151" s="7">
        <f t="shared" si="153"/>
        <v>5.1111111111111116</v>
      </c>
      <c r="AZ151">
        <v>35</v>
      </c>
      <c r="BA151" s="2">
        <f t="shared" si="154"/>
        <v>0.4861111111111111</v>
      </c>
      <c r="BB151" s="7">
        <f t="shared" si="155"/>
        <v>4.7222222222222223</v>
      </c>
      <c r="BC151">
        <v>0</v>
      </c>
      <c r="BD151" s="2">
        <f t="shared" si="156"/>
        <v>0</v>
      </c>
      <c r="BE151" s="7">
        <f t="shared" si="157"/>
        <v>0</v>
      </c>
      <c r="BF151">
        <v>0.223</v>
      </c>
      <c r="BG151" s="7">
        <f t="shared" si="158"/>
        <v>2.75</v>
      </c>
      <c r="BH151">
        <v>0.71299999999999997</v>
      </c>
      <c r="BI151" s="7">
        <f t="shared" si="159"/>
        <v>2.8249999999999997</v>
      </c>
      <c r="BM151" t="s">
        <v>618</v>
      </c>
      <c r="BN151" s="7">
        <f t="shared" si="160"/>
        <v>23.442680776014111</v>
      </c>
      <c r="BO151">
        <v>42</v>
      </c>
      <c r="BP151">
        <v>7</v>
      </c>
      <c r="BQ151" s="2">
        <f t="shared" si="161"/>
        <v>0.16666666666666666</v>
      </c>
      <c r="BR151" s="7">
        <f t="shared" si="162"/>
        <v>5.0617283950617278</v>
      </c>
      <c r="BS151">
        <v>22</v>
      </c>
      <c r="BT151" s="2">
        <f t="shared" si="163"/>
        <v>0.52380952380952384</v>
      </c>
      <c r="BU151" s="7">
        <f t="shared" si="164"/>
        <v>4.4761904761904772</v>
      </c>
      <c r="BV151">
        <v>21</v>
      </c>
      <c r="BW151" s="2">
        <f t="shared" si="165"/>
        <v>0.5</v>
      </c>
      <c r="BX151" s="7">
        <f t="shared" si="130"/>
        <v>5</v>
      </c>
      <c r="BY151">
        <v>2</v>
      </c>
      <c r="BZ151" s="2">
        <f t="shared" si="166"/>
        <v>4.7619047619047616E-2</v>
      </c>
      <c r="CA151" s="7">
        <f t="shared" si="167"/>
        <v>1.9047619047619047</v>
      </c>
      <c r="CB151">
        <v>0.23499999999999999</v>
      </c>
      <c r="CC151" s="7">
        <f t="shared" si="168"/>
        <v>3.7499999999999991</v>
      </c>
      <c r="CD151">
        <v>0.73</v>
      </c>
      <c r="CE151" s="7">
        <f t="shared" si="169"/>
        <v>3.25</v>
      </c>
    </row>
    <row r="152" spans="1:83" x14ac:dyDescent="0.25">
      <c r="A152" t="s">
        <v>150</v>
      </c>
      <c r="B152" s="7">
        <f t="shared" si="131"/>
        <v>19.947012863679532</v>
      </c>
      <c r="C152">
        <v>429</v>
      </c>
      <c r="D152">
        <v>59</v>
      </c>
      <c r="E152" s="2">
        <f t="shared" si="132"/>
        <v>0.13752913752913754</v>
      </c>
      <c r="F152" s="7">
        <f t="shared" si="133"/>
        <v>3.9825606492273158</v>
      </c>
      <c r="G152">
        <v>195</v>
      </c>
      <c r="H152" s="2">
        <f t="shared" si="134"/>
        <v>0.45454545454545453</v>
      </c>
      <c r="I152" s="7">
        <f t="shared" si="135"/>
        <v>3.0909090909090908</v>
      </c>
      <c r="J152">
        <v>184</v>
      </c>
      <c r="K152" s="2">
        <f t="shared" si="136"/>
        <v>0.42890442890442892</v>
      </c>
      <c r="L152" s="7">
        <f t="shared" si="170"/>
        <v>3.5780885780885785</v>
      </c>
      <c r="M152">
        <v>13</v>
      </c>
      <c r="N152" s="2">
        <f t="shared" si="137"/>
        <v>3.0303030303030304E-2</v>
      </c>
      <c r="O152" s="7">
        <f t="shared" si="138"/>
        <v>1.2121212121212122</v>
      </c>
      <c r="P152">
        <v>0.24199999999999999</v>
      </c>
      <c r="Q152" s="7">
        <f t="shared" si="139"/>
        <v>4.333333333333333</v>
      </c>
      <c r="R152">
        <v>0.75</v>
      </c>
      <c r="S152" s="7">
        <f t="shared" si="172"/>
        <v>3.7500000000000004</v>
      </c>
      <c r="V152" t="s">
        <v>101</v>
      </c>
      <c r="W152" s="7">
        <f t="shared" si="140"/>
        <v>17.573317112733172</v>
      </c>
      <c r="X152">
        <v>137</v>
      </c>
      <c r="Y152">
        <v>18</v>
      </c>
      <c r="Z152" s="2">
        <f t="shared" si="141"/>
        <v>0.13138686131386862</v>
      </c>
      <c r="AA152" s="7">
        <f t="shared" si="142"/>
        <v>3.7550689375506896</v>
      </c>
      <c r="AB152">
        <v>55</v>
      </c>
      <c r="AC152" s="2">
        <f t="shared" si="143"/>
        <v>0.40145985401459855</v>
      </c>
      <c r="AD152" s="7">
        <f t="shared" si="144"/>
        <v>2.0291970802919712</v>
      </c>
      <c r="AE152">
        <v>61</v>
      </c>
      <c r="AF152" s="2">
        <f t="shared" si="145"/>
        <v>0.44525547445255476</v>
      </c>
      <c r="AG152" s="7">
        <f t="shared" si="171"/>
        <v>3.9051094890510951</v>
      </c>
      <c r="AH152">
        <v>2</v>
      </c>
      <c r="AI152" s="2">
        <f t="shared" si="146"/>
        <v>1.4598540145985401E-2</v>
      </c>
      <c r="AJ152" s="7">
        <f t="shared" si="147"/>
        <v>0.58394160583941601</v>
      </c>
      <c r="AK152">
        <v>0.23799999999999999</v>
      </c>
      <c r="AL152" s="7">
        <f t="shared" si="148"/>
        <v>3.9999999999999991</v>
      </c>
      <c r="AM152">
        <v>0.73199999999999998</v>
      </c>
      <c r="AN152" s="7">
        <f t="shared" si="129"/>
        <v>3.3000000000000003</v>
      </c>
      <c r="AQ152" t="s">
        <v>64</v>
      </c>
      <c r="AR152" s="7">
        <f t="shared" si="149"/>
        <v>19.90316473189608</v>
      </c>
      <c r="AS152">
        <v>67</v>
      </c>
      <c r="AT152">
        <v>13</v>
      </c>
      <c r="AU152" s="2">
        <f t="shared" si="150"/>
        <v>0.19402985074626866</v>
      </c>
      <c r="AV152" s="7">
        <f t="shared" si="151"/>
        <v>6.0751796572692101</v>
      </c>
      <c r="AW152">
        <v>31</v>
      </c>
      <c r="AX152" s="2">
        <f t="shared" si="152"/>
        <v>0.46268656716417911</v>
      </c>
      <c r="AY152" s="7">
        <f t="shared" si="153"/>
        <v>3.2537313432835822</v>
      </c>
      <c r="AZ152">
        <v>34</v>
      </c>
      <c r="BA152" s="2">
        <f t="shared" si="154"/>
        <v>0.5074626865671642</v>
      </c>
      <c r="BB152" s="7">
        <f t="shared" si="155"/>
        <v>5.1492537313432845</v>
      </c>
      <c r="BC152">
        <v>0</v>
      </c>
      <c r="BD152" s="2">
        <f t="shared" si="156"/>
        <v>0</v>
      </c>
      <c r="BE152" s="7">
        <f t="shared" si="157"/>
        <v>0</v>
      </c>
      <c r="BF152">
        <v>0.217</v>
      </c>
      <c r="BG152" s="7">
        <f t="shared" si="158"/>
        <v>2.25</v>
      </c>
      <c r="BH152">
        <v>0.72699999999999998</v>
      </c>
      <c r="BI152" s="7">
        <f t="shared" si="159"/>
        <v>3.1749999999999998</v>
      </c>
      <c r="BM152" t="s">
        <v>667</v>
      </c>
      <c r="BN152" s="7">
        <f t="shared" si="160"/>
        <v>23.386553945249599</v>
      </c>
      <c r="BO152">
        <v>46</v>
      </c>
      <c r="BP152">
        <v>7</v>
      </c>
      <c r="BQ152" s="2">
        <f t="shared" si="161"/>
        <v>0.15217391304347827</v>
      </c>
      <c r="BR152" s="7">
        <f t="shared" si="162"/>
        <v>4.5249597423510473</v>
      </c>
      <c r="BS152">
        <v>21</v>
      </c>
      <c r="BT152" s="2">
        <f t="shared" si="163"/>
        <v>0.45652173913043476</v>
      </c>
      <c r="BU152" s="7">
        <f t="shared" si="164"/>
        <v>3.1304347826086953</v>
      </c>
      <c r="BV152">
        <v>25</v>
      </c>
      <c r="BW152" s="2">
        <f t="shared" si="165"/>
        <v>0.54347826086956519</v>
      </c>
      <c r="BX152" s="7">
        <f t="shared" si="130"/>
        <v>5.8695652173913038</v>
      </c>
      <c r="BY152">
        <v>4</v>
      </c>
      <c r="BZ152" s="2">
        <f t="shared" si="166"/>
        <v>8.6956521739130432E-2</v>
      </c>
      <c r="CA152" s="7">
        <f t="shared" si="167"/>
        <v>3.4782608695652173</v>
      </c>
      <c r="CB152">
        <v>0.23899999999999999</v>
      </c>
      <c r="CC152" s="7">
        <f t="shared" si="168"/>
        <v>4.083333333333333</v>
      </c>
      <c r="CD152">
        <v>0.69199999999999995</v>
      </c>
      <c r="CE152" s="7">
        <f t="shared" si="169"/>
        <v>2.2999999999999994</v>
      </c>
    </row>
    <row r="153" spans="1:83" x14ac:dyDescent="0.25">
      <c r="A153" t="s">
        <v>132</v>
      </c>
      <c r="B153" s="7">
        <f t="shared" si="131"/>
        <v>19.583592902525961</v>
      </c>
      <c r="C153">
        <v>478</v>
      </c>
      <c r="D153">
        <v>32</v>
      </c>
      <c r="E153" s="2">
        <f t="shared" si="132"/>
        <v>6.6945606694560664E-2</v>
      </c>
      <c r="F153" s="7">
        <f t="shared" si="133"/>
        <v>1.3683558035022467</v>
      </c>
      <c r="G153">
        <v>237</v>
      </c>
      <c r="H153" s="2">
        <f t="shared" si="134"/>
        <v>0.49581589958158995</v>
      </c>
      <c r="I153" s="7">
        <f t="shared" si="135"/>
        <v>3.9163179916317992</v>
      </c>
      <c r="J153">
        <v>151</v>
      </c>
      <c r="K153" s="2">
        <f t="shared" si="136"/>
        <v>0.31589958158995818</v>
      </c>
      <c r="L153" s="7">
        <f t="shared" si="170"/>
        <v>1.3179916317991636</v>
      </c>
      <c r="M153">
        <v>17</v>
      </c>
      <c r="N153" s="2">
        <f t="shared" si="137"/>
        <v>3.5564853556485358E-2</v>
      </c>
      <c r="O153" s="7">
        <f t="shared" si="138"/>
        <v>1.4225941422594144</v>
      </c>
      <c r="P153">
        <v>0.28100000000000003</v>
      </c>
      <c r="Q153" s="7">
        <f t="shared" si="139"/>
        <v>7.5833333333333357</v>
      </c>
      <c r="R153">
        <v>0.75900000000000001</v>
      </c>
      <c r="S153" s="7">
        <f t="shared" si="172"/>
        <v>3.9750000000000005</v>
      </c>
      <c r="V153" t="s">
        <v>167</v>
      </c>
      <c r="W153" s="7">
        <f t="shared" si="140"/>
        <v>17.553183292781835</v>
      </c>
      <c r="X153">
        <v>137</v>
      </c>
      <c r="Y153">
        <v>9</v>
      </c>
      <c r="Z153" s="2">
        <f t="shared" si="141"/>
        <v>6.569343065693431E-2</v>
      </c>
      <c r="AA153" s="7">
        <f t="shared" si="142"/>
        <v>1.3219789132197892</v>
      </c>
      <c r="AB153">
        <v>65</v>
      </c>
      <c r="AC153" s="2">
        <f t="shared" si="143"/>
        <v>0.47445255474452552</v>
      </c>
      <c r="AD153" s="7">
        <f t="shared" si="144"/>
        <v>3.4890510948905105</v>
      </c>
      <c r="AE153">
        <v>48</v>
      </c>
      <c r="AF153" s="2">
        <f t="shared" si="145"/>
        <v>0.35036496350364965</v>
      </c>
      <c r="AG153" s="7">
        <f t="shared" si="171"/>
        <v>2.007299270072993</v>
      </c>
      <c r="AH153">
        <v>5</v>
      </c>
      <c r="AI153" s="2">
        <f t="shared" si="146"/>
        <v>3.6496350364963501E-2</v>
      </c>
      <c r="AJ153" s="7">
        <f t="shared" si="147"/>
        <v>1.4598540145985401</v>
      </c>
      <c r="AK153">
        <v>0.27100000000000002</v>
      </c>
      <c r="AL153" s="7">
        <f t="shared" si="148"/>
        <v>6.7500000000000018</v>
      </c>
      <c r="AM153">
        <v>0.70099999999999996</v>
      </c>
      <c r="AN153" s="7">
        <f t="shared" si="129"/>
        <v>2.5249999999999995</v>
      </c>
      <c r="AQ153" t="s">
        <v>150</v>
      </c>
      <c r="AR153" s="7">
        <f t="shared" si="149"/>
        <v>19.821669430624656</v>
      </c>
      <c r="AS153">
        <v>67</v>
      </c>
      <c r="AT153">
        <v>8</v>
      </c>
      <c r="AU153" s="2">
        <f t="shared" si="150"/>
        <v>0.11940298507462686</v>
      </c>
      <c r="AV153" s="7">
        <f t="shared" si="151"/>
        <v>3.3112216694306245</v>
      </c>
      <c r="AW153">
        <v>33</v>
      </c>
      <c r="AX153" s="2">
        <f t="shared" si="152"/>
        <v>0.4925373134328358</v>
      </c>
      <c r="AY153" s="7">
        <f t="shared" si="153"/>
        <v>3.8507462686567164</v>
      </c>
      <c r="AZ153">
        <v>23</v>
      </c>
      <c r="BA153" s="2">
        <f t="shared" si="154"/>
        <v>0.34328358208955223</v>
      </c>
      <c r="BB153" s="7">
        <f t="shared" si="155"/>
        <v>1.8656716417910446</v>
      </c>
      <c r="BC153">
        <v>2</v>
      </c>
      <c r="BD153" s="2">
        <f t="shared" si="156"/>
        <v>2.9850746268656716E-2</v>
      </c>
      <c r="BE153" s="7">
        <f t="shared" si="157"/>
        <v>1.1940298507462686</v>
      </c>
      <c r="BF153">
        <v>0.25900000000000001</v>
      </c>
      <c r="BG153" s="7">
        <f t="shared" si="158"/>
        <v>5.7500000000000009</v>
      </c>
      <c r="BH153">
        <v>0.754</v>
      </c>
      <c r="BI153" s="7">
        <f t="shared" si="159"/>
        <v>3.8500000000000005</v>
      </c>
      <c r="BM153" t="s">
        <v>64</v>
      </c>
      <c r="BN153" s="7">
        <f t="shared" si="160"/>
        <v>23.371043771043773</v>
      </c>
      <c r="BO153">
        <v>77</v>
      </c>
      <c r="BP153">
        <v>16</v>
      </c>
      <c r="BQ153" s="2">
        <f t="shared" si="161"/>
        <v>0.20779220779220781</v>
      </c>
      <c r="BR153" s="7">
        <f t="shared" si="162"/>
        <v>6.584896584896585</v>
      </c>
      <c r="BS153">
        <v>38</v>
      </c>
      <c r="BT153" s="2">
        <f t="shared" si="163"/>
        <v>0.4935064935064935</v>
      </c>
      <c r="BU153" s="7">
        <f t="shared" si="164"/>
        <v>3.8701298701298703</v>
      </c>
      <c r="BV153">
        <v>41</v>
      </c>
      <c r="BW153" s="2">
        <f t="shared" si="165"/>
        <v>0.53246753246753242</v>
      </c>
      <c r="BX153" s="7">
        <f t="shared" si="130"/>
        <v>5.649350649350648</v>
      </c>
      <c r="BY153">
        <v>0</v>
      </c>
      <c r="BZ153" s="2">
        <f t="shared" si="166"/>
        <v>0</v>
      </c>
      <c r="CA153" s="7">
        <f t="shared" si="167"/>
        <v>0</v>
      </c>
      <c r="CB153">
        <v>0.22500000000000001</v>
      </c>
      <c r="CC153" s="7">
        <f t="shared" si="168"/>
        <v>2.916666666666667</v>
      </c>
      <c r="CD153">
        <v>0.77400000000000002</v>
      </c>
      <c r="CE153" s="7">
        <f t="shared" si="169"/>
        <v>4.3500000000000014</v>
      </c>
    </row>
    <row r="154" spans="1:83" x14ac:dyDescent="0.25">
      <c r="A154" t="s">
        <v>133</v>
      </c>
      <c r="B154" s="7">
        <f t="shared" si="131"/>
        <v>19.450820440693857</v>
      </c>
      <c r="C154">
        <v>474</v>
      </c>
      <c r="D154">
        <v>42</v>
      </c>
      <c r="E154" s="2">
        <f t="shared" si="132"/>
        <v>8.8607594936708861E-2</v>
      </c>
      <c r="F154" s="7">
        <f t="shared" si="133"/>
        <v>2.1706516643225502</v>
      </c>
      <c r="G154">
        <v>218</v>
      </c>
      <c r="H154" s="2">
        <f t="shared" si="134"/>
        <v>0.45991561181434598</v>
      </c>
      <c r="I154" s="7">
        <f t="shared" si="135"/>
        <v>3.1983122362869199</v>
      </c>
      <c r="J154">
        <v>176</v>
      </c>
      <c r="K154" s="2">
        <f t="shared" si="136"/>
        <v>0.37130801687763715</v>
      </c>
      <c r="L154" s="7">
        <f t="shared" si="170"/>
        <v>2.426160337552743</v>
      </c>
      <c r="M154">
        <v>37</v>
      </c>
      <c r="N154" s="2">
        <f t="shared" si="137"/>
        <v>7.805907172995781E-2</v>
      </c>
      <c r="O154" s="7">
        <f t="shared" si="138"/>
        <v>3.1223628691983123</v>
      </c>
      <c r="P154">
        <v>0.248</v>
      </c>
      <c r="Q154" s="7">
        <f t="shared" si="139"/>
        <v>4.833333333333333</v>
      </c>
      <c r="R154">
        <v>0.748</v>
      </c>
      <c r="S154" s="7">
        <f t="shared" si="172"/>
        <v>3.7000000000000006</v>
      </c>
      <c r="V154" t="s">
        <v>177</v>
      </c>
      <c r="W154" s="7">
        <f t="shared" si="140"/>
        <v>17.436401897765535</v>
      </c>
      <c r="X154">
        <v>121</v>
      </c>
      <c r="Y154">
        <v>11</v>
      </c>
      <c r="Z154" s="2">
        <f t="shared" si="141"/>
        <v>9.0909090909090912E-2</v>
      </c>
      <c r="AA154" s="7">
        <f t="shared" si="142"/>
        <v>2.2558922558922561</v>
      </c>
      <c r="AB154">
        <v>45</v>
      </c>
      <c r="AC154" s="2">
        <f t="shared" si="143"/>
        <v>0.37190082644628097</v>
      </c>
      <c r="AD154" s="7">
        <f t="shared" si="144"/>
        <v>1.4380165289256197</v>
      </c>
      <c r="AE154">
        <v>66</v>
      </c>
      <c r="AF154" s="2">
        <f t="shared" si="145"/>
        <v>0.54545454545454541</v>
      </c>
      <c r="AG154" s="7">
        <f t="shared" si="171"/>
        <v>5.9090909090909083</v>
      </c>
      <c r="AH154">
        <v>3</v>
      </c>
      <c r="AI154" s="2">
        <f t="shared" si="146"/>
        <v>2.4793388429752067E-2</v>
      </c>
      <c r="AJ154" s="7">
        <f t="shared" si="147"/>
        <v>0.99173553719008267</v>
      </c>
      <c r="AK154">
        <v>0.252</v>
      </c>
      <c r="AL154" s="7">
        <f t="shared" si="148"/>
        <v>5.166666666666667</v>
      </c>
      <c r="AM154">
        <v>0.66700000000000004</v>
      </c>
      <c r="AN154" s="7">
        <f t="shared" si="129"/>
        <v>1.6750000000000016</v>
      </c>
      <c r="AQ154" t="s">
        <v>598</v>
      </c>
      <c r="AR154" s="7">
        <f t="shared" si="149"/>
        <v>19.70157952069717</v>
      </c>
      <c r="AS154">
        <v>51</v>
      </c>
      <c r="AT154">
        <v>6</v>
      </c>
      <c r="AU154" s="2">
        <f t="shared" si="150"/>
        <v>0.11764705882352941</v>
      </c>
      <c r="AV154" s="7">
        <f t="shared" si="151"/>
        <v>3.2461873638344225</v>
      </c>
      <c r="AW154">
        <v>19</v>
      </c>
      <c r="AX154" s="2">
        <f t="shared" si="152"/>
        <v>0.37254901960784315</v>
      </c>
      <c r="AY154" s="7">
        <f t="shared" si="153"/>
        <v>1.4509803921568631</v>
      </c>
      <c r="AZ154">
        <v>24</v>
      </c>
      <c r="BA154" s="2">
        <f t="shared" si="154"/>
        <v>0.47058823529411764</v>
      </c>
      <c r="BB154" s="7">
        <f t="shared" si="155"/>
        <v>4.4117647058823533</v>
      </c>
      <c r="BC154">
        <v>1</v>
      </c>
      <c r="BD154" s="2">
        <f t="shared" si="156"/>
        <v>1.9607843137254902E-2</v>
      </c>
      <c r="BE154" s="7">
        <f t="shared" si="157"/>
        <v>0.78431372549019607</v>
      </c>
      <c r="BF154">
        <v>0.26300000000000001</v>
      </c>
      <c r="BG154" s="7">
        <f t="shared" si="158"/>
        <v>6.0833333333333339</v>
      </c>
      <c r="BH154">
        <v>0.749</v>
      </c>
      <c r="BI154" s="7">
        <f t="shared" si="159"/>
        <v>3.7250000000000005</v>
      </c>
      <c r="BM154" t="s">
        <v>560</v>
      </c>
      <c r="BN154" s="7">
        <f t="shared" si="160"/>
        <v>23.334473966720346</v>
      </c>
      <c r="BO154">
        <v>69</v>
      </c>
      <c r="BP154">
        <v>10</v>
      </c>
      <c r="BQ154" s="2">
        <f t="shared" si="161"/>
        <v>0.14492753623188406</v>
      </c>
      <c r="BR154" s="7">
        <f t="shared" si="162"/>
        <v>4.2565754159957061</v>
      </c>
      <c r="BS154">
        <v>37</v>
      </c>
      <c r="BT154" s="2">
        <f t="shared" si="163"/>
        <v>0.53623188405797106</v>
      </c>
      <c r="BU154" s="7">
        <f t="shared" si="164"/>
        <v>4.7246376811594217</v>
      </c>
      <c r="BV154">
        <v>33</v>
      </c>
      <c r="BW154" s="2">
        <f t="shared" si="165"/>
        <v>0.47826086956521741</v>
      </c>
      <c r="BX154" s="7">
        <f t="shared" si="130"/>
        <v>4.5652173913043477</v>
      </c>
      <c r="BY154">
        <v>1</v>
      </c>
      <c r="BZ154" s="2">
        <f t="shared" si="166"/>
        <v>1.4492753623188406E-2</v>
      </c>
      <c r="CA154" s="7">
        <f t="shared" si="167"/>
        <v>0.57971014492753625</v>
      </c>
      <c r="CB154">
        <v>0.251</v>
      </c>
      <c r="CC154" s="7">
        <f t="shared" si="168"/>
        <v>5.083333333333333</v>
      </c>
      <c r="CD154">
        <v>0.76500000000000001</v>
      </c>
      <c r="CE154" s="7">
        <f t="shared" si="169"/>
        <v>4.1250000000000009</v>
      </c>
    </row>
    <row r="155" spans="1:83" x14ac:dyDescent="0.25">
      <c r="A155" t="s">
        <v>155</v>
      </c>
      <c r="B155" s="7">
        <f t="shared" si="131"/>
        <v>18.816675320179993</v>
      </c>
      <c r="C155">
        <v>428</v>
      </c>
      <c r="D155">
        <v>43</v>
      </c>
      <c r="E155" s="2">
        <f t="shared" si="132"/>
        <v>0.10046728971962617</v>
      </c>
      <c r="F155" s="7">
        <f t="shared" si="133"/>
        <v>2.6098996192454131</v>
      </c>
      <c r="G155">
        <v>200</v>
      </c>
      <c r="H155" s="2">
        <f t="shared" si="134"/>
        <v>0.46728971962616822</v>
      </c>
      <c r="I155" s="7">
        <f t="shared" si="135"/>
        <v>3.3457943925233646</v>
      </c>
      <c r="J155">
        <v>171</v>
      </c>
      <c r="K155" s="2">
        <f t="shared" si="136"/>
        <v>0.39953271028037385</v>
      </c>
      <c r="L155" s="7">
        <f t="shared" si="170"/>
        <v>2.990654205607477</v>
      </c>
      <c r="M155">
        <v>16</v>
      </c>
      <c r="N155" s="2">
        <f t="shared" si="137"/>
        <v>3.7383177570093455E-2</v>
      </c>
      <c r="O155" s="7">
        <f t="shared" si="138"/>
        <v>1.4953271028037383</v>
      </c>
      <c r="P155">
        <v>0.25</v>
      </c>
      <c r="Q155" s="7">
        <f t="shared" si="139"/>
        <v>5</v>
      </c>
      <c r="R155">
        <v>0.73499999999999999</v>
      </c>
      <c r="S155" s="7">
        <f t="shared" si="172"/>
        <v>3.375</v>
      </c>
      <c r="V155" t="s">
        <v>104</v>
      </c>
      <c r="W155" s="7">
        <f t="shared" si="140"/>
        <v>17.306989247311829</v>
      </c>
      <c r="X155">
        <v>155</v>
      </c>
      <c r="Y155">
        <v>15</v>
      </c>
      <c r="Z155" s="2">
        <f t="shared" si="141"/>
        <v>9.6774193548387094E-2</v>
      </c>
      <c r="AA155" s="7">
        <f t="shared" si="142"/>
        <v>2.4731182795698921</v>
      </c>
      <c r="AB155">
        <v>74</v>
      </c>
      <c r="AC155" s="2">
        <f t="shared" si="143"/>
        <v>0.47741935483870968</v>
      </c>
      <c r="AD155" s="7">
        <f t="shared" si="144"/>
        <v>3.5483870967741939</v>
      </c>
      <c r="AE155">
        <v>49</v>
      </c>
      <c r="AF155" s="2">
        <f t="shared" si="145"/>
        <v>0.31612903225806449</v>
      </c>
      <c r="AG155" s="7">
        <f t="shared" si="171"/>
        <v>1.3225806451612898</v>
      </c>
      <c r="AH155">
        <v>14</v>
      </c>
      <c r="AI155" s="2">
        <f t="shared" si="146"/>
        <v>9.0322580645161285E-2</v>
      </c>
      <c r="AJ155" s="7">
        <f t="shared" si="147"/>
        <v>3.6129032258064515</v>
      </c>
      <c r="AK155">
        <v>0.22900000000000001</v>
      </c>
      <c r="AL155" s="7">
        <f t="shared" si="148"/>
        <v>3.2500000000000009</v>
      </c>
      <c r="AM155">
        <v>0.72399999999999998</v>
      </c>
      <c r="AN155" s="7">
        <f t="shared" si="129"/>
        <v>3.1</v>
      </c>
      <c r="AQ155" t="s">
        <v>187</v>
      </c>
      <c r="AR155" s="7">
        <f t="shared" si="149"/>
        <v>19.50767195767196</v>
      </c>
      <c r="AS155">
        <v>56</v>
      </c>
      <c r="AT155">
        <v>5</v>
      </c>
      <c r="AU155" s="2">
        <f t="shared" si="150"/>
        <v>8.9285714285714288E-2</v>
      </c>
      <c r="AV155" s="7">
        <f t="shared" si="151"/>
        <v>2.1957671957671958</v>
      </c>
      <c r="AW155">
        <v>23</v>
      </c>
      <c r="AX155" s="2">
        <f t="shared" si="152"/>
        <v>0.4107142857142857</v>
      </c>
      <c r="AY155" s="7">
        <f t="shared" si="153"/>
        <v>2.2142857142857144</v>
      </c>
      <c r="AZ155">
        <v>21</v>
      </c>
      <c r="BA155" s="2">
        <f t="shared" si="154"/>
        <v>0.375</v>
      </c>
      <c r="BB155" s="7">
        <f t="shared" si="155"/>
        <v>2.5</v>
      </c>
      <c r="BC155">
        <v>1</v>
      </c>
      <c r="BD155" s="2">
        <f t="shared" si="156"/>
        <v>1.7857142857142856E-2</v>
      </c>
      <c r="BE155" s="7">
        <f t="shared" si="157"/>
        <v>0.71428571428571419</v>
      </c>
      <c r="BF155">
        <v>0.28100000000000003</v>
      </c>
      <c r="BG155" s="7">
        <f t="shared" si="158"/>
        <v>7.5833333333333357</v>
      </c>
      <c r="BH155">
        <v>0.77200000000000002</v>
      </c>
      <c r="BI155" s="7">
        <f t="shared" si="159"/>
        <v>4.3000000000000007</v>
      </c>
      <c r="BM155" t="s">
        <v>121</v>
      </c>
      <c r="BN155" s="7">
        <f t="shared" si="160"/>
        <v>23.326476476476479</v>
      </c>
      <c r="BO155">
        <v>74</v>
      </c>
      <c r="BP155">
        <v>13</v>
      </c>
      <c r="BQ155" s="2">
        <f t="shared" si="161"/>
        <v>0.17567567567567569</v>
      </c>
      <c r="BR155" s="7">
        <f t="shared" si="162"/>
        <v>5.3953953953953961</v>
      </c>
      <c r="BS155">
        <v>36</v>
      </c>
      <c r="BT155" s="2">
        <f t="shared" si="163"/>
        <v>0.48648648648648651</v>
      </c>
      <c r="BU155" s="7">
        <f t="shared" si="164"/>
        <v>3.7297297297297307</v>
      </c>
      <c r="BV155">
        <v>42</v>
      </c>
      <c r="BW155" s="2">
        <f t="shared" si="165"/>
        <v>0.56756756756756754</v>
      </c>
      <c r="BX155" s="7">
        <f t="shared" si="130"/>
        <v>6.3513513513513509</v>
      </c>
      <c r="BY155">
        <v>0</v>
      </c>
      <c r="BZ155" s="2">
        <f t="shared" si="166"/>
        <v>0</v>
      </c>
      <c r="CA155" s="7">
        <f t="shared" si="167"/>
        <v>0</v>
      </c>
      <c r="CB155">
        <v>0.24099999999999999</v>
      </c>
      <c r="CC155" s="7">
        <f t="shared" si="168"/>
        <v>4.2499999999999991</v>
      </c>
      <c r="CD155">
        <v>0.74399999999999999</v>
      </c>
      <c r="CE155" s="7">
        <f t="shared" si="169"/>
        <v>3.6000000000000005</v>
      </c>
    </row>
    <row r="156" spans="1:83" x14ac:dyDescent="0.25">
      <c r="A156" t="s">
        <v>151</v>
      </c>
      <c r="B156" s="7">
        <f t="shared" si="131"/>
        <v>18.709902324759128</v>
      </c>
      <c r="C156">
        <v>419</v>
      </c>
      <c r="D156">
        <v>44</v>
      </c>
      <c r="E156" s="2">
        <f t="shared" si="132"/>
        <v>0.10501193317422435</v>
      </c>
      <c r="F156" s="7">
        <f t="shared" si="133"/>
        <v>2.7782197471934937</v>
      </c>
      <c r="G156">
        <v>181</v>
      </c>
      <c r="H156" s="2">
        <f t="shared" si="134"/>
        <v>0.43198090692124103</v>
      </c>
      <c r="I156" s="7">
        <f t="shared" si="135"/>
        <v>2.6396181384248205</v>
      </c>
      <c r="J156">
        <v>137</v>
      </c>
      <c r="K156" s="2">
        <f t="shared" si="136"/>
        <v>0.32696897374701672</v>
      </c>
      <c r="L156" s="7">
        <f t="shared" si="170"/>
        <v>1.5393794749403344</v>
      </c>
      <c r="M156">
        <v>38</v>
      </c>
      <c r="N156" s="2">
        <f t="shared" si="137"/>
        <v>9.0692124105011929E-2</v>
      </c>
      <c r="O156" s="7">
        <f t="shared" si="138"/>
        <v>3.6276849642004771</v>
      </c>
      <c r="P156">
        <v>0.24399999999999999</v>
      </c>
      <c r="Q156" s="7">
        <f t="shared" si="139"/>
        <v>4.5</v>
      </c>
      <c r="R156">
        <v>0.745</v>
      </c>
      <c r="S156" s="7">
        <f t="shared" si="172"/>
        <v>3.6250000000000004</v>
      </c>
      <c r="V156" t="s">
        <v>126</v>
      </c>
      <c r="W156" s="7">
        <f t="shared" si="140"/>
        <v>16.96929789501732</v>
      </c>
      <c r="X156">
        <v>139</v>
      </c>
      <c r="Y156">
        <v>14</v>
      </c>
      <c r="Z156" s="2">
        <f t="shared" si="141"/>
        <v>0.10071942446043165</v>
      </c>
      <c r="AA156" s="7">
        <f t="shared" si="142"/>
        <v>2.6192379429789496</v>
      </c>
      <c r="AB156">
        <v>55</v>
      </c>
      <c r="AC156" s="2">
        <f t="shared" si="143"/>
        <v>0.39568345323741005</v>
      </c>
      <c r="AD156" s="7">
        <f t="shared" si="144"/>
        <v>1.9136690647482013</v>
      </c>
      <c r="AE156">
        <v>69</v>
      </c>
      <c r="AF156" s="2">
        <f t="shared" si="145"/>
        <v>0.49640287769784175</v>
      </c>
      <c r="AG156" s="7">
        <f t="shared" si="171"/>
        <v>4.928057553956835</v>
      </c>
      <c r="AH156">
        <v>0</v>
      </c>
      <c r="AI156" s="2">
        <f t="shared" si="146"/>
        <v>0</v>
      </c>
      <c r="AJ156" s="7">
        <f t="shared" si="147"/>
        <v>0</v>
      </c>
      <c r="AK156">
        <v>0.245</v>
      </c>
      <c r="AL156" s="7">
        <f t="shared" si="148"/>
        <v>4.583333333333333</v>
      </c>
      <c r="AM156">
        <v>0.71699999999999997</v>
      </c>
      <c r="AN156" s="7">
        <f t="shared" si="129"/>
        <v>2.9249999999999998</v>
      </c>
      <c r="AQ156" t="s">
        <v>87</v>
      </c>
      <c r="AR156" s="7">
        <f t="shared" si="149"/>
        <v>19.488141650422349</v>
      </c>
      <c r="AS156">
        <v>57</v>
      </c>
      <c r="AT156">
        <v>11</v>
      </c>
      <c r="AU156" s="2">
        <f t="shared" si="150"/>
        <v>0.19298245614035087</v>
      </c>
      <c r="AV156" s="7">
        <f t="shared" si="151"/>
        <v>6.0363872644574386</v>
      </c>
      <c r="AW156">
        <v>25</v>
      </c>
      <c r="AX156" s="2">
        <f t="shared" si="152"/>
        <v>0.43859649122807015</v>
      </c>
      <c r="AY156" s="7">
        <f t="shared" si="153"/>
        <v>2.7719298245614032</v>
      </c>
      <c r="AZ156">
        <v>34</v>
      </c>
      <c r="BA156" s="2">
        <f t="shared" si="154"/>
        <v>0.59649122807017541</v>
      </c>
      <c r="BB156" s="7">
        <f t="shared" si="155"/>
        <v>6.9298245614035086</v>
      </c>
      <c r="BC156">
        <v>0</v>
      </c>
      <c r="BD156" s="2">
        <f t="shared" si="156"/>
        <v>0</v>
      </c>
      <c r="BE156" s="7">
        <f t="shared" si="157"/>
        <v>0</v>
      </c>
      <c r="BF156">
        <v>0.21099999999999999</v>
      </c>
      <c r="BG156" s="7">
        <f t="shared" si="158"/>
        <v>1.7499999999999993</v>
      </c>
      <c r="BH156">
        <v>0.68</v>
      </c>
      <c r="BI156" s="7">
        <f t="shared" si="159"/>
        <v>2.0000000000000018</v>
      </c>
      <c r="BM156" t="s">
        <v>228</v>
      </c>
      <c r="BN156" s="7">
        <f t="shared" si="160"/>
        <v>23.230952380952381</v>
      </c>
      <c r="BO156">
        <v>70</v>
      </c>
      <c r="BP156">
        <v>12</v>
      </c>
      <c r="BQ156" s="2">
        <f t="shared" si="161"/>
        <v>0.17142857142857143</v>
      </c>
      <c r="BR156" s="7">
        <f t="shared" si="162"/>
        <v>5.2380952380952381</v>
      </c>
      <c r="BS156">
        <v>34</v>
      </c>
      <c r="BT156" s="2">
        <f t="shared" si="163"/>
        <v>0.48571428571428571</v>
      </c>
      <c r="BU156" s="7">
        <f t="shared" si="164"/>
        <v>3.7142857142857144</v>
      </c>
      <c r="BV156">
        <v>36</v>
      </c>
      <c r="BW156" s="2">
        <f t="shared" si="165"/>
        <v>0.51428571428571423</v>
      </c>
      <c r="BX156" s="7">
        <f t="shared" si="130"/>
        <v>5.2857142857142847</v>
      </c>
      <c r="BY156">
        <v>2</v>
      </c>
      <c r="BZ156" s="2">
        <f t="shared" si="166"/>
        <v>2.8571428571428571E-2</v>
      </c>
      <c r="CA156" s="7">
        <f t="shared" si="167"/>
        <v>1.1428571428571428</v>
      </c>
      <c r="CB156">
        <v>0.23499999999999999</v>
      </c>
      <c r="CC156" s="7">
        <f t="shared" si="168"/>
        <v>3.7499999999999991</v>
      </c>
      <c r="CD156">
        <v>0.76400000000000001</v>
      </c>
      <c r="CE156" s="7">
        <f t="shared" si="169"/>
        <v>4.1000000000000005</v>
      </c>
    </row>
    <row r="157" spans="1:83" x14ac:dyDescent="0.25">
      <c r="A157" t="s">
        <v>146</v>
      </c>
      <c r="B157" s="7">
        <f t="shared" si="131"/>
        <v>18.334000667334003</v>
      </c>
      <c r="C157">
        <v>444</v>
      </c>
      <c r="D157">
        <v>44</v>
      </c>
      <c r="E157" s="2">
        <f t="shared" si="132"/>
        <v>9.90990990990991E-2</v>
      </c>
      <c r="F157" s="7">
        <f t="shared" si="133"/>
        <v>2.5592258925592262</v>
      </c>
      <c r="G157">
        <v>152</v>
      </c>
      <c r="H157" s="2">
        <f t="shared" si="134"/>
        <v>0.34234234234234234</v>
      </c>
      <c r="I157" s="7">
        <f t="shared" si="135"/>
        <v>0.84684684684684708</v>
      </c>
      <c r="J157">
        <v>211</v>
      </c>
      <c r="K157" s="2">
        <f t="shared" si="136"/>
        <v>0.4752252252252252</v>
      </c>
      <c r="L157" s="7">
        <f t="shared" si="170"/>
        <v>4.5045045045045038</v>
      </c>
      <c r="M157">
        <v>1</v>
      </c>
      <c r="N157" s="2">
        <f t="shared" si="137"/>
        <v>2.2522522522522522E-3</v>
      </c>
      <c r="O157" s="7">
        <f t="shared" si="138"/>
        <v>9.0090090090090086E-2</v>
      </c>
      <c r="P157">
        <v>0.26900000000000002</v>
      </c>
      <c r="Q157" s="7">
        <f t="shared" si="139"/>
        <v>6.5833333333333339</v>
      </c>
      <c r="R157">
        <v>0.75</v>
      </c>
      <c r="S157" s="7">
        <f t="shared" si="172"/>
        <v>3.7500000000000004</v>
      </c>
      <c r="V157" t="s">
        <v>207</v>
      </c>
      <c r="W157" s="7">
        <f t="shared" si="140"/>
        <v>16.829054916985953</v>
      </c>
      <c r="X157">
        <v>145</v>
      </c>
      <c r="Y157">
        <v>11</v>
      </c>
      <c r="Z157" s="2">
        <f t="shared" si="141"/>
        <v>7.586206896551724E-2</v>
      </c>
      <c r="AA157" s="7">
        <f t="shared" si="142"/>
        <v>1.698595146871009</v>
      </c>
      <c r="AB157">
        <v>68</v>
      </c>
      <c r="AC157" s="2">
        <f t="shared" si="143"/>
        <v>0.4689655172413793</v>
      </c>
      <c r="AD157" s="7">
        <f t="shared" si="144"/>
        <v>3.3793103448275863</v>
      </c>
      <c r="AE157">
        <v>49</v>
      </c>
      <c r="AF157" s="2">
        <f t="shared" si="145"/>
        <v>0.33793103448275863</v>
      </c>
      <c r="AG157" s="7">
        <f t="shared" si="171"/>
        <v>1.7586206896551726</v>
      </c>
      <c r="AH157">
        <v>1</v>
      </c>
      <c r="AI157" s="2">
        <f t="shared" si="146"/>
        <v>6.8965517241379309E-3</v>
      </c>
      <c r="AJ157" s="7">
        <f t="shared" si="147"/>
        <v>0.27586206896551724</v>
      </c>
      <c r="AK157">
        <v>0.26700000000000002</v>
      </c>
      <c r="AL157" s="7">
        <f t="shared" si="148"/>
        <v>6.4166666666666679</v>
      </c>
      <c r="AM157">
        <v>0.73199999999999998</v>
      </c>
      <c r="AN157" s="7">
        <f t="shared" si="129"/>
        <v>3.3000000000000003</v>
      </c>
      <c r="AQ157" t="s">
        <v>96</v>
      </c>
      <c r="AR157" s="7">
        <f t="shared" si="149"/>
        <v>19.466556108347152</v>
      </c>
      <c r="AS157">
        <v>67</v>
      </c>
      <c r="AT157">
        <v>10</v>
      </c>
      <c r="AU157" s="2">
        <f t="shared" si="150"/>
        <v>0.14925373134328357</v>
      </c>
      <c r="AV157" s="7">
        <f t="shared" si="151"/>
        <v>4.4168048645660578</v>
      </c>
      <c r="AW157">
        <v>23</v>
      </c>
      <c r="AX157" s="2">
        <f t="shared" si="152"/>
        <v>0.34328358208955223</v>
      </c>
      <c r="AY157" s="7">
        <f t="shared" si="153"/>
        <v>0.86567164179104483</v>
      </c>
      <c r="AZ157">
        <v>31</v>
      </c>
      <c r="BA157" s="2">
        <f t="shared" si="154"/>
        <v>0.46268656716417911</v>
      </c>
      <c r="BB157" s="7">
        <f t="shared" si="155"/>
        <v>4.2537313432835822</v>
      </c>
      <c r="BC157">
        <v>1</v>
      </c>
      <c r="BD157" s="2">
        <f t="shared" si="156"/>
        <v>1.4925373134328358E-2</v>
      </c>
      <c r="BE157" s="7">
        <f t="shared" si="157"/>
        <v>0.59701492537313428</v>
      </c>
      <c r="BF157">
        <v>0.248</v>
      </c>
      <c r="BG157" s="7">
        <f t="shared" si="158"/>
        <v>4.833333333333333</v>
      </c>
      <c r="BH157">
        <v>0.78</v>
      </c>
      <c r="BI157" s="7">
        <f t="shared" si="159"/>
        <v>4.5000000000000009</v>
      </c>
      <c r="BM157" t="s">
        <v>52</v>
      </c>
      <c r="BN157" s="7">
        <f t="shared" si="160"/>
        <v>23.230555555555558</v>
      </c>
      <c r="BO157">
        <v>47</v>
      </c>
      <c r="BP157">
        <v>9</v>
      </c>
      <c r="BQ157" s="2">
        <f t="shared" si="161"/>
        <v>0.19148936170212766</v>
      </c>
      <c r="BR157" s="7">
        <f t="shared" si="162"/>
        <v>5.9810874704491725</v>
      </c>
      <c r="BS157">
        <v>22</v>
      </c>
      <c r="BT157" s="2">
        <f t="shared" si="163"/>
        <v>0.46808510638297873</v>
      </c>
      <c r="BU157" s="7">
        <f t="shared" si="164"/>
        <v>3.3617021276595747</v>
      </c>
      <c r="BV157">
        <v>22</v>
      </c>
      <c r="BW157" s="2">
        <f t="shared" si="165"/>
        <v>0.46808510638297873</v>
      </c>
      <c r="BX157" s="7">
        <f t="shared" si="130"/>
        <v>4.3617021276595747</v>
      </c>
      <c r="BY157">
        <v>1</v>
      </c>
      <c r="BZ157" s="2">
        <f t="shared" si="166"/>
        <v>2.1276595744680851E-2</v>
      </c>
      <c r="CA157" s="7">
        <f t="shared" si="167"/>
        <v>0.85106382978723405</v>
      </c>
      <c r="CB157">
        <v>0.23799999999999999</v>
      </c>
      <c r="CC157" s="7">
        <f t="shared" si="168"/>
        <v>3.9999999999999991</v>
      </c>
      <c r="CD157">
        <v>0.78700000000000003</v>
      </c>
      <c r="CE157" s="7">
        <f t="shared" si="169"/>
        <v>4.6750000000000016</v>
      </c>
    </row>
    <row r="158" spans="1:83" x14ac:dyDescent="0.25">
      <c r="A158" t="s">
        <v>125</v>
      </c>
      <c r="B158" s="7">
        <f t="shared" si="131"/>
        <v>17.542876039304616</v>
      </c>
      <c r="C158">
        <v>392</v>
      </c>
      <c r="D158">
        <v>44</v>
      </c>
      <c r="E158" s="2">
        <f t="shared" si="132"/>
        <v>0.11224489795918367</v>
      </c>
      <c r="F158" s="7">
        <f t="shared" si="133"/>
        <v>3.0461073318216174</v>
      </c>
      <c r="G158">
        <v>155</v>
      </c>
      <c r="H158" s="2">
        <f t="shared" si="134"/>
        <v>0.39540816326530615</v>
      </c>
      <c r="I158" s="7">
        <f t="shared" si="135"/>
        <v>1.9081632653061231</v>
      </c>
      <c r="J158">
        <v>144</v>
      </c>
      <c r="K158" s="2">
        <f t="shared" si="136"/>
        <v>0.36734693877551022</v>
      </c>
      <c r="L158" s="7">
        <f t="shared" si="170"/>
        <v>2.3469387755102042</v>
      </c>
      <c r="M158">
        <v>0</v>
      </c>
      <c r="N158" s="2">
        <f t="shared" si="137"/>
        <v>0</v>
      </c>
      <c r="O158" s="7">
        <f t="shared" si="138"/>
        <v>0</v>
      </c>
      <c r="P158">
        <v>0.26400000000000001</v>
      </c>
      <c r="Q158" s="7">
        <f t="shared" si="139"/>
        <v>6.1666666666666679</v>
      </c>
      <c r="R158">
        <v>0.76300000000000001</v>
      </c>
      <c r="S158" s="7">
        <f t="shared" si="172"/>
        <v>4.0750000000000011</v>
      </c>
      <c r="V158" t="s">
        <v>187</v>
      </c>
      <c r="W158" s="7">
        <f t="shared" si="140"/>
        <v>16.562089201877935</v>
      </c>
      <c r="X158">
        <v>142</v>
      </c>
      <c r="Y158">
        <v>12</v>
      </c>
      <c r="Z158" s="2">
        <f t="shared" si="141"/>
        <v>8.4507042253521125E-2</v>
      </c>
      <c r="AA158" s="7">
        <f t="shared" si="142"/>
        <v>2.0187793427230045</v>
      </c>
      <c r="AB158">
        <v>58</v>
      </c>
      <c r="AC158" s="2">
        <f t="shared" si="143"/>
        <v>0.40845070422535212</v>
      </c>
      <c r="AD158" s="7">
        <f t="shared" si="144"/>
        <v>2.1690140845070429</v>
      </c>
      <c r="AE158">
        <v>54</v>
      </c>
      <c r="AF158" s="2">
        <f t="shared" si="145"/>
        <v>0.38028169014084506</v>
      </c>
      <c r="AG158" s="7">
        <f t="shared" si="171"/>
        <v>2.605633802816901</v>
      </c>
      <c r="AH158">
        <v>14</v>
      </c>
      <c r="AI158" s="2">
        <f t="shared" si="146"/>
        <v>9.8591549295774641E-2</v>
      </c>
      <c r="AJ158" s="7">
        <f t="shared" si="147"/>
        <v>3.9436619718309855</v>
      </c>
      <c r="AK158">
        <v>0.24399999999999999</v>
      </c>
      <c r="AL158" s="7">
        <f t="shared" si="148"/>
        <v>4.5</v>
      </c>
      <c r="AM158">
        <v>0.65300000000000002</v>
      </c>
      <c r="AN158" s="7">
        <f t="shared" si="129"/>
        <v>1.3250000000000011</v>
      </c>
      <c r="AQ158" t="s">
        <v>43</v>
      </c>
      <c r="AR158" s="7">
        <f t="shared" si="149"/>
        <v>19.459259259259259</v>
      </c>
      <c r="AS158">
        <v>32</v>
      </c>
      <c r="AT158">
        <v>5</v>
      </c>
      <c r="AU158" s="2">
        <f t="shared" si="150"/>
        <v>0.15625</v>
      </c>
      <c r="AV158" s="7">
        <f t="shared" si="151"/>
        <v>4.6759259259259256</v>
      </c>
      <c r="AW158">
        <v>20</v>
      </c>
      <c r="AX158" s="2">
        <f t="shared" si="152"/>
        <v>0.625</v>
      </c>
      <c r="AY158" s="7">
        <f t="shared" si="153"/>
        <v>6.5</v>
      </c>
      <c r="AZ158">
        <v>12</v>
      </c>
      <c r="BA158" s="2">
        <f t="shared" si="154"/>
        <v>0.375</v>
      </c>
      <c r="BB158" s="7">
        <f t="shared" si="155"/>
        <v>2.5</v>
      </c>
      <c r="BC158">
        <v>1</v>
      </c>
      <c r="BD158" s="2">
        <f t="shared" si="156"/>
        <v>3.125E-2</v>
      </c>
      <c r="BE158" s="7">
        <f t="shared" si="157"/>
        <v>1.25</v>
      </c>
      <c r="BF158">
        <v>0.21199999999999999</v>
      </c>
      <c r="BG158" s="7">
        <f t="shared" si="158"/>
        <v>1.8333333333333326</v>
      </c>
      <c r="BH158">
        <v>0.70799999999999996</v>
      </c>
      <c r="BI158" s="7">
        <f t="shared" si="159"/>
        <v>2.6999999999999997</v>
      </c>
      <c r="BM158" t="s">
        <v>276</v>
      </c>
      <c r="BN158" s="7">
        <f t="shared" si="160"/>
        <v>23.209430727023321</v>
      </c>
      <c r="BO158">
        <v>54</v>
      </c>
      <c r="BP158">
        <v>7</v>
      </c>
      <c r="BQ158" s="2">
        <f t="shared" si="161"/>
        <v>0.12962962962962962</v>
      </c>
      <c r="BR158" s="7">
        <f t="shared" si="162"/>
        <v>3.6899862825788747</v>
      </c>
      <c r="BS158">
        <v>25</v>
      </c>
      <c r="BT158" s="2">
        <f t="shared" si="163"/>
        <v>0.46296296296296297</v>
      </c>
      <c r="BU158" s="7">
        <f t="shared" si="164"/>
        <v>3.2592592592592595</v>
      </c>
      <c r="BV158">
        <v>23</v>
      </c>
      <c r="BW158" s="2">
        <f t="shared" si="165"/>
        <v>0.42592592592592593</v>
      </c>
      <c r="BX158" s="7">
        <f t="shared" si="130"/>
        <v>3.5185185185185186</v>
      </c>
      <c r="BY158">
        <v>0</v>
      </c>
      <c r="BZ158" s="2">
        <f t="shared" si="166"/>
        <v>0</v>
      </c>
      <c r="CA158" s="7">
        <f t="shared" si="167"/>
        <v>0</v>
      </c>
      <c r="CB158">
        <v>0.27600000000000002</v>
      </c>
      <c r="CC158" s="7">
        <f t="shared" si="168"/>
        <v>7.1666666666666687</v>
      </c>
      <c r="CD158">
        <v>0.82299999999999995</v>
      </c>
      <c r="CE158" s="7">
        <f t="shared" si="169"/>
        <v>5.5749999999999993</v>
      </c>
    </row>
    <row r="159" spans="1:83" x14ac:dyDescent="0.25">
      <c r="A159" t="s">
        <v>130</v>
      </c>
      <c r="B159" s="7">
        <f t="shared" si="131"/>
        <v>17.522331154684096</v>
      </c>
      <c r="C159">
        <v>340</v>
      </c>
      <c r="D159">
        <v>37</v>
      </c>
      <c r="E159" s="2">
        <f t="shared" si="132"/>
        <v>0.10882352941176471</v>
      </c>
      <c r="F159" s="7">
        <f t="shared" si="133"/>
        <v>2.9193899782135073</v>
      </c>
      <c r="G159">
        <v>119</v>
      </c>
      <c r="H159" s="2">
        <f t="shared" si="134"/>
        <v>0.35</v>
      </c>
      <c r="I159" s="7">
        <f t="shared" si="135"/>
        <v>0.99999999999999978</v>
      </c>
      <c r="J159">
        <v>136</v>
      </c>
      <c r="K159" s="2">
        <f t="shared" si="136"/>
        <v>0.4</v>
      </c>
      <c r="L159" s="7">
        <f t="shared" si="170"/>
        <v>3.0000000000000004</v>
      </c>
      <c r="M159">
        <v>3</v>
      </c>
      <c r="N159" s="2">
        <f t="shared" si="137"/>
        <v>8.8235294117647058E-3</v>
      </c>
      <c r="O159" s="7">
        <f t="shared" si="138"/>
        <v>0.3529411764705882</v>
      </c>
      <c r="P159">
        <v>0.26200000000000001</v>
      </c>
      <c r="Q159" s="7">
        <f t="shared" si="139"/>
        <v>6.0000000000000009</v>
      </c>
      <c r="R159">
        <v>0.77</v>
      </c>
      <c r="S159" s="7">
        <f t="shared" si="172"/>
        <v>4.2500000000000009</v>
      </c>
      <c r="V159" t="s">
        <v>212</v>
      </c>
      <c r="W159" s="7">
        <f t="shared" si="140"/>
        <v>16.252792359288424</v>
      </c>
      <c r="X159">
        <v>127</v>
      </c>
      <c r="Y159">
        <v>11</v>
      </c>
      <c r="Z159" s="2">
        <f t="shared" si="141"/>
        <v>8.6614173228346455E-2</v>
      </c>
      <c r="AA159" s="7">
        <f t="shared" si="142"/>
        <v>2.0968212306794984</v>
      </c>
      <c r="AB159">
        <v>57</v>
      </c>
      <c r="AC159" s="2">
        <f t="shared" si="143"/>
        <v>0.44881889763779526</v>
      </c>
      <c r="AD159" s="7">
        <f t="shared" si="144"/>
        <v>2.9763779527559056</v>
      </c>
      <c r="AE159">
        <v>49</v>
      </c>
      <c r="AF159" s="2">
        <f t="shared" si="145"/>
        <v>0.38582677165354329</v>
      </c>
      <c r="AG159" s="7">
        <f t="shared" si="171"/>
        <v>2.7165354330708658</v>
      </c>
      <c r="AH159">
        <v>7</v>
      </c>
      <c r="AI159" s="2">
        <f t="shared" si="146"/>
        <v>5.5118110236220472E-2</v>
      </c>
      <c r="AJ159" s="7">
        <f t="shared" si="147"/>
        <v>2.204724409448819</v>
      </c>
      <c r="AK159">
        <v>0.24199999999999999</v>
      </c>
      <c r="AL159" s="7">
        <f t="shared" si="148"/>
        <v>4.333333333333333</v>
      </c>
      <c r="AM159">
        <v>0.67700000000000005</v>
      </c>
      <c r="AN159" s="7">
        <f t="shared" si="129"/>
        <v>1.9250000000000016</v>
      </c>
      <c r="AQ159" t="s">
        <v>610</v>
      </c>
      <c r="AR159" s="7">
        <f t="shared" si="149"/>
        <v>19.409983896940417</v>
      </c>
      <c r="AS159">
        <v>46</v>
      </c>
      <c r="AT159">
        <v>10</v>
      </c>
      <c r="AU159" s="2">
        <f t="shared" si="150"/>
        <v>0.21739130434782608</v>
      </c>
      <c r="AV159" s="7">
        <f t="shared" si="151"/>
        <v>6.9404186795491141</v>
      </c>
      <c r="AW159">
        <v>20</v>
      </c>
      <c r="AX159" s="2">
        <f t="shared" si="152"/>
        <v>0.43478260869565216</v>
      </c>
      <c r="AY159" s="7">
        <f t="shared" si="153"/>
        <v>2.6956521739130435</v>
      </c>
      <c r="AZ159">
        <v>20</v>
      </c>
      <c r="BA159" s="2">
        <f t="shared" si="154"/>
        <v>0.43478260869565216</v>
      </c>
      <c r="BB159" s="7">
        <f t="shared" si="155"/>
        <v>3.695652173913043</v>
      </c>
      <c r="BC159">
        <v>4</v>
      </c>
      <c r="BD159" s="2">
        <f t="shared" si="156"/>
        <v>8.6956521739130432E-2</v>
      </c>
      <c r="BE159" s="7">
        <f t="shared" si="157"/>
        <v>3.4782608695652173</v>
      </c>
      <c r="BF159">
        <v>0.158</v>
      </c>
      <c r="BG159" s="7">
        <f t="shared" si="158"/>
        <v>0</v>
      </c>
      <c r="BH159">
        <v>0.70399999999999996</v>
      </c>
      <c r="BI159" s="7">
        <f t="shared" si="159"/>
        <v>2.5999999999999996</v>
      </c>
      <c r="BM159" t="s">
        <v>101</v>
      </c>
      <c r="BN159" s="7">
        <f t="shared" si="160"/>
        <v>23.181189083820666</v>
      </c>
      <c r="BO159">
        <v>76</v>
      </c>
      <c r="BP159">
        <v>13</v>
      </c>
      <c r="BQ159" s="2">
        <f t="shared" si="161"/>
        <v>0.17105263157894737</v>
      </c>
      <c r="BR159" s="7">
        <f t="shared" si="162"/>
        <v>5.2241715399610129</v>
      </c>
      <c r="BS159">
        <v>34</v>
      </c>
      <c r="BT159" s="2">
        <f t="shared" si="163"/>
        <v>0.44736842105263158</v>
      </c>
      <c r="BU159" s="7">
        <f t="shared" si="164"/>
        <v>2.9473684210526319</v>
      </c>
      <c r="BV159">
        <v>38</v>
      </c>
      <c r="BW159" s="2">
        <f t="shared" si="165"/>
        <v>0.5</v>
      </c>
      <c r="BX159" s="7">
        <f t="shared" si="130"/>
        <v>5</v>
      </c>
      <c r="BY159">
        <v>1</v>
      </c>
      <c r="BZ159" s="2">
        <f t="shared" si="166"/>
        <v>1.3157894736842105E-2</v>
      </c>
      <c r="CA159" s="7">
        <f t="shared" si="167"/>
        <v>0.52631578947368418</v>
      </c>
      <c r="CB159">
        <v>0.245</v>
      </c>
      <c r="CC159" s="7">
        <f t="shared" si="168"/>
        <v>4.583333333333333</v>
      </c>
      <c r="CD159">
        <v>0.79600000000000004</v>
      </c>
      <c r="CE159" s="7">
        <f t="shared" si="169"/>
        <v>4.9000000000000012</v>
      </c>
    </row>
    <row r="160" spans="1:83" x14ac:dyDescent="0.25">
      <c r="A160" t="s">
        <v>174</v>
      </c>
      <c r="B160" s="7">
        <f t="shared" si="131"/>
        <v>17.464788732394364</v>
      </c>
      <c r="C160">
        <v>355</v>
      </c>
      <c r="D160">
        <v>21</v>
      </c>
      <c r="E160" s="2">
        <f t="shared" si="132"/>
        <v>5.9154929577464786E-2</v>
      </c>
      <c r="F160" s="7">
        <f t="shared" si="133"/>
        <v>1.0798122065727698</v>
      </c>
      <c r="G160">
        <v>182</v>
      </c>
      <c r="H160" s="2">
        <f t="shared" si="134"/>
        <v>0.51267605633802815</v>
      </c>
      <c r="I160" s="7">
        <f t="shared" si="135"/>
        <v>4.253521126760563</v>
      </c>
      <c r="J160">
        <v>136</v>
      </c>
      <c r="K160" s="2">
        <f t="shared" si="136"/>
        <v>0.38309859154929576</v>
      </c>
      <c r="L160" s="7">
        <f t="shared" si="170"/>
        <v>2.6619718309859151</v>
      </c>
      <c r="M160">
        <v>16</v>
      </c>
      <c r="N160" s="2">
        <f t="shared" si="137"/>
        <v>4.507042253521127E-2</v>
      </c>
      <c r="O160" s="7">
        <f t="shared" si="138"/>
        <v>1.8028169014084507</v>
      </c>
      <c r="P160">
        <v>0.252</v>
      </c>
      <c r="Q160" s="7">
        <f t="shared" si="139"/>
        <v>5.166666666666667</v>
      </c>
      <c r="R160">
        <v>0.7</v>
      </c>
      <c r="S160" s="7">
        <f t="shared" si="172"/>
        <v>2.4999999999999996</v>
      </c>
      <c r="V160" t="s">
        <v>67</v>
      </c>
      <c r="W160" s="7">
        <f t="shared" si="140"/>
        <v>16.202037037037037</v>
      </c>
      <c r="X160">
        <v>125</v>
      </c>
      <c r="Y160">
        <v>14</v>
      </c>
      <c r="Z160" s="2">
        <f t="shared" si="141"/>
        <v>0.112</v>
      </c>
      <c r="AA160" s="7">
        <f t="shared" si="142"/>
        <v>3.0370370370370372</v>
      </c>
      <c r="AB160">
        <v>52</v>
      </c>
      <c r="AC160" s="2">
        <f t="shared" si="143"/>
        <v>0.41599999999999998</v>
      </c>
      <c r="AD160" s="7">
        <f t="shared" si="144"/>
        <v>2.3199999999999998</v>
      </c>
      <c r="AE160">
        <v>55</v>
      </c>
      <c r="AF160" s="2">
        <f t="shared" si="145"/>
        <v>0.44</v>
      </c>
      <c r="AG160" s="7">
        <f t="shared" si="171"/>
        <v>3.8</v>
      </c>
      <c r="AH160">
        <v>1</v>
      </c>
      <c r="AI160" s="2">
        <f t="shared" si="146"/>
        <v>8.0000000000000002E-3</v>
      </c>
      <c r="AJ160" s="7">
        <f t="shared" si="147"/>
        <v>0.32</v>
      </c>
      <c r="AK160">
        <v>0.23200000000000001</v>
      </c>
      <c r="AL160" s="7">
        <f t="shared" si="148"/>
        <v>3.5000000000000009</v>
      </c>
      <c r="AM160">
        <v>0.72899999999999998</v>
      </c>
      <c r="AN160" s="7">
        <f t="shared" si="129"/>
        <v>3.2250000000000001</v>
      </c>
      <c r="AQ160" t="s">
        <v>35</v>
      </c>
      <c r="AR160" s="7">
        <f t="shared" si="149"/>
        <v>19.287636165577343</v>
      </c>
      <c r="AS160">
        <v>68</v>
      </c>
      <c r="AT160">
        <v>4</v>
      </c>
      <c r="AU160" s="2">
        <f t="shared" si="150"/>
        <v>5.8823529411764705E-2</v>
      </c>
      <c r="AV160" s="7">
        <f t="shared" si="151"/>
        <v>1.0675381263616557</v>
      </c>
      <c r="AW160">
        <v>36</v>
      </c>
      <c r="AX160" s="2">
        <f t="shared" si="152"/>
        <v>0.52941176470588236</v>
      </c>
      <c r="AY160" s="7">
        <f t="shared" si="153"/>
        <v>4.5882352941176476</v>
      </c>
      <c r="AZ160">
        <v>22</v>
      </c>
      <c r="BA160" s="2">
        <f t="shared" si="154"/>
        <v>0.3235294117647059</v>
      </c>
      <c r="BB160" s="7">
        <f t="shared" si="155"/>
        <v>1.470588235294118</v>
      </c>
      <c r="BC160">
        <v>4</v>
      </c>
      <c r="BD160" s="2">
        <f t="shared" si="156"/>
        <v>5.8823529411764705E-2</v>
      </c>
      <c r="BE160" s="7">
        <f t="shared" si="157"/>
        <v>2.3529411764705883</v>
      </c>
      <c r="BF160">
        <v>0.26</v>
      </c>
      <c r="BG160" s="7">
        <f t="shared" si="158"/>
        <v>5.8333333333333339</v>
      </c>
      <c r="BH160">
        <v>0.75900000000000001</v>
      </c>
      <c r="BI160" s="7">
        <f t="shared" si="159"/>
        <v>3.9750000000000005</v>
      </c>
      <c r="BM160" t="s">
        <v>665</v>
      </c>
      <c r="BN160" s="7">
        <f t="shared" si="160"/>
        <v>22.829894179894179</v>
      </c>
      <c r="BO160">
        <v>56</v>
      </c>
      <c r="BP160">
        <v>8</v>
      </c>
      <c r="BQ160" s="2">
        <f t="shared" si="161"/>
        <v>0.14285714285714285</v>
      </c>
      <c r="BR160" s="7">
        <f t="shared" si="162"/>
        <v>4.1798941798941787</v>
      </c>
      <c r="BS160">
        <v>28</v>
      </c>
      <c r="BT160" s="2">
        <f t="shared" si="163"/>
        <v>0.5</v>
      </c>
      <c r="BU160" s="7">
        <f t="shared" si="164"/>
        <v>4</v>
      </c>
      <c r="BV160">
        <v>28</v>
      </c>
      <c r="BW160" s="2">
        <f t="shared" si="165"/>
        <v>0.5</v>
      </c>
      <c r="BX160" s="7">
        <f t="shared" si="130"/>
        <v>5</v>
      </c>
      <c r="BY160">
        <v>7</v>
      </c>
      <c r="BZ160" s="2">
        <f t="shared" si="166"/>
        <v>0.125</v>
      </c>
      <c r="CA160" s="7">
        <f t="shared" si="167"/>
        <v>5</v>
      </c>
      <c r="CB160">
        <v>0.223</v>
      </c>
      <c r="CC160" s="7">
        <f t="shared" si="168"/>
        <v>2.75</v>
      </c>
      <c r="CD160">
        <v>0.67600000000000005</v>
      </c>
      <c r="CE160" s="7">
        <f t="shared" si="169"/>
        <v>1.9000000000000017</v>
      </c>
    </row>
    <row r="161" spans="1:83" x14ac:dyDescent="0.25">
      <c r="A161" t="s">
        <v>136</v>
      </c>
      <c r="B161" s="7">
        <f t="shared" si="131"/>
        <v>15.550411193941544</v>
      </c>
      <c r="C161">
        <v>313</v>
      </c>
      <c r="D161">
        <v>49</v>
      </c>
      <c r="E161" s="2">
        <f t="shared" si="132"/>
        <v>0.15654952076677317</v>
      </c>
      <c r="F161" s="7">
        <f t="shared" si="133"/>
        <v>4.6870192876582646</v>
      </c>
      <c r="G161">
        <v>128</v>
      </c>
      <c r="H161" s="2">
        <f t="shared" si="134"/>
        <v>0.40894568690095845</v>
      </c>
      <c r="I161" s="7">
        <f t="shared" si="135"/>
        <v>2.178913738019169</v>
      </c>
      <c r="J161">
        <v>129</v>
      </c>
      <c r="K161" s="2">
        <f t="shared" si="136"/>
        <v>0.41214057507987223</v>
      </c>
      <c r="L161" s="7">
        <f t="shared" si="170"/>
        <v>3.2428115015974446</v>
      </c>
      <c r="M161">
        <v>0</v>
      </c>
      <c r="N161" s="2">
        <f t="shared" si="137"/>
        <v>0</v>
      </c>
      <c r="O161" s="7">
        <f t="shared" si="138"/>
        <v>0</v>
      </c>
      <c r="P161">
        <v>0.21</v>
      </c>
      <c r="Q161" s="7">
        <f t="shared" si="139"/>
        <v>1.6666666666666661</v>
      </c>
      <c r="R161">
        <v>0.751</v>
      </c>
      <c r="S161" s="7">
        <f t="shared" si="172"/>
        <v>3.7750000000000004</v>
      </c>
      <c r="V161" t="s">
        <v>227</v>
      </c>
      <c r="W161" s="7">
        <f t="shared" si="140"/>
        <v>15.911686896981013</v>
      </c>
      <c r="X161">
        <v>119</v>
      </c>
      <c r="Y161">
        <v>17</v>
      </c>
      <c r="Z161" s="2">
        <f t="shared" si="141"/>
        <v>0.14285714285714285</v>
      </c>
      <c r="AA161" s="7">
        <f t="shared" si="142"/>
        <v>4.1798941798941787</v>
      </c>
      <c r="AB161">
        <v>47</v>
      </c>
      <c r="AC161" s="2">
        <f t="shared" si="143"/>
        <v>0.3949579831932773</v>
      </c>
      <c r="AD161" s="7">
        <f t="shared" si="144"/>
        <v>1.8991596638655461</v>
      </c>
      <c r="AE161">
        <v>59</v>
      </c>
      <c r="AF161" s="2">
        <f t="shared" si="145"/>
        <v>0.49579831932773111</v>
      </c>
      <c r="AG161" s="7">
        <f t="shared" si="171"/>
        <v>4.9159663865546221</v>
      </c>
      <c r="AH161">
        <v>0</v>
      </c>
      <c r="AI161" s="2">
        <f t="shared" si="146"/>
        <v>0</v>
      </c>
      <c r="AJ161" s="7">
        <f t="shared" si="147"/>
        <v>0</v>
      </c>
      <c r="AK161">
        <v>0.216</v>
      </c>
      <c r="AL161" s="7">
        <f t="shared" si="148"/>
        <v>2.1666666666666665</v>
      </c>
      <c r="AM161">
        <v>0.71</v>
      </c>
      <c r="AN161" s="7">
        <f t="shared" si="129"/>
        <v>2.7499999999999996</v>
      </c>
      <c r="AQ161" t="s">
        <v>88</v>
      </c>
      <c r="AR161" s="7">
        <f t="shared" si="149"/>
        <v>19.080355355355358</v>
      </c>
      <c r="AS161">
        <v>74</v>
      </c>
      <c r="AT161">
        <v>14</v>
      </c>
      <c r="AU161" s="2">
        <f t="shared" si="150"/>
        <v>0.1891891891891892</v>
      </c>
      <c r="AV161" s="7">
        <f t="shared" si="151"/>
        <v>5.8958958958958965</v>
      </c>
      <c r="AW161">
        <v>36</v>
      </c>
      <c r="AX161" s="2">
        <f t="shared" si="152"/>
        <v>0.48648648648648651</v>
      </c>
      <c r="AY161" s="7">
        <f t="shared" si="153"/>
        <v>3.7297297297297307</v>
      </c>
      <c r="AZ161">
        <v>32</v>
      </c>
      <c r="BA161" s="2">
        <f t="shared" si="154"/>
        <v>0.43243243243243246</v>
      </c>
      <c r="BB161" s="7">
        <f t="shared" si="155"/>
        <v>3.6486486486486491</v>
      </c>
      <c r="BC161">
        <v>2</v>
      </c>
      <c r="BD161" s="2">
        <f t="shared" si="156"/>
        <v>2.7027027027027029E-2</v>
      </c>
      <c r="BE161" s="7">
        <f t="shared" si="157"/>
        <v>1.0810810810810811</v>
      </c>
      <c r="BF161">
        <v>0.223</v>
      </c>
      <c r="BG161" s="7">
        <f t="shared" si="158"/>
        <v>2.75</v>
      </c>
      <c r="BH161">
        <v>0.67900000000000005</v>
      </c>
      <c r="BI161" s="7">
        <f t="shared" si="159"/>
        <v>1.9750000000000019</v>
      </c>
      <c r="BM161" t="s">
        <v>601</v>
      </c>
      <c r="BN161" s="7">
        <f t="shared" si="160"/>
        <v>22.82920875420875</v>
      </c>
      <c r="BO161">
        <v>55</v>
      </c>
      <c r="BP161">
        <v>7</v>
      </c>
      <c r="BQ161" s="2">
        <f t="shared" si="161"/>
        <v>0.12727272727272726</v>
      </c>
      <c r="BR161" s="7">
        <f t="shared" si="162"/>
        <v>3.6026936026936021</v>
      </c>
      <c r="BS161">
        <v>24</v>
      </c>
      <c r="BT161" s="2">
        <f t="shared" si="163"/>
        <v>0.43636363636363634</v>
      </c>
      <c r="BU161" s="7">
        <f t="shared" si="164"/>
        <v>2.7272727272727271</v>
      </c>
      <c r="BV161">
        <v>30</v>
      </c>
      <c r="BW161" s="2">
        <f t="shared" si="165"/>
        <v>0.54545454545454541</v>
      </c>
      <c r="BX161" s="7">
        <f t="shared" si="130"/>
        <v>5.9090909090909083</v>
      </c>
      <c r="BY161">
        <v>3</v>
      </c>
      <c r="BZ161" s="2">
        <f t="shared" si="166"/>
        <v>5.4545454545454543E-2</v>
      </c>
      <c r="CA161" s="7">
        <f t="shared" si="167"/>
        <v>2.1818181818181817</v>
      </c>
      <c r="CB161">
        <v>0.254</v>
      </c>
      <c r="CC161" s="7">
        <f t="shared" si="168"/>
        <v>5.333333333333333</v>
      </c>
      <c r="CD161">
        <v>0.72299999999999998</v>
      </c>
      <c r="CE161" s="7">
        <f t="shared" si="169"/>
        <v>3.0750000000000002</v>
      </c>
    </row>
    <row r="162" spans="1:83" x14ac:dyDescent="0.25">
      <c r="A162" t="s">
        <v>143</v>
      </c>
      <c r="B162" s="7">
        <f t="shared" si="131"/>
        <v>14.313410374198488</v>
      </c>
      <c r="C162">
        <v>387</v>
      </c>
      <c r="D162">
        <v>22</v>
      </c>
      <c r="E162" s="2">
        <f t="shared" si="132"/>
        <v>5.6847545219638244E-2</v>
      </c>
      <c r="F162" s="7">
        <f t="shared" si="133"/>
        <v>0.99435352665326826</v>
      </c>
      <c r="G162">
        <v>137</v>
      </c>
      <c r="H162" s="2">
        <f t="shared" si="134"/>
        <v>0.35400516795865633</v>
      </c>
      <c r="I162" s="7">
        <f t="shared" si="135"/>
        <v>1.0801033591731268</v>
      </c>
      <c r="J162">
        <v>100</v>
      </c>
      <c r="K162" s="2">
        <f t="shared" si="136"/>
        <v>0.25839793281653745</v>
      </c>
      <c r="L162" s="7">
        <f t="shared" si="170"/>
        <v>1</v>
      </c>
      <c r="M162">
        <v>24</v>
      </c>
      <c r="N162" s="2">
        <f t="shared" si="137"/>
        <v>6.2015503875968991E-2</v>
      </c>
      <c r="O162" s="7">
        <f t="shared" si="138"/>
        <v>2.4806201550387597</v>
      </c>
      <c r="P162">
        <v>0.254</v>
      </c>
      <c r="Q162" s="7">
        <f t="shared" si="139"/>
        <v>5.333333333333333</v>
      </c>
      <c r="R162">
        <v>0.73699999999999999</v>
      </c>
      <c r="S162" s="7">
        <f t="shared" si="172"/>
        <v>3.4250000000000003</v>
      </c>
      <c r="V162" t="s">
        <v>134</v>
      </c>
      <c r="W162" s="7">
        <f t="shared" si="140"/>
        <v>15.574718196457326</v>
      </c>
      <c r="X162">
        <v>115</v>
      </c>
      <c r="Y162">
        <v>10</v>
      </c>
      <c r="Z162" s="2">
        <f t="shared" si="141"/>
        <v>8.6956521739130432E-2</v>
      </c>
      <c r="AA162" s="7">
        <f t="shared" si="142"/>
        <v>2.1095008051529791</v>
      </c>
      <c r="AB162">
        <v>55</v>
      </c>
      <c r="AC162" s="2">
        <f t="shared" si="143"/>
        <v>0.47826086956521741</v>
      </c>
      <c r="AD162" s="7">
        <f t="shared" si="144"/>
        <v>3.5652173913043486</v>
      </c>
      <c r="AE162">
        <v>46</v>
      </c>
      <c r="AF162" s="2">
        <f t="shared" si="145"/>
        <v>0.4</v>
      </c>
      <c r="AG162" s="7">
        <f t="shared" si="171"/>
        <v>3.0000000000000004</v>
      </c>
      <c r="AH162">
        <v>0</v>
      </c>
      <c r="AI162" s="2">
        <f t="shared" si="146"/>
        <v>0</v>
      </c>
      <c r="AJ162" s="7">
        <f t="shared" si="147"/>
        <v>0</v>
      </c>
      <c r="AK162">
        <v>0.24399999999999999</v>
      </c>
      <c r="AL162" s="7">
        <f t="shared" si="148"/>
        <v>4.5</v>
      </c>
      <c r="AM162">
        <v>0.69599999999999995</v>
      </c>
      <c r="AN162" s="7">
        <f t="shared" si="129"/>
        <v>2.3999999999999995</v>
      </c>
      <c r="AQ162" t="s">
        <v>226</v>
      </c>
      <c r="AR162" s="7">
        <f t="shared" si="149"/>
        <v>19.051190476190477</v>
      </c>
      <c r="AS162">
        <v>77</v>
      </c>
      <c r="AT162">
        <v>6</v>
      </c>
      <c r="AU162" s="2">
        <f t="shared" si="150"/>
        <v>7.792207792207792E-2</v>
      </c>
      <c r="AV162" s="7">
        <f t="shared" si="151"/>
        <v>1.7748917748917747</v>
      </c>
      <c r="AW162">
        <v>29</v>
      </c>
      <c r="AX162" s="2">
        <f t="shared" si="152"/>
        <v>0.37662337662337664</v>
      </c>
      <c r="AY162" s="7">
        <f t="shared" si="153"/>
        <v>1.532467532467533</v>
      </c>
      <c r="AZ162">
        <v>37</v>
      </c>
      <c r="BA162" s="2">
        <f t="shared" si="154"/>
        <v>0.48051948051948051</v>
      </c>
      <c r="BB162" s="7">
        <f t="shared" si="155"/>
        <v>4.6103896103896105</v>
      </c>
      <c r="BC162">
        <v>3</v>
      </c>
      <c r="BD162" s="2">
        <f t="shared" si="156"/>
        <v>3.896103896103896E-2</v>
      </c>
      <c r="BE162" s="7">
        <f t="shared" si="157"/>
        <v>1.5584415584415585</v>
      </c>
      <c r="BF162">
        <v>0.26800000000000002</v>
      </c>
      <c r="BG162" s="7">
        <f t="shared" si="158"/>
        <v>6.5000000000000018</v>
      </c>
      <c r="BH162">
        <v>0.72299999999999998</v>
      </c>
      <c r="BI162" s="7">
        <f t="shared" si="159"/>
        <v>3.0750000000000002</v>
      </c>
      <c r="BM162" t="s">
        <v>278</v>
      </c>
      <c r="BN162" s="7">
        <f t="shared" si="160"/>
        <v>22.74814814814815</v>
      </c>
      <c r="BO162">
        <v>50</v>
      </c>
      <c r="BP162">
        <v>8</v>
      </c>
      <c r="BQ162" s="2">
        <f t="shared" si="161"/>
        <v>0.16</v>
      </c>
      <c r="BR162" s="7">
        <f t="shared" si="162"/>
        <v>4.8148148148148149</v>
      </c>
      <c r="BS162">
        <v>22</v>
      </c>
      <c r="BT162" s="2">
        <f t="shared" si="163"/>
        <v>0.44</v>
      </c>
      <c r="BU162" s="7">
        <f t="shared" si="164"/>
        <v>2.8000000000000003</v>
      </c>
      <c r="BV162">
        <v>24</v>
      </c>
      <c r="BW162" s="2">
        <f t="shared" si="165"/>
        <v>0.48</v>
      </c>
      <c r="BX162" s="7">
        <f t="shared" si="130"/>
        <v>4.5999999999999996</v>
      </c>
      <c r="BY162">
        <v>1</v>
      </c>
      <c r="BZ162" s="2">
        <f t="shared" si="166"/>
        <v>0.02</v>
      </c>
      <c r="CA162" s="7">
        <f t="shared" si="167"/>
        <v>0.8</v>
      </c>
      <c r="CB162">
        <v>0.254</v>
      </c>
      <c r="CC162" s="7">
        <f t="shared" si="168"/>
        <v>5.333333333333333</v>
      </c>
      <c r="CD162">
        <v>0.77600000000000002</v>
      </c>
      <c r="CE162" s="7">
        <f t="shared" si="169"/>
        <v>4.4000000000000012</v>
      </c>
    </row>
    <row r="163" spans="1:83" x14ac:dyDescent="0.25">
      <c r="A163" t="s">
        <v>158</v>
      </c>
      <c r="B163" s="7">
        <f t="shared" si="131"/>
        <v>12.190073700904934</v>
      </c>
      <c r="C163">
        <v>397</v>
      </c>
      <c r="D163">
        <v>19</v>
      </c>
      <c r="E163" s="2">
        <f t="shared" ref="E163" si="173">D163/C163</f>
        <v>4.7858942065491183E-2</v>
      </c>
      <c r="F163" s="7">
        <f t="shared" ref="F163" si="174">MAX(0,(MIN(10,(((E163-0.03)/(0.3-0.03))*10))))</f>
        <v>0.66144229872189575</v>
      </c>
      <c r="G163">
        <v>140</v>
      </c>
      <c r="H163" s="2">
        <f t="shared" ref="H163" si="175">G163/C163</f>
        <v>0.3526448362720403</v>
      </c>
      <c r="I163" s="7">
        <f t="shared" ref="I163" si="176">MAX(0,(MIN(10,(H163 - 0.3) / (0.8 - 0.3)*10)))</f>
        <v>1.0528967254408061</v>
      </c>
      <c r="J163">
        <v>88</v>
      </c>
      <c r="K163" s="2">
        <f t="shared" ref="K163" si="177">J163/C163</f>
        <v>0.22166246851385391</v>
      </c>
      <c r="L163" s="7">
        <f t="shared" si="170"/>
        <v>1</v>
      </c>
      <c r="M163">
        <v>12</v>
      </c>
      <c r="N163" s="2">
        <f t="shared" ref="N163" si="178">M163/C163</f>
        <v>3.0226700251889168E-2</v>
      </c>
      <c r="O163" s="7">
        <f t="shared" ref="O163" si="179">MAX(0,(MIN(10,(N163) / (0.25)*10)))</f>
        <v>1.2090680100755666</v>
      </c>
      <c r="P163">
        <v>0.252</v>
      </c>
      <c r="Q163" s="7">
        <f t="shared" ref="Q163" si="180">MAX(0,(MIN(10,(P163 - 0.19) / (0.31 - 0.19)*10)))</f>
        <v>5.166666666666667</v>
      </c>
      <c r="R163">
        <v>0.72399999999999998</v>
      </c>
      <c r="S163" s="7">
        <f t="shared" si="172"/>
        <v>3.1</v>
      </c>
      <c r="V163" t="s">
        <v>96</v>
      </c>
      <c r="W163" s="7">
        <f t="shared" ref="W163:W174" si="181">AA163+AD163+AG163+AJ163+AL163+AN163</f>
        <v>15.34753086419753</v>
      </c>
      <c r="X163">
        <v>150</v>
      </c>
      <c r="Y163">
        <v>8</v>
      </c>
      <c r="Z163" s="2">
        <f t="shared" ref="Z163:Z174" si="182">Y163/X163</f>
        <v>5.3333333333333337E-2</v>
      </c>
      <c r="AA163" s="7">
        <f t="shared" ref="AA163:AA174" si="183">MAX(0,(MIN(10,(((Z163-0.03)/(0.3-0.03))*10))))</f>
        <v>0.86419753086419759</v>
      </c>
      <c r="AB163">
        <v>57</v>
      </c>
      <c r="AC163" s="2">
        <f t="shared" ref="AC163:AC174" si="184">AB163/X163</f>
        <v>0.38</v>
      </c>
      <c r="AD163" s="7">
        <f t="shared" ref="AD163:AD174" si="185">MAX(0,(MIN(10,(AC163 - 0.3) / (0.8 - 0.3)*10)))</f>
        <v>1.6000000000000003</v>
      </c>
      <c r="AE163">
        <v>63</v>
      </c>
      <c r="AF163" s="2">
        <f t="shared" ref="AF163:AF174" si="186">AE163/X163</f>
        <v>0.42</v>
      </c>
      <c r="AG163" s="7">
        <f t="shared" si="171"/>
        <v>3.3999999999999995</v>
      </c>
      <c r="AH163">
        <v>2</v>
      </c>
      <c r="AI163" s="2">
        <f t="shared" ref="AI163:AI174" si="187">AH163/X163</f>
        <v>1.3333333333333334E-2</v>
      </c>
      <c r="AJ163" s="7">
        <f t="shared" ref="AJ163:AJ174" si="188">MAX(0,(MIN(10,(AI163) / (0.25)*10)))</f>
        <v>0.53333333333333333</v>
      </c>
      <c r="AK163">
        <v>0.25900000000000001</v>
      </c>
      <c r="AL163" s="7">
        <f t="shared" ref="AL163:AL174" si="189">MAX(0,(MIN(10,(AK163 - 0.19) / (0.31 - 0.19)*10)))</f>
        <v>5.7500000000000009</v>
      </c>
      <c r="AM163">
        <v>0.72799999999999998</v>
      </c>
      <c r="AN163" s="7">
        <f t="shared" si="129"/>
        <v>3.2</v>
      </c>
      <c r="AQ163" t="s">
        <v>112</v>
      </c>
      <c r="AR163" s="7">
        <f t="shared" si="149"/>
        <v>19.049399399399402</v>
      </c>
      <c r="AS163">
        <v>74</v>
      </c>
      <c r="AT163">
        <v>3</v>
      </c>
      <c r="AU163" s="2">
        <f t="shared" si="150"/>
        <v>4.0540540540540543E-2</v>
      </c>
      <c r="AV163" s="7">
        <f t="shared" si="151"/>
        <v>0.39039039039039047</v>
      </c>
      <c r="AW163">
        <v>28</v>
      </c>
      <c r="AX163" s="2">
        <f t="shared" si="152"/>
        <v>0.3783783783783784</v>
      </c>
      <c r="AY163" s="7">
        <f t="shared" si="153"/>
        <v>1.5675675675675682</v>
      </c>
      <c r="AZ163">
        <v>28</v>
      </c>
      <c r="BA163" s="2">
        <f t="shared" si="154"/>
        <v>0.3783783783783784</v>
      </c>
      <c r="BB163" s="7">
        <f t="shared" si="155"/>
        <v>2.567567567567568</v>
      </c>
      <c r="BC163">
        <v>1</v>
      </c>
      <c r="BD163" s="2">
        <f t="shared" si="156"/>
        <v>1.3513513513513514E-2</v>
      </c>
      <c r="BE163" s="7">
        <f t="shared" si="157"/>
        <v>0.54054054054054057</v>
      </c>
      <c r="BF163">
        <v>0.308</v>
      </c>
      <c r="BG163" s="7">
        <f t="shared" si="158"/>
        <v>9.8333333333333321</v>
      </c>
      <c r="BH163">
        <v>0.76600000000000001</v>
      </c>
      <c r="BI163" s="7">
        <f t="shared" si="159"/>
        <v>4.1500000000000012</v>
      </c>
      <c r="BM163" t="s">
        <v>637</v>
      </c>
      <c r="BN163" s="7">
        <f t="shared" si="160"/>
        <v>22.746828211189914</v>
      </c>
      <c r="BO163">
        <v>47</v>
      </c>
      <c r="BP163">
        <v>4</v>
      </c>
      <c r="BQ163" s="2">
        <f t="shared" si="161"/>
        <v>8.5106382978723402E-2</v>
      </c>
      <c r="BR163" s="7">
        <f t="shared" si="162"/>
        <v>2.0409771473601261</v>
      </c>
      <c r="BS163">
        <v>28</v>
      </c>
      <c r="BT163" s="2">
        <f t="shared" si="163"/>
        <v>0.5957446808510638</v>
      </c>
      <c r="BU163" s="7">
        <f t="shared" si="164"/>
        <v>5.914893617021276</v>
      </c>
      <c r="BV163">
        <v>18</v>
      </c>
      <c r="BW163" s="2">
        <f t="shared" si="165"/>
        <v>0.38297872340425532</v>
      </c>
      <c r="BX163" s="7">
        <f t="shared" si="130"/>
        <v>2.6595744680851063</v>
      </c>
      <c r="BY163">
        <v>6</v>
      </c>
      <c r="BZ163" s="2">
        <f t="shared" si="166"/>
        <v>0.1276595744680851</v>
      </c>
      <c r="CA163" s="7">
        <f t="shared" si="167"/>
        <v>5.1063829787234036</v>
      </c>
      <c r="CB163">
        <v>0.253</v>
      </c>
      <c r="CC163" s="7">
        <f t="shared" si="168"/>
        <v>5.25</v>
      </c>
      <c r="CD163">
        <v>0.67100000000000004</v>
      </c>
      <c r="CE163" s="7">
        <f t="shared" si="169"/>
        <v>1.7750000000000017</v>
      </c>
    </row>
    <row r="164" spans="1:83" x14ac:dyDescent="0.25">
      <c r="V164" t="s">
        <v>242</v>
      </c>
      <c r="W164" s="7">
        <f t="shared" si="181"/>
        <v>15.331255468066491</v>
      </c>
      <c r="X164">
        <v>127</v>
      </c>
      <c r="Y164">
        <v>15</v>
      </c>
      <c r="Z164" s="2">
        <f t="shared" si="182"/>
        <v>0.11811023622047244</v>
      </c>
      <c r="AA164" s="7">
        <f t="shared" si="183"/>
        <v>3.2633420822397197</v>
      </c>
      <c r="AB164">
        <v>56</v>
      </c>
      <c r="AC164" s="2">
        <f t="shared" si="184"/>
        <v>0.44094488188976377</v>
      </c>
      <c r="AD164" s="7">
        <f t="shared" si="185"/>
        <v>2.8188976377952759</v>
      </c>
      <c r="AE164">
        <v>48</v>
      </c>
      <c r="AF164" s="2">
        <f t="shared" si="186"/>
        <v>0.37795275590551181</v>
      </c>
      <c r="AG164" s="7">
        <f t="shared" si="171"/>
        <v>2.5590551181102361</v>
      </c>
      <c r="AH164">
        <v>1</v>
      </c>
      <c r="AI164" s="2">
        <f t="shared" si="187"/>
        <v>7.874015748031496E-3</v>
      </c>
      <c r="AJ164" s="7">
        <f t="shared" si="188"/>
        <v>0.31496062992125984</v>
      </c>
      <c r="AK164">
        <v>0.23499999999999999</v>
      </c>
      <c r="AL164" s="7">
        <f t="shared" si="189"/>
        <v>3.7499999999999991</v>
      </c>
      <c r="AM164">
        <v>0.70499999999999996</v>
      </c>
      <c r="AN164" s="7">
        <f t="shared" si="129"/>
        <v>2.6249999999999996</v>
      </c>
      <c r="AQ164" t="s">
        <v>184</v>
      </c>
      <c r="AR164" s="7">
        <f t="shared" si="149"/>
        <v>18.892156862745097</v>
      </c>
      <c r="AS164">
        <v>68</v>
      </c>
      <c r="AT164">
        <v>0</v>
      </c>
      <c r="AU164" s="2">
        <f t="shared" si="150"/>
        <v>0</v>
      </c>
      <c r="AV164" s="7">
        <f t="shared" si="151"/>
        <v>0</v>
      </c>
      <c r="AW164">
        <v>36</v>
      </c>
      <c r="AX164" s="2">
        <f t="shared" si="152"/>
        <v>0.52941176470588236</v>
      </c>
      <c r="AY164" s="7">
        <f t="shared" si="153"/>
        <v>4.5882352941176476</v>
      </c>
      <c r="AZ164">
        <v>18</v>
      </c>
      <c r="BA164" s="2">
        <f t="shared" si="154"/>
        <v>0.26470588235294118</v>
      </c>
      <c r="BB164" s="7">
        <f t="shared" si="155"/>
        <v>1</v>
      </c>
      <c r="BC164">
        <v>11</v>
      </c>
      <c r="BD164" s="2">
        <f t="shared" si="156"/>
        <v>0.16176470588235295</v>
      </c>
      <c r="BE164" s="7">
        <f t="shared" si="157"/>
        <v>6.4705882352941178</v>
      </c>
      <c r="BF164">
        <v>0.26</v>
      </c>
      <c r="BG164" s="7">
        <f t="shared" si="158"/>
        <v>5.8333333333333339</v>
      </c>
      <c r="BH164">
        <v>0.62</v>
      </c>
      <c r="BI164" s="7">
        <f t="shared" si="159"/>
        <v>1</v>
      </c>
      <c r="BM164" t="s">
        <v>98</v>
      </c>
      <c r="BN164" s="7">
        <f t="shared" si="160"/>
        <v>22.708986928104576</v>
      </c>
      <c r="BO164">
        <v>68</v>
      </c>
      <c r="BP164">
        <v>9</v>
      </c>
      <c r="BQ164" s="2">
        <f t="shared" si="161"/>
        <v>0.13235294117647059</v>
      </c>
      <c r="BR164" s="7">
        <f t="shared" si="162"/>
        <v>3.7908496732026142</v>
      </c>
      <c r="BS164">
        <v>35</v>
      </c>
      <c r="BT164" s="2">
        <f t="shared" si="163"/>
        <v>0.51470588235294112</v>
      </c>
      <c r="BU164" s="7">
        <f t="shared" si="164"/>
        <v>4.2941176470588225</v>
      </c>
      <c r="BV164">
        <v>33</v>
      </c>
      <c r="BW164" s="2">
        <f t="shared" si="165"/>
        <v>0.48529411764705882</v>
      </c>
      <c r="BX164" s="7">
        <f t="shared" si="130"/>
        <v>4.7058823529411766</v>
      </c>
      <c r="BY164">
        <v>2</v>
      </c>
      <c r="BZ164" s="2">
        <f t="shared" si="166"/>
        <v>2.9411764705882353E-2</v>
      </c>
      <c r="CA164" s="7">
        <f t="shared" si="167"/>
        <v>1.1764705882352942</v>
      </c>
      <c r="CB164">
        <v>0.249</v>
      </c>
      <c r="CC164" s="7">
        <f t="shared" si="168"/>
        <v>4.9166666666666661</v>
      </c>
      <c r="CD164">
        <v>0.753</v>
      </c>
      <c r="CE164" s="7">
        <f t="shared" si="169"/>
        <v>3.8250000000000006</v>
      </c>
    </row>
    <row r="165" spans="1:83" x14ac:dyDescent="0.25">
      <c r="V165" t="s">
        <v>170</v>
      </c>
      <c r="W165" s="7">
        <f t="shared" si="181"/>
        <v>13.717830219600135</v>
      </c>
      <c r="X165">
        <v>113</v>
      </c>
      <c r="Y165">
        <v>19</v>
      </c>
      <c r="Z165" s="2">
        <f t="shared" si="182"/>
        <v>0.16814159292035399</v>
      </c>
      <c r="AA165" s="7">
        <f t="shared" si="183"/>
        <v>5.1163552933464445</v>
      </c>
      <c r="AB165">
        <v>44</v>
      </c>
      <c r="AC165" s="2">
        <f t="shared" si="184"/>
        <v>0.38938053097345132</v>
      </c>
      <c r="AD165" s="7">
        <f t="shared" si="185"/>
        <v>1.7876106194690267</v>
      </c>
      <c r="AE165">
        <v>45</v>
      </c>
      <c r="AF165" s="2">
        <f t="shared" si="186"/>
        <v>0.39823008849557523</v>
      </c>
      <c r="AG165" s="7">
        <f t="shared" si="171"/>
        <v>2.9646017699115044</v>
      </c>
      <c r="AH165">
        <v>4</v>
      </c>
      <c r="AI165" s="2">
        <f t="shared" si="187"/>
        <v>3.5398230088495575E-2</v>
      </c>
      <c r="AJ165" s="7">
        <f t="shared" si="188"/>
        <v>1.415929203539823</v>
      </c>
      <c r="AK165">
        <v>0.19700000000000001</v>
      </c>
      <c r="AL165" s="7">
        <f t="shared" si="189"/>
        <v>0.58333333333333393</v>
      </c>
      <c r="AM165">
        <v>0.67400000000000004</v>
      </c>
      <c r="AN165" s="7">
        <f t="shared" si="129"/>
        <v>1.8500000000000016</v>
      </c>
      <c r="AQ165" t="s">
        <v>220</v>
      </c>
      <c r="AR165" s="7">
        <f t="shared" si="149"/>
        <v>18.879991948470209</v>
      </c>
      <c r="AS165">
        <v>69</v>
      </c>
      <c r="AT165">
        <v>3</v>
      </c>
      <c r="AU165" s="2">
        <f t="shared" si="150"/>
        <v>4.3478260869565216E-2</v>
      </c>
      <c r="AV165" s="7">
        <f t="shared" si="151"/>
        <v>0.49919484702093397</v>
      </c>
      <c r="AW165">
        <v>34</v>
      </c>
      <c r="AX165" s="2">
        <f t="shared" si="152"/>
        <v>0.49275362318840582</v>
      </c>
      <c r="AY165" s="7">
        <f t="shared" si="153"/>
        <v>3.8550724637681166</v>
      </c>
      <c r="AZ165">
        <v>25</v>
      </c>
      <c r="BA165" s="2">
        <f t="shared" si="154"/>
        <v>0.36231884057971014</v>
      </c>
      <c r="BB165" s="7">
        <f t="shared" si="155"/>
        <v>2.2463768115942031</v>
      </c>
      <c r="BC165">
        <v>8</v>
      </c>
      <c r="BD165" s="2">
        <f t="shared" si="156"/>
        <v>0.11594202898550725</v>
      </c>
      <c r="BE165" s="7">
        <f t="shared" si="157"/>
        <v>4.63768115942029</v>
      </c>
      <c r="BF165">
        <v>0.255</v>
      </c>
      <c r="BG165" s="7">
        <f t="shared" si="158"/>
        <v>5.4166666666666679</v>
      </c>
      <c r="BH165">
        <v>0.68899999999999995</v>
      </c>
      <c r="BI165" s="7">
        <f t="shared" si="159"/>
        <v>2.2249999999999992</v>
      </c>
      <c r="BM165" t="s">
        <v>58</v>
      </c>
      <c r="BN165" s="7">
        <f t="shared" si="160"/>
        <v>22.703508771929826</v>
      </c>
      <c r="BO165">
        <v>57</v>
      </c>
      <c r="BP165">
        <v>9</v>
      </c>
      <c r="BQ165" s="2">
        <f t="shared" si="161"/>
        <v>0.15789473684210525</v>
      </c>
      <c r="BR165" s="7">
        <f t="shared" si="162"/>
        <v>4.7368421052631575</v>
      </c>
      <c r="BS165">
        <v>29</v>
      </c>
      <c r="BT165" s="2">
        <f t="shared" si="163"/>
        <v>0.50877192982456143</v>
      </c>
      <c r="BU165" s="7">
        <f t="shared" si="164"/>
        <v>4.1754385964912286</v>
      </c>
      <c r="BV165">
        <v>26</v>
      </c>
      <c r="BW165" s="2">
        <f t="shared" si="165"/>
        <v>0.45614035087719296</v>
      </c>
      <c r="BX165" s="7">
        <f t="shared" si="130"/>
        <v>4.1228070175438596</v>
      </c>
      <c r="BY165">
        <v>1</v>
      </c>
      <c r="BZ165" s="2">
        <f t="shared" si="166"/>
        <v>1.7543859649122806E-2</v>
      </c>
      <c r="CA165" s="7">
        <f t="shared" si="167"/>
        <v>0.70175438596491224</v>
      </c>
      <c r="CB165">
        <v>0.24</v>
      </c>
      <c r="CC165" s="7">
        <f t="shared" si="168"/>
        <v>4.1666666666666661</v>
      </c>
      <c r="CD165">
        <v>0.79200000000000004</v>
      </c>
      <c r="CE165" s="7">
        <f t="shared" si="169"/>
        <v>4.8000000000000016</v>
      </c>
    </row>
    <row r="166" spans="1:83" x14ac:dyDescent="0.25">
      <c r="V166" t="s">
        <v>246</v>
      </c>
      <c r="W166" s="7">
        <f t="shared" si="181"/>
        <v>13.633534621578104</v>
      </c>
      <c r="X166">
        <v>115</v>
      </c>
      <c r="Y166">
        <v>7</v>
      </c>
      <c r="Z166" s="2">
        <f t="shared" si="182"/>
        <v>6.0869565217391307E-2</v>
      </c>
      <c r="AA166" s="7">
        <f t="shared" si="183"/>
        <v>1.1433172302737522</v>
      </c>
      <c r="AB166">
        <v>46</v>
      </c>
      <c r="AC166" s="2">
        <f t="shared" si="184"/>
        <v>0.4</v>
      </c>
      <c r="AD166" s="7">
        <f t="shared" si="185"/>
        <v>2.0000000000000009</v>
      </c>
      <c r="AE166">
        <v>47</v>
      </c>
      <c r="AF166" s="2">
        <f t="shared" si="186"/>
        <v>0.40869565217391307</v>
      </c>
      <c r="AG166" s="7">
        <f t="shared" si="171"/>
        <v>3.1739130434782616</v>
      </c>
      <c r="AH166">
        <v>4</v>
      </c>
      <c r="AI166" s="2">
        <f t="shared" si="187"/>
        <v>3.4782608695652174E-2</v>
      </c>
      <c r="AJ166" s="7">
        <f t="shared" si="188"/>
        <v>1.3913043478260869</v>
      </c>
      <c r="AK166">
        <v>0.247</v>
      </c>
      <c r="AL166" s="7">
        <f t="shared" si="189"/>
        <v>4.75</v>
      </c>
      <c r="AM166">
        <v>0.64700000000000002</v>
      </c>
      <c r="AN166" s="7">
        <f t="shared" si="129"/>
        <v>1.1750000000000012</v>
      </c>
      <c r="AQ166" t="s">
        <v>37</v>
      </c>
      <c r="AR166" s="7">
        <f t="shared" si="149"/>
        <v>18.839706589706594</v>
      </c>
      <c r="AS166">
        <v>77</v>
      </c>
      <c r="AT166">
        <v>8</v>
      </c>
      <c r="AU166" s="2">
        <f t="shared" si="150"/>
        <v>0.1038961038961039</v>
      </c>
      <c r="AV166" s="7">
        <f t="shared" si="151"/>
        <v>2.7368927368927372</v>
      </c>
      <c r="AW166">
        <v>31</v>
      </c>
      <c r="AX166" s="2">
        <f t="shared" si="152"/>
        <v>0.40259740259740262</v>
      </c>
      <c r="AY166" s="7">
        <f t="shared" si="153"/>
        <v>2.0519480519480524</v>
      </c>
      <c r="AZ166">
        <v>40</v>
      </c>
      <c r="BA166" s="2">
        <f t="shared" si="154"/>
        <v>0.51948051948051943</v>
      </c>
      <c r="BB166" s="7">
        <f t="shared" si="155"/>
        <v>5.3896103896103886</v>
      </c>
      <c r="BC166">
        <v>4</v>
      </c>
      <c r="BD166" s="2">
        <f t="shared" si="156"/>
        <v>5.1948051948051951E-2</v>
      </c>
      <c r="BE166" s="7">
        <f t="shared" si="157"/>
        <v>2.0779220779220782</v>
      </c>
      <c r="BF166">
        <v>0.245</v>
      </c>
      <c r="BG166" s="7">
        <f t="shared" si="158"/>
        <v>4.583333333333333</v>
      </c>
      <c r="BH166">
        <v>0.68</v>
      </c>
      <c r="BI166" s="7">
        <f t="shared" si="159"/>
        <v>2.0000000000000018</v>
      </c>
      <c r="BM166" t="s">
        <v>141</v>
      </c>
      <c r="BN166" s="7">
        <f t="shared" si="160"/>
        <v>22.69814814814815</v>
      </c>
      <c r="BO166">
        <v>80</v>
      </c>
      <c r="BP166">
        <v>11</v>
      </c>
      <c r="BQ166" s="2">
        <f t="shared" si="161"/>
        <v>0.13750000000000001</v>
      </c>
      <c r="BR166" s="7">
        <f t="shared" si="162"/>
        <v>3.9814814814814814</v>
      </c>
      <c r="BS166">
        <v>37</v>
      </c>
      <c r="BT166" s="2">
        <f t="shared" si="163"/>
        <v>0.46250000000000002</v>
      </c>
      <c r="BU166" s="7">
        <f t="shared" si="164"/>
        <v>3.2500000000000009</v>
      </c>
      <c r="BV166">
        <v>43</v>
      </c>
      <c r="BW166" s="2">
        <f t="shared" si="165"/>
        <v>0.53749999999999998</v>
      </c>
      <c r="BX166" s="7">
        <f t="shared" si="130"/>
        <v>5.75</v>
      </c>
      <c r="BY166">
        <v>2</v>
      </c>
      <c r="BZ166" s="2">
        <f t="shared" si="166"/>
        <v>2.5000000000000001E-2</v>
      </c>
      <c r="CA166" s="7">
        <f t="shared" si="167"/>
        <v>1</v>
      </c>
      <c r="CB166">
        <v>0.246</v>
      </c>
      <c r="CC166" s="7">
        <f t="shared" si="168"/>
        <v>4.6666666666666661</v>
      </c>
      <c r="CD166">
        <v>0.76200000000000001</v>
      </c>
      <c r="CE166" s="7">
        <f t="shared" si="169"/>
        <v>4.0500000000000007</v>
      </c>
    </row>
    <row r="167" spans="1:83" x14ac:dyDescent="0.25">
      <c r="V167" t="s">
        <v>153</v>
      </c>
      <c r="W167" s="7">
        <f t="shared" si="181"/>
        <v>13.593401654081266</v>
      </c>
      <c r="X167">
        <v>103</v>
      </c>
      <c r="Y167">
        <v>13</v>
      </c>
      <c r="Z167" s="2">
        <f t="shared" si="182"/>
        <v>0.12621359223300971</v>
      </c>
      <c r="AA167" s="7">
        <f t="shared" si="183"/>
        <v>3.5634663790003596</v>
      </c>
      <c r="AB167">
        <v>35</v>
      </c>
      <c r="AC167" s="2">
        <f t="shared" si="184"/>
        <v>0.33980582524271846</v>
      </c>
      <c r="AD167" s="7">
        <f t="shared" si="185"/>
        <v>0.79611650485436947</v>
      </c>
      <c r="AE167">
        <v>54</v>
      </c>
      <c r="AF167" s="2">
        <f t="shared" si="186"/>
        <v>0.52427184466019416</v>
      </c>
      <c r="AG167" s="7">
        <f t="shared" si="171"/>
        <v>5.4854368932038833</v>
      </c>
      <c r="AH167">
        <v>3</v>
      </c>
      <c r="AI167" s="2">
        <f t="shared" si="187"/>
        <v>2.9126213592233011E-2</v>
      </c>
      <c r="AJ167" s="7">
        <f t="shared" si="188"/>
        <v>1.1650485436893203</v>
      </c>
      <c r="AK167">
        <v>0.20899999999999999</v>
      </c>
      <c r="AL167" s="7">
        <f t="shared" si="189"/>
        <v>1.5833333333333324</v>
      </c>
      <c r="AM167">
        <v>0.63900000000000001</v>
      </c>
      <c r="AN167" s="7">
        <f t="shared" si="129"/>
        <v>1</v>
      </c>
      <c r="AQ167" t="s">
        <v>97</v>
      </c>
      <c r="AR167" s="7">
        <f t="shared" si="149"/>
        <v>18.550308641975306</v>
      </c>
      <c r="AS167">
        <v>48</v>
      </c>
      <c r="AT167">
        <v>4</v>
      </c>
      <c r="AU167" s="2">
        <f t="shared" si="150"/>
        <v>8.3333333333333329E-2</v>
      </c>
      <c r="AV167" s="7">
        <f t="shared" si="151"/>
        <v>1.9753086419753083</v>
      </c>
      <c r="AW167">
        <v>22</v>
      </c>
      <c r="AX167" s="2">
        <f t="shared" si="152"/>
        <v>0.45833333333333331</v>
      </c>
      <c r="AY167" s="7">
        <f t="shared" si="153"/>
        <v>3.1666666666666665</v>
      </c>
      <c r="AZ167">
        <v>13</v>
      </c>
      <c r="BA167" s="2">
        <f t="shared" si="154"/>
        <v>0.27083333333333331</v>
      </c>
      <c r="BB167" s="7">
        <f t="shared" si="155"/>
        <v>1</v>
      </c>
      <c r="BC167">
        <v>7</v>
      </c>
      <c r="BD167" s="2">
        <f t="shared" si="156"/>
        <v>0.14583333333333334</v>
      </c>
      <c r="BE167" s="7">
        <f t="shared" si="157"/>
        <v>5.8333333333333339</v>
      </c>
      <c r="BF167">
        <v>0.23799999999999999</v>
      </c>
      <c r="BG167" s="7">
        <f t="shared" si="158"/>
        <v>3.9999999999999991</v>
      </c>
      <c r="BH167">
        <v>0.70299999999999996</v>
      </c>
      <c r="BI167" s="7">
        <f t="shared" si="159"/>
        <v>2.5749999999999993</v>
      </c>
      <c r="BM167" t="s">
        <v>229</v>
      </c>
      <c r="BN167" s="7">
        <f t="shared" si="160"/>
        <v>22.69814814814815</v>
      </c>
      <c r="BO167">
        <v>64</v>
      </c>
      <c r="BP167">
        <v>7</v>
      </c>
      <c r="BQ167" s="2">
        <f t="shared" si="161"/>
        <v>0.109375</v>
      </c>
      <c r="BR167" s="7">
        <f t="shared" si="162"/>
        <v>2.9398148148148144</v>
      </c>
      <c r="BS167">
        <v>33</v>
      </c>
      <c r="BT167" s="2">
        <f t="shared" si="163"/>
        <v>0.515625</v>
      </c>
      <c r="BU167" s="7">
        <f t="shared" si="164"/>
        <v>4.3125</v>
      </c>
      <c r="BV167">
        <v>27</v>
      </c>
      <c r="BW167" s="2">
        <f t="shared" si="165"/>
        <v>0.421875</v>
      </c>
      <c r="BX167" s="7">
        <f t="shared" si="130"/>
        <v>3.4375</v>
      </c>
      <c r="BY167">
        <v>5</v>
      </c>
      <c r="BZ167" s="2">
        <f t="shared" si="166"/>
        <v>7.8125E-2</v>
      </c>
      <c r="CA167" s="7">
        <f t="shared" si="167"/>
        <v>3.125</v>
      </c>
      <c r="CB167">
        <v>0.26</v>
      </c>
      <c r="CC167" s="7">
        <f t="shared" si="168"/>
        <v>5.8333333333333339</v>
      </c>
      <c r="CD167">
        <v>0.72199999999999998</v>
      </c>
      <c r="CE167" s="7">
        <f t="shared" si="169"/>
        <v>3.05</v>
      </c>
    </row>
    <row r="168" spans="1:83" x14ac:dyDescent="0.25">
      <c r="V168" t="s">
        <v>178</v>
      </c>
      <c r="W168" s="7">
        <f t="shared" si="181"/>
        <v>13.452455716586154</v>
      </c>
      <c r="X168">
        <v>138</v>
      </c>
      <c r="Y168">
        <v>6</v>
      </c>
      <c r="Z168" s="2">
        <f t="shared" si="182"/>
        <v>4.3478260869565216E-2</v>
      </c>
      <c r="AA168" s="7">
        <f t="shared" si="183"/>
        <v>0.49919484702093397</v>
      </c>
      <c r="AB168">
        <v>51</v>
      </c>
      <c r="AC168" s="2">
        <f t="shared" si="184"/>
        <v>0.36956521739130432</v>
      </c>
      <c r="AD168" s="7">
        <f t="shared" si="185"/>
        <v>1.3913043478260867</v>
      </c>
      <c r="AE168">
        <v>49</v>
      </c>
      <c r="AF168" s="2">
        <f t="shared" si="186"/>
        <v>0.35507246376811596</v>
      </c>
      <c r="AG168" s="7">
        <f t="shared" si="171"/>
        <v>2.1014492753623193</v>
      </c>
      <c r="AH168">
        <v>8</v>
      </c>
      <c r="AI168" s="2">
        <f t="shared" si="187"/>
        <v>5.7971014492753624E-2</v>
      </c>
      <c r="AJ168" s="7">
        <f t="shared" si="188"/>
        <v>2.318840579710145</v>
      </c>
      <c r="AK168">
        <v>0.25800000000000001</v>
      </c>
      <c r="AL168" s="7">
        <f t="shared" si="189"/>
        <v>5.6666666666666679</v>
      </c>
      <c r="AM168">
        <v>0.65900000000000003</v>
      </c>
      <c r="AN168" s="7">
        <f t="shared" si="129"/>
        <v>1.4750000000000014</v>
      </c>
      <c r="AQ168" t="s">
        <v>123</v>
      </c>
      <c r="AR168" s="7">
        <f t="shared" si="149"/>
        <v>18.503703703703707</v>
      </c>
      <c r="AS168">
        <v>75</v>
      </c>
      <c r="AT168">
        <v>3</v>
      </c>
      <c r="AU168" s="2">
        <f t="shared" si="150"/>
        <v>0.04</v>
      </c>
      <c r="AV168" s="7">
        <f t="shared" si="151"/>
        <v>0.37037037037037041</v>
      </c>
      <c r="AW168">
        <v>37</v>
      </c>
      <c r="AX168" s="2">
        <f t="shared" si="152"/>
        <v>0.49333333333333335</v>
      </c>
      <c r="AY168" s="7">
        <f t="shared" si="153"/>
        <v>3.8666666666666671</v>
      </c>
      <c r="AZ168">
        <v>32</v>
      </c>
      <c r="BA168" s="2">
        <f t="shared" si="154"/>
        <v>0.42666666666666669</v>
      </c>
      <c r="BB168" s="7">
        <f t="shared" si="155"/>
        <v>3.5333333333333341</v>
      </c>
      <c r="BC168">
        <v>12</v>
      </c>
      <c r="BD168" s="2">
        <f t="shared" si="156"/>
        <v>0.16</v>
      </c>
      <c r="BE168" s="7">
        <f t="shared" si="157"/>
        <v>6.4</v>
      </c>
      <c r="BF168">
        <v>0.23</v>
      </c>
      <c r="BG168" s="7">
        <f t="shared" si="158"/>
        <v>3.3333333333333344</v>
      </c>
      <c r="BH168">
        <v>0.59499999999999997</v>
      </c>
      <c r="BI168" s="7">
        <f t="shared" si="159"/>
        <v>1</v>
      </c>
      <c r="BM168" t="s">
        <v>224</v>
      </c>
      <c r="BN168" s="7">
        <f t="shared" si="160"/>
        <v>22.645383411580596</v>
      </c>
      <c r="BO168">
        <v>71</v>
      </c>
      <c r="BP168">
        <v>3</v>
      </c>
      <c r="BQ168" s="2">
        <f t="shared" si="161"/>
        <v>4.2253521126760563E-2</v>
      </c>
      <c r="BR168" s="7">
        <f t="shared" si="162"/>
        <v>0.45383411580594674</v>
      </c>
      <c r="BS168">
        <v>38</v>
      </c>
      <c r="BT168" s="2">
        <f t="shared" si="163"/>
        <v>0.53521126760563376</v>
      </c>
      <c r="BU168" s="7">
        <f t="shared" si="164"/>
        <v>4.7042253521126751</v>
      </c>
      <c r="BV168">
        <v>24</v>
      </c>
      <c r="BW168" s="2">
        <f t="shared" si="165"/>
        <v>0.3380281690140845</v>
      </c>
      <c r="BX168" s="7">
        <f t="shared" si="130"/>
        <v>1.76056338028169</v>
      </c>
      <c r="BY168">
        <v>2</v>
      </c>
      <c r="BZ168" s="2">
        <f t="shared" si="166"/>
        <v>2.8169014084507043E-2</v>
      </c>
      <c r="CA168" s="7">
        <f t="shared" si="167"/>
        <v>1.1267605633802817</v>
      </c>
      <c r="CB168">
        <v>0.314</v>
      </c>
      <c r="CC168" s="7">
        <f t="shared" si="168"/>
        <v>10</v>
      </c>
      <c r="CD168">
        <v>0.78400000000000003</v>
      </c>
      <c r="CE168" s="7">
        <f t="shared" si="169"/>
        <v>4.6000000000000014</v>
      </c>
    </row>
    <row r="169" spans="1:83" x14ac:dyDescent="0.25">
      <c r="V169" t="s">
        <v>120</v>
      </c>
      <c r="W169" s="7">
        <f t="shared" si="181"/>
        <v>13.437646507266761</v>
      </c>
      <c r="X169">
        <v>158</v>
      </c>
      <c r="Y169">
        <v>19</v>
      </c>
      <c r="Z169" s="2">
        <f t="shared" si="182"/>
        <v>0.12025316455696203</v>
      </c>
      <c r="AA169" s="7">
        <f t="shared" si="183"/>
        <v>3.3427097984060006</v>
      </c>
      <c r="AB169">
        <v>66</v>
      </c>
      <c r="AC169" s="2">
        <f t="shared" si="184"/>
        <v>0.41772151898734178</v>
      </c>
      <c r="AD169" s="7">
        <f t="shared" si="185"/>
        <v>2.3544303797468356</v>
      </c>
      <c r="AE169">
        <v>69</v>
      </c>
      <c r="AF169" s="2">
        <f t="shared" si="186"/>
        <v>0.43670886075949367</v>
      </c>
      <c r="AG169" s="7">
        <f t="shared" si="171"/>
        <v>3.7341772151898733</v>
      </c>
      <c r="AH169">
        <v>2</v>
      </c>
      <c r="AI169" s="2">
        <f t="shared" si="187"/>
        <v>1.2658227848101266E-2</v>
      </c>
      <c r="AJ169" s="7">
        <f t="shared" si="188"/>
        <v>0.50632911392405067</v>
      </c>
      <c r="AK169">
        <v>0.214</v>
      </c>
      <c r="AL169" s="7">
        <f t="shared" si="189"/>
        <v>1.9999999999999996</v>
      </c>
      <c r="AM169">
        <v>0.66</v>
      </c>
      <c r="AN169" s="7">
        <f t="shared" si="129"/>
        <v>1.5000000000000013</v>
      </c>
      <c r="AQ169" t="s">
        <v>158</v>
      </c>
      <c r="AR169" s="7">
        <f t="shared" si="149"/>
        <v>18.452469135802467</v>
      </c>
      <c r="AS169">
        <v>45</v>
      </c>
      <c r="AT169">
        <v>3</v>
      </c>
      <c r="AU169" s="2">
        <f t="shared" si="150"/>
        <v>6.6666666666666666E-2</v>
      </c>
      <c r="AV169" s="7">
        <f t="shared" si="151"/>
        <v>1.3580246913580245</v>
      </c>
      <c r="AW169">
        <v>20</v>
      </c>
      <c r="AX169" s="2">
        <f t="shared" si="152"/>
        <v>0.44444444444444442</v>
      </c>
      <c r="AY169" s="7">
        <f t="shared" si="153"/>
        <v>2.8888888888888884</v>
      </c>
      <c r="AZ169">
        <v>17</v>
      </c>
      <c r="BA169" s="2">
        <f t="shared" si="154"/>
        <v>0.37777777777777777</v>
      </c>
      <c r="BB169" s="7">
        <f t="shared" si="155"/>
        <v>2.5555555555555554</v>
      </c>
      <c r="BC169">
        <v>3</v>
      </c>
      <c r="BD169" s="2">
        <f t="shared" si="156"/>
        <v>6.6666666666666666E-2</v>
      </c>
      <c r="BE169" s="7">
        <f t="shared" si="157"/>
        <v>2.6666666666666665</v>
      </c>
      <c r="BF169">
        <v>0.25700000000000001</v>
      </c>
      <c r="BG169" s="7">
        <f t="shared" si="158"/>
        <v>5.5833333333333339</v>
      </c>
      <c r="BH169">
        <v>0.73599999999999999</v>
      </c>
      <c r="BI169" s="7">
        <f t="shared" si="159"/>
        <v>3.4000000000000004</v>
      </c>
      <c r="BM169" t="s">
        <v>609</v>
      </c>
      <c r="BN169" s="7">
        <f t="shared" si="160"/>
        <v>22.607069370958257</v>
      </c>
      <c r="BO169">
        <v>63</v>
      </c>
      <c r="BP169">
        <v>10</v>
      </c>
      <c r="BQ169" s="2">
        <f t="shared" si="161"/>
        <v>0.15873015873015872</v>
      </c>
      <c r="BR169" s="7">
        <f t="shared" si="162"/>
        <v>4.7677836566725453</v>
      </c>
      <c r="BS169">
        <v>26</v>
      </c>
      <c r="BT169" s="2">
        <f t="shared" si="163"/>
        <v>0.41269841269841268</v>
      </c>
      <c r="BU169" s="7">
        <f t="shared" si="164"/>
        <v>2.253968253968254</v>
      </c>
      <c r="BV169">
        <v>32</v>
      </c>
      <c r="BW169" s="2">
        <f t="shared" si="165"/>
        <v>0.50793650793650791</v>
      </c>
      <c r="BX169" s="7">
        <f t="shared" si="130"/>
        <v>5.1587301587301582</v>
      </c>
      <c r="BY169">
        <v>1</v>
      </c>
      <c r="BZ169" s="2">
        <f t="shared" si="166"/>
        <v>1.5873015873015872E-2</v>
      </c>
      <c r="CA169" s="7">
        <f t="shared" si="167"/>
        <v>0.63492063492063489</v>
      </c>
      <c r="CB169">
        <v>0.26700000000000002</v>
      </c>
      <c r="CC169" s="7">
        <f t="shared" si="168"/>
        <v>6.4166666666666679</v>
      </c>
      <c r="CD169">
        <v>0.73499999999999999</v>
      </c>
      <c r="CE169" s="7">
        <f t="shared" si="169"/>
        <v>3.375</v>
      </c>
    </row>
    <row r="170" spans="1:83" x14ac:dyDescent="0.25">
      <c r="V170" t="s">
        <v>150</v>
      </c>
      <c r="W170" s="7">
        <f t="shared" si="181"/>
        <v>12.698559670781894</v>
      </c>
      <c r="X170">
        <v>144</v>
      </c>
      <c r="Y170">
        <v>16</v>
      </c>
      <c r="Z170" s="2">
        <f t="shared" si="182"/>
        <v>0.1111111111111111</v>
      </c>
      <c r="AA170" s="7">
        <f t="shared" si="183"/>
        <v>3.004115226337448</v>
      </c>
      <c r="AB170">
        <v>55</v>
      </c>
      <c r="AC170" s="2">
        <f t="shared" si="184"/>
        <v>0.38194444444444442</v>
      </c>
      <c r="AD170" s="7">
        <f t="shared" si="185"/>
        <v>1.6388888888888886</v>
      </c>
      <c r="AE170">
        <v>54</v>
      </c>
      <c r="AF170" s="2">
        <f t="shared" si="186"/>
        <v>0.375</v>
      </c>
      <c r="AG170" s="7">
        <f t="shared" si="171"/>
        <v>2.5</v>
      </c>
      <c r="AH170">
        <v>5</v>
      </c>
      <c r="AI170" s="2">
        <f t="shared" si="187"/>
        <v>3.4722222222222224E-2</v>
      </c>
      <c r="AJ170" s="7">
        <f t="shared" si="188"/>
        <v>1.3888888888888888</v>
      </c>
      <c r="AK170">
        <v>0.216</v>
      </c>
      <c r="AL170" s="7">
        <f t="shared" si="189"/>
        <v>2.1666666666666665</v>
      </c>
      <c r="AM170">
        <v>0.68</v>
      </c>
      <c r="AN170" s="7">
        <f t="shared" si="129"/>
        <v>2.0000000000000018</v>
      </c>
      <c r="AQ170" t="s">
        <v>232</v>
      </c>
      <c r="AR170" s="7">
        <f t="shared" si="149"/>
        <v>18.436428209030947</v>
      </c>
      <c r="AS170">
        <v>73</v>
      </c>
      <c r="AT170">
        <v>10</v>
      </c>
      <c r="AU170" s="2">
        <f t="shared" si="150"/>
        <v>0.13698630136986301</v>
      </c>
      <c r="AV170" s="7">
        <f t="shared" si="151"/>
        <v>3.962455606291222</v>
      </c>
      <c r="AW170">
        <v>24</v>
      </c>
      <c r="AX170" s="2">
        <f t="shared" si="152"/>
        <v>0.32876712328767121</v>
      </c>
      <c r="AY170" s="7">
        <f t="shared" si="153"/>
        <v>0.57534246575342451</v>
      </c>
      <c r="AZ170">
        <v>36</v>
      </c>
      <c r="BA170" s="2">
        <f t="shared" si="154"/>
        <v>0.49315068493150682</v>
      </c>
      <c r="BB170" s="7">
        <f t="shared" si="155"/>
        <v>4.8630136986301364</v>
      </c>
      <c r="BC170">
        <v>7</v>
      </c>
      <c r="BD170" s="2">
        <f t="shared" si="156"/>
        <v>9.5890410958904104E-2</v>
      </c>
      <c r="BE170" s="7">
        <f t="shared" si="157"/>
        <v>3.8356164383561642</v>
      </c>
      <c r="BF170">
        <v>0.22</v>
      </c>
      <c r="BG170" s="7">
        <f t="shared" si="158"/>
        <v>2.5</v>
      </c>
      <c r="BH170">
        <v>0.70799999999999996</v>
      </c>
      <c r="BI170" s="7">
        <f t="shared" si="159"/>
        <v>2.6999999999999997</v>
      </c>
      <c r="BM170" t="s">
        <v>89</v>
      </c>
      <c r="BN170" s="7">
        <f t="shared" si="160"/>
        <v>22.598559670781896</v>
      </c>
      <c r="BO170">
        <v>72</v>
      </c>
      <c r="BP170">
        <v>8</v>
      </c>
      <c r="BQ170" s="2">
        <f t="shared" si="161"/>
        <v>0.1111111111111111</v>
      </c>
      <c r="BR170" s="7">
        <f t="shared" si="162"/>
        <v>3.004115226337448</v>
      </c>
      <c r="BS170">
        <v>35</v>
      </c>
      <c r="BT170" s="2">
        <f t="shared" si="163"/>
        <v>0.4861111111111111</v>
      </c>
      <c r="BU170" s="7">
        <f t="shared" si="164"/>
        <v>3.7222222222222223</v>
      </c>
      <c r="BV170">
        <v>34</v>
      </c>
      <c r="BW170" s="2">
        <f t="shared" si="165"/>
        <v>0.47222222222222221</v>
      </c>
      <c r="BX170" s="7">
        <f t="shared" si="130"/>
        <v>4.4444444444444446</v>
      </c>
      <c r="BY170">
        <v>2</v>
      </c>
      <c r="BZ170" s="2">
        <f t="shared" si="166"/>
        <v>2.7777777777777776E-2</v>
      </c>
      <c r="CA170" s="7">
        <f t="shared" si="167"/>
        <v>1.1111111111111112</v>
      </c>
      <c r="CB170">
        <v>0.27</v>
      </c>
      <c r="CC170" s="7">
        <f t="shared" si="168"/>
        <v>6.6666666666666687</v>
      </c>
      <c r="CD170">
        <v>0.746</v>
      </c>
      <c r="CE170" s="7">
        <f t="shared" si="169"/>
        <v>3.6500000000000004</v>
      </c>
    </row>
    <row r="171" spans="1:83" x14ac:dyDescent="0.25">
      <c r="V171" t="s">
        <v>59</v>
      </c>
      <c r="W171" s="7">
        <f t="shared" si="181"/>
        <v>12.107716049382718</v>
      </c>
      <c r="X171">
        <v>120</v>
      </c>
      <c r="Y171">
        <v>7</v>
      </c>
      <c r="Z171" s="2">
        <f t="shared" si="182"/>
        <v>5.8333333333333334E-2</v>
      </c>
      <c r="AA171" s="7">
        <f t="shared" si="183"/>
        <v>1.0493827160493827</v>
      </c>
      <c r="AB171">
        <v>48</v>
      </c>
      <c r="AC171" s="2">
        <f t="shared" si="184"/>
        <v>0.4</v>
      </c>
      <c r="AD171" s="7">
        <f t="shared" si="185"/>
        <v>2.0000000000000009</v>
      </c>
      <c r="AE171">
        <v>35</v>
      </c>
      <c r="AF171" s="2">
        <f t="shared" si="186"/>
        <v>0.29166666666666669</v>
      </c>
      <c r="AG171" s="7">
        <f t="shared" si="171"/>
        <v>1</v>
      </c>
      <c r="AH171">
        <v>3</v>
      </c>
      <c r="AI171" s="2">
        <f t="shared" si="187"/>
        <v>2.5000000000000001E-2</v>
      </c>
      <c r="AJ171" s="7">
        <f t="shared" si="188"/>
        <v>1</v>
      </c>
      <c r="AK171">
        <v>0.251</v>
      </c>
      <c r="AL171" s="7">
        <f t="shared" si="189"/>
        <v>5.083333333333333</v>
      </c>
      <c r="AM171">
        <v>0.67900000000000005</v>
      </c>
      <c r="AN171" s="7">
        <f t="shared" si="129"/>
        <v>1.9750000000000019</v>
      </c>
      <c r="AQ171" t="s">
        <v>164</v>
      </c>
      <c r="AR171" s="7">
        <f t="shared" si="149"/>
        <v>18.348566308243726</v>
      </c>
      <c r="AS171">
        <v>62</v>
      </c>
      <c r="AT171">
        <v>9</v>
      </c>
      <c r="AU171" s="2">
        <f t="shared" si="150"/>
        <v>0.14516129032258066</v>
      </c>
      <c r="AV171" s="7">
        <f t="shared" si="151"/>
        <v>4.2652329749103943</v>
      </c>
      <c r="AW171">
        <v>26</v>
      </c>
      <c r="AX171" s="2">
        <f t="shared" si="152"/>
        <v>0.41935483870967744</v>
      </c>
      <c r="AY171" s="7">
        <f t="shared" si="153"/>
        <v>2.3870967741935489</v>
      </c>
      <c r="AZ171">
        <v>34</v>
      </c>
      <c r="BA171" s="2">
        <f t="shared" si="154"/>
        <v>0.54838709677419351</v>
      </c>
      <c r="BB171" s="7">
        <f t="shared" si="155"/>
        <v>5.9677419354838701</v>
      </c>
      <c r="BC171">
        <v>1</v>
      </c>
      <c r="BD171" s="2">
        <f t="shared" si="156"/>
        <v>1.6129032258064516E-2</v>
      </c>
      <c r="BE171" s="7">
        <f t="shared" si="157"/>
        <v>0.64516129032258063</v>
      </c>
      <c r="BF171">
        <v>0.221</v>
      </c>
      <c r="BG171" s="7">
        <f t="shared" si="158"/>
        <v>2.5833333333333335</v>
      </c>
      <c r="BH171">
        <v>0.7</v>
      </c>
      <c r="BI171" s="7">
        <f t="shared" si="159"/>
        <v>2.4999999999999996</v>
      </c>
      <c r="BM171" t="s">
        <v>225</v>
      </c>
      <c r="BN171" s="7">
        <f t="shared" si="160"/>
        <v>22.555808080808081</v>
      </c>
      <c r="BO171">
        <v>55</v>
      </c>
      <c r="BP171">
        <v>6</v>
      </c>
      <c r="BQ171" s="2">
        <f t="shared" si="161"/>
        <v>0.10909090909090909</v>
      </c>
      <c r="BR171" s="7">
        <f t="shared" si="162"/>
        <v>2.9292929292929286</v>
      </c>
      <c r="BS171">
        <v>23</v>
      </c>
      <c r="BT171" s="2">
        <f t="shared" si="163"/>
        <v>0.41818181818181815</v>
      </c>
      <c r="BU171" s="7">
        <f t="shared" si="164"/>
        <v>2.3636363636363633</v>
      </c>
      <c r="BV171">
        <v>26</v>
      </c>
      <c r="BW171" s="2">
        <f t="shared" si="165"/>
        <v>0.47272727272727272</v>
      </c>
      <c r="BX171" s="7">
        <f t="shared" si="130"/>
        <v>4.4545454545454541</v>
      </c>
      <c r="BY171">
        <v>0</v>
      </c>
      <c r="BZ171" s="2">
        <f t="shared" si="166"/>
        <v>0</v>
      </c>
      <c r="CA171" s="7">
        <f t="shared" si="167"/>
        <v>0</v>
      </c>
      <c r="CB171">
        <v>0.28399999999999997</v>
      </c>
      <c r="CC171" s="7">
        <f t="shared" si="168"/>
        <v>7.8333333333333313</v>
      </c>
      <c r="CD171">
        <v>0.79900000000000004</v>
      </c>
      <c r="CE171" s="7">
        <f t="shared" si="169"/>
        <v>4.9750000000000014</v>
      </c>
    </row>
    <row r="172" spans="1:83" x14ac:dyDescent="0.25">
      <c r="V172" t="s">
        <v>158</v>
      </c>
      <c r="W172" s="7">
        <f t="shared" si="181"/>
        <v>12.475333940497876</v>
      </c>
      <c r="X172">
        <v>122</v>
      </c>
      <c r="Y172">
        <v>8</v>
      </c>
      <c r="Z172" s="2">
        <f t="shared" si="182"/>
        <v>6.5573770491803282E-2</v>
      </c>
      <c r="AA172" s="7">
        <f t="shared" si="183"/>
        <v>1.3175470552519732</v>
      </c>
      <c r="AB172">
        <v>43</v>
      </c>
      <c r="AC172" s="2">
        <f t="shared" si="184"/>
        <v>0.35245901639344263</v>
      </c>
      <c r="AD172" s="7">
        <f t="shared" si="185"/>
        <v>1.0491803278688527</v>
      </c>
      <c r="AE172">
        <v>26</v>
      </c>
      <c r="AF172" s="2">
        <f t="shared" si="186"/>
        <v>0.21311475409836064</v>
      </c>
      <c r="AG172" s="7">
        <f t="shared" si="171"/>
        <v>1</v>
      </c>
      <c r="AH172">
        <v>3</v>
      </c>
      <c r="AI172" s="2">
        <f t="shared" si="187"/>
        <v>2.4590163934426229E-2</v>
      </c>
      <c r="AJ172" s="7">
        <f t="shared" si="188"/>
        <v>0.98360655737704916</v>
      </c>
      <c r="AK172">
        <v>0.247</v>
      </c>
      <c r="AL172" s="7">
        <f t="shared" si="189"/>
        <v>4.75</v>
      </c>
      <c r="AM172">
        <v>0.73499999999999999</v>
      </c>
      <c r="AN172" s="7">
        <f t="shared" si="129"/>
        <v>3.375</v>
      </c>
      <c r="AQ172" t="s">
        <v>609</v>
      </c>
      <c r="AR172" s="7">
        <f t="shared" si="149"/>
        <v>18.020370370370372</v>
      </c>
      <c r="AS172">
        <v>32</v>
      </c>
      <c r="AT172">
        <v>2</v>
      </c>
      <c r="AU172" s="2">
        <f t="shared" si="150"/>
        <v>6.25E-2</v>
      </c>
      <c r="AV172" s="7">
        <f t="shared" si="151"/>
        <v>1.2037037037037037</v>
      </c>
      <c r="AW172">
        <v>12</v>
      </c>
      <c r="AX172" s="2">
        <f t="shared" si="152"/>
        <v>0.375</v>
      </c>
      <c r="AY172" s="7">
        <f t="shared" si="153"/>
        <v>1.5000000000000002</v>
      </c>
      <c r="AZ172">
        <v>14</v>
      </c>
      <c r="BA172" s="2">
        <f t="shared" si="154"/>
        <v>0.4375</v>
      </c>
      <c r="BB172" s="7">
        <f t="shared" si="155"/>
        <v>3.75</v>
      </c>
      <c r="BC172">
        <v>0</v>
      </c>
      <c r="BD172" s="2">
        <f t="shared" si="156"/>
        <v>0</v>
      </c>
      <c r="BE172" s="7">
        <f t="shared" si="157"/>
        <v>0</v>
      </c>
      <c r="BF172">
        <v>0.28499999999999998</v>
      </c>
      <c r="BG172" s="7">
        <f t="shared" si="158"/>
        <v>7.9166666666666652</v>
      </c>
      <c r="BH172">
        <v>0.746</v>
      </c>
      <c r="BI172" s="7">
        <f t="shared" si="159"/>
        <v>3.6500000000000004</v>
      </c>
      <c r="BM172" t="s">
        <v>242</v>
      </c>
      <c r="BN172" s="7">
        <f t="shared" si="160"/>
        <v>22.530106621773292</v>
      </c>
      <c r="BO172">
        <v>66</v>
      </c>
      <c r="BP172">
        <v>10</v>
      </c>
      <c r="BQ172" s="2">
        <f t="shared" si="161"/>
        <v>0.15151515151515152</v>
      </c>
      <c r="BR172" s="7">
        <f t="shared" si="162"/>
        <v>4.5005611672278336</v>
      </c>
      <c r="BS172">
        <v>31</v>
      </c>
      <c r="BT172" s="2">
        <f t="shared" si="163"/>
        <v>0.46969696969696972</v>
      </c>
      <c r="BU172" s="7">
        <f t="shared" si="164"/>
        <v>3.3939393939393945</v>
      </c>
      <c r="BV172">
        <v>31</v>
      </c>
      <c r="BW172" s="2">
        <f t="shared" si="165"/>
        <v>0.46969696969696972</v>
      </c>
      <c r="BX172" s="7">
        <f t="shared" si="130"/>
        <v>4.3939393939393945</v>
      </c>
      <c r="BY172">
        <v>0</v>
      </c>
      <c r="BZ172" s="2">
        <f t="shared" si="166"/>
        <v>0</v>
      </c>
      <c r="CA172" s="7">
        <f t="shared" si="167"/>
        <v>0</v>
      </c>
      <c r="CB172">
        <v>0.26100000000000001</v>
      </c>
      <c r="CC172" s="7">
        <f t="shared" si="168"/>
        <v>5.9166666666666679</v>
      </c>
      <c r="CD172">
        <v>0.77300000000000002</v>
      </c>
      <c r="CE172" s="7">
        <f t="shared" si="169"/>
        <v>4.3250000000000011</v>
      </c>
    </row>
    <row r="173" spans="1:83" x14ac:dyDescent="0.25">
      <c r="V173" t="s">
        <v>130</v>
      </c>
      <c r="W173" s="7">
        <f t="shared" si="181"/>
        <v>11.425319284802047</v>
      </c>
      <c r="X173">
        <v>145</v>
      </c>
      <c r="Y173">
        <v>11</v>
      </c>
      <c r="Z173" s="2">
        <f t="shared" si="182"/>
        <v>7.586206896551724E-2</v>
      </c>
      <c r="AA173" s="7">
        <f t="shared" si="183"/>
        <v>1.698595146871009</v>
      </c>
      <c r="AB173">
        <v>43</v>
      </c>
      <c r="AC173" s="2">
        <f t="shared" si="184"/>
        <v>0.29655172413793102</v>
      </c>
      <c r="AD173" s="7">
        <f t="shared" si="185"/>
        <v>0</v>
      </c>
      <c r="AE173">
        <v>58</v>
      </c>
      <c r="AF173" s="2">
        <f t="shared" si="186"/>
        <v>0.4</v>
      </c>
      <c r="AG173" s="7">
        <f t="shared" si="171"/>
        <v>3.0000000000000004</v>
      </c>
      <c r="AH173">
        <v>2</v>
      </c>
      <c r="AI173" s="2">
        <f t="shared" si="187"/>
        <v>1.3793103448275862E-2</v>
      </c>
      <c r="AJ173" s="7">
        <f t="shared" si="188"/>
        <v>0.55172413793103448</v>
      </c>
      <c r="AK173">
        <v>0.24399999999999999</v>
      </c>
      <c r="AL173" s="7">
        <f t="shared" si="189"/>
        <v>4.5</v>
      </c>
      <c r="AM173">
        <v>0.66700000000000004</v>
      </c>
      <c r="AN173" s="7">
        <f t="shared" si="129"/>
        <v>1.6750000000000016</v>
      </c>
      <c r="AQ173" t="s">
        <v>105</v>
      </c>
      <c r="AR173" s="7">
        <f t="shared" si="149"/>
        <v>18.019753086419755</v>
      </c>
      <c r="AS173">
        <v>72</v>
      </c>
      <c r="AT173">
        <v>6</v>
      </c>
      <c r="AU173" s="2">
        <f t="shared" si="150"/>
        <v>8.3333333333333329E-2</v>
      </c>
      <c r="AV173" s="7">
        <f t="shared" si="151"/>
        <v>1.9753086419753083</v>
      </c>
      <c r="AW173">
        <v>31</v>
      </c>
      <c r="AX173" s="2">
        <f t="shared" si="152"/>
        <v>0.43055555555555558</v>
      </c>
      <c r="AY173" s="7">
        <f t="shared" si="153"/>
        <v>2.6111111111111116</v>
      </c>
      <c r="AZ173">
        <v>27</v>
      </c>
      <c r="BA173" s="2">
        <f t="shared" si="154"/>
        <v>0.375</v>
      </c>
      <c r="BB173" s="7">
        <f t="shared" si="155"/>
        <v>2.5</v>
      </c>
      <c r="BC173">
        <v>6</v>
      </c>
      <c r="BD173" s="2">
        <f t="shared" si="156"/>
        <v>8.3333333333333329E-2</v>
      </c>
      <c r="BE173" s="7">
        <f t="shared" si="157"/>
        <v>3.333333333333333</v>
      </c>
      <c r="BF173">
        <v>0.24099999999999999</v>
      </c>
      <c r="BG173" s="7">
        <f t="shared" si="158"/>
        <v>4.2499999999999991</v>
      </c>
      <c r="BH173">
        <v>0.73399999999999999</v>
      </c>
      <c r="BI173" s="7">
        <f t="shared" si="159"/>
        <v>3.35</v>
      </c>
      <c r="BM173" t="s">
        <v>267</v>
      </c>
      <c r="BN173" s="7">
        <f t="shared" si="160"/>
        <v>22.503600823045268</v>
      </c>
      <c r="BO173">
        <v>72</v>
      </c>
      <c r="BP173">
        <v>7</v>
      </c>
      <c r="BQ173" s="2">
        <f t="shared" si="161"/>
        <v>9.7222222222222224E-2</v>
      </c>
      <c r="BR173" s="7">
        <f t="shared" si="162"/>
        <v>2.4897119341563787</v>
      </c>
      <c r="BS173">
        <v>39</v>
      </c>
      <c r="BT173" s="2">
        <f t="shared" si="163"/>
        <v>0.54166666666666663</v>
      </c>
      <c r="BU173" s="7">
        <f t="shared" si="164"/>
        <v>4.833333333333333</v>
      </c>
      <c r="BV173">
        <v>33</v>
      </c>
      <c r="BW173" s="2">
        <f t="shared" si="165"/>
        <v>0.45833333333333331</v>
      </c>
      <c r="BX173" s="7">
        <f t="shared" si="130"/>
        <v>4.1666666666666661</v>
      </c>
      <c r="BY173">
        <v>4</v>
      </c>
      <c r="BZ173" s="2">
        <f t="shared" si="166"/>
        <v>5.5555555555555552E-2</v>
      </c>
      <c r="CA173" s="7">
        <f t="shared" si="167"/>
        <v>2.2222222222222223</v>
      </c>
      <c r="CB173">
        <v>0.255</v>
      </c>
      <c r="CC173" s="7">
        <f t="shared" si="168"/>
        <v>5.4166666666666679</v>
      </c>
      <c r="CD173">
        <v>0.73499999999999999</v>
      </c>
      <c r="CE173" s="7">
        <f t="shared" si="169"/>
        <v>3.375</v>
      </c>
    </row>
    <row r="174" spans="1:83" x14ac:dyDescent="0.25">
      <c r="V174" t="s">
        <v>157</v>
      </c>
      <c r="W174" s="7">
        <f t="shared" si="181"/>
        <v>9.0893552311435553</v>
      </c>
      <c r="X174">
        <v>137</v>
      </c>
      <c r="Y174">
        <v>4</v>
      </c>
      <c r="Z174" s="2">
        <f t="shared" si="182"/>
        <v>2.9197080291970802E-2</v>
      </c>
      <c r="AA174" s="7">
        <f t="shared" si="183"/>
        <v>0</v>
      </c>
      <c r="AB174">
        <v>47</v>
      </c>
      <c r="AC174" s="2">
        <f t="shared" si="184"/>
        <v>0.34306569343065696</v>
      </c>
      <c r="AD174" s="7">
        <f t="shared" si="185"/>
        <v>0.86131386861313941</v>
      </c>
      <c r="AE174">
        <v>33</v>
      </c>
      <c r="AF174" s="2">
        <f t="shared" si="186"/>
        <v>0.24087591240875914</v>
      </c>
      <c r="AG174" s="7">
        <f t="shared" si="171"/>
        <v>1</v>
      </c>
      <c r="AH174">
        <v>10</v>
      </c>
      <c r="AI174" s="2">
        <f t="shared" si="187"/>
        <v>7.2992700729927001E-2</v>
      </c>
      <c r="AJ174" s="7">
        <f t="shared" si="188"/>
        <v>2.9197080291970803</v>
      </c>
      <c r="AK174">
        <v>0.22700000000000001</v>
      </c>
      <c r="AL174" s="7">
        <f t="shared" si="189"/>
        <v>3.0833333333333339</v>
      </c>
      <c r="AM174">
        <v>0.64900000000000002</v>
      </c>
      <c r="AN174" s="7">
        <f t="shared" si="129"/>
        <v>1.225000000000001</v>
      </c>
      <c r="AQ174" t="s">
        <v>165</v>
      </c>
      <c r="AR174" s="7">
        <f t="shared" si="149"/>
        <v>17.680164319248828</v>
      </c>
      <c r="AS174">
        <v>71</v>
      </c>
      <c r="AT174">
        <v>6</v>
      </c>
      <c r="AU174" s="2">
        <f t="shared" si="150"/>
        <v>8.4507042253521125E-2</v>
      </c>
      <c r="AV174" s="7">
        <f t="shared" si="151"/>
        <v>2.0187793427230045</v>
      </c>
      <c r="AW174">
        <v>27</v>
      </c>
      <c r="AX174" s="2">
        <f t="shared" si="152"/>
        <v>0.38028169014084506</v>
      </c>
      <c r="AY174" s="7">
        <f t="shared" si="153"/>
        <v>1.6056338028169015</v>
      </c>
      <c r="AZ174">
        <v>32</v>
      </c>
      <c r="BA174" s="2">
        <f t="shared" si="154"/>
        <v>0.45070422535211269</v>
      </c>
      <c r="BB174" s="7">
        <f t="shared" si="155"/>
        <v>4.0140845070422539</v>
      </c>
      <c r="BC174">
        <v>0</v>
      </c>
      <c r="BD174" s="2">
        <f t="shared" si="156"/>
        <v>0</v>
      </c>
      <c r="BE174" s="7">
        <f t="shared" si="157"/>
        <v>0</v>
      </c>
      <c r="BF174">
        <v>0.27300000000000002</v>
      </c>
      <c r="BG174" s="7">
        <f t="shared" si="158"/>
        <v>6.9166666666666687</v>
      </c>
      <c r="BH174">
        <v>0.72499999999999998</v>
      </c>
      <c r="BI174" s="7">
        <f t="shared" si="159"/>
        <v>3.125</v>
      </c>
      <c r="BM174" t="s">
        <v>277</v>
      </c>
      <c r="BN174" s="7">
        <f t="shared" si="160"/>
        <v>22.498559670781894</v>
      </c>
      <c r="BO174">
        <v>54</v>
      </c>
      <c r="BP174">
        <v>6</v>
      </c>
      <c r="BQ174" s="2">
        <f t="shared" si="161"/>
        <v>0.1111111111111111</v>
      </c>
      <c r="BR174" s="7">
        <f t="shared" si="162"/>
        <v>3.004115226337448</v>
      </c>
      <c r="BS174">
        <v>24</v>
      </c>
      <c r="BT174" s="2">
        <f t="shared" si="163"/>
        <v>0.44444444444444442</v>
      </c>
      <c r="BU174" s="7">
        <f t="shared" si="164"/>
        <v>2.8888888888888884</v>
      </c>
      <c r="BV174">
        <v>21</v>
      </c>
      <c r="BW174" s="2">
        <f t="shared" si="165"/>
        <v>0.3888888888888889</v>
      </c>
      <c r="BX174" s="7">
        <f t="shared" si="130"/>
        <v>2.7777777777777777</v>
      </c>
      <c r="BY174">
        <v>6</v>
      </c>
      <c r="BZ174" s="2">
        <f t="shared" si="166"/>
        <v>0.1111111111111111</v>
      </c>
      <c r="CA174" s="7">
        <f t="shared" si="167"/>
        <v>4.4444444444444446</v>
      </c>
      <c r="CB174">
        <v>0.26300000000000001</v>
      </c>
      <c r="CC174" s="7">
        <f t="shared" si="168"/>
        <v>6.0833333333333339</v>
      </c>
      <c r="CD174">
        <v>0.73199999999999998</v>
      </c>
      <c r="CE174" s="7">
        <f t="shared" si="169"/>
        <v>3.3000000000000003</v>
      </c>
    </row>
    <row r="175" spans="1:83" x14ac:dyDescent="0.25">
      <c r="AQ175" t="s">
        <v>241</v>
      </c>
      <c r="AR175" s="7">
        <f t="shared" si="149"/>
        <v>17.347951739618406</v>
      </c>
      <c r="AS175">
        <v>66</v>
      </c>
      <c r="AT175">
        <v>4</v>
      </c>
      <c r="AU175" s="2">
        <f t="shared" si="150"/>
        <v>6.0606060606060608E-2</v>
      </c>
      <c r="AV175" s="7">
        <f t="shared" si="151"/>
        <v>1.1335578002244668</v>
      </c>
      <c r="AW175">
        <v>33</v>
      </c>
      <c r="AX175" s="2">
        <f t="shared" si="152"/>
        <v>0.5</v>
      </c>
      <c r="AY175" s="7">
        <f t="shared" si="153"/>
        <v>4</v>
      </c>
      <c r="AZ175">
        <v>33</v>
      </c>
      <c r="BA175" s="2">
        <f t="shared" si="154"/>
        <v>0.5</v>
      </c>
      <c r="BB175" s="7">
        <f t="shared" si="155"/>
        <v>5</v>
      </c>
      <c r="BC175">
        <v>1</v>
      </c>
      <c r="BD175" s="2">
        <f t="shared" si="156"/>
        <v>1.5151515151515152E-2</v>
      </c>
      <c r="BE175" s="7">
        <f t="shared" si="157"/>
        <v>0.60606060606060608</v>
      </c>
      <c r="BF175">
        <v>0.245</v>
      </c>
      <c r="BG175" s="7">
        <f t="shared" si="158"/>
        <v>4.583333333333333</v>
      </c>
      <c r="BH175">
        <v>0.68100000000000005</v>
      </c>
      <c r="BI175" s="7">
        <f t="shared" si="159"/>
        <v>2.0250000000000017</v>
      </c>
      <c r="BM175" t="s">
        <v>221</v>
      </c>
      <c r="BN175" s="7">
        <f t="shared" si="160"/>
        <v>22.484722222222221</v>
      </c>
      <c r="BO175">
        <v>64</v>
      </c>
      <c r="BP175">
        <v>9</v>
      </c>
      <c r="BQ175" s="2">
        <f t="shared" si="161"/>
        <v>0.140625</v>
      </c>
      <c r="BR175" s="7">
        <f t="shared" si="162"/>
        <v>4.0972222222222223</v>
      </c>
      <c r="BS175">
        <v>31</v>
      </c>
      <c r="BT175" s="2">
        <f t="shared" si="163"/>
        <v>0.484375</v>
      </c>
      <c r="BU175" s="7">
        <f t="shared" si="164"/>
        <v>3.6875</v>
      </c>
      <c r="BV175">
        <v>28</v>
      </c>
      <c r="BW175" s="2">
        <f t="shared" si="165"/>
        <v>0.4375</v>
      </c>
      <c r="BX175" s="7">
        <f t="shared" si="130"/>
        <v>3.75</v>
      </c>
      <c r="BY175">
        <v>5</v>
      </c>
      <c r="BZ175" s="2">
        <f t="shared" si="166"/>
        <v>7.8125E-2</v>
      </c>
      <c r="CA175" s="7">
        <f t="shared" si="167"/>
        <v>3.125</v>
      </c>
      <c r="CB175">
        <v>0.24399999999999999</v>
      </c>
      <c r="CC175" s="7">
        <f t="shared" si="168"/>
        <v>4.5</v>
      </c>
      <c r="CD175">
        <v>0.73299999999999998</v>
      </c>
      <c r="CE175" s="7">
        <f t="shared" si="169"/>
        <v>3.3250000000000002</v>
      </c>
    </row>
    <row r="176" spans="1:83" x14ac:dyDescent="0.25">
      <c r="P176"/>
      <c r="R176"/>
      <c r="W176" s="7"/>
      <c r="X176"/>
      <c r="Y176"/>
      <c r="Z176" s="2"/>
      <c r="AA176" s="7"/>
      <c r="AB176"/>
      <c r="AC176" s="2"/>
      <c r="AD176" s="7"/>
      <c r="AF176" s="2"/>
      <c r="AG176" s="7"/>
      <c r="AI176" s="2"/>
      <c r="AJ176" s="7"/>
      <c r="AL176" s="7"/>
      <c r="AN176" s="7"/>
      <c r="AQ176" t="s">
        <v>556</v>
      </c>
      <c r="AR176" s="7">
        <f t="shared" si="149"/>
        <v>17.318996415770609</v>
      </c>
      <c r="AS176">
        <v>62</v>
      </c>
      <c r="AT176">
        <v>9</v>
      </c>
      <c r="AU176" s="2">
        <f t="shared" si="150"/>
        <v>0.14516129032258066</v>
      </c>
      <c r="AV176" s="7">
        <f t="shared" si="151"/>
        <v>4.2652329749103943</v>
      </c>
      <c r="AW176">
        <v>23</v>
      </c>
      <c r="AX176" s="2">
        <f t="shared" si="152"/>
        <v>0.37096774193548387</v>
      </c>
      <c r="AY176" s="7">
        <f t="shared" si="153"/>
        <v>1.4193548387096777</v>
      </c>
      <c r="AZ176">
        <v>32</v>
      </c>
      <c r="BA176" s="2">
        <f t="shared" si="154"/>
        <v>0.5161290322580645</v>
      </c>
      <c r="BB176" s="7">
        <f t="shared" si="155"/>
        <v>5.32258064516129</v>
      </c>
      <c r="BC176">
        <v>1</v>
      </c>
      <c r="BD176" s="2">
        <f t="shared" si="156"/>
        <v>1.6129032258064516E-2</v>
      </c>
      <c r="BE176" s="7">
        <f t="shared" si="157"/>
        <v>0.64516129032258063</v>
      </c>
      <c r="BF176">
        <v>0.22800000000000001</v>
      </c>
      <c r="BG176" s="7">
        <f t="shared" si="158"/>
        <v>3.166666666666667</v>
      </c>
      <c r="BH176">
        <v>0.7</v>
      </c>
      <c r="BI176" s="7">
        <f t="shared" si="159"/>
        <v>2.4999999999999996</v>
      </c>
      <c r="BM176" t="s">
        <v>148</v>
      </c>
      <c r="BN176" s="7">
        <f t="shared" si="160"/>
        <v>22.325542784163478</v>
      </c>
      <c r="BO176">
        <v>58</v>
      </c>
      <c r="BP176">
        <v>7</v>
      </c>
      <c r="BQ176" s="2">
        <f t="shared" si="161"/>
        <v>0.1206896551724138</v>
      </c>
      <c r="BR176" s="7">
        <f t="shared" si="162"/>
        <v>3.3588761174968074</v>
      </c>
      <c r="BS176">
        <v>25</v>
      </c>
      <c r="BT176" s="2">
        <f t="shared" si="163"/>
        <v>0.43103448275862066</v>
      </c>
      <c r="BU176" s="7">
        <f t="shared" si="164"/>
        <v>2.6206896551724137</v>
      </c>
      <c r="BV176">
        <v>29</v>
      </c>
      <c r="BW176" s="2">
        <f t="shared" si="165"/>
        <v>0.5</v>
      </c>
      <c r="BX176" s="7">
        <f t="shared" si="130"/>
        <v>5</v>
      </c>
      <c r="BY176">
        <v>2</v>
      </c>
      <c r="BZ176" s="2">
        <f t="shared" si="166"/>
        <v>3.4482758620689655E-2</v>
      </c>
      <c r="CA176" s="7">
        <f t="shared" si="167"/>
        <v>1.3793103448275863</v>
      </c>
      <c r="CB176">
        <v>0.26100000000000001</v>
      </c>
      <c r="CC176" s="7">
        <f t="shared" si="168"/>
        <v>5.9166666666666679</v>
      </c>
      <c r="CD176">
        <v>0.76200000000000001</v>
      </c>
      <c r="CE176" s="7">
        <f t="shared" si="169"/>
        <v>4.0500000000000007</v>
      </c>
    </row>
    <row r="177" spans="16:83" x14ac:dyDescent="0.25">
      <c r="AQ177" t="s">
        <v>85</v>
      </c>
      <c r="AR177" s="7">
        <f t="shared" si="149"/>
        <v>17.213764510779434</v>
      </c>
      <c r="AS177">
        <v>67</v>
      </c>
      <c r="AT177">
        <v>9</v>
      </c>
      <c r="AU177" s="2">
        <f t="shared" si="150"/>
        <v>0.13432835820895522</v>
      </c>
      <c r="AV177" s="7">
        <f t="shared" si="151"/>
        <v>3.8640132669983411</v>
      </c>
      <c r="AW177">
        <v>24</v>
      </c>
      <c r="AX177" s="2">
        <f t="shared" si="152"/>
        <v>0.35820895522388058</v>
      </c>
      <c r="AY177" s="7">
        <f t="shared" si="153"/>
        <v>1.1641791044776117</v>
      </c>
      <c r="AZ177">
        <v>32</v>
      </c>
      <c r="BA177" s="2">
        <f t="shared" si="154"/>
        <v>0.47761194029850745</v>
      </c>
      <c r="BB177" s="7">
        <f t="shared" si="155"/>
        <v>4.5522388059701493</v>
      </c>
      <c r="BC177">
        <v>0</v>
      </c>
      <c r="BD177" s="2">
        <f t="shared" si="156"/>
        <v>0</v>
      </c>
      <c r="BE177" s="7">
        <f t="shared" si="157"/>
        <v>0</v>
      </c>
      <c r="BF177">
        <v>0.251</v>
      </c>
      <c r="BG177" s="7">
        <f t="shared" si="158"/>
        <v>5.083333333333333</v>
      </c>
      <c r="BH177">
        <v>0.70199999999999996</v>
      </c>
      <c r="BI177" s="7">
        <f t="shared" si="159"/>
        <v>2.5499999999999994</v>
      </c>
      <c r="BM177" t="s">
        <v>279</v>
      </c>
      <c r="BN177" s="7">
        <f t="shared" si="160"/>
        <v>22.253306878306876</v>
      </c>
      <c r="BO177">
        <v>63</v>
      </c>
      <c r="BP177">
        <v>9</v>
      </c>
      <c r="BQ177" s="2">
        <f t="shared" si="161"/>
        <v>0.14285714285714285</v>
      </c>
      <c r="BR177" s="7">
        <f t="shared" si="162"/>
        <v>4.1798941798941787</v>
      </c>
      <c r="BS177">
        <v>27</v>
      </c>
      <c r="BT177" s="2">
        <f t="shared" si="163"/>
        <v>0.42857142857142855</v>
      </c>
      <c r="BU177" s="7">
        <f t="shared" si="164"/>
        <v>2.5714285714285712</v>
      </c>
      <c r="BV177">
        <v>32</v>
      </c>
      <c r="BW177" s="2">
        <f t="shared" si="165"/>
        <v>0.50793650793650791</v>
      </c>
      <c r="BX177" s="7">
        <f t="shared" si="130"/>
        <v>5.1587301587301582</v>
      </c>
      <c r="BY177">
        <v>1</v>
      </c>
      <c r="BZ177" s="2">
        <f t="shared" si="166"/>
        <v>1.5873015873015872E-2</v>
      </c>
      <c r="CA177" s="7">
        <f t="shared" si="167"/>
        <v>0.63492063492063489</v>
      </c>
      <c r="CB177">
        <v>0.26</v>
      </c>
      <c r="CC177" s="7">
        <f t="shared" si="168"/>
        <v>5.8333333333333339</v>
      </c>
      <c r="CD177">
        <v>0.755</v>
      </c>
      <c r="CE177" s="7">
        <f t="shared" si="169"/>
        <v>3.8750000000000009</v>
      </c>
    </row>
    <row r="178" spans="16:83" x14ac:dyDescent="0.25">
      <c r="P178"/>
      <c r="R178"/>
      <c r="AQ178" t="s">
        <v>202</v>
      </c>
      <c r="AR178" s="7">
        <f t="shared" si="149"/>
        <v>17.124691358024691</v>
      </c>
      <c r="AS178">
        <v>60</v>
      </c>
      <c r="AT178">
        <v>4</v>
      </c>
      <c r="AU178" s="2">
        <f t="shared" si="150"/>
        <v>6.6666666666666666E-2</v>
      </c>
      <c r="AV178" s="7">
        <f t="shared" si="151"/>
        <v>1.3580246913580245</v>
      </c>
      <c r="AW178">
        <v>25</v>
      </c>
      <c r="AX178" s="2">
        <f t="shared" si="152"/>
        <v>0.41666666666666669</v>
      </c>
      <c r="AY178" s="7">
        <f t="shared" si="153"/>
        <v>2.3333333333333339</v>
      </c>
      <c r="AZ178">
        <v>22</v>
      </c>
      <c r="BA178" s="2">
        <f t="shared" si="154"/>
        <v>0.36666666666666664</v>
      </c>
      <c r="BB178" s="7">
        <f t="shared" si="155"/>
        <v>2.333333333333333</v>
      </c>
      <c r="BC178">
        <v>4</v>
      </c>
      <c r="BD178" s="2">
        <f t="shared" si="156"/>
        <v>6.6666666666666666E-2</v>
      </c>
      <c r="BE178" s="7">
        <f t="shared" si="157"/>
        <v>2.6666666666666665</v>
      </c>
      <c r="BF178">
        <v>0.254</v>
      </c>
      <c r="BG178" s="7">
        <f t="shared" si="158"/>
        <v>5.333333333333333</v>
      </c>
      <c r="BH178">
        <v>0.72399999999999998</v>
      </c>
      <c r="BI178" s="7">
        <f t="shared" si="159"/>
        <v>3.1</v>
      </c>
      <c r="BM178" t="s">
        <v>118</v>
      </c>
      <c r="BN178" s="7">
        <f t="shared" si="160"/>
        <v>22.161547868623341</v>
      </c>
      <c r="BO178">
        <v>53</v>
      </c>
      <c r="BP178">
        <v>7</v>
      </c>
      <c r="BQ178" s="2">
        <f t="shared" si="161"/>
        <v>0.13207547169811321</v>
      </c>
      <c r="BR178" s="7">
        <f t="shared" si="162"/>
        <v>3.7805730258560444</v>
      </c>
      <c r="BS178">
        <v>25</v>
      </c>
      <c r="BT178" s="2">
        <f t="shared" si="163"/>
        <v>0.47169811320754718</v>
      </c>
      <c r="BU178" s="7">
        <f t="shared" si="164"/>
        <v>3.433962264150944</v>
      </c>
      <c r="BV178">
        <v>23</v>
      </c>
      <c r="BW178" s="2">
        <f t="shared" si="165"/>
        <v>0.43396226415094341</v>
      </c>
      <c r="BX178" s="7">
        <f t="shared" si="130"/>
        <v>3.6792452830188682</v>
      </c>
      <c r="BY178">
        <v>2</v>
      </c>
      <c r="BZ178" s="2">
        <f t="shared" si="166"/>
        <v>3.7735849056603772E-2</v>
      </c>
      <c r="CA178" s="7">
        <f t="shared" si="167"/>
        <v>1.5094339622641508</v>
      </c>
      <c r="CB178">
        <v>0.25700000000000001</v>
      </c>
      <c r="CC178" s="7">
        <f t="shared" si="168"/>
        <v>5.5833333333333339</v>
      </c>
      <c r="CD178">
        <v>0.76700000000000002</v>
      </c>
      <c r="CE178" s="7">
        <f t="shared" si="169"/>
        <v>4.1750000000000007</v>
      </c>
    </row>
    <row r="179" spans="16:83" x14ac:dyDescent="0.25">
      <c r="P179"/>
      <c r="R179"/>
      <c r="AQ179" t="s">
        <v>28</v>
      </c>
      <c r="AR179" s="7">
        <f t="shared" si="149"/>
        <v>16.960563380281691</v>
      </c>
      <c r="AS179">
        <v>71</v>
      </c>
      <c r="AT179">
        <v>6</v>
      </c>
      <c r="AU179" s="2">
        <f t="shared" si="150"/>
        <v>8.4507042253521125E-2</v>
      </c>
      <c r="AV179" s="7">
        <f t="shared" si="151"/>
        <v>2.0187793427230045</v>
      </c>
      <c r="AW179">
        <v>33</v>
      </c>
      <c r="AX179" s="2">
        <f t="shared" si="152"/>
        <v>0.46478873239436619</v>
      </c>
      <c r="AY179" s="7">
        <f t="shared" si="153"/>
        <v>3.295774647887324</v>
      </c>
      <c r="AZ179">
        <v>41</v>
      </c>
      <c r="BA179" s="2">
        <f t="shared" si="154"/>
        <v>0.57746478873239437</v>
      </c>
      <c r="BB179" s="7">
        <f t="shared" si="155"/>
        <v>6.5492957746478879</v>
      </c>
      <c r="BC179">
        <v>1</v>
      </c>
      <c r="BD179" s="2">
        <f t="shared" si="156"/>
        <v>1.4084507042253521E-2</v>
      </c>
      <c r="BE179" s="7">
        <f t="shared" si="157"/>
        <v>0.56338028169014087</v>
      </c>
      <c r="BF179">
        <v>0.224</v>
      </c>
      <c r="BG179" s="7">
        <f t="shared" si="158"/>
        <v>2.8333333333333339</v>
      </c>
      <c r="BH179">
        <v>0.66800000000000004</v>
      </c>
      <c r="BI179" s="7">
        <f t="shared" si="159"/>
        <v>1.7000000000000015</v>
      </c>
      <c r="BM179" t="s">
        <v>287</v>
      </c>
      <c r="BN179" s="7">
        <f t="shared" si="160"/>
        <v>22.153849902534112</v>
      </c>
      <c r="BO179">
        <v>38</v>
      </c>
      <c r="BP179">
        <v>5</v>
      </c>
      <c r="BQ179" s="2">
        <f t="shared" si="161"/>
        <v>0.13157894736842105</v>
      </c>
      <c r="BR179" s="7">
        <f t="shared" si="162"/>
        <v>3.7621832358674463</v>
      </c>
      <c r="BS179">
        <v>16</v>
      </c>
      <c r="BT179" s="2">
        <f t="shared" si="163"/>
        <v>0.42105263157894735</v>
      </c>
      <c r="BU179" s="7">
        <f t="shared" si="164"/>
        <v>2.4210526315789469</v>
      </c>
      <c r="BV179">
        <v>20</v>
      </c>
      <c r="BW179" s="2">
        <f t="shared" si="165"/>
        <v>0.52631578947368418</v>
      </c>
      <c r="BX179" s="7">
        <f t="shared" si="130"/>
        <v>5.5263157894736832</v>
      </c>
      <c r="BY179">
        <v>1</v>
      </c>
      <c r="BZ179" s="2">
        <f t="shared" si="166"/>
        <v>2.6315789473684209E-2</v>
      </c>
      <c r="CA179" s="7">
        <f t="shared" si="167"/>
        <v>1.0526315789473684</v>
      </c>
      <c r="CB179">
        <v>0.26400000000000001</v>
      </c>
      <c r="CC179" s="7">
        <f t="shared" si="168"/>
        <v>6.1666666666666679</v>
      </c>
      <c r="CD179">
        <v>0.72899999999999998</v>
      </c>
      <c r="CE179" s="7">
        <f t="shared" si="169"/>
        <v>3.2250000000000001</v>
      </c>
    </row>
    <row r="180" spans="16:83" x14ac:dyDescent="0.25">
      <c r="AQ180" t="s">
        <v>18</v>
      </c>
      <c r="AR180" s="7">
        <f t="shared" si="149"/>
        <v>16.956893004115226</v>
      </c>
      <c r="AS180">
        <v>45</v>
      </c>
      <c r="AT180">
        <v>5</v>
      </c>
      <c r="AU180" s="2">
        <f t="shared" si="150"/>
        <v>0.1111111111111111</v>
      </c>
      <c r="AV180" s="7">
        <f t="shared" si="151"/>
        <v>3.004115226337448</v>
      </c>
      <c r="AW180">
        <v>15</v>
      </c>
      <c r="AX180" s="2">
        <f t="shared" si="152"/>
        <v>0.33333333333333331</v>
      </c>
      <c r="AY180" s="7">
        <f t="shared" si="153"/>
        <v>0.66666666666666652</v>
      </c>
      <c r="AZ180">
        <v>24</v>
      </c>
      <c r="BA180" s="2">
        <f t="shared" si="154"/>
        <v>0.53333333333333333</v>
      </c>
      <c r="BB180" s="7">
        <f t="shared" si="155"/>
        <v>5.6666666666666661</v>
      </c>
      <c r="BC180">
        <v>2</v>
      </c>
      <c r="BD180" s="2">
        <f t="shared" si="156"/>
        <v>4.4444444444444446E-2</v>
      </c>
      <c r="BE180" s="7">
        <f t="shared" si="157"/>
        <v>1.7777777777777779</v>
      </c>
      <c r="BF180">
        <v>0.22800000000000001</v>
      </c>
      <c r="BG180" s="7">
        <f t="shared" si="158"/>
        <v>3.166666666666667</v>
      </c>
      <c r="BH180">
        <v>0.70699999999999996</v>
      </c>
      <c r="BI180" s="7">
        <f t="shared" si="159"/>
        <v>2.6749999999999998</v>
      </c>
      <c r="BM180" t="s">
        <v>215</v>
      </c>
      <c r="BN180" s="7">
        <f t="shared" si="160"/>
        <v>21.919980506822615</v>
      </c>
      <c r="BO180">
        <v>57</v>
      </c>
      <c r="BP180">
        <v>6</v>
      </c>
      <c r="BQ180" s="2">
        <f t="shared" si="161"/>
        <v>0.10526315789473684</v>
      </c>
      <c r="BR180" s="7">
        <f t="shared" si="162"/>
        <v>2.7875243664717346</v>
      </c>
      <c r="BS180">
        <v>29</v>
      </c>
      <c r="BT180" s="2">
        <f t="shared" si="163"/>
        <v>0.50877192982456143</v>
      </c>
      <c r="BU180" s="7">
        <f t="shared" si="164"/>
        <v>4.1754385964912286</v>
      </c>
      <c r="BV180">
        <v>23</v>
      </c>
      <c r="BW180" s="2">
        <f t="shared" si="165"/>
        <v>0.40350877192982454</v>
      </c>
      <c r="BX180" s="7">
        <f t="shared" si="130"/>
        <v>3.0701754385964906</v>
      </c>
      <c r="BY180">
        <v>2</v>
      </c>
      <c r="BZ180" s="2">
        <f t="shared" si="166"/>
        <v>3.5087719298245612E-2</v>
      </c>
      <c r="CA180" s="7">
        <f t="shared" si="167"/>
        <v>1.4035087719298245</v>
      </c>
      <c r="CB180">
        <v>0.26300000000000001</v>
      </c>
      <c r="CC180" s="7">
        <f t="shared" si="168"/>
        <v>6.0833333333333339</v>
      </c>
      <c r="CD180">
        <v>0.77600000000000002</v>
      </c>
      <c r="CE180" s="7">
        <f t="shared" si="169"/>
        <v>4.4000000000000012</v>
      </c>
    </row>
    <row r="181" spans="16:83" x14ac:dyDescent="0.25">
      <c r="AQ181" t="s">
        <v>554</v>
      </c>
      <c r="AR181" s="7">
        <f t="shared" si="149"/>
        <v>16.848924731182795</v>
      </c>
      <c r="AS181">
        <v>62</v>
      </c>
      <c r="AT181">
        <v>0</v>
      </c>
      <c r="AU181" s="2">
        <f t="shared" si="150"/>
        <v>0</v>
      </c>
      <c r="AV181" s="7">
        <f t="shared" si="151"/>
        <v>0</v>
      </c>
      <c r="AW181">
        <v>28</v>
      </c>
      <c r="AX181" s="2">
        <f t="shared" si="152"/>
        <v>0.45161290322580644</v>
      </c>
      <c r="AY181" s="7">
        <f t="shared" si="153"/>
        <v>3.032258064516129</v>
      </c>
      <c r="AZ181">
        <v>17</v>
      </c>
      <c r="BA181" s="2">
        <f t="shared" si="154"/>
        <v>0.27419354838709675</v>
      </c>
      <c r="BB181" s="7">
        <f t="shared" si="155"/>
        <v>1</v>
      </c>
      <c r="BC181">
        <v>0</v>
      </c>
      <c r="BD181" s="2">
        <f t="shared" si="156"/>
        <v>0</v>
      </c>
      <c r="BE181" s="7">
        <f t="shared" si="157"/>
        <v>0</v>
      </c>
      <c r="BF181">
        <v>0.30599999999999999</v>
      </c>
      <c r="BG181" s="7">
        <f t="shared" si="158"/>
        <v>9.6666666666666661</v>
      </c>
      <c r="BH181">
        <v>0.72599999999999998</v>
      </c>
      <c r="BI181" s="7">
        <f t="shared" si="159"/>
        <v>3.15</v>
      </c>
      <c r="BM181" t="s">
        <v>579</v>
      </c>
      <c r="BN181" s="7">
        <f t="shared" si="160"/>
        <v>21.840762273901809</v>
      </c>
      <c r="BO181">
        <v>43</v>
      </c>
      <c r="BP181">
        <v>6</v>
      </c>
      <c r="BQ181" s="2">
        <f t="shared" si="161"/>
        <v>0.13953488372093023</v>
      </c>
      <c r="BR181" s="7">
        <f t="shared" si="162"/>
        <v>4.0568475452196378</v>
      </c>
      <c r="BS181">
        <v>24</v>
      </c>
      <c r="BT181" s="2">
        <f t="shared" si="163"/>
        <v>0.55813953488372092</v>
      </c>
      <c r="BU181" s="7">
        <f t="shared" si="164"/>
        <v>5.1627906976744189</v>
      </c>
      <c r="BV181">
        <v>22</v>
      </c>
      <c r="BW181" s="2">
        <f t="shared" si="165"/>
        <v>0.51162790697674421</v>
      </c>
      <c r="BX181" s="7">
        <f t="shared" si="130"/>
        <v>5.2325581395348841</v>
      </c>
      <c r="BY181">
        <v>1</v>
      </c>
      <c r="BZ181" s="2">
        <f t="shared" si="166"/>
        <v>2.3255813953488372E-2</v>
      </c>
      <c r="CA181" s="7">
        <f t="shared" si="167"/>
        <v>0.93023255813953487</v>
      </c>
      <c r="CB181">
        <v>0.23300000000000001</v>
      </c>
      <c r="CC181" s="7">
        <f t="shared" si="168"/>
        <v>3.5833333333333344</v>
      </c>
      <c r="CD181">
        <v>0.71499999999999997</v>
      </c>
      <c r="CE181" s="7">
        <f t="shared" si="169"/>
        <v>2.875</v>
      </c>
    </row>
    <row r="182" spans="16:83" x14ac:dyDescent="0.25">
      <c r="AQ182" t="s">
        <v>94</v>
      </c>
      <c r="AR182" s="7">
        <f t="shared" si="149"/>
        <v>16.717326230339928</v>
      </c>
      <c r="AS182">
        <v>73</v>
      </c>
      <c r="AT182">
        <v>7</v>
      </c>
      <c r="AU182" s="2">
        <f t="shared" si="150"/>
        <v>9.5890410958904104E-2</v>
      </c>
      <c r="AV182" s="7">
        <f t="shared" si="151"/>
        <v>2.4403855910705223</v>
      </c>
      <c r="AW182">
        <v>30</v>
      </c>
      <c r="AX182" s="2">
        <f t="shared" si="152"/>
        <v>0.41095890410958902</v>
      </c>
      <c r="AY182" s="7">
        <f t="shared" si="153"/>
        <v>2.2191780821917808</v>
      </c>
      <c r="AZ182">
        <v>33</v>
      </c>
      <c r="BA182" s="2">
        <f t="shared" si="154"/>
        <v>0.45205479452054792</v>
      </c>
      <c r="BB182" s="7">
        <f t="shared" si="155"/>
        <v>4.0410958904109586</v>
      </c>
      <c r="BC182">
        <v>0</v>
      </c>
      <c r="BD182" s="2">
        <f t="shared" si="156"/>
        <v>0</v>
      </c>
      <c r="BE182" s="7">
        <f t="shared" si="157"/>
        <v>0</v>
      </c>
      <c r="BF182">
        <v>0.255</v>
      </c>
      <c r="BG182" s="7">
        <f t="shared" si="158"/>
        <v>5.4166666666666679</v>
      </c>
      <c r="BH182">
        <v>0.70399999999999996</v>
      </c>
      <c r="BI182" s="7">
        <f t="shared" si="159"/>
        <v>2.5999999999999996</v>
      </c>
      <c r="BM182" t="s">
        <v>649</v>
      </c>
      <c r="BN182" s="7">
        <f t="shared" si="160"/>
        <v>21.836868686868691</v>
      </c>
      <c r="BO182">
        <v>55</v>
      </c>
      <c r="BP182">
        <v>6</v>
      </c>
      <c r="BQ182" s="2">
        <f t="shared" si="161"/>
        <v>0.10909090909090909</v>
      </c>
      <c r="BR182" s="7">
        <f t="shared" si="162"/>
        <v>2.9292929292929286</v>
      </c>
      <c r="BS182">
        <v>28</v>
      </c>
      <c r="BT182" s="2">
        <f t="shared" si="163"/>
        <v>0.50909090909090904</v>
      </c>
      <c r="BU182" s="7">
        <f t="shared" si="164"/>
        <v>4.1818181818181808</v>
      </c>
      <c r="BV182">
        <v>25</v>
      </c>
      <c r="BW182" s="2">
        <f t="shared" si="165"/>
        <v>0.45454545454545453</v>
      </c>
      <c r="BX182" s="7">
        <f t="shared" si="130"/>
        <v>4.0909090909090908</v>
      </c>
      <c r="BY182">
        <v>8</v>
      </c>
      <c r="BZ182" s="2">
        <f t="shared" si="166"/>
        <v>0.14545454545454545</v>
      </c>
      <c r="CA182" s="7">
        <f t="shared" si="167"/>
        <v>5.8181818181818183</v>
      </c>
      <c r="CB182">
        <v>0.22500000000000001</v>
      </c>
      <c r="CC182" s="7">
        <f t="shared" si="168"/>
        <v>2.916666666666667</v>
      </c>
      <c r="CD182">
        <v>0.67600000000000005</v>
      </c>
      <c r="CE182" s="7">
        <f t="shared" si="169"/>
        <v>1.9000000000000017</v>
      </c>
    </row>
    <row r="183" spans="16:83" x14ac:dyDescent="0.25">
      <c r="AQ183" t="s">
        <v>569</v>
      </c>
      <c r="AR183" s="7">
        <f t="shared" si="149"/>
        <v>16.444753086419755</v>
      </c>
      <c r="AS183">
        <v>57</v>
      </c>
      <c r="AT183">
        <v>7</v>
      </c>
      <c r="AU183" s="2">
        <f t="shared" si="150"/>
        <v>0.12280701754385964</v>
      </c>
      <c r="AV183" s="7">
        <f t="shared" si="151"/>
        <v>3.4372969460688756</v>
      </c>
      <c r="AW183">
        <v>27</v>
      </c>
      <c r="AX183" s="2">
        <f t="shared" si="152"/>
        <v>0.47368421052631576</v>
      </c>
      <c r="AY183" s="7">
        <f t="shared" si="153"/>
        <v>3.4736842105263155</v>
      </c>
      <c r="AZ183">
        <v>17</v>
      </c>
      <c r="BA183" s="2">
        <f t="shared" si="154"/>
        <v>0.2982456140350877</v>
      </c>
      <c r="BB183" s="7">
        <f t="shared" si="155"/>
        <v>1</v>
      </c>
      <c r="BC183">
        <v>5</v>
      </c>
      <c r="BD183" s="2">
        <f t="shared" si="156"/>
        <v>8.771929824561403E-2</v>
      </c>
      <c r="BE183" s="7">
        <f t="shared" si="157"/>
        <v>3.5087719298245612</v>
      </c>
      <c r="BF183">
        <v>0.23200000000000001</v>
      </c>
      <c r="BG183" s="7">
        <f t="shared" si="158"/>
        <v>3.5000000000000009</v>
      </c>
      <c r="BH183">
        <v>0.66100000000000003</v>
      </c>
      <c r="BI183" s="7">
        <f t="shared" si="159"/>
        <v>1.5250000000000012</v>
      </c>
      <c r="BM183" t="s">
        <v>247</v>
      </c>
      <c r="BN183" s="7">
        <f t="shared" si="160"/>
        <v>21.823736037624926</v>
      </c>
      <c r="BO183">
        <v>63</v>
      </c>
      <c r="BP183">
        <v>10</v>
      </c>
      <c r="BQ183" s="2">
        <f t="shared" si="161"/>
        <v>0.15873015873015872</v>
      </c>
      <c r="BR183" s="7">
        <f t="shared" si="162"/>
        <v>4.7677836566725453</v>
      </c>
      <c r="BS183">
        <v>30</v>
      </c>
      <c r="BT183" s="2">
        <f t="shared" si="163"/>
        <v>0.47619047619047616</v>
      </c>
      <c r="BU183" s="7">
        <f t="shared" si="164"/>
        <v>3.5238095238095237</v>
      </c>
      <c r="BV183">
        <v>30</v>
      </c>
      <c r="BW183" s="2">
        <f t="shared" si="165"/>
        <v>0.47619047619047616</v>
      </c>
      <c r="BX183" s="7">
        <f t="shared" si="130"/>
        <v>4.5238095238095237</v>
      </c>
      <c r="BY183">
        <v>0</v>
      </c>
      <c r="BZ183" s="2">
        <f t="shared" si="166"/>
        <v>0</v>
      </c>
      <c r="CA183" s="7">
        <f t="shared" si="167"/>
        <v>0</v>
      </c>
      <c r="CB183">
        <v>0.251</v>
      </c>
      <c r="CC183" s="7">
        <f t="shared" si="168"/>
        <v>5.083333333333333</v>
      </c>
      <c r="CD183">
        <v>0.75700000000000001</v>
      </c>
      <c r="CE183" s="7">
        <f t="shared" si="169"/>
        <v>3.9250000000000007</v>
      </c>
    </row>
    <row r="184" spans="16:83" x14ac:dyDescent="0.25">
      <c r="AQ184" t="s">
        <v>222</v>
      </c>
      <c r="AR184" s="7">
        <f t="shared" si="149"/>
        <v>16.413425925925928</v>
      </c>
      <c r="AS184">
        <v>64</v>
      </c>
      <c r="AT184">
        <v>10</v>
      </c>
      <c r="AU184" s="2">
        <f t="shared" si="150"/>
        <v>0.15625</v>
      </c>
      <c r="AV184" s="7">
        <f t="shared" si="151"/>
        <v>4.6759259259259256</v>
      </c>
      <c r="AW184">
        <v>30</v>
      </c>
      <c r="AX184" s="2">
        <f t="shared" si="152"/>
        <v>0.46875</v>
      </c>
      <c r="AY184" s="7">
        <f t="shared" si="153"/>
        <v>3.375</v>
      </c>
      <c r="AZ184">
        <v>27</v>
      </c>
      <c r="BA184" s="2">
        <f t="shared" si="154"/>
        <v>0.421875</v>
      </c>
      <c r="BB184" s="7">
        <f t="shared" si="155"/>
        <v>3.4375</v>
      </c>
      <c r="BC184">
        <v>1</v>
      </c>
      <c r="BD184" s="2">
        <f t="shared" si="156"/>
        <v>1.5625E-2</v>
      </c>
      <c r="BE184" s="7">
        <f t="shared" si="157"/>
        <v>0.625</v>
      </c>
      <c r="BF184">
        <v>0.217</v>
      </c>
      <c r="BG184" s="7">
        <f t="shared" si="158"/>
        <v>2.25</v>
      </c>
      <c r="BH184">
        <v>0.68200000000000005</v>
      </c>
      <c r="BI184" s="7">
        <f t="shared" si="159"/>
        <v>2.0500000000000016</v>
      </c>
      <c r="BM184" t="s">
        <v>205</v>
      </c>
      <c r="BN184" s="7">
        <f t="shared" si="160"/>
        <v>21.818698175787723</v>
      </c>
      <c r="BO184">
        <v>67</v>
      </c>
      <c r="BP184">
        <v>6</v>
      </c>
      <c r="BQ184" s="2">
        <f t="shared" si="161"/>
        <v>8.9552238805970144E-2</v>
      </c>
      <c r="BR184" s="7">
        <f t="shared" si="162"/>
        <v>2.2056384742951902</v>
      </c>
      <c r="BS184">
        <v>35</v>
      </c>
      <c r="BT184" s="2">
        <f t="shared" si="163"/>
        <v>0.52238805970149249</v>
      </c>
      <c r="BU184" s="7">
        <f t="shared" si="164"/>
        <v>4.4477611940298498</v>
      </c>
      <c r="BV184">
        <v>24</v>
      </c>
      <c r="BW184" s="2">
        <f t="shared" si="165"/>
        <v>0.35820895522388058</v>
      </c>
      <c r="BX184" s="7">
        <f t="shared" si="130"/>
        <v>2.1641791044776113</v>
      </c>
      <c r="BY184">
        <v>8</v>
      </c>
      <c r="BZ184" s="2">
        <f t="shared" si="166"/>
        <v>0.11940298507462686</v>
      </c>
      <c r="CA184" s="7">
        <f t="shared" si="167"/>
        <v>4.7761194029850742</v>
      </c>
      <c r="CB184">
        <v>0.253</v>
      </c>
      <c r="CC184" s="7">
        <f t="shared" si="168"/>
        <v>5.25</v>
      </c>
      <c r="CD184">
        <v>0.71899999999999997</v>
      </c>
      <c r="CE184" s="7">
        <f t="shared" si="169"/>
        <v>2.9749999999999996</v>
      </c>
    </row>
    <row r="185" spans="16:83" x14ac:dyDescent="0.25">
      <c r="P185"/>
      <c r="R185"/>
      <c r="AQ185" t="s">
        <v>136</v>
      </c>
      <c r="AR185" s="7">
        <f t="shared" si="149"/>
        <v>16.348239222829388</v>
      </c>
      <c r="AS185">
        <v>61</v>
      </c>
      <c r="AT185">
        <v>10</v>
      </c>
      <c r="AU185" s="2">
        <f t="shared" si="150"/>
        <v>0.16393442622950818</v>
      </c>
      <c r="AV185" s="7">
        <f t="shared" si="151"/>
        <v>4.9605343047965995</v>
      </c>
      <c r="AW185">
        <v>24</v>
      </c>
      <c r="AX185" s="2">
        <f t="shared" si="152"/>
        <v>0.39344262295081966</v>
      </c>
      <c r="AY185" s="7">
        <f t="shared" si="153"/>
        <v>1.8688524590163935</v>
      </c>
      <c r="AZ185">
        <v>24</v>
      </c>
      <c r="BA185" s="2">
        <f t="shared" si="154"/>
        <v>0.39344262295081966</v>
      </c>
      <c r="BB185" s="7">
        <f t="shared" si="155"/>
        <v>2.8688524590163933</v>
      </c>
      <c r="BC185">
        <v>0</v>
      </c>
      <c r="BD185" s="2">
        <f t="shared" si="156"/>
        <v>0</v>
      </c>
      <c r="BE185" s="7">
        <f t="shared" si="157"/>
        <v>0</v>
      </c>
      <c r="BF185">
        <v>0.223</v>
      </c>
      <c r="BG185" s="7">
        <f t="shared" si="158"/>
        <v>2.75</v>
      </c>
      <c r="BH185">
        <v>0.75600000000000001</v>
      </c>
      <c r="BI185" s="7">
        <f t="shared" si="159"/>
        <v>3.9000000000000008</v>
      </c>
      <c r="BM185" t="s">
        <v>134</v>
      </c>
      <c r="BN185" s="7">
        <f t="shared" si="160"/>
        <v>21.781172839506169</v>
      </c>
      <c r="BO185">
        <v>72</v>
      </c>
      <c r="BP185">
        <v>12</v>
      </c>
      <c r="BQ185" s="2">
        <f t="shared" si="161"/>
        <v>0.16666666666666666</v>
      </c>
      <c r="BR185" s="7">
        <f t="shared" si="162"/>
        <v>5.0617283950617278</v>
      </c>
      <c r="BS185">
        <v>36</v>
      </c>
      <c r="BT185" s="2">
        <f t="shared" si="163"/>
        <v>0.5</v>
      </c>
      <c r="BU185" s="7">
        <f t="shared" si="164"/>
        <v>4</v>
      </c>
      <c r="BV185">
        <v>35</v>
      </c>
      <c r="BW185" s="2">
        <f t="shared" si="165"/>
        <v>0.4861111111111111</v>
      </c>
      <c r="BX185" s="7">
        <f t="shared" si="130"/>
        <v>4.7222222222222223</v>
      </c>
      <c r="BY185">
        <v>1</v>
      </c>
      <c r="BZ185" s="2">
        <f t="shared" si="166"/>
        <v>1.3888888888888888E-2</v>
      </c>
      <c r="CA185" s="7">
        <f t="shared" si="167"/>
        <v>0.55555555555555558</v>
      </c>
      <c r="CB185">
        <v>0.23400000000000001</v>
      </c>
      <c r="CC185" s="7">
        <f t="shared" si="168"/>
        <v>3.6666666666666674</v>
      </c>
      <c r="CD185">
        <v>0.751</v>
      </c>
      <c r="CE185" s="7">
        <f t="shared" si="169"/>
        <v>3.7750000000000004</v>
      </c>
    </row>
    <row r="186" spans="16:83" x14ac:dyDescent="0.25">
      <c r="P186"/>
      <c r="R186"/>
      <c r="W186" s="7"/>
      <c r="X186"/>
      <c r="Y186"/>
      <c r="Z186" s="2"/>
      <c r="AA186" s="7"/>
      <c r="AB186"/>
      <c r="AC186" s="2"/>
      <c r="AD186" s="7"/>
      <c r="AF186" s="2"/>
      <c r="AG186" s="7"/>
      <c r="AI186" s="2"/>
      <c r="AJ186" s="7"/>
      <c r="AL186" s="7"/>
      <c r="AN186" s="7"/>
      <c r="AQ186" t="s">
        <v>563</v>
      </c>
      <c r="AR186" s="7">
        <f t="shared" si="149"/>
        <v>16.294170096021947</v>
      </c>
      <c r="AS186">
        <v>54</v>
      </c>
      <c r="AT186">
        <v>5</v>
      </c>
      <c r="AU186" s="2">
        <f t="shared" si="150"/>
        <v>9.2592592592592587E-2</v>
      </c>
      <c r="AV186" s="7">
        <f t="shared" si="151"/>
        <v>2.3182441700960217</v>
      </c>
      <c r="AW186">
        <v>20</v>
      </c>
      <c r="AX186" s="2">
        <f t="shared" si="152"/>
        <v>0.37037037037037035</v>
      </c>
      <c r="AY186" s="7">
        <f t="shared" si="153"/>
        <v>1.4074074074074072</v>
      </c>
      <c r="AZ186">
        <v>17</v>
      </c>
      <c r="BA186" s="2">
        <f t="shared" si="154"/>
        <v>0.31481481481481483</v>
      </c>
      <c r="BB186" s="7">
        <f t="shared" si="155"/>
        <v>1.2962962962962965</v>
      </c>
      <c r="BC186">
        <v>3</v>
      </c>
      <c r="BD186" s="2">
        <f t="shared" si="156"/>
        <v>5.5555555555555552E-2</v>
      </c>
      <c r="BE186" s="7">
        <f t="shared" si="157"/>
        <v>2.2222222222222223</v>
      </c>
      <c r="BF186">
        <v>0.24099999999999999</v>
      </c>
      <c r="BG186" s="7">
        <f t="shared" si="158"/>
        <v>4.2499999999999991</v>
      </c>
      <c r="BH186">
        <v>0.79200000000000004</v>
      </c>
      <c r="BI186" s="7">
        <f t="shared" si="159"/>
        <v>4.8000000000000016</v>
      </c>
      <c r="BM186" t="s">
        <v>250</v>
      </c>
      <c r="BN186" s="7">
        <f t="shared" si="160"/>
        <v>21.779232804232805</v>
      </c>
      <c r="BO186">
        <v>56</v>
      </c>
      <c r="BP186">
        <v>7</v>
      </c>
      <c r="BQ186" s="2">
        <f t="shared" si="161"/>
        <v>0.125</v>
      </c>
      <c r="BR186" s="7">
        <f t="shared" si="162"/>
        <v>3.5185185185185186</v>
      </c>
      <c r="BS186">
        <v>24</v>
      </c>
      <c r="BT186" s="2">
        <f t="shared" si="163"/>
        <v>0.42857142857142855</v>
      </c>
      <c r="BU186" s="7">
        <f t="shared" si="164"/>
        <v>2.5714285714285712</v>
      </c>
      <c r="BV186">
        <v>28</v>
      </c>
      <c r="BW186" s="2">
        <f t="shared" si="165"/>
        <v>0.5</v>
      </c>
      <c r="BX186" s="7">
        <f t="shared" si="130"/>
        <v>5</v>
      </c>
      <c r="BY186">
        <v>1</v>
      </c>
      <c r="BZ186" s="2">
        <f t="shared" si="166"/>
        <v>1.7857142857142856E-2</v>
      </c>
      <c r="CA186" s="7">
        <f t="shared" si="167"/>
        <v>0.71428571428571419</v>
      </c>
      <c r="CB186">
        <v>0.26500000000000001</v>
      </c>
      <c r="CC186" s="7">
        <f t="shared" si="168"/>
        <v>6.2500000000000009</v>
      </c>
      <c r="CD186">
        <v>0.749</v>
      </c>
      <c r="CE186" s="7">
        <f t="shared" si="169"/>
        <v>3.7250000000000005</v>
      </c>
    </row>
    <row r="187" spans="16:83" x14ac:dyDescent="0.25">
      <c r="W187" s="7"/>
      <c r="X187"/>
      <c r="Y187"/>
      <c r="Z187" s="2"/>
      <c r="AA187" s="7"/>
      <c r="AB187"/>
      <c r="AC187" s="2"/>
      <c r="AD187" s="7"/>
      <c r="AF187" s="2"/>
      <c r="AG187" s="7"/>
      <c r="AI187" s="2"/>
      <c r="AJ187" s="7"/>
      <c r="AL187" s="7"/>
      <c r="AN187" s="7"/>
      <c r="AQ187" t="s">
        <v>168</v>
      </c>
      <c r="AR187" s="7">
        <f t="shared" si="149"/>
        <v>16.112385936661301</v>
      </c>
      <c r="AS187">
        <v>69</v>
      </c>
      <c r="AT187">
        <v>8</v>
      </c>
      <c r="AU187" s="2">
        <f t="shared" si="150"/>
        <v>0.11594202898550725</v>
      </c>
      <c r="AV187" s="7">
        <f t="shared" si="151"/>
        <v>3.1830381105743424</v>
      </c>
      <c r="AW187">
        <v>26</v>
      </c>
      <c r="AX187" s="2">
        <f t="shared" si="152"/>
        <v>0.37681159420289856</v>
      </c>
      <c r="AY187" s="7">
        <f t="shared" si="153"/>
        <v>1.5362318840579714</v>
      </c>
      <c r="AZ187">
        <v>32</v>
      </c>
      <c r="BA187" s="2">
        <f t="shared" si="154"/>
        <v>0.46376811594202899</v>
      </c>
      <c r="BB187" s="7">
        <f t="shared" si="155"/>
        <v>4.27536231884058</v>
      </c>
      <c r="BC187">
        <v>2</v>
      </c>
      <c r="BD187" s="2">
        <f t="shared" si="156"/>
        <v>2.8985507246376812E-2</v>
      </c>
      <c r="BE187" s="7">
        <f t="shared" si="157"/>
        <v>1.1594202898550725</v>
      </c>
      <c r="BF187">
        <v>0.23599999999999999</v>
      </c>
      <c r="BG187" s="7">
        <f t="shared" si="158"/>
        <v>3.8333333333333326</v>
      </c>
      <c r="BH187">
        <v>0.68500000000000005</v>
      </c>
      <c r="BI187" s="7">
        <f t="shared" si="159"/>
        <v>2.1250000000000018</v>
      </c>
      <c r="BM187" t="s">
        <v>27</v>
      </c>
      <c r="BN187" s="7">
        <f t="shared" si="160"/>
        <v>21.70092592592593</v>
      </c>
      <c r="BO187">
        <v>60</v>
      </c>
      <c r="BP187">
        <v>6</v>
      </c>
      <c r="BQ187" s="2">
        <f t="shared" si="161"/>
        <v>0.1</v>
      </c>
      <c r="BR187" s="7">
        <f t="shared" si="162"/>
        <v>2.5925925925925926</v>
      </c>
      <c r="BS187">
        <v>33</v>
      </c>
      <c r="BT187" s="2">
        <f t="shared" si="163"/>
        <v>0.55000000000000004</v>
      </c>
      <c r="BU187" s="7">
        <f t="shared" si="164"/>
        <v>5.0000000000000009</v>
      </c>
      <c r="BV187">
        <v>20</v>
      </c>
      <c r="BW187" s="2">
        <f t="shared" si="165"/>
        <v>0.33333333333333331</v>
      </c>
      <c r="BX187" s="7">
        <f t="shared" si="130"/>
        <v>1.6666666666666663</v>
      </c>
      <c r="BY187">
        <v>2</v>
      </c>
      <c r="BZ187" s="2">
        <f t="shared" si="166"/>
        <v>3.3333333333333333E-2</v>
      </c>
      <c r="CA187" s="7">
        <f t="shared" si="167"/>
        <v>1.3333333333333333</v>
      </c>
      <c r="CB187">
        <v>0.26300000000000001</v>
      </c>
      <c r="CC187" s="7">
        <f t="shared" si="168"/>
        <v>6.0833333333333339</v>
      </c>
      <c r="CD187">
        <v>0.80100000000000005</v>
      </c>
      <c r="CE187" s="7">
        <f t="shared" si="169"/>
        <v>5.0250000000000021</v>
      </c>
    </row>
    <row r="188" spans="16:83" x14ac:dyDescent="0.25">
      <c r="W188" s="7"/>
      <c r="X188"/>
      <c r="Y188"/>
      <c r="Z188" s="2"/>
      <c r="AA188" s="7"/>
      <c r="AB188"/>
      <c r="AC188" s="2"/>
      <c r="AD188" s="7"/>
      <c r="AF188" s="2"/>
      <c r="AG188" s="7"/>
      <c r="AI188" s="2"/>
      <c r="AJ188" s="7"/>
      <c r="AL188" s="7"/>
      <c r="AN188" s="7"/>
      <c r="AQ188" t="s">
        <v>227</v>
      </c>
      <c r="AR188" s="7">
        <f t="shared" si="149"/>
        <v>16.034126984126985</v>
      </c>
      <c r="AS188">
        <v>70</v>
      </c>
      <c r="AT188">
        <v>9</v>
      </c>
      <c r="AU188" s="2">
        <f t="shared" si="150"/>
        <v>0.12857142857142856</v>
      </c>
      <c r="AV188" s="7">
        <f t="shared" si="151"/>
        <v>3.6507936507936503</v>
      </c>
      <c r="AW188">
        <v>29</v>
      </c>
      <c r="AX188" s="2">
        <f t="shared" si="152"/>
        <v>0.41428571428571431</v>
      </c>
      <c r="AY188" s="7">
        <f t="shared" si="153"/>
        <v>2.2857142857142865</v>
      </c>
      <c r="AZ188">
        <v>32</v>
      </c>
      <c r="BA188" s="2">
        <f t="shared" si="154"/>
        <v>0.45714285714285713</v>
      </c>
      <c r="BB188" s="7">
        <f t="shared" si="155"/>
        <v>4.1428571428571423</v>
      </c>
      <c r="BC188">
        <v>1</v>
      </c>
      <c r="BD188" s="2">
        <f t="shared" si="156"/>
        <v>1.4285714285714285E-2</v>
      </c>
      <c r="BE188" s="7">
        <f t="shared" si="157"/>
        <v>0.5714285714285714</v>
      </c>
      <c r="BF188">
        <v>0.224</v>
      </c>
      <c r="BG188" s="7">
        <f t="shared" si="158"/>
        <v>2.8333333333333339</v>
      </c>
      <c r="BH188">
        <v>0.70199999999999996</v>
      </c>
      <c r="BI188" s="7">
        <f t="shared" si="159"/>
        <v>2.5499999999999994</v>
      </c>
      <c r="BM188" t="s">
        <v>596</v>
      </c>
      <c r="BN188" s="7">
        <f t="shared" si="160"/>
        <v>21.561316872427984</v>
      </c>
      <c r="BO188">
        <v>54</v>
      </c>
      <c r="BP188">
        <v>3</v>
      </c>
      <c r="BQ188" s="2">
        <f t="shared" si="161"/>
        <v>5.5555555555555552E-2</v>
      </c>
      <c r="BR188" s="7">
        <f t="shared" si="162"/>
        <v>0.94650205761316863</v>
      </c>
      <c r="BS188">
        <v>26</v>
      </c>
      <c r="BT188" s="2">
        <f t="shared" si="163"/>
        <v>0.48148148148148145</v>
      </c>
      <c r="BU188" s="7">
        <f t="shared" si="164"/>
        <v>3.6296296296296293</v>
      </c>
      <c r="BV188">
        <v>20</v>
      </c>
      <c r="BW188" s="2">
        <f t="shared" si="165"/>
        <v>0.37037037037037035</v>
      </c>
      <c r="BX188" s="7">
        <f t="shared" si="130"/>
        <v>2.407407407407407</v>
      </c>
      <c r="BY188">
        <v>6</v>
      </c>
      <c r="BZ188" s="2">
        <f t="shared" si="166"/>
        <v>0.1111111111111111</v>
      </c>
      <c r="CA188" s="7">
        <f t="shared" si="167"/>
        <v>4.4444444444444446</v>
      </c>
      <c r="CB188">
        <v>0.26900000000000002</v>
      </c>
      <c r="CC188" s="7">
        <f t="shared" si="168"/>
        <v>6.5833333333333339</v>
      </c>
      <c r="CD188">
        <v>0.74199999999999999</v>
      </c>
      <c r="CE188" s="7">
        <f t="shared" si="169"/>
        <v>3.5500000000000003</v>
      </c>
    </row>
    <row r="189" spans="16:83" x14ac:dyDescent="0.25">
      <c r="AQ189" t="s">
        <v>174</v>
      </c>
      <c r="AR189" s="7">
        <f t="shared" si="149"/>
        <v>16.033127572016461</v>
      </c>
      <c r="AS189">
        <v>72</v>
      </c>
      <c r="AT189">
        <v>5</v>
      </c>
      <c r="AU189" s="2">
        <f t="shared" si="150"/>
        <v>6.9444444444444448E-2</v>
      </c>
      <c r="AV189" s="7">
        <f t="shared" si="151"/>
        <v>1.4609053497942388</v>
      </c>
      <c r="AW189">
        <v>32</v>
      </c>
      <c r="AX189" s="2">
        <f t="shared" si="152"/>
        <v>0.44444444444444442</v>
      </c>
      <c r="AY189" s="7">
        <f t="shared" si="153"/>
        <v>2.8888888888888884</v>
      </c>
      <c r="AZ189">
        <v>21</v>
      </c>
      <c r="BA189" s="2">
        <f t="shared" si="154"/>
        <v>0.29166666666666669</v>
      </c>
      <c r="BB189" s="7">
        <f t="shared" si="155"/>
        <v>1</v>
      </c>
      <c r="BC189">
        <v>3</v>
      </c>
      <c r="BD189" s="2">
        <f t="shared" si="156"/>
        <v>4.1666666666666664E-2</v>
      </c>
      <c r="BE189" s="7">
        <f t="shared" si="157"/>
        <v>1.6666666666666665</v>
      </c>
      <c r="BF189">
        <v>0.26100000000000001</v>
      </c>
      <c r="BG189" s="7">
        <f t="shared" si="158"/>
        <v>5.9166666666666679</v>
      </c>
      <c r="BH189">
        <v>0.72399999999999998</v>
      </c>
      <c r="BI189" s="7">
        <f t="shared" si="159"/>
        <v>3.1</v>
      </c>
      <c r="BM189" t="s">
        <v>650</v>
      </c>
      <c r="BN189" s="7">
        <f t="shared" si="160"/>
        <v>21.541228070175439</v>
      </c>
      <c r="BO189">
        <v>57</v>
      </c>
      <c r="BP189">
        <v>9</v>
      </c>
      <c r="BQ189" s="2">
        <f t="shared" si="161"/>
        <v>0.15789473684210525</v>
      </c>
      <c r="BR189" s="7">
        <f t="shared" si="162"/>
        <v>4.7368421052631575</v>
      </c>
      <c r="BS189">
        <v>27</v>
      </c>
      <c r="BT189" s="2">
        <f t="shared" si="163"/>
        <v>0.47368421052631576</v>
      </c>
      <c r="BU189" s="7">
        <f t="shared" si="164"/>
        <v>3.4736842105263155</v>
      </c>
      <c r="BV189">
        <v>27</v>
      </c>
      <c r="BW189" s="2">
        <f t="shared" si="165"/>
        <v>0.47368421052631576</v>
      </c>
      <c r="BX189" s="7">
        <f t="shared" si="130"/>
        <v>4.473684210526315</v>
      </c>
      <c r="BY189">
        <v>4</v>
      </c>
      <c r="BZ189" s="2">
        <f t="shared" si="166"/>
        <v>7.0175438596491224E-2</v>
      </c>
      <c r="CA189" s="7">
        <f t="shared" si="167"/>
        <v>2.807017543859649</v>
      </c>
      <c r="CB189">
        <v>0.22600000000000001</v>
      </c>
      <c r="CC189" s="7">
        <f t="shared" si="168"/>
        <v>3.0000000000000004</v>
      </c>
      <c r="CD189">
        <v>0.72199999999999998</v>
      </c>
      <c r="CE189" s="7">
        <f t="shared" si="169"/>
        <v>3.05</v>
      </c>
    </row>
    <row r="190" spans="16:83" x14ac:dyDescent="0.25">
      <c r="AQ190" t="s">
        <v>586</v>
      </c>
      <c r="AR190" s="7">
        <f t="shared" si="149"/>
        <v>16.010606060606062</v>
      </c>
      <c r="AS190">
        <v>55</v>
      </c>
      <c r="AT190">
        <v>1</v>
      </c>
      <c r="AU190" s="2">
        <f t="shared" si="150"/>
        <v>1.8181818181818181E-2</v>
      </c>
      <c r="AV190" s="7">
        <f t="shared" si="151"/>
        <v>0</v>
      </c>
      <c r="AW190">
        <v>22</v>
      </c>
      <c r="AX190" s="2">
        <f t="shared" si="152"/>
        <v>0.4</v>
      </c>
      <c r="AY190" s="7">
        <f t="shared" si="153"/>
        <v>2.0000000000000009</v>
      </c>
      <c r="AZ190">
        <v>7</v>
      </c>
      <c r="BA190" s="2">
        <f t="shared" si="154"/>
        <v>0.12727272727272726</v>
      </c>
      <c r="BB190" s="7">
        <f t="shared" si="155"/>
        <v>1</v>
      </c>
      <c r="BC190">
        <v>1</v>
      </c>
      <c r="BD190" s="2">
        <f t="shared" si="156"/>
        <v>1.8181818181818181E-2</v>
      </c>
      <c r="BE190" s="7">
        <f t="shared" si="157"/>
        <v>0.72727272727272729</v>
      </c>
      <c r="BF190">
        <v>0.29899999999999999</v>
      </c>
      <c r="BG190" s="7">
        <f t="shared" si="158"/>
        <v>9.0833333333333321</v>
      </c>
      <c r="BH190">
        <v>0.72799999999999998</v>
      </c>
      <c r="BI190" s="7">
        <f t="shared" si="159"/>
        <v>3.2</v>
      </c>
      <c r="BM190" t="s">
        <v>282</v>
      </c>
      <c r="BN190" s="7">
        <f t="shared" si="160"/>
        <v>21.518848085373513</v>
      </c>
      <c r="BO190">
        <v>59</v>
      </c>
      <c r="BP190">
        <v>7</v>
      </c>
      <c r="BQ190" s="2">
        <f t="shared" si="161"/>
        <v>0.11864406779661017</v>
      </c>
      <c r="BR190" s="7">
        <f t="shared" si="162"/>
        <v>3.283113622096673</v>
      </c>
      <c r="BS190">
        <v>23</v>
      </c>
      <c r="BT190" s="2">
        <f t="shared" si="163"/>
        <v>0.38983050847457629</v>
      </c>
      <c r="BU190" s="7">
        <f t="shared" si="164"/>
        <v>1.796610169491526</v>
      </c>
      <c r="BV190">
        <v>28</v>
      </c>
      <c r="BW190" s="2">
        <f t="shared" si="165"/>
        <v>0.47457627118644069</v>
      </c>
      <c r="BX190" s="7">
        <f t="shared" si="130"/>
        <v>4.491525423728814</v>
      </c>
      <c r="BY190">
        <v>2</v>
      </c>
      <c r="BZ190" s="2">
        <f t="shared" si="166"/>
        <v>3.3898305084745763E-2</v>
      </c>
      <c r="CA190" s="7">
        <f t="shared" si="167"/>
        <v>1.3559322033898304</v>
      </c>
      <c r="CB190">
        <v>0.27</v>
      </c>
      <c r="CC190" s="7">
        <f t="shared" si="168"/>
        <v>6.6666666666666687</v>
      </c>
      <c r="CD190">
        <v>0.75700000000000001</v>
      </c>
      <c r="CE190" s="7">
        <f t="shared" si="169"/>
        <v>3.9250000000000007</v>
      </c>
    </row>
    <row r="191" spans="16:83" x14ac:dyDescent="0.25">
      <c r="P191"/>
      <c r="R191"/>
      <c r="AQ191" t="s">
        <v>233</v>
      </c>
      <c r="AR191" s="7">
        <f t="shared" si="149"/>
        <v>15.92605633802817</v>
      </c>
      <c r="AS191">
        <v>71</v>
      </c>
      <c r="AT191">
        <v>6</v>
      </c>
      <c r="AU191" s="2">
        <f t="shared" si="150"/>
        <v>8.4507042253521125E-2</v>
      </c>
      <c r="AV191" s="7">
        <f t="shared" si="151"/>
        <v>2.0187793427230045</v>
      </c>
      <c r="AW191">
        <v>26</v>
      </c>
      <c r="AX191" s="2">
        <f t="shared" si="152"/>
        <v>0.36619718309859156</v>
      </c>
      <c r="AY191" s="7">
        <f t="shared" si="153"/>
        <v>1.3239436619718314</v>
      </c>
      <c r="AZ191">
        <v>19</v>
      </c>
      <c r="BA191" s="2">
        <f t="shared" si="154"/>
        <v>0.26760563380281688</v>
      </c>
      <c r="BB191" s="7">
        <f t="shared" si="155"/>
        <v>1</v>
      </c>
      <c r="BC191">
        <v>19</v>
      </c>
      <c r="BD191" s="2">
        <f t="shared" si="156"/>
        <v>0.26760563380281688</v>
      </c>
      <c r="BE191" s="7">
        <f t="shared" si="157"/>
        <v>10</v>
      </c>
      <c r="BF191">
        <v>0.19700000000000001</v>
      </c>
      <c r="BG191" s="7">
        <f t="shared" si="158"/>
        <v>0.58333333333333393</v>
      </c>
      <c r="BH191">
        <v>0.57999999999999996</v>
      </c>
      <c r="BI191" s="7">
        <f t="shared" si="159"/>
        <v>1</v>
      </c>
      <c r="BM191" t="s">
        <v>137</v>
      </c>
      <c r="BN191" s="7">
        <f t="shared" si="160"/>
        <v>21.414102564102571</v>
      </c>
      <c r="BO191">
        <v>65</v>
      </c>
      <c r="BP191">
        <v>6</v>
      </c>
      <c r="BQ191" s="2">
        <f t="shared" si="161"/>
        <v>9.2307692307692313E-2</v>
      </c>
      <c r="BR191" s="7">
        <f t="shared" si="162"/>
        <v>2.3076923076923079</v>
      </c>
      <c r="BS191">
        <v>31</v>
      </c>
      <c r="BT191" s="2">
        <f t="shared" si="163"/>
        <v>0.47692307692307695</v>
      </c>
      <c r="BU191" s="7">
        <f t="shared" si="164"/>
        <v>3.5384615384615392</v>
      </c>
      <c r="BV191">
        <v>23</v>
      </c>
      <c r="BW191" s="2">
        <f t="shared" si="165"/>
        <v>0.35384615384615387</v>
      </c>
      <c r="BX191" s="7">
        <f t="shared" si="130"/>
        <v>2.0769230769230775</v>
      </c>
      <c r="BY191">
        <v>7</v>
      </c>
      <c r="BZ191" s="2">
        <f t="shared" si="166"/>
        <v>0.1076923076923077</v>
      </c>
      <c r="CA191" s="7">
        <f t="shared" si="167"/>
        <v>4.3076923076923084</v>
      </c>
      <c r="CB191">
        <v>0.25700000000000001</v>
      </c>
      <c r="CC191" s="7">
        <f t="shared" si="168"/>
        <v>5.5833333333333339</v>
      </c>
      <c r="CD191">
        <v>0.74399999999999999</v>
      </c>
      <c r="CE191" s="7">
        <f t="shared" si="169"/>
        <v>3.6000000000000005</v>
      </c>
    </row>
    <row r="192" spans="16:83" x14ac:dyDescent="0.25">
      <c r="P192"/>
      <c r="R192"/>
      <c r="AQ192" t="s">
        <v>141</v>
      </c>
      <c r="AR192" s="7">
        <f t="shared" si="149"/>
        <v>15.904012345679014</v>
      </c>
      <c r="AS192">
        <v>75</v>
      </c>
      <c r="AT192">
        <v>7</v>
      </c>
      <c r="AU192" s="2">
        <f t="shared" si="150"/>
        <v>9.3333333333333338E-2</v>
      </c>
      <c r="AV192" s="7">
        <f t="shared" si="151"/>
        <v>2.3456790123456792</v>
      </c>
      <c r="AW192">
        <v>30</v>
      </c>
      <c r="AX192" s="2">
        <f t="shared" si="152"/>
        <v>0.4</v>
      </c>
      <c r="AY192" s="7">
        <f t="shared" si="153"/>
        <v>2.0000000000000009</v>
      </c>
      <c r="AZ192">
        <v>38</v>
      </c>
      <c r="BA192" s="2">
        <f t="shared" si="154"/>
        <v>0.50666666666666671</v>
      </c>
      <c r="BB192" s="7">
        <f t="shared" si="155"/>
        <v>5.1333333333333346</v>
      </c>
      <c r="BC192">
        <v>0</v>
      </c>
      <c r="BD192" s="2">
        <f t="shared" si="156"/>
        <v>0</v>
      </c>
      <c r="BE192" s="7">
        <f t="shared" si="157"/>
        <v>0</v>
      </c>
      <c r="BF192">
        <v>0.23499999999999999</v>
      </c>
      <c r="BG192" s="7">
        <f t="shared" si="158"/>
        <v>3.7499999999999991</v>
      </c>
      <c r="BH192">
        <v>0.70699999999999996</v>
      </c>
      <c r="BI192" s="7">
        <f t="shared" si="159"/>
        <v>2.6749999999999998</v>
      </c>
      <c r="BM192" t="s">
        <v>156</v>
      </c>
      <c r="BN192" s="7">
        <f t="shared" si="160"/>
        <v>21.333972352634323</v>
      </c>
      <c r="BO192">
        <v>71</v>
      </c>
      <c r="BP192">
        <v>7</v>
      </c>
      <c r="BQ192" s="2">
        <f t="shared" si="161"/>
        <v>9.8591549295774641E-2</v>
      </c>
      <c r="BR192" s="7">
        <f t="shared" si="162"/>
        <v>2.5404277516953573</v>
      </c>
      <c r="BS192">
        <v>33</v>
      </c>
      <c r="BT192" s="2">
        <f t="shared" si="163"/>
        <v>0.46478873239436619</v>
      </c>
      <c r="BU192" s="7">
        <f t="shared" si="164"/>
        <v>3.295774647887324</v>
      </c>
      <c r="BV192">
        <v>25</v>
      </c>
      <c r="BW192" s="2">
        <f t="shared" si="165"/>
        <v>0.352112676056338</v>
      </c>
      <c r="BX192" s="7">
        <f t="shared" si="130"/>
        <v>2.0422535211267601</v>
      </c>
      <c r="BY192">
        <v>11</v>
      </c>
      <c r="BZ192" s="2">
        <f t="shared" si="166"/>
        <v>0.15492957746478872</v>
      </c>
      <c r="CA192" s="7">
        <f t="shared" si="167"/>
        <v>6.197183098591549</v>
      </c>
      <c r="CB192">
        <v>0.248</v>
      </c>
      <c r="CC192" s="7">
        <f t="shared" si="168"/>
        <v>4.833333333333333</v>
      </c>
      <c r="CD192">
        <v>0.69699999999999995</v>
      </c>
      <c r="CE192" s="7">
        <f t="shared" si="169"/>
        <v>2.4249999999999994</v>
      </c>
    </row>
    <row r="193" spans="16:83" x14ac:dyDescent="0.25">
      <c r="P193"/>
      <c r="R193"/>
      <c r="AQ193" t="s">
        <v>167</v>
      </c>
      <c r="AR193" s="7">
        <f t="shared" si="149"/>
        <v>15.753968253968253</v>
      </c>
      <c r="AS193">
        <v>63</v>
      </c>
      <c r="AT193">
        <v>1</v>
      </c>
      <c r="AU193" s="2">
        <f t="shared" si="150"/>
        <v>1.5873015873015872E-2</v>
      </c>
      <c r="AV193" s="7">
        <f t="shared" si="151"/>
        <v>0</v>
      </c>
      <c r="AW193">
        <v>22</v>
      </c>
      <c r="AX193" s="2">
        <f t="shared" si="152"/>
        <v>0.34920634920634919</v>
      </c>
      <c r="AY193" s="7">
        <f t="shared" si="153"/>
        <v>0.98412698412698396</v>
      </c>
      <c r="AZ193">
        <v>21</v>
      </c>
      <c r="BA193" s="2">
        <f t="shared" si="154"/>
        <v>0.33333333333333331</v>
      </c>
      <c r="BB193" s="7">
        <f t="shared" si="155"/>
        <v>1.6666666666666663</v>
      </c>
      <c r="BC193">
        <v>2</v>
      </c>
      <c r="BD193" s="2">
        <f t="shared" si="156"/>
        <v>3.1746031746031744E-2</v>
      </c>
      <c r="BE193" s="7">
        <f t="shared" si="157"/>
        <v>1.2698412698412698</v>
      </c>
      <c r="BF193">
        <v>0.29599999999999999</v>
      </c>
      <c r="BG193" s="7">
        <f t="shared" si="158"/>
        <v>8.8333333333333321</v>
      </c>
      <c r="BH193">
        <v>0.72</v>
      </c>
      <c r="BI193" s="7">
        <f t="shared" si="159"/>
        <v>3</v>
      </c>
      <c r="BM193" t="s">
        <v>590</v>
      </c>
      <c r="BN193" s="7">
        <f t="shared" si="160"/>
        <v>21.330246913580247</v>
      </c>
      <c r="BO193">
        <v>48</v>
      </c>
      <c r="BP193">
        <v>5</v>
      </c>
      <c r="BQ193" s="2">
        <f t="shared" si="161"/>
        <v>0.10416666666666667</v>
      </c>
      <c r="BR193" s="7">
        <f t="shared" si="162"/>
        <v>2.7469135802469138</v>
      </c>
      <c r="BS193">
        <v>26</v>
      </c>
      <c r="BT193" s="2">
        <f t="shared" si="163"/>
        <v>0.54166666666666663</v>
      </c>
      <c r="BU193" s="7">
        <f t="shared" si="164"/>
        <v>4.833333333333333</v>
      </c>
      <c r="BV193">
        <v>23</v>
      </c>
      <c r="BW193" s="2">
        <f t="shared" si="165"/>
        <v>0.47916666666666669</v>
      </c>
      <c r="BX193" s="7">
        <f t="shared" ref="BX193:BX235" si="190">MAX(1,(MIN(10,(BW193 - 0.25) / (0.75 - 0.25)*10)))</f>
        <v>4.5833333333333339</v>
      </c>
      <c r="BY193">
        <v>1</v>
      </c>
      <c r="BZ193" s="2">
        <f t="shared" si="166"/>
        <v>2.0833333333333332E-2</v>
      </c>
      <c r="CA193" s="7">
        <f t="shared" si="167"/>
        <v>0.83333333333333326</v>
      </c>
      <c r="CB193">
        <v>0.254</v>
      </c>
      <c r="CC193" s="7">
        <f t="shared" si="168"/>
        <v>5.333333333333333</v>
      </c>
      <c r="CD193">
        <v>0.72</v>
      </c>
      <c r="CE193" s="7">
        <f t="shared" si="169"/>
        <v>3</v>
      </c>
    </row>
    <row r="194" spans="16:83" x14ac:dyDescent="0.25">
      <c r="P194"/>
      <c r="R194"/>
      <c r="AQ194" t="s">
        <v>234</v>
      </c>
      <c r="AR194" s="7">
        <f t="shared" si="149"/>
        <v>15.703882915173237</v>
      </c>
      <c r="AS194">
        <v>62</v>
      </c>
      <c r="AT194">
        <v>8</v>
      </c>
      <c r="AU194" s="2">
        <f t="shared" si="150"/>
        <v>0.12903225806451613</v>
      </c>
      <c r="AV194" s="7">
        <f t="shared" si="151"/>
        <v>3.6678614097968931</v>
      </c>
      <c r="AW194">
        <v>21</v>
      </c>
      <c r="AX194" s="2">
        <f t="shared" si="152"/>
        <v>0.33870967741935482</v>
      </c>
      <c r="AY194" s="7">
        <f t="shared" si="153"/>
        <v>0.77419354838709653</v>
      </c>
      <c r="AZ194">
        <v>33</v>
      </c>
      <c r="BA194" s="2">
        <f t="shared" si="154"/>
        <v>0.532258064516129</v>
      </c>
      <c r="BB194" s="7">
        <f t="shared" si="155"/>
        <v>5.6451612903225801</v>
      </c>
      <c r="BC194">
        <v>0</v>
      </c>
      <c r="BD194" s="2">
        <f t="shared" si="156"/>
        <v>0</v>
      </c>
      <c r="BE194" s="7">
        <f t="shared" si="157"/>
        <v>0</v>
      </c>
      <c r="BF194">
        <v>0.23699999999999999</v>
      </c>
      <c r="BG194" s="7">
        <f t="shared" si="158"/>
        <v>3.9166666666666656</v>
      </c>
      <c r="BH194">
        <v>0.66800000000000004</v>
      </c>
      <c r="BI194" s="7">
        <f t="shared" si="159"/>
        <v>1.7000000000000015</v>
      </c>
      <c r="BM194" t="s">
        <v>620</v>
      </c>
      <c r="BN194" s="7">
        <f t="shared" si="160"/>
        <v>21.308136924803591</v>
      </c>
      <c r="BO194">
        <v>33</v>
      </c>
      <c r="BP194">
        <v>5</v>
      </c>
      <c r="BQ194" s="2">
        <f t="shared" si="161"/>
        <v>0.15151515151515152</v>
      </c>
      <c r="BR194" s="7">
        <f t="shared" si="162"/>
        <v>4.5005611672278336</v>
      </c>
      <c r="BS194">
        <v>16</v>
      </c>
      <c r="BT194" s="2">
        <f t="shared" si="163"/>
        <v>0.48484848484848486</v>
      </c>
      <c r="BU194" s="7">
        <f t="shared" si="164"/>
        <v>3.6969696969696972</v>
      </c>
      <c r="BV194">
        <v>15</v>
      </c>
      <c r="BW194" s="2">
        <f t="shared" si="165"/>
        <v>0.45454545454545453</v>
      </c>
      <c r="BX194" s="7">
        <f t="shared" si="190"/>
        <v>4.0909090909090908</v>
      </c>
      <c r="BY194">
        <v>3</v>
      </c>
      <c r="BZ194" s="2">
        <f t="shared" si="166"/>
        <v>9.0909090909090912E-2</v>
      </c>
      <c r="CA194" s="7">
        <f t="shared" si="167"/>
        <v>3.6363636363636367</v>
      </c>
      <c r="CB194">
        <v>0.218</v>
      </c>
      <c r="CC194" s="7">
        <f t="shared" si="168"/>
        <v>2.333333333333333</v>
      </c>
      <c r="CD194">
        <v>0.72199999999999998</v>
      </c>
      <c r="CE194" s="7">
        <f t="shared" si="169"/>
        <v>3.05</v>
      </c>
    </row>
    <row r="195" spans="16:83" x14ac:dyDescent="0.25">
      <c r="P195"/>
      <c r="R195"/>
      <c r="AQ195" t="s">
        <v>671</v>
      </c>
      <c r="AR195" s="7">
        <f t="shared" ref="AR195:AR258" si="191">AV195+AY195+BB195+BE195+BG195+BI195</f>
        <v>15.630677847658982</v>
      </c>
      <c r="AS195">
        <v>53</v>
      </c>
      <c r="AT195">
        <v>4</v>
      </c>
      <c r="AU195" s="2">
        <f t="shared" ref="AU195:AU258" si="192">AT195/AS195</f>
        <v>7.5471698113207544E-2</v>
      </c>
      <c r="AV195" s="7">
        <f t="shared" ref="AV195:AV258" si="193">MAX(0,(MIN(10,(((AU195-0.03)/(0.3-0.03))*10))))</f>
        <v>1.6841369671558348</v>
      </c>
      <c r="AW195">
        <v>22</v>
      </c>
      <c r="AX195" s="2">
        <f t="shared" ref="AX195:AX258" si="194">AW195/AS195</f>
        <v>0.41509433962264153</v>
      </c>
      <c r="AY195" s="7">
        <f t="shared" ref="AY195:AY258" si="195">MAX(0,(MIN(10,(AX195 - 0.3) / (0.8 - 0.3)*10)))</f>
        <v>2.301886792452831</v>
      </c>
      <c r="AZ195">
        <v>18</v>
      </c>
      <c r="BA195" s="2">
        <f t="shared" ref="BA195:BA258" si="196">AZ195/AS195</f>
        <v>0.33962264150943394</v>
      </c>
      <c r="BB195" s="7">
        <f t="shared" ref="BB195:BB258" si="197">MAX(1,(MIN(10,(BA195 - 0.25) / (0.75 - 0.25)*10)))</f>
        <v>1.7924528301886788</v>
      </c>
      <c r="BC195">
        <v>4</v>
      </c>
      <c r="BD195" s="2">
        <f t="shared" ref="BD195:BD258" si="198">BC195/AS195</f>
        <v>7.5471698113207544E-2</v>
      </c>
      <c r="BE195" s="7">
        <f t="shared" ref="BE195:BE258" si="199">MAX(0,(MIN(10,(BD195) / (0.25)*10)))</f>
        <v>3.0188679245283017</v>
      </c>
      <c r="BF195">
        <v>0.248</v>
      </c>
      <c r="BG195" s="7">
        <f t="shared" ref="BG195:BG258" si="200">MAX(0,(MIN(10,(BF195 - 0.19) / (0.31 - 0.19)*10)))</f>
        <v>4.833333333333333</v>
      </c>
      <c r="BH195">
        <v>0.68</v>
      </c>
      <c r="BI195" s="7">
        <f t="shared" ref="BI195:BI258" si="201">MAX(1,(MIN(10,(BH195 - 0.6) / (1 - 0.6)*10)))</f>
        <v>2.0000000000000018</v>
      </c>
      <c r="BM195" t="s">
        <v>607</v>
      </c>
      <c r="BN195" s="7">
        <f t="shared" ref="BN195:BN258" si="202">BR195+BU195+BX195+CA195+CC195+CE195</f>
        <v>21.263804713804713</v>
      </c>
      <c r="BO195">
        <v>55</v>
      </c>
      <c r="BP195">
        <v>10</v>
      </c>
      <c r="BQ195" s="2">
        <f t="shared" ref="BQ195:BQ258" si="203">BP195/BO195</f>
        <v>0.18181818181818182</v>
      </c>
      <c r="BR195" s="7">
        <f t="shared" ref="BR195:BR258" si="204">MAX(0,(MIN(10,(((BQ195-0.03)/(0.3-0.03))*10))))</f>
        <v>5.6228956228956228</v>
      </c>
      <c r="BS195">
        <v>23</v>
      </c>
      <c r="BT195" s="2">
        <f t="shared" ref="BT195:BT258" si="205">BS195/BO195</f>
        <v>0.41818181818181815</v>
      </c>
      <c r="BU195" s="7">
        <f t="shared" ref="BU195:BU258" si="206">MAX(0,(MIN(10,(BT195 - 0.3) / (0.8 - 0.3)*10)))</f>
        <v>2.3636363636363633</v>
      </c>
      <c r="BV195">
        <v>29</v>
      </c>
      <c r="BW195" s="2">
        <f t="shared" ref="BW195:BW258" si="207">BV195/BO195</f>
        <v>0.52727272727272723</v>
      </c>
      <c r="BX195" s="7">
        <f t="shared" si="190"/>
        <v>5.545454545454545</v>
      </c>
      <c r="BY195">
        <v>3</v>
      </c>
      <c r="BZ195" s="2">
        <f t="shared" ref="BZ195:BZ258" si="208">BY195/BO195</f>
        <v>5.4545454545454543E-2</v>
      </c>
      <c r="CA195" s="7">
        <f t="shared" ref="CA195:CA258" si="209">MAX(0,(MIN(10,(BZ195) / (0.25)*10)))</f>
        <v>2.1818181818181817</v>
      </c>
      <c r="CB195">
        <v>0.217</v>
      </c>
      <c r="CC195" s="7">
        <f t="shared" ref="CC195:CC258" si="210">MAX(0,(MIN(10,(CB195 - 0.19) / (0.31 - 0.19)*10)))</f>
        <v>2.25</v>
      </c>
      <c r="CD195">
        <v>0.73199999999999998</v>
      </c>
      <c r="CE195" s="7">
        <f t="shared" ref="CE195:CE258" si="211">MAX(0,(MIN(10,(CD195 - 0.6) / (1 - 0.6)*10)))</f>
        <v>3.3000000000000003</v>
      </c>
    </row>
    <row r="196" spans="16:83" x14ac:dyDescent="0.25">
      <c r="P196"/>
      <c r="R196"/>
      <c r="AQ196" t="s">
        <v>585</v>
      </c>
      <c r="AR196" s="7">
        <f t="shared" si="191"/>
        <v>15.446296296296298</v>
      </c>
      <c r="AS196">
        <v>50</v>
      </c>
      <c r="AT196">
        <v>10</v>
      </c>
      <c r="AU196" s="2">
        <f t="shared" si="192"/>
        <v>0.2</v>
      </c>
      <c r="AV196" s="7">
        <f t="shared" si="193"/>
        <v>6.2962962962962967</v>
      </c>
      <c r="AW196">
        <v>17</v>
      </c>
      <c r="AX196" s="2">
        <f t="shared" si="194"/>
        <v>0.34</v>
      </c>
      <c r="AY196" s="7">
        <f t="shared" si="195"/>
        <v>0.80000000000000071</v>
      </c>
      <c r="AZ196">
        <v>23</v>
      </c>
      <c r="BA196" s="2">
        <f t="shared" si="196"/>
        <v>0.46</v>
      </c>
      <c r="BB196" s="7">
        <f t="shared" si="197"/>
        <v>4.2</v>
      </c>
      <c r="BC196">
        <v>0</v>
      </c>
      <c r="BD196" s="2">
        <f t="shared" si="198"/>
        <v>0</v>
      </c>
      <c r="BE196" s="7">
        <f t="shared" si="199"/>
        <v>0</v>
      </c>
      <c r="BF196">
        <v>0.19600000000000001</v>
      </c>
      <c r="BG196" s="7">
        <f t="shared" si="200"/>
        <v>0.50000000000000044</v>
      </c>
      <c r="BH196">
        <v>0.746</v>
      </c>
      <c r="BI196" s="7">
        <f t="shared" si="201"/>
        <v>3.6500000000000004</v>
      </c>
      <c r="BM196" t="s">
        <v>60</v>
      </c>
      <c r="BN196" s="7">
        <f t="shared" si="202"/>
        <v>21.127469135802468</v>
      </c>
      <c r="BO196">
        <v>75</v>
      </c>
      <c r="BP196">
        <v>14</v>
      </c>
      <c r="BQ196" s="2">
        <f t="shared" si="203"/>
        <v>0.18666666666666668</v>
      </c>
      <c r="BR196" s="7">
        <f t="shared" si="204"/>
        <v>5.8024691358024691</v>
      </c>
      <c r="BS196">
        <v>34</v>
      </c>
      <c r="BT196" s="2">
        <f t="shared" si="205"/>
        <v>0.45333333333333331</v>
      </c>
      <c r="BU196" s="7">
        <f t="shared" si="206"/>
        <v>3.0666666666666664</v>
      </c>
      <c r="BV196">
        <v>41</v>
      </c>
      <c r="BW196" s="2">
        <f t="shared" si="207"/>
        <v>0.54666666666666663</v>
      </c>
      <c r="BX196" s="7">
        <f t="shared" si="190"/>
        <v>5.9333333333333327</v>
      </c>
      <c r="BY196">
        <v>0</v>
      </c>
      <c r="BZ196" s="2">
        <f t="shared" si="208"/>
        <v>0</v>
      </c>
      <c r="CA196" s="7">
        <f t="shared" si="209"/>
        <v>0</v>
      </c>
      <c r="CB196">
        <v>0.223</v>
      </c>
      <c r="CC196" s="7">
        <f t="shared" si="210"/>
        <v>2.75</v>
      </c>
      <c r="CD196">
        <v>0.74299999999999999</v>
      </c>
      <c r="CE196" s="7">
        <f t="shared" si="211"/>
        <v>3.5750000000000002</v>
      </c>
    </row>
    <row r="197" spans="16:83" x14ac:dyDescent="0.25">
      <c r="P197"/>
      <c r="R197"/>
      <c r="AQ197" t="s">
        <v>211</v>
      </c>
      <c r="AR197" s="7">
        <f t="shared" si="191"/>
        <v>15.333333333333336</v>
      </c>
      <c r="AS197">
        <v>72</v>
      </c>
      <c r="AT197">
        <v>0</v>
      </c>
      <c r="AU197" s="2">
        <f t="shared" si="192"/>
        <v>0</v>
      </c>
      <c r="AV197" s="7">
        <f t="shared" si="193"/>
        <v>0</v>
      </c>
      <c r="AW197">
        <v>44</v>
      </c>
      <c r="AX197" s="2">
        <f t="shared" si="194"/>
        <v>0.61111111111111116</v>
      </c>
      <c r="AY197" s="7">
        <f t="shared" si="195"/>
        <v>6.2222222222222232</v>
      </c>
      <c r="AZ197">
        <v>9</v>
      </c>
      <c r="BA197" s="2">
        <f t="shared" si="196"/>
        <v>0.125</v>
      </c>
      <c r="BB197" s="7">
        <f t="shared" si="197"/>
        <v>1</v>
      </c>
      <c r="BC197">
        <v>11</v>
      </c>
      <c r="BD197" s="2">
        <f t="shared" si="198"/>
        <v>0.15277777777777779</v>
      </c>
      <c r="BE197" s="7">
        <f t="shared" si="199"/>
        <v>6.1111111111111116</v>
      </c>
      <c r="BF197">
        <v>0.20200000000000001</v>
      </c>
      <c r="BG197" s="7">
        <f t="shared" si="200"/>
        <v>1.0000000000000009</v>
      </c>
      <c r="BH197">
        <v>0.55300000000000005</v>
      </c>
      <c r="BI197" s="7">
        <f t="shared" si="201"/>
        <v>1</v>
      </c>
      <c r="BM197" t="s">
        <v>562</v>
      </c>
      <c r="BN197" s="7">
        <f t="shared" si="202"/>
        <v>21.079365079365079</v>
      </c>
      <c r="BO197">
        <v>56</v>
      </c>
      <c r="BP197">
        <v>9</v>
      </c>
      <c r="BQ197" s="2">
        <f t="shared" si="203"/>
        <v>0.16071428571428573</v>
      </c>
      <c r="BR197" s="7">
        <f t="shared" si="204"/>
        <v>4.8412698412698409</v>
      </c>
      <c r="BS197">
        <v>28</v>
      </c>
      <c r="BT197" s="2">
        <f t="shared" si="205"/>
        <v>0.5</v>
      </c>
      <c r="BU197" s="7">
        <f t="shared" si="206"/>
        <v>4</v>
      </c>
      <c r="BV197">
        <v>24</v>
      </c>
      <c r="BW197" s="2">
        <f t="shared" si="207"/>
        <v>0.42857142857142855</v>
      </c>
      <c r="BX197" s="7">
        <f t="shared" si="190"/>
        <v>3.5714285714285712</v>
      </c>
      <c r="BY197">
        <v>0</v>
      </c>
      <c r="BZ197" s="2">
        <f t="shared" si="208"/>
        <v>0</v>
      </c>
      <c r="CA197" s="7">
        <f t="shared" si="209"/>
        <v>0</v>
      </c>
      <c r="CB197">
        <v>0.246</v>
      </c>
      <c r="CC197" s="7">
        <f t="shared" si="210"/>
        <v>4.6666666666666661</v>
      </c>
      <c r="CD197">
        <v>0.76</v>
      </c>
      <c r="CE197" s="7">
        <f t="shared" si="211"/>
        <v>4.0000000000000009</v>
      </c>
    </row>
    <row r="198" spans="16:83" x14ac:dyDescent="0.25">
      <c r="AQ198" t="s">
        <v>553</v>
      </c>
      <c r="AR198" s="7">
        <f t="shared" si="191"/>
        <v>15.247194163860831</v>
      </c>
      <c r="AS198">
        <v>66</v>
      </c>
      <c r="AT198">
        <v>4</v>
      </c>
      <c r="AU198" s="2">
        <f t="shared" si="192"/>
        <v>6.0606060606060608E-2</v>
      </c>
      <c r="AV198" s="7">
        <f t="shared" si="193"/>
        <v>1.1335578002244668</v>
      </c>
      <c r="AW198">
        <v>22</v>
      </c>
      <c r="AX198" s="2">
        <f t="shared" si="194"/>
        <v>0.33333333333333331</v>
      </c>
      <c r="AY198" s="7">
        <f t="shared" si="195"/>
        <v>0.66666666666666652</v>
      </c>
      <c r="AZ198">
        <v>19</v>
      </c>
      <c r="BA198" s="2">
        <f t="shared" si="196"/>
        <v>0.2878787878787879</v>
      </c>
      <c r="BB198" s="7">
        <f t="shared" si="197"/>
        <v>1</v>
      </c>
      <c r="BC198">
        <v>5</v>
      </c>
      <c r="BD198" s="2">
        <f t="shared" si="198"/>
        <v>7.575757575757576E-2</v>
      </c>
      <c r="BE198" s="7">
        <f t="shared" si="199"/>
        <v>3.0303030303030303</v>
      </c>
      <c r="BF198">
        <v>0.26100000000000001</v>
      </c>
      <c r="BG198" s="7">
        <f t="shared" si="200"/>
        <v>5.9166666666666679</v>
      </c>
      <c r="BH198">
        <v>0.74</v>
      </c>
      <c r="BI198" s="7">
        <f t="shared" si="201"/>
        <v>3.5000000000000004</v>
      </c>
      <c r="BM198" t="s">
        <v>414</v>
      </c>
      <c r="BN198" s="7">
        <f t="shared" si="202"/>
        <v>21.030952380952385</v>
      </c>
      <c r="BO198">
        <v>56</v>
      </c>
      <c r="BP198">
        <v>6</v>
      </c>
      <c r="BQ198" s="2">
        <f t="shared" si="203"/>
        <v>0.10714285714285714</v>
      </c>
      <c r="BR198" s="7">
        <f t="shared" si="204"/>
        <v>2.8571428571428568</v>
      </c>
      <c r="BS198">
        <v>25</v>
      </c>
      <c r="BT198" s="2">
        <f t="shared" si="205"/>
        <v>0.44642857142857145</v>
      </c>
      <c r="BU198" s="7">
        <f t="shared" si="206"/>
        <v>2.9285714285714293</v>
      </c>
      <c r="BV198">
        <v>23</v>
      </c>
      <c r="BW198" s="2">
        <f t="shared" si="207"/>
        <v>0.4107142857142857</v>
      </c>
      <c r="BX198" s="7">
        <f t="shared" si="190"/>
        <v>3.214285714285714</v>
      </c>
      <c r="BY198">
        <v>1</v>
      </c>
      <c r="BZ198" s="2">
        <f t="shared" si="208"/>
        <v>1.7857142857142856E-2</v>
      </c>
      <c r="CA198" s="7">
        <f t="shared" si="209"/>
        <v>0.71428571428571419</v>
      </c>
      <c r="CB198">
        <v>0.27900000000000003</v>
      </c>
      <c r="CC198" s="7">
        <f t="shared" si="210"/>
        <v>7.4166666666666696</v>
      </c>
      <c r="CD198">
        <v>0.75600000000000001</v>
      </c>
      <c r="CE198" s="7">
        <f t="shared" si="211"/>
        <v>3.9000000000000008</v>
      </c>
    </row>
    <row r="199" spans="16:83" x14ac:dyDescent="0.25">
      <c r="P199"/>
      <c r="R199"/>
      <c r="AQ199" t="s">
        <v>110</v>
      </c>
      <c r="AR199" s="7">
        <f t="shared" si="191"/>
        <v>15.234640522875818</v>
      </c>
      <c r="AS199">
        <v>68</v>
      </c>
      <c r="AT199">
        <v>3</v>
      </c>
      <c r="AU199" s="2">
        <f t="shared" si="192"/>
        <v>4.4117647058823532E-2</v>
      </c>
      <c r="AV199" s="7">
        <f t="shared" si="193"/>
        <v>0.52287581699346419</v>
      </c>
      <c r="AW199">
        <v>30</v>
      </c>
      <c r="AX199" s="2">
        <f t="shared" si="194"/>
        <v>0.44117647058823528</v>
      </c>
      <c r="AY199" s="7">
        <f t="shared" si="195"/>
        <v>2.8235294117647056</v>
      </c>
      <c r="AZ199">
        <v>15</v>
      </c>
      <c r="BA199" s="2">
        <f t="shared" si="196"/>
        <v>0.22058823529411764</v>
      </c>
      <c r="BB199" s="7">
        <f t="shared" si="197"/>
        <v>1</v>
      </c>
      <c r="BC199">
        <v>1</v>
      </c>
      <c r="BD199" s="2">
        <f t="shared" si="198"/>
        <v>1.4705882352941176E-2</v>
      </c>
      <c r="BE199" s="7">
        <f t="shared" si="199"/>
        <v>0.58823529411764708</v>
      </c>
      <c r="BF199">
        <v>0.27100000000000002</v>
      </c>
      <c r="BG199" s="7">
        <f t="shared" si="200"/>
        <v>6.7500000000000018</v>
      </c>
      <c r="BH199">
        <v>0.74199999999999999</v>
      </c>
      <c r="BI199" s="7">
        <f t="shared" si="201"/>
        <v>3.5500000000000003</v>
      </c>
      <c r="BM199" t="s">
        <v>573</v>
      </c>
      <c r="BN199" s="7">
        <f t="shared" si="202"/>
        <v>20.936675700090333</v>
      </c>
      <c r="BO199">
        <v>41</v>
      </c>
      <c r="BP199">
        <v>7</v>
      </c>
      <c r="BQ199" s="2">
        <f t="shared" si="203"/>
        <v>0.17073170731707318</v>
      </c>
      <c r="BR199" s="7">
        <f t="shared" si="204"/>
        <v>5.2122854561878951</v>
      </c>
      <c r="BS199">
        <v>19</v>
      </c>
      <c r="BT199" s="2">
        <f t="shared" si="205"/>
        <v>0.46341463414634149</v>
      </c>
      <c r="BU199" s="7">
        <f t="shared" si="206"/>
        <v>3.26829268292683</v>
      </c>
      <c r="BV199">
        <v>20</v>
      </c>
      <c r="BW199" s="2">
        <f t="shared" si="207"/>
        <v>0.48780487804878048</v>
      </c>
      <c r="BX199" s="7">
        <f t="shared" si="190"/>
        <v>4.7560975609756095</v>
      </c>
      <c r="BY199">
        <v>0</v>
      </c>
      <c r="BZ199" s="2">
        <f t="shared" si="208"/>
        <v>0</v>
      </c>
      <c r="CA199" s="7">
        <f t="shared" si="209"/>
        <v>0</v>
      </c>
      <c r="CB199">
        <v>0.22900000000000001</v>
      </c>
      <c r="CC199" s="7">
        <f t="shared" si="210"/>
        <v>3.2500000000000009</v>
      </c>
      <c r="CD199">
        <v>0.77800000000000002</v>
      </c>
      <c r="CE199" s="7">
        <f t="shared" si="211"/>
        <v>4.4500000000000011</v>
      </c>
    </row>
    <row r="200" spans="16:83" x14ac:dyDescent="0.25">
      <c r="P200"/>
      <c r="R200"/>
      <c r="AQ200" t="s">
        <v>152</v>
      </c>
      <c r="AR200" s="7">
        <f t="shared" si="191"/>
        <v>15.007264957264956</v>
      </c>
      <c r="AS200">
        <v>65</v>
      </c>
      <c r="AT200">
        <v>3</v>
      </c>
      <c r="AU200" s="2">
        <f t="shared" si="192"/>
        <v>4.6153846153846156E-2</v>
      </c>
      <c r="AV200" s="7">
        <f t="shared" si="193"/>
        <v>0.59829059829059839</v>
      </c>
      <c r="AW200">
        <v>16</v>
      </c>
      <c r="AX200" s="2">
        <f t="shared" si="194"/>
        <v>0.24615384615384617</v>
      </c>
      <c r="AY200" s="7">
        <f t="shared" si="195"/>
        <v>0</v>
      </c>
      <c r="AZ200">
        <v>25</v>
      </c>
      <c r="BA200" s="2">
        <f t="shared" si="196"/>
        <v>0.38461538461538464</v>
      </c>
      <c r="BB200" s="7">
        <f t="shared" si="197"/>
        <v>2.6923076923076925</v>
      </c>
      <c r="BC200">
        <v>0</v>
      </c>
      <c r="BD200" s="2">
        <f t="shared" si="198"/>
        <v>0</v>
      </c>
      <c r="BE200" s="7">
        <f t="shared" si="199"/>
        <v>0</v>
      </c>
      <c r="BF200">
        <v>0.3</v>
      </c>
      <c r="BG200" s="7">
        <f t="shared" si="200"/>
        <v>9.1666666666666661</v>
      </c>
      <c r="BH200">
        <v>0.70199999999999996</v>
      </c>
      <c r="BI200" s="7">
        <f t="shared" si="201"/>
        <v>2.5499999999999994</v>
      </c>
      <c r="BM200" t="s">
        <v>232</v>
      </c>
      <c r="BN200" s="7">
        <f t="shared" si="202"/>
        <v>20.902501381978993</v>
      </c>
      <c r="BO200">
        <v>67</v>
      </c>
      <c r="BP200">
        <v>10</v>
      </c>
      <c r="BQ200" s="2">
        <f t="shared" si="203"/>
        <v>0.14925373134328357</v>
      </c>
      <c r="BR200" s="7">
        <f t="shared" si="204"/>
        <v>4.4168048645660578</v>
      </c>
      <c r="BS200">
        <v>28</v>
      </c>
      <c r="BT200" s="2">
        <f t="shared" si="205"/>
        <v>0.41791044776119401</v>
      </c>
      <c r="BU200" s="7">
        <f t="shared" si="206"/>
        <v>2.3582089552238807</v>
      </c>
      <c r="BV200">
        <v>35</v>
      </c>
      <c r="BW200" s="2">
        <f t="shared" si="207"/>
        <v>0.52238805970149249</v>
      </c>
      <c r="BX200" s="7">
        <f t="shared" si="190"/>
        <v>5.4477611940298498</v>
      </c>
      <c r="BY200">
        <v>4</v>
      </c>
      <c r="BZ200" s="2">
        <f t="shared" si="208"/>
        <v>5.9701492537313432E-2</v>
      </c>
      <c r="CA200" s="7">
        <f t="shared" si="209"/>
        <v>2.3880597014925371</v>
      </c>
      <c r="CB200">
        <v>0.22800000000000001</v>
      </c>
      <c r="CC200" s="7">
        <f t="shared" si="210"/>
        <v>3.166666666666667</v>
      </c>
      <c r="CD200">
        <v>0.72499999999999998</v>
      </c>
      <c r="CE200" s="7">
        <f t="shared" si="211"/>
        <v>3.125</v>
      </c>
    </row>
    <row r="201" spans="16:83" x14ac:dyDescent="0.25">
      <c r="P201"/>
      <c r="R201"/>
      <c r="AQ201" t="s">
        <v>52</v>
      </c>
      <c r="AR201" s="7">
        <f t="shared" si="191"/>
        <v>14.92685185185185</v>
      </c>
      <c r="AS201">
        <v>46</v>
      </c>
      <c r="AT201">
        <v>8</v>
      </c>
      <c r="AU201" s="2">
        <f t="shared" si="192"/>
        <v>0.17391304347826086</v>
      </c>
      <c r="AV201" s="7">
        <f t="shared" si="193"/>
        <v>5.330112721417068</v>
      </c>
      <c r="AW201">
        <v>18</v>
      </c>
      <c r="AX201" s="2">
        <f t="shared" si="194"/>
        <v>0.39130434782608697</v>
      </c>
      <c r="AY201" s="7">
        <f t="shared" si="195"/>
        <v>1.8260869565217397</v>
      </c>
      <c r="AZ201">
        <v>18</v>
      </c>
      <c r="BA201" s="2">
        <f t="shared" si="196"/>
        <v>0.39130434782608697</v>
      </c>
      <c r="BB201" s="7">
        <f t="shared" si="197"/>
        <v>2.8260869565217392</v>
      </c>
      <c r="BC201">
        <v>1</v>
      </c>
      <c r="BD201" s="2">
        <f t="shared" si="198"/>
        <v>2.1739130434782608E-2</v>
      </c>
      <c r="BE201" s="7">
        <f t="shared" si="199"/>
        <v>0.86956521739130432</v>
      </c>
      <c r="BF201">
        <v>0.21099999999999999</v>
      </c>
      <c r="BG201" s="7">
        <f t="shared" si="200"/>
        <v>1.7499999999999993</v>
      </c>
      <c r="BH201">
        <v>0.69299999999999995</v>
      </c>
      <c r="BI201" s="7">
        <f t="shared" si="201"/>
        <v>2.3249999999999993</v>
      </c>
      <c r="BM201" t="s">
        <v>591</v>
      </c>
      <c r="BN201" s="7">
        <f t="shared" si="202"/>
        <v>20.899074074074079</v>
      </c>
      <c r="BO201">
        <v>50</v>
      </c>
      <c r="BP201">
        <v>7</v>
      </c>
      <c r="BQ201" s="2">
        <f t="shared" si="203"/>
        <v>0.14000000000000001</v>
      </c>
      <c r="BR201" s="7">
        <f t="shared" si="204"/>
        <v>4.0740740740740744</v>
      </c>
      <c r="BS201">
        <v>22</v>
      </c>
      <c r="BT201" s="2">
        <f t="shared" si="205"/>
        <v>0.44</v>
      </c>
      <c r="BU201" s="7">
        <f t="shared" si="206"/>
        <v>2.8000000000000003</v>
      </c>
      <c r="BV201">
        <v>25</v>
      </c>
      <c r="BW201" s="2">
        <f t="shared" si="207"/>
        <v>0.5</v>
      </c>
      <c r="BX201" s="7">
        <f t="shared" si="190"/>
        <v>5</v>
      </c>
      <c r="BY201">
        <v>1</v>
      </c>
      <c r="BZ201" s="2">
        <f t="shared" si="208"/>
        <v>0.02</v>
      </c>
      <c r="CA201" s="7">
        <f t="shared" si="209"/>
        <v>0.8</v>
      </c>
      <c r="CB201">
        <v>0.247</v>
      </c>
      <c r="CC201" s="7">
        <f t="shared" si="210"/>
        <v>4.75</v>
      </c>
      <c r="CD201">
        <v>0.73899999999999999</v>
      </c>
      <c r="CE201" s="7">
        <f t="shared" si="211"/>
        <v>3.4750000000000005</v>
      </c>
    </row>
    <row r="202" spans="16:83" x14ac:dyDescent="0.25">
      <c r="P202"/>
      <c r="R202"/>
      <c r="AQ202" t="s">
        <v>246</v>
      </c>
      <c r="AR202" s="7">
        <f t="shared" si="191"/>
        <v>14.866791791791794</v>
      </c>
      <c r="AS202">
        <v>74</v>
      </c>
      <c r="AT202">
        <v>4</v>
      </c>
      <c r="AU202" s="2">
        <f t="shared" si="192"/>
        <v>5.4054054054054057E-2</v>
      </c>
      <c r="AV202" s="7">
        <f t="shared" si="193"/>
        <v>0.89089089089089091</v>
      </c>
      <c r="AW202">
        <v>36</v>
      </c>
      <c r="AX202" s="2">
        <f t="shared" si="194"/>
        <v>0.48648648648648651</v>
      </c>
      <c r="AY202" s="7">
        <f t="shared" si="195"/>
        <v>3.7297297297297307</v>
      </c>
      <c r="AZ202">
        <v>27</v>
      </c>
      <c r="BA202" s="2">
        <f t="shared" si="196"/>
        <v>0.36486486486486486</v>
      </c>
      <c r="BB202" s="7">
        <f t="shared" si="197"/>
        <v>2.2972972972972974</v>
      </c>
      <c r="BC202">
        <v>1</v>
      </c>
      <c r="BD202" s="2">
        <f t="shared" si="198"/>
        <v>1.3513513513513514E-2</v>
      </c>
      <c r="BE202" s="7">
        <f t="shared" si="199"/>
        <v>0.54054054054054057</v>
      </c>
      <c r="BF202">
        <v>0.26300000000000001</v>
      </c>
      <c r="BG202" s="7">
        <f t="shared" si="200"/>
        <v>6.0833333333333339</v>
      </c>
      <c r="BH202">
        <v>0.65300000000000002</v>
      </c>
      <c r="BI202" s="7">
        <f t="shared" si="201"/>
        <v>1.3250000000000011</v>
      </c>
      <c r="BM202" t="s">
        <v>592</v>
      </c>
      <c r="BN202" s="7">
        <f t="shared" si="202"/>
        <v>20.890608465608466</v>
      </c>
      <c r="BO202">
        <v>70</v>
      </c>
      <c r="BP202">
        <v>10</v>
      </c>
      <c r="BQ202" s="2">
        <f t="shared" si="203"/>
        <v>0.14285714285714285</v>
      </c>
      <c r="BR202" s="7">
        <f t="shared" si="204"/>
        <v>4.1798941798941787</v>
      </c>
      <c r="BS202">
        <v>30</v>
      </c>
      <c r="BT202" s="2">
        <f t="shared" si="205"/>
        <v>0.42857142857142855</v>
      </c>
      <c r="BU202" s="7">
        <f t="shared" si="206"/>
        <v>2.5714285714285712</v>
      </c>
      <c r="BV202">
        <v>33</v>
      </c>
      <c r="BW202" s="2">
        <f t="shared" si="207"/>
        <v>0.47142857142857142</v>
      </c>
      <c r="BX202" s="7">
        <f t="shared" si="190"/>
        <v>4.4285714285714288</v>
      </c>
      <c r="BY202">
        <v>4</v>
      </c>
      <c r="BZ202" s="2">
        <f t="shared" si="208"/>
        <v>5.7142857142857141E-2</v>
      </c>
      <c r="CA202" s="7">
        <f t="shared" si="209"/>
        <v>2.2857142857142856</v>
      </c>
      <c r="CB202">
        <v>0.247</v>
      </c>
      <c r="CC202" s="7">
        <f t="shared" si="210"/>
        <v>4.75</v>
      </c>
      <c r="CD202">
        <v>0.70699999999999996</v>
      </c>
      <c r="CE202" s="7">
        <f t="shared" si="211"/>
        <v>2.6749999999999998</v>
      </c>
    </row>
    <row r="203" spans="16:83" x14ac:dyDescent="0.25">
      <c r="P203"/>
      <c r="R203"/>
      <c r="AQ203" t="s">
        <v>558</v>
      </c>
      <c r="AR203" s="7">
        <f t="shared" si="191"/>
        <v>14.857461873638346</v>
      </c>
      <c r="AS203">
        <v>68</v>
      </c>
      <c r="AT203">
        <v>8</v>
      </c>
      <c r="AU203" s="2">
        <f t="shared" si="192"/>
        <v>0.11764705882352941</v>
      </c>
      <c r="AV203" s="7">
        <f t="shared" si="193"/>
        <v>3.2461873638344225</v>
      </c>
      <c r="AW203">
        <v>27</v>
      </c>
      <c r="AX203" s="2">
        <f t="shared" si="194"/>
        <v>0.39705882352941174</v>
      </c>
      <c r="AY203" s="7">
        <f t="shared" si="195"/>
        <v>1.9411764705882351</v>
      </c>
      <c r="AZ203">
        <v>30</v>
      </c>
      <c r="BA203" s="2">
        <f t="shared" si="196"/>
        <v>0.44117647058823528</v>
      </c>
      <c r="BB203" s="7">
        <f t="shared" si="197"/>
        <v>3.8235294117647056</v>
      </c>
      <c r="BC203">
        <v>1</v>
      </c>
      <c r="BD203" s="2">
        <f t="shared" si="198"/>
        <v>1.4705882352941176E-2</v>
      </c>
      <c r="BE203" s="7">
        <f t="shared" si="199"/>
        <v>0.58823529411764708</v>
      </c>
      <c r="BF203">
        <v>0.22700000000000001</v>
      </c>
      <c r="BG203" s="7">
        <f t="shared" si="200"/>
        <v>3.0833333333333339</v>
      </c>
      <c r="BH203">
        <v>0.68700000000000006</v>
      </c>
      <c r="BI203" s="7">
        <f t="shared" si="201"/>
        <v>2.175000000000002</v>
      </c>
      <c r="BM203" t="s">
        <v>146</v>
      </c>
      <c r="BN203" s="7">
        <f t="shared" si="202"/>
        <v>20.846594475831765</v>
      </c>
      <c r="BO203">
        <v>59</v>
      </c>
      <c r="BP203">
        <v>8</v>
      </c>
      <c r="BQ203" s="2">
        <f t="shared" si="203"/>
        <v>0.13559322033898305</v>
      </c>
      <c r="BR203" s="7">
        <f t="shared" si="204"/>
        <v>3.9108600125549273</v>
      </c>
      <c r="BS203">
        <v>20</v>
      </c>
      <c r="BT203" s="2">
        <f t="shared" si="205"/>
        <v>0.33898305084745761</v>
      </c>
      <c r="BU203" s="7">
        <f t="shared" si="206"/>
        <v>0.77966101694915246</v>
      </c>
      <c r="BV203">
        <v>35</v>
      </c>
      <c r="BW203" s="2">
        <f t="shared" si="207"/>
        <v>0.59322033898305082</v>
      </c>
      <c r="BX203" s="7">
        <f t="shared" si="190"/>
        <v>6.8644067796610164</v>
      </c>
      <c r="BY203">
        <v>0</v>
      </c>
      <c r="BZ203" s="2">
        <f t="shared" si="208"/>
        <v>0</v>
      </c>
      <c r="CA203" s="7">
        <f t="shared" si="209"/>
        <v>0</v>
      </c>
      <c r="CB203">
        <v>0.255</v>
      </c>
      <c r="CC203" s="7">
        <f t="shared" si="210"/>
        <v>5.4166666666666679</v>
      </c>
      <c r="CD203">
        <v>0.755</v>
      </c>
      <c r="CE203" s="7">
        <f t="shared" si="211"/>
        <v>3.8750000000000009</v>
      </c>
    </row>
    <row r="204" spans="16:83" x14ac:dyDescent="0.25">
      <c r="P204"/>
      <c r="R204"/>
      <c r="AQ204" t="s">
        <v>237</v>
      </c>
      <c r="AR204" s="7">
        <f t="shared" si="191"/>
        <v>14.816498316498318</v>
      </c>
      <c r="AS204">
        <v>66</v>
      </c>
      <c r="AT204">
        <v>6</v>
      </c>
      <c r="AU204" s="2">
        <f t="shared" si="192"/>
        <v>9.0909090909090912E-2</v>
      </c>
      <c r="AV204" s="7">
        <f t="shared" si="193"/>
        <v>2.2558922558922561</v>
      </c>
      <c r="AW204">
        <v>34</v>
      </c>
      <c r="AX204" s="2">
        <f t="shared" si="194"/>
        <v>0.51515151515151514</v>
      </c>
      <c r="AY204" s="7">
        <f t="shared" si="195"/>
        <v>4.3030303030303028</v>
      </c>
      <c r="AZ204">
        <v>26</v>
      </c>
      <c r="BA204" s="2">
        <f t="shared" si="196"/>
        <v>0.39393939393939392</v>
      </c>
      <c r="BB204" s="7">
        <f t="shared" si="197"/>
        <v>2.8787878787878785</v>
      </c>
      <c r="BC204">
        <v>2</v>
      </c>
      <c r="BD204" s="2">
        <f t="shared" si="198"/>
        <v>3.0303030303030304E-2</v>
      </c>
      <c r="BE204" s="7">
        <f t="shared" si="199"/>
        <v>1.2121212121212122</v>
      </c>
      <c r="BF204">
        <v>0.219</v>
      </c>
      <c r="BG204" s="7">
        <f t="shared" si="200"/>
        <v>2.4166666666666665</v>
      </c>
      <c r="BH204">
        <v>0.67</v>
      </c>
      <c r="BI204" s="7">
        <f t="shared" si="201"/>
        <v>1.7500000000000016</v>
      </c>
      <c r="BM204" t="s">
        <v>595</v>
      </c>
      <c r="BN204" s="7">
        <f t="shared" si="202"/>
        <v>20.736361361361361</v>
      </c>
      <c r="BO204">
        <v>37</v>
      </c>
      <c r="BP204">
        <v>4</v>
      </c>
      <c r="BQ204" s="2">
        <f t="shared" si="203"/>
        <v>0.10810810810810811</v>
      </c>
      <c r="BR204" s="7">
        <f t="shared" si="204"/>
        <v>2.8928928928928932</v>
      </c>
      <c r="BS204">
        <v>16</v>
      </c>
      <c r="BT204" s="2">
        <f t="shared" si="205"/>
        <v>0.43243243243243246</v>
      </c>
      <c r="BU204" s="7">
        <f t="shared" si="206"/>
        <v>2.6486486486486491</v>
      </c>
      <c r="BV204">
        <v>11</v>
      </c>
      <c r="BW204" s="2">
        <f t="shared" si="207"/>
        <v>0.29729729729729731</v>
      </c>
      <c r="BX204" s="7">
        <f t="shared" si="190"/>
        <v>1</v>
      </c>
      <c r="BY204">
        <v>6</v>
      </c>
      <c r="BZ204" s="2">
        <f t="shared" si="208"/>
        <v>0.16216216216216217</v>
      </c>
      <c r="CA204" s="7">
        <f t="shared" si="209"/>
        <v>6.4864864864864868</v>
      </c>
      <c r="CB204">
        <v>0.251</v>
      </c>
      <c r="CC204" s="7">
        <f t="shared" si="210"/>
        <v>5.083333333333333</v>
      </c>
      <c r="CD204">
        <v>0.70499999999999996</v>
      </c>
      <c r="CE204" s="7">
        <f t="shared" si="211"/>
        <v>2.6249999999999996</v>
      </c>
    </row>
    <row r="205" spans="16:83" x14ac:dyDescent="0.25">
      <c r="P205"/>
      <c r="R205"/>
      <c r="AQ205" t="s">
        <v>173</v>
      </c>
      <c r="AR205" s="7">
        <f t="shared" si="191"/>
        <v>14.750925925925927</v>
      </c>
      <c r="AS205">
        <v>50</v>
      </c>
      <c r="AT205">
        <v>5</v>
      </c>
      <c r="AU205" s="2">
        <f t="shared" si="192"/>
        <v>0.1</v>
      </c>
      <c r="AV205" s="7">
        <f t="shared" si="193"/>
        <v>2.5925925925925926</v>
      </c>
      <c r="AW205">
        <v>19</v>
      </c>
      <c r="AX205" s="2">
        <f t="shared" si="194"/>
        <v>0.38</v>
      </c>
      <c r="AY205" s="7">
        <f t="shared" si="195"/>
        <v>1.6000000000000003</v>
      </c>
      <c r="AZ205">
        <v>18</v>
      </c>
      <c r="BA205" s="2">
        <f t="shared" si="196"/>
        <v>0.36</v>
      </c>
      <c r="BB205" s="7">
        <f t="shared" si="197"/>
        <v>2.1999999999999997</v>
      </c>
      <c r="BC205">
        <v>4</v>
      </c>
      <c r="BD205" s="2">
        <f t="shared" si="198"/>
        <v>0.08</v>
      </c>
      <c r="BE205" s="7">
        <f t="shared" si="199"/>
        <v>3.2</v>
      </c>
      <c r="BF205">
        <v>0.23</v>
      </c>
      <c r="BG205" s="7">
        <f t="shared" si="200"/>
        <v>3.3333333333333344</v>
      </c>
      <c r="BH205">
        <v>0.67300000000000004</v>
      </c>
      <c r="BI205" s="7">
        <f t="shared" si="201"/>
        <v>1.8250000000000015</v>
      </c>
      <c r="BM205" t="s">
        <v>206</v>
      </c>
      <c r="BN205" s="7">
        <f t="shared" si="202"/>
        <v>20.715015015015016</v>
      </c>
      <c r="BO205">
        <v>74</v>
      </c>
      <c r="BP205">
        <v>9</v>
      </c>
      <c r="BQ205" s="2">
        <f t="shared" si="203"/>
        <v>0.12162162162162163</v>
      </c>
      <c r="BR205" s="7">
        <f t="shared" si="204"/>
        <v>3.3933933933933935</v>
      </c>
      <c r="BS205">
        <v>35</v>
      </c>
      <c r="BT205" s="2">
        <f t="shared" si="205"/>
        <v>0.47297297297297297</v>
      </c>
      <c r="BU205" s="7">
        <f t="shared" si="206"/>
        <v>3.4594594594594597</v>
      </c>
      <c r="BV205">
        <v>33</v>
      </c>
      <c r="BW205" s="2">
        <f t="shared" si="207"/>
        <v>0.44594594594594594</v>
      </c>
      <c r="BX205" s="7">
        <f t="shared" si="190"/>
        <v>3.9189189189189189</v>
      </c>
      <c r="BY205">
        <v>6</v>
      </c>
      <c r="BZ205" s="2">
        <f t="shared" si="208"/>
        <v>8.1081081081081086E-2</v>
      </c>
      <c r="CA205" s="7">
        <f t="shared" si="209"/>
        <v>3.2432432432432434</v>
      </c>
      <c r="CB205">
        <v>0.23200000000000001</v>
      </c>
      <c r="CC205" s="7">
        <f t="shared" si="210"/>
        <v>3.5000000000000009</v>
      </c>
      <c r="CD205">
        <v>0.72799999999999998</v>
      </c>
      <c r="CE205" s="7">
        <f t="shared" si="211"/>
        <v>3.2</v>
      </c>
    </row>
    <row r="206" spans="16:83" x14ac:dyDescent="0.25">
      <c r="P206"/>
      <c r="R206"/>
      <c r="AQ206" t="s">
        <v>661</v>
      </c>
      <c r="AR206" s="7">
        <f t="shared" si="191"/>
        <v>14.460185185185185</v>
      </c>
      <c r="AS206">
        <v>50</v>
      </c>
      <c r="AT206">
        <v>4</v>
      </c>
      <c r="AU206" s="2">
        <f t="shared" si="192"/>
        <v>0.08</v>
      </c>
      <c r="AV206" s="7">
        <f t="shared" si="193"/>
        <v>1.8518518518518516</v>
      </c>
      <c r="AW206">
        <v>18</v>
      </c>
      <c r="AX206" s="2">
        <f t="shared" si="194"/>
        <v>0.36</v>
      </c>
      <c r="AY206" s="7">
        <f t="shared" si="195"/>
        <v>1.2</v>
      </c>
      <c r="AZ206">
        <v>17</v>
      </c>
      <c r="BA206" s="2">
        <f t="shared" si="196"/>
        <v>0.34</v>
      </c>
      <c r="BB206" s="7">
        <f t="shared" si="197"/>
        <v>1.8000000000000005</v>
      </c>
      <c r="BC206">
        <v>0</v>
      </c>
      <c r="BD206" s="2">
        <f t="shared" si="198"/>
        <v>0</v>
      </c>
      <c r="BE206" s="7">
        <f t="shared" si="199"/>
        <v>0</v>
      </c>
      <c r="BF206">
        <v>0.27200000000000002</v>
      </c>
      <c r="BG206" s="7">
        <f t="shared" si="200"/>
        <v>6.8333333333333348</v>
      </c>
      <c r="BH206">
        <v>0.71099999999999997</v>
      </c>
      <c r="BI206" s="7">
        <f t="shared" si="201"/>
        <v>2.7749999999999995</v>
      </c>
      <c r="BM206" t="s">
        <v>677</v>
      </c>
      <c r="BN206" s="7">
        <f t="shared" si="202"/>
        <v>20.699438832772167</v>
      </c>
      <c r="BO206">
        <v>33</v>
      </c>
      <c r="BP206">
        <v>4</v>
      </c>
      <c r="BQ206" s="2">
        <f t="shared" si="203"/>
        <v>0.12121212121212122</v>
      </c>
      <c r="BR206" s="7">
        <f t="shared" si="204"/>
        <v>3.3782267115600453</v>
      </c>
      <c r="BS206">
        <v>15</v>
      </c>
      <c r="BT206" s="2">
        <f t="shared" si="205"/>
        <v>0.45454545454545453</v>
      </c>
      <c r="BU206" s="7">
        <f t="shared" si="206"/>
        <v>3.0909090909090908</v>
      </c>
      <c r="BV206">
        <v>14</v>
      </c>
      <c r="BW206" s="2">
        <f t="shared" si="207"/>
        <v>0.42424242424242425</v>
      </c>
      <c r="BX206" s="7">
        <f t="shared" si="190"/>
        <v>3.4848484848484853</v>
      </c>
      <c r="BY206">
        <v>1</v>
      </c>
      <c r="BZ206" s="2">
        <f t="shared" si="208"/>
        <v>3.0303030303030304E-2</v>
      </c>
      <c r="CA206" s="7">
        <f t="shared" si="209"/>
        <v>1.2121212121212122</v>
      </c>
      <c r="CB206">
        <v>0.26600000000000001</v>
      </c>
      <c r="CC206" s="7">
        <f t="shared" si="210"/>
        <v>6.3333333333333339</v>
      </c>
      <c r="CD206">
        <v>0.72799999999999998</v>
      </c>
      <c r="CE206" s="7">
        <f t="shared" si="211"/>
        <v>3.2</v>
      </c>
    </row>
    <row r="207" spans="16:83" x14ac:dyDescent="0.25">
      <c r="P207"/>
      <c r="R207"/>
      <c r="AQ207" t="s">
        <v>62</v>
      </c>
      <c r="AR207" s="7">
        <f t="shared" si="191"/>
        <v>14.38264281230383</v>
      </c>
      <c r="AS207">
        <v>59</v>
      </c>
      <c r="AT207">
        <v>4</v>
      </c>
      <c r="AU207" s="2">
        <f t="shared" si="192"/>
        <v>6.7796610169491525E-2</v>
      </c>
      <c r="AV207" s="7">
        <f t="shared" si="193"/>
        <v>1.3998744507219083</v>
      </c>
      <c r="AW207">
        <v>28</v>
      </c>
      <c r="AX207" s="2">
        <f t="shared" si="194"/>
        <v>0.47457627118644069</v>
      </c>
      <c r="AY207" s="7">
        <f t="shared" si="195"/>
        <v>3.491525423728814</v>
      </c>
      <c r="AZ207">
        <v>23</v>
      </c>
      <c r="BA207" s="2">
        <f t="shared" si="196"/>
        <v>0.38983050847457629</v>
      </c>
      <c r="BB207" s="7">
        <f t="shared" si="197"/>
        <v>2.796610169491526</v>
      </c>
      <c r="BC207">
        <v>1</v>
      </c>
      <c r="BD207" s="2">
        <f t="shared" si="198"/>
        <v>1.6949152542372881E-2</v>
      </c>
      <c r="BE207" s="7">
        <f t="shared" si="199"/>
        <v>0.67796610169491522</v>
      </c>
      <c r="BF207">
        <v>0.246</v>
      </c>
      <c r="BG207" s="7">
        <f t="shared" si="200"/>
        <v>4.6666666666666661</v>
      </c>
      <c r="BH207">
        <v>0.65400000000000003</v>
      </c>
      <c r="BI207" s="7">
        <f t="shared" si="201"/>
        <v>1.3500000000000012</v>
      </c>
      <c r="BM207" t="s">
        <v>564</v>
      </c>
      <c r="BN207" s="7">
        <f t="shared" si="202"/>
        <v>20.68425925925926</v>
      </c>
      <c r="BO207">
        <v>64</v>
      </c>
      <c r="BP207">
        <v>10</v>
      </c>
      <c r="BQ207" s="2">
        <f t="shared" si="203"/>
        <v>0.15625</v>
      </c>
      <c r="BR207" s="7">
        <f t="shared" si="204"/>
        <v>4.6759259259259256</v>
      </c>
      <c r="BS207">
        <v>29</v>
      </c>
      <c r="BT207" s="2">
        <f t="shared" si="205"/>
        <v>0.453125</v>
      </c>
      <c r="BU207" s="7">
        <f t="shared" si="206"/>
        <v>3.0625</v>
      </c>
      <c r="BV207">
        <v>31</v>
      </c>
      <c r="BW207" s="2">
        <f t="shared" si="207"/>
        <v>0.484375</v>
      </c>
      <c r="BX207" s="7">
        <f t="shared" si="190"/>
        <v>4.6875</v>
      </c>
      <c r="BY207">
        <v>1</v>
      </c>
      <c r="BZ207" s="2">
        <f t="shared" si="208"/>
        <v>1.5625E-2</v>
      </c>
      <c r="CA207" s="7">
        <f t="shared" si="209"/>
        <v>0.625</v>
      </c>
      <c r="CB207">
        <v>0.23899999999999999</v>
      </c>
      <c r="CC207" s="7">
        <f t="shared" si="210"/>
        <v>4.083333333333333</v>
      </c>
      <c r="CD207">
        <v>0.74199999999999999</v>
      </c>
      <c r="CE207" s="7">
        <f t="shared" si="211"/>
        <v>3.5500000000000003</v>
      </c>
    </row>
    <row r="208" spans="16:83" x14ac:dyDescent="0.25">
      <c r="P208"/>
      <c r="R208"/>
      <c r="AQ208" t="s">
        <v>121</v>
      </c>
      <c r="AR208" s="7">
        <f t="shared" si="191"/>
        <v>14.37830687830688</v>
      </c>
      <c r="AS208">
        <v>70</v>
      </c>
      <c r="AT208">
        <v>7</v>
      </c>
      <c r="AU208" s="2">
        <f t="shared" si="192"/>
        <v>0.1</v>
      </c>
      <c r="AV208" s="7">
        <f t="shared" si="193"/>
        <v>2.5925925925925926</v>
      </c>
      <c r="AW208">
        <v>31</v>
      </c>
      <c r="AX208" s="2">
        <f t="shared" si="194"/>
        <v>0.44285714285714284</v>
      </c>
      <c r="AY208" s="7">
        <f t="shared" si="195"/>
        <v>2.8571428571428568</v>
      </c>
      <c r="AZ208">
        <v>33</v>
      </c>
      <c r="BA208" s="2">
        <f t="shared" si="196"/>
        <v>0.47142857142857142</v>
      </c>
      <c r="BB208" s="7">
        <f t="shared" si="197"/>
        <v>4.4285714285714288</v>
      </c>
      <c r="BC208">
        <v>0</v>
      </c>
      <c r="BD208" s="2">
        <f t="shared" si="198"/>
        <v>0</v>
      </c>
      <c r="BE208" s="7">
        <f t="shared" si="199"/>
        <v>0</v>
      </c>
      <c r="BF208">
        <v>0.223</v>
      </c>
      <c r="BG208" s="7">
        <f t="shared" si="200"/>
        <v>2.75</v>
      </c>
      <c r="BH208">
        <v>0.67</v>
      </c>
      <c r="BI208" s="7">
        <f t="shared" si="201"/>
        <v>1.7500000000000016</v>
      </c>
      <c r="BM208" t="s">
        <v>646</v>
      </c>
      <c r="BN208" s="7">
        <f t="shared" si="202"/>
        <v>20.644865319865318</v>
      </c>
      <c r="BO208">
        <v>44</v>
      </c>
      <c r="BP208">
        <v>8</v>
      </c>
      <c r="BQ208" s="2">
        <f t="shared" si="203"/>
        <v>0.18181818181818182</v>
      </c>
      <c r="BR208" s="7">
        <f t="shared" si="204"/>
        <v>5.6228956228956228</v>
      </c>
      <c r="BS208">
        <v>20</v>
      </c>
      <c r="BT208" s="2">
        <f t="shared" si="205"/>
        <v>0.45454545454545453</v>
      </c>
      <c r="BU208" s="7">
        <f t="shared" si="206"/>
        <v>3.0909090909090908</v>
      </c>
      <c r="BV208">
        <v>23</v>
      </c>
      <c r="BW208" s="2">
        <f t="shared" si="207"/>
        <v>0.52272727272727271</v>
      </c>
      <c r="BX208" s="7">
        <f t="shared" si="190"/>
        <v>5.4545454545454541</v>
      </c>
      <c r="BY208">
        <v>2</v>
      </c>
      <c r="BZ208" s="2">
        <f t="shared" si="208"/>
        <v>4.5454545454545456E-2</v>
      </c>
      <c r="CA208" s="7">
        <f t="shared" si="209"/>
        <v>1.8181818181818183</v>
      </c>
      <c r="CB208">
        <v>0.215</v>
      </c>
      <c r="CC208" s="7">
        <f t="shared" si="210"/>
        <v>2.083333333333333</v>
      </c>
      <c r="CD208">
        <v>0.70299999999999996</v>
      </c>
      <c r="CE208" s="7">
        <f t="shared" si="211"/>
        <v>2.5749999999999993</v>
      </c>
    </row>
    <row r="209" spans="16:83" x14ac:dyDescent="0.25">
      <c r="P209"/>
      <c r="R209"/>
      <c r="AQ209" t="s">
        <v>166</v>
      </c>
      <c r="AR209" s="7">
        <f t="shared" si="191"/>
        <v>14.276282051282054</v>
      </c>
      <c r="AS209">
        <v>78</v>
      </c>
      <c r="AT209">
        <v>0</v>
      </c>
      <c r="AU209" s="2">
        <f t="shared" si="192"/>
        <v>0</v>
      </c>
      <c r="AV209" s="7">
        <f t="shared" si="193"/>
        <v>0</v>
      </c>
      <c r="AW209">
        <v>41</v>
      </c>
      <c r="AX209" s="2">
        <f t="shared" si="194"/>
        <v>0.52564102564102566</v>
      </c>
      <c r="AY209" s="7">
        <f t="shared" si="195"/>
        <v>4.5128205128205137</v>
      </c>
      <c r="AZ209">
        <v>19</v>
      </c>
      <c r="BA209" s="2">
        <f t="shared" si="196"/>
        <v>0.24358974358974358</v>
      </c>
      <c r="BB209" s="7">
        <f t="shared" si="197"/>
        <v>1</v>
      </c>
      <c r="BC209">
        <v>3</v>
      </c>
      <c r="BD209" s="2">
        <f t="shared" si="198"/>
        <v>3.8461538461538464E-2</v>
      </c>
      <c r="BE209" s="7">
        <f t="shared" si="199"/>
        <v>1.5384615384615385</v>
      </c>
      <c r="BF209">
        <v>0.26200000000000001</v>
      </c>
      <c r="BG209" s="7">
        <f t="shared" si="200"/>
        <v>6.0000000000000009</v>
      </c>
      <c r="BH209">
        <v>0.64900000000000002</v>
      </c>
      <c r="BI209" s="7">
        <f t="shared" si="201"/>
        <v>1.225000000000001</v>
      </c>
      <c r="BM209" t="s">
        <v>212</v>
      </c>
      <c r="BN209" s="7">
        <f t="shared" si="202"/>
        <v>20.614760348583875</v>
      </c>
      <c r="BO209">
        <v>68</v>
      </c>
      <c r="BP209">
        <v>7</v>
      </c>
      <c r="BQ209" s="2">
        <f t="shared" si="203"/>
        <v>0.10294117647058823</v>
      </c>
      <c r="BR209" s="7">
        <f t="shared" si="204"/>
        <v>2.7015250544662308</v>
      </c>
      <c r="BS209">
        <v>33</v>
      </c>
      <c r="BT209" s="2">
        <f t="shared" si="205"/>
        <v>0.48529411764705882</v>
      </c>
      <c r="BU209" s="7">
        <f t="shared" si="206"/>
        <v>3.7058823529411766</v>
      </c>
      <c r="BV209">
        <v>29</v>
      </c>
      <c r="BW209" s="2">
        <f t="shared" si="207"/>
        <v>0.4264705882352941</v>
      </c>
      <c r="BX209" s="7">
        <f t="shared" si="190"/>
        <v>3.5294117647058822</v>
      </c>
      <c r="BY209">
        <v>4</v>
      </c>
      <c r="BZ209" s="2">
        <f t="shared" si="208"/>
        <v>5.8823529411764705E-2</v>
      </c>
      <c r="CA209" s="7">
        <f t="shared" si="209"/>
        <v>2.3529411764705883</v>
      </c>
      <c r="CB209">
        <v>0.25600000000000001</v>
      </c>
      <c r="CC209" s="7">
        <f t="shared" si="210"/>
        <v>5.5</v>
      </c>
      <c r="CD209">
        <v>0.71299999999999997</v>
      </c>
      <c r="CE209" s="7">
        <f t="shared" si="211"/>
        <v>2.8249999999999997</v>
      </c>
    </row>
    <row r="210" spans="16:83" x14ac:dyDescent="0.25">
      <c r="P210"/>
      <c r="R210"/>
      <c r="AQ210" t="s">
        <v>619</v>
      </c>
      <c r="AR210" s="7">
        <f t="shared" si="191"/>
        <v>14.246632996632995</v>
      </c>
      <c r="AS210">
        <v>55</v>
      </c>
      <c r="AT210">
        <v>7</v>
      </c>
      <c r="AU210" s="2">
        <f t="shared" si="192"/>
        <v>0.12727272727272726</v>
      </c>
      <c r="AV210" s="7">
        <f t="shared" si="193"/>
        <v>3.6026936026936021</v>
      </c>
      <c r="AW210">
        <v>16</v>
      </c>
      <c r="AX210" s="2">
        <f t="shared" si="194"/>
        <v>0.29090909090909089</v>
      </c>
      <c r="AY210" s="7">
        <f t="shared" si="195"/>
        <v>0</v>
      </c>
      <c r="AZ210">
        <v>27</v>
      </c>
      <c r="BA210" s="2">
        <f t="shared" si="196"/>
        <v>0.49090909090909091</v>
      </c>
      <c r="BB210" s="7">
        <f t="shared" si="197"/>
        <v>4.8181818181818183</v>
      </c>
      <c r="BC210">
        <v>4</v>
      </c>
      <c r="BD210" s="2">
        <f t="shared" si="198"/>
        <v>7.2727272727272724E-2</v>
      </c>
      <c r="BE210" s="7">
        <f t="shared" si="199"/>
        <v>2.9090909090909092</v>
      </c>
      <c r="BF210">
        <v>0.21299999999999999</v>
      </c>
      <c r="BG210" s="7">
        <f t="shared" si="200"/>
        <v>1.9166666666666663</v>
      </c>
      <c r="BH210">
        <v>0.623</v>
      </c>
      <c r="BI210" s="7">
        <f t="shared" si="201"/>
        <v>1</v>
      </c>
      <c r="BM210" t="s">
        <v>145</v>
      </c>
      <c r="BN210" s="7">
        <f t="shared" si="202"/>
        <v>20.608789775691182</v>
      </c>
      <c r="BO210">
        <v>71</v>
      </c>
      <c r="BP210">
        <v>8</v>
      </c>
      <c r="BQ210" s="2">
        <f t="shared" si="203"/>
        <v>0.11267605633802817</v>
      </c>
      <c r="BR210" s="7">
        <f t="shared" si="204"/>
        <v>3.06207616066771</v>
      </c>
      <c r="BS210">
        <v>32</v>
      </c>
      <c r="BT210" s="2">
        <f t="shared" si="205"/>
        <v>0.45070422535211269</v>
      </c>
      <c r="BU210" s="7">
        <f t="shared" si="206"/>
        <v>3.0140845070422539</v>
      </c>
      <c r="BV210">
        <v>35</v>
      </c>
      <c r="BW210" s="2">
        <f t="shared" si="207"/>
        <v>0.49295774647887325</v>
      </c>
      <c r="BX210" s="7">
        <f t="shared" si="190"/>
        <v>4.859154929577465</v>
      </c>
      <c r="BY210">
        <v>3</v>
      </c>
      <c r="BZ210" s="2">
        <f t="shared" si="208"/>
        <v>4.2253521126760563E-2</v>
      </c>
      <c r="CA210" s="7">
        <f t="shared" si="209"/>
        <v>1.6901408450704225</v>
      </c>
      <c r="CB210">
        <v>0.248</v>
      </c>
      <c r="CC210" s="7">
        <f t="shared" si="210"/>
        <v>4.833333333333333</v>
      </c>
      <c r="CD210">
        <v>0.72599999999999998</v>
      </c>
      <c r="CE210" s="7">
        <f t="shared" si="211"/>
        <v>3.15</v>
      </c>
    </row>
    <row r="211" spans="16:83" x14ac:dyDescent="0.25">
      <c r="P211"/>
      <c r="R211"/>
      <c r="AQ211" t="s">
        <v>557</v>
      </c>
      <c r="AR211" s="7">
        <f t="shared" si="191"/>
        <v>14.243378226711561</v>
      </c>
      <c r="AS211">
        <v>66</v>
      </c>
      <c r="AT211">
        <v>8</v>
      </c>
      <c r="AU211" s="2">
        <f t="shared" si="192"/>
        <v>0.12121212121212122</v>
      </c>
      <c r="AV211" s="7">
        <f t="shared" si="193"/>
        <v>3.3782267115600453</v>
      </c>
      <c r="AW211">
        <v>22</v>
      </c>
      <c r="AX211" s="2">
        <f t="shared" si="194"/>
        <v>0.33333333333333331</v>
      </c>
      <c r="AY211" s="7">
        <f t="shared" si="195"/>
        <v>0.66666666666666652</v>
      </c>
      <c r="AZ211">
        <v>25</v>
      </c>
      <c r="BA211" s="2">
        <f t="shared" si="196"/>
        <v>0.37878787878787878</v>
      </c>
      <c r="BB211" s="7">
        <f t="shared" si="197"/>
        <v>2.5757575757575757</v>
      </c>
      <c r="BC211">
        <v>1</v>
      </c>
      <c r="BD211" s="2">
        <f t="shared" si="198"/>
        <v>1.5151515151515152E-2</v>
      </c>
      <c r="BE211" s="7">
        <f t="shared" si="199"/>
        <v>0.60606060606060608</v>
      </c>
      <c r="BF211">
        <v>0.24299999999999999</v>
      </c>
      <c r="BG211" s="7">
        <f t="shared" si="200"/>
        <v>4.4166666666666661</v>
      </c>
      <c r="BH211">
        <v>0.70399999999999996</v>
      </c>
      <c r="BI211" s="7">
        <f t="shared" si="201"/>
        <v>2.5999999999999996</v>
      </c>
      <c r="BM211" t="s">
        <v>85</v>
      </c>
      <c r="BN211" s="7">
        <f t="shared" si="202"/>
        <v>20.601322751322751</v>
      </c>
      <c r="BO211">
        <v>70</v>
      </c>
      <c r="BP211">
        <v>10</v>
      </c>
      <c r="BQ211" s="2">
        <f t="shared" si="203"/>
        <v>0.14285714285714285</v>
      </c>
      <c r="BR211" s="7">
        <f t="shared" si="204"/>
        <v>4.1798941798941787</v>
      </c>
      <c r="BS211">
        <v>26</v>
      </c>
      <c r="BT211" s="2">
        <f t="shared" si="205"/>
        <v>0.37142857142857144</v>
      </c>
      <c r="BU211" s="7">
        <f t="shared" si="206"/>
        <v>1.428571428571429</v>
      </c>
      <c r="BV211">
        <v>39</v>
      </c>
      <c r="BW211" s="2">
        <f t="shared" si="207"/>
        <v>0.55714285714285716</v>
      </c>
      <c r="BX211" s="7">
        <f t="shared" si="190"/>
        <v>6.1428571428571432</v>
      </c>
      <c r="BY211">
        <v>0</v>
      </c>
      <c r="BZ211" s="2">
        <f t="shared" si="208"/>
        <v>0</v>
      </c>
      <c r="CA211" s="7">
        <f t="shared" si="209"/>
        <v>0</v>
      </c>
      <c r="CB211">
        <v>0.253</v>
      </c>
      <c r="CC211" s="7">
        <f t="shared" si="210"/>
        <v>5.25</v>
      </c>
      <c r="CD211">
        <v>0.74399999999999999</v>
      </c>
      <c r="CE211" s="7">
        <f t="shared" si="211"/>
        <v>3.6000000000000005</v>
      </c>
    </row>
    <row r="212" spans="16:83" x14ac:dyDescent="0.25">
      <c r="P212"/>
      <c r="R212"/>
      <c r="AQ212" t="s">
        <v>272</v>
      </c>
      <c r="AR212" s="7">
        <f t="shared" si="191"/>
        <v>13.970781893004114</v>
      </c>
      <c r="AS212">
        <v>45</v>
      </c>
      <c r="AT212">
        <v>5</v>
      </c>
      <c r="AU212" s="2">
        <f t="shared" si="192"/>
        <v>0.1111111111111111</v>
      </c>
      <c r="AV212" s="7">
        <f t="shared" si="193"/>
        <v>3.004115226337448</v>
      </c>
      <c r="AW212">
        <v>11</v>
      </c>
      <c r="AX212" s="2">
        <f t="shared" si="194"/>
        <v>0.24444444444444444</v>
      </c>
      <c r="AY212" s="7">
        <f t="shared" si="195"/>
        <v>0</v>
      </c>
      <c r="AZ212">
        <v>21</v>
      </c>
      <c r="BA212" s="2">
        <f t="shared" si="196"/>
        <v>0.46666666666666667</v>
      </c>
      <c r="BB212" s="7">
        <f t="shared" si="197"/>
        <v>4.3333333333333339</v>
      </c>
      <c r="BC212">
        <v>0</v>
      </c>
      <c r="BD212" s="2">
        <f t="shared" si="198"/>
        <v>0</v>
      </c>
      <c r="BE212" s="7">
        <f t="shared" si="199"/>
        <v>0</v>
      </c>
      <c r="BF212">
        <v>0.24199999999999999</v>
      </c>
      <c r="BG212" s="7">
        <f t="shared" si="200"/>
        <v>4.333333333333333</v>
      </c>
      <c r="BH212">
        <v>0.69199999999999995</v>
      </c>
      <c r="BI212" s="7">
        <f t="shared" si="201"/>
        <v>2.2999999999999994</v>
      </c>
      <c r="BM212" t="s">
        <v>124</v>
      </c>
      <c r="BN212" s="7">
        <f t="shared" si="202"/>
        <v>20.561192332683557</v>
      </c>
      <c r="BO212">
        <v>57</v>
      </c>
      <c r="BP212">
        <v>8</v>
      </c>
      <c r="BQ212" s="2">
        <f t="shared" si="203"/>
        <v>0.14035087719298245</v>
      </c>
      <c r="BR212" s="7">
        <f t="shared" si="204"/>
        <v>4.0870695256660161</v>
      </c>
      <c r="BS212">
        <v>25</v>
      </c>
      <c r="BT212" s="2">
        <f t="shared" si="205"/>
        <v>0.43859649122807015</v>
      </c>
      <c r="BU212" s="7">
        <f t="shared" si="206"/>
        <v>2.7719298245614032</v>
      </c>
      <c r="BV212">
        <v>29</v>
      </c>
      <c r="BW212" s="2">
        <f t="shared" si="207"/>
        <v>0.50877192982456143</v>
      </c>
      <c r="BX212" s="7">
        <f t="shared" si="190"/>
        <v>5.1754385964912286</v>
      </c>
      <c r="BY212">
        <v>1</v>
      </c>
      <c r="BZ212" s="2">
        <f t="shared" si="208"/>
        <v>1.7543859649122806E-2</v>
      </c>
      <c r="CA212" s="7">
        <f t="shared" si="209"/>
        <v>0.70175438596491224</v>
      </c>
      <c r="CB212">
        <v>0.24099999999999999</v>
      </c>
      <c r="CC212" s="7">
        <f t="shared" si="210"/>
        <v>4.2499999999999991</v>
      </c>
      <c r="CD212">
        <v>0.74299999999999999</v>
      </c>
      <c r="CE212" s="7">
        <f t="shared" si="211"/>
        <v>3.5750000000000002</v>
      </c>
    </row>
    <row r="213" spans="16:83" x14ac:dyDescent="0.25">
      <c r="P213"/>
      <c r="R213"/>
      <c r="AQ213" t="s">
        <v>249</v>
      </c>
      <c r="AR213" s="7">
        <f t="shared" si="191"/>
        <v>13.860328638497652</v>
      </c>
      <c r="AS213">
        <v>71</v>
      </c>
      <c r="AT213">
        <v>6</v>
      </c>
      <c r="AU213" s="2">
        <f t="shared" si="192"/>
        <v>8.4507042253521125E-2</v>
      </c>
      <c r="AV213" s="7">
        <f t="shared" si="193"/>
        <v>2.0187793427230045</v>
      </c>
      <c r="AW213">
        <v>27</v>
      </c>
      <c r="AX213" s="2">
        <f t="shared" si="194"/>
        <v>0.38028169014084506</v>
      </c>
      <c r="AY213" s="7">
        <f t="shared" si="195"/>
        <v>1.6056338028169015</v>
      </c>
      <c r="AZ213">
        <v>31</v>
      </c>
      <c r="BA213" s="2">
        <f t="shared" si="196"/>
        <v>0.43661971830985913</v>
      </c>
      <c r="BB213" s="7">
        <f t="shared" si="197"/>
        <v>3.7323943661971826</v>
      </c>
      <c r="BC213">
        <v>4</v>
      </c>
      <c r="BD213" s="2">
        <f t="shared" si="198"/>
        <v>5.6338028169014086E-2</v>
      </c>
      <c r="BE213" s="7">
        <f t="shared" si="199"/>
        <v>2.2535211267605635</v>
      </c>
      <c r="BF213">
        <v>0.22900000000000001</v>
      </c>
      <c r="BG213" s="7">
        <f t="shared" si="200"/>
        <v>3.2500000000000009</v>
      </c>
      <c r="BH213">
        <v>0.628</v>
      </c>
      <c r="BI213" s="7">
        <f t="shared" si="201"/>
        <v>1</v>
      </c>
      <c r="BM213" t="s">
        <v>151</v>
      </c>
      <c r="BN213" s="7">
        <f t="shared" si="202"/>
        <v>20.549168008588296</v>
      </c>
      <c r="BO213">
        <v>69</v>
      </c>
      <c r="BP213">
        <v>7</v>
      </c>
      <c r="BQ213" s="2">
        <f t="shared" si="203"/>
        <v>0.10144927536231885</v>
      </c>
      <c r="BR213" s="7">
        <f t="shared" si="204"/>
        <v>2.646269457863661</v>
      </c>
      <c r="BS213">
        <v>31</v>
      </c>
      <c r="BT213" s="2">
        <f t="shared" si="205"/>
        <v>0.44927536231884058</v>
      </c>
      <c r="BU213" s="7">
        <f t="shared" si="206"/>
        <v>2.9855072463768115</v>
      </c>
      <c r="BV213">
        <v>25</v>
      </c>
      <c r="BW213" s="2">
        <f t="shared" si="207"/>
        <v>0.36231884057971014</v>
      </c>
      <c r="BX213" s="7">
        <f t="shared" si="190"/>
        <v>2.2463768115942031</v>
      </c>
      <c r="BY213">
        <v>8</v>
      </c>
      <c r="BZ213" s="2">
        <f t="shared" si="208"/>
        <v>0.11594202898550725</v>
      </c>
      <c r="CA213" s="7">
        <f t="shared" si="209"/>
        <v>4.63768115942029</v>
      </c>
      <c r="CB213">
        <v>0.248</v>
      </c>
      <c r="CC213" s="7">
        <f t="shared" si="210"/>
        <v>4.833333333333333</v>
      </c>
      <c r="CD213">
        <v>0.72799999999999998</v>
      </c>
      <c r="CE213" s="7">
        <f t="shared" si="211"/>
        <v>3.2</v>
      </c>
    </row>
    <row r="214" spans="16:83" x14ac:dyDescent="0.25">
      <c r="P214"/>
      <c r="R214"/>
      <c r="AQ214" t="s">
        <v>176</v>
      </c>
      <c r="AR214" s="7">
        <f t="shared" si="191"/>
        <v>13.849831649831652</v>
      </c>
      <c r="AS214">
        <v>66</v>
      </c>
      <c r="AT214">
        <v>6</v>
      </c>
      <c r="AU214" s="2">
        <f t="shared" si="192"/>
        <v>9.0909090909090912E-2</v>
      </c>
      <c r="AV214" s="7">
        <f t="shared" si="193"/>
        <v>2.2558922558922561</v>
      </c>
      <c r="AW214">
        <v>23</v>
      </c>
      <c r="AX214" s="2">
        <f t="shared" si="194"/>
        <v>0.34848484848484851</v>
      </c>
      <c r="AY214" s="7">
        <f t="shared" si="195"/>
        <v>0.96969696969697039</v>
      </c>
      <c r="AZ214">
        <v>20</v>
      </c>
      <c r="BA214" s="2">
        <f t="shared" si="196"/>
        <v>0.30303030303030304</v>
      </c>
      <c r="BB214" s="7">
        <f t="shared" si="197"/>
        <v>1.0606060606060608</v>
      </c>
      <c r="BC214">
        <v>5</v>
      </c>
      <c r="BD214" s="2">
        <f t="shared" si="198"/>
        <v>7.575757575757576E-2</v>
      </c>
      <c r="BE214" s="7">
        <f t="shared" si="199"/>
        <v>3.0303030303030303</v>
      </c>
      <c r="BF214">
        <v>0.248</v>
      </c>
      <c r="BG214" s="7">
        <f t="shared" si="200"/>
        <v>4.833333333333333</v>
      </c>
      <c r="BH214">
        <v>0.66800000000000004</v>
      </c>
      <c r="BI214" s="7">
        <f t="shared" si="201"/>
        <v>1.7000000000000015</v>
      </c>
      <c r="BM214" t="s">
        <v>550</v>
      </c>
      <c r="BN214" s="7">
        <f t="shared" si="202"/>
        <v>20.536456371625864</v>
      </c>
      <c r="BO214">
        <v>59</v>
      </c>
      <c r="BP214">
        <v>4</v>
      </c>
      <c r="BQ214" s="2">
        <f t="shared" si="203"/>
        <v>6.7796610169491525E-2</v>
      </c>
      <c r="BR214" s="7">
        <f t="shared" si="204"/>
        <v>1.3998744507219083</v>
      </c>
      <c r="BS214">
        <v>32</v>
      </c>
      <c r="BT214" s="2">
        <f t="shared" si="205"/>
        <v>0.5423728813559322</v>
      </c>
      <c r="BU214" s="7">
        <f t="shared" si="206"/>
        <v>4.8474576271186445</v>
      </c>
      <c r="BV214">
        <v>24</v>
      </c>
      <c r="BW214" s="2">
        <f t="shared" si="207"/>
        <v>0.40677966101694918</v>
      </c>
      <c r="BX214" s="7">
        <f t="shared" si="190"/>
        <v>3.1355932203389836</v>
      </c>
      <c r="BY214">
        <v>4</v>
      </c>
      <c r="BZ214" s="2">
        <f t="shared" si="208"/>
        <v>6.7796610169491525E-2</v>
      </c>
      <c r="CA214" s="7">
        <f t="shared" si="209"/>
        <v>2.7118644067796609</v>
      </c>
      <c r="CB214">
        <v>0.25800000000000001</v>
      </c>
      <c r="CC214" s="7">
        <f t="shared" si="210"/>
        <v>5.6666666666666679</v>
      </c>
      <c r="CD214">
        <v>0.71099999999999997</v>
      </c>
      <c r="CE214" s="7">
        <f t="shared" si="211"/>
        <v>2.7749999999999995</v>
      </c>
    </row>
    <row r="215" spans="16:83" x14ac:dyDescent="0.25">
      <c r="P215"/>
      <c r="R215"/>
      <c r="AQ215" t="s">
        <v>613</v>
      </c>
      <c r="AR215" s="7">
        <f t="shared" si="191"/>
        <v>13.769444444444446</v>
      </c>
      <c r="AS215">
        <v>50</v>
      </c>
      <c r="AT215">
        <v>3</v>
      </c>
      <c r="AU215" s="2">
        <f t="shared" si="192"/>
        <v>0.06</v>
      </c>
      <c r="AV215" s="7">
        <f t="shared" si="193"/>
        <v>1.1111111111111112</v>
      </c>
      <c r="AW215">
        <v>19</v>
      </c>
      <c r="AX215" s="2">
        <f t="shared" si="194"/>
        <v>0.38</v>
      </c>
      <c r="AY215" s="7">
        <f t="shared" si="195"/>
        <v>1.6000000000000003</v>
      </c>
      <c r="AZ215">
        <v>14</v>
      </c>
      <c r="BA215" s="2">
        <f t="shared" si="196"/>
        <v>0.28000000000000003</v>
      </c>
      <c r="BB215" s="7">
        <f t="shared" si="197"/>
        <v>1</v>
      </c>
      <c r="BC215">
        <v>4</v>
      </c>
      <c r="BD215" s="2">
        <f t="shared" si="198"/>
        <v>0.08</v>
      </c>
      <c r="BE215" s="7">
        <f t="shared" si="199"/>
        <v>3.2</v>
      </c>
      <c r="BF215">
        <v>0.248</v>
      </c>
      <c r="BG215" s="7">
        <f t="shared" si="200"/>
        <v>4.833333333333333</v>
      </c>
      <c r="BH215">
        <v>0.68100000000000005</v>
      </c>
      <c r="BI215" s="7">
        <f t="shared" si="201"/>
        <v>2.0250000000000017</v>
      </c>
      <c r="BM215" t="s">
        <v>574</v>
      </c>
      <c r="BN215" s="7">
        <f t="shared" si="202"/>
        <v>20.513756613756613</v>
      </c>
      <c r="BO215">
        <v>56</v>
      </c>
      <c r="BP215">
        <v>7</v>
      </c>
      <c r="BQ215" s="2">
        <f t="shared" si="203"/>
        <v>0.125</v>
      </c>
      <c r="BR215" s="7">
        <f t="shared" si="204"/>
        <v>3.5185185185185186</v>
      </c>
      <c r="BS215">
        <v>28</v>
      </c>
      <c r="BT215" s="2">
        <f t="shared" si="205"/>
        <v>0.5</v>
      </c>
      <c r="BU215" s="7">
        <f t="shared" si="206"/>
        <v>4</v>
      </c>
      <c r="BV215">
        <v>24</v>
      </c>
      <c r="BW215" s="2">
        <f t="shared" si="207"/>
        <v>0.42857142857142855</v>
      </c>
      <c r="BX215" s="7">
        <f t="shared" si="190"/>
        <v>3.5714285714285712</v>
      </c>
      <c r="BY215">
        <v>4</v>
      </c>
      <c r="BZ215" s="2">
        <f t="shared" si="208"/>
        <v>7.1428571428571425E-2</v>
      </c>
      <c r="CA215" s="7">
        <f t="shared" si="209"/>
        <v>2.8571428571428568</v>
      </c>
      <c r="CB215">
        <v>0.22500000000000001</v>
      </c>
      <c r="CC215" s="7">
        <f t="shared" si="210"/>
        <v>2.916666666666667</v>
      </c>
      <c r="CD215">
        <v>0.746</v>
      </c>
      <c r="CE215" s="7">
        <f t="shared" si="211"/>
        <v>3.6500000000000004</v>
      </c>
    </row>
    <row r="216" spans="16:83" x14ac:dyDescent="0.25">
      <c r="P216"/>
      <c r="R216"/>
      <c r="AQ216" t="s">
        <v>117</v>
      </c>
      <c r="AR216" s="7">
        <f t="shared" si="191"/>
        <v>13.712962962962964</v>
      </c>
      <c r="AS216">
        <v>32</v>
      </c>
      <c r="AT216">
        <v>1</v>
      </c>
      <c r="AU216" s="2">
        <f t="shared" si="192"/>
        <v>3.125E-2</v>
      </c>
      <c r="AV216" s="7">
        <f t="shared" si="193"/>
        <v>4.6296296296296335E-2</v>
      </c>
      <c r="AW216">
        <v>13</v>
      </c>
      <c r="AX216" s="2">
        <f t="shared" si="194"/>
        <v>0.40625</v>
      </c>
      <c r="AY216" s="7">
        <f t="shared" si="195"/>
        <v>2.125</v>
      </c>
      <c r="AZ216">
        <v>19</v>
      </c>
      <c r="BA216" s="2">
        <f t="shared" si="196"/>
        <v>0.59375</v>
      </c>
      <c r="BB216" s="7">
        <f t="shared" si="197"/>
        <v>6.875</v>
      </c>
      <c r="BC216">
        <v>0</v>
      </c>
      <c r="BD216" s="2">
        <f t="shared" si="198"/>
        <v>0</v>
      </c>
      <c r="BE216" s="7">
        <f t="shared" si="199"/>
        <v>0</v>
      </c>
      <c r="BF216">
        <v>0.23400000000000001</v>
      </c>
      <c r="BG216" s="7">
        <f t="shared" si="200"/>
        <v>3.6666666666666674</v>
      </c>
      <c r="BH216">
        <v>0.58299999999999996</v>
      </c>
      <c r="BI216" s="7">
        <f t="shared" si="201"/>
        <v>1</v>
      </c>
      <c r="BM216" t="s">
        <v>220</v>
      </c>
      <c r="BN216" s="7">
        <f t="shared" si="202"/>
        <v>20.498971193415635</v>
      </c>
      <c r="BO216">
        <v>63</v>
      </c>
      <c r="BP216">
        <v>5</v>
      </c>
      <c r="BQ216" s="2">
        <f t="shared" si="203"/>
        <v>7.9365079365079361E-2</v>
      </c>
      <c r="BR216" s="7">
        <f t="shared" si="204"/>
        <v>1.8283362727807171</v>
      </c>
      <c r="BS216">
        <v>31</v>
      </c>
      <c r="BT216" s="2">
        <f t="shared" si="205"/>
        <v>0.49206349206349204</v>
      </c>
      <c r="BU216" s="7">
        <f t="shared" si="206"/>
        <v>3.8412698412698409</v>
      </c>
      <c r="BV216">
        <v>25</v>
      </c>
      <c r="BW216" s="2">
        <f t="shared" si="207"/>
        <v>0.3968253968253968</v>
      </c>
      <c r="BX216" s="7">
        <f t="shared" si="190"/>
        <v>2.9365079365079358</v>
      </c>
      <c r="BY216">
        <v>6</v>
      </c>
      <c r="BZ216" s="2">
        <f t="shared" si="208"/>
        <v>9.5238095238095233E-2</v>
      </c>
      <c r="CA216" s="7">
        <f t="shared" si="209"/>
        <v>3.8095238095238093</v>
      </c>
      <c r="CB216">
        <v>0.254</v>
      </c>
      <c r="CC216" s="7">
        <f t="shared" si="210"/>
        <v>5.333333333333333</v>
      </c>
      <c r="CD216">
        <v>0.71</v>
      </c>
      <c r="CE216" s="7">
        <f t="shared" si="211"/>
        <v>2.7499999999999996</v>
      </c>
    </row>
    <row r="217" spans="16:83" x14ac:dyDescent="0.25">
      <c r="P217"/>
      <c r="R217"/>
      <c r="AQ217" t="s">
        <v>145</v>
      </c>
      <c r="AR217" s="7">
        <f t="shared" si="191"/>
        <v>13.649368018812465</v>
      </c>
      <c r="AS217">
        <v>63</v>
      </c>
      <c r="AT217">
        <v>5</v>
      </c>
      <c r="AU217" s="2">
        <f t="shared" si="192"/>
        <v>7.9365079365079361E-2</v>
      </c>
      <c r="AV217" s="7">
        <f t="shared" si="193"/>
        <v>1.8283362727807171</v>
      </c>
      <c r="AW217">
        <v>26</v>
      </c>
      <c r="AX217" s="2">
        <f t="shared" si="194"/>
        <v>0.41269841269841268</v>
      </c>
      <c r="AY217" s="7">
        <f t="shared" si="195"/>
        <v>2.253968253968254</v>
      </c>
      <c r="AZ217">
        <v>30</v>
      </c>
      <c r="BA217" s="2">
        <f t="shared" si="196"/>
        <v>0.47619047619047616</v>
      </c>
      <c r="BB217" s="7">
        <f t="shared" si="197"/>
        <v>4.5238095238095237</v>
      </c>
      <c r="BC217">
        <v>1</v>
      </c>
      <c r="BD217" s="2">
        <f t="shared" si="198"/>
        <v>1.5873015873015872E-2</v>
      </c>
      <c r="BE217" s="7">
        <f t="shared" si="199"/>
        <v>0.63492063492063489</v>
      </c>
      <c r="BF217">
        <v>0.224</v>
      </c>
      <c r="BG217" s="7">
        <f t="shared" si="200"/>
        <v>2.8333333333333339</v>
      </c>
      <c r="BH217">
        <v>0.66300000000000003</v>
      </c>
      <c r="BI217" s="7">
        <f t="shared" si="201"/>
        <v>1.5750000000000015</v>
      </c>
      <c r="BM217" t="s">
        <v>168</v>
      </c>
      <c r="BN217" s="7">
        <f t="shared" si="202"/>
        <v>20.476116990005881</v>
      </c>
      <c r="BO217">
        <v>63</v>
      </c>
      <c r="BP217">
        <v>10</v>
      </c>
      <c r="BQ217" s="2">
        <f t="shared" si="203"/>
        <v>0.15873015873015872</v>
      </c>
      <c r="BR217" s="7">
        <f t="shared" si="204"/>
        <v>4.7677836566725453</v>
      </c>
      <c r="BS217">
        <v>30</v>
      </c>
      <c r="BT217" s="2">
        <f t="shared" si="205"/>
        <v>0.47619047619047616</v>
      </c>
      <c r="BU217" s="7">
        <f t="shared" si="206"/>
        <v>3.5238095238095237</v>
      </c>
      <c r="BV217">
        <v>29</v>
      </c>
      <c r="BW217" s="2">
        <f t="shared" si="207"/>
        <v>0.46031746031746029</v>
      </c>
      <c r="BX217" s="7">
        <f t="shared" si="190"/>
        <v>4.2063492063492056</v>
      </c>
      <c r="BY217">
        <v>2</v>
      </c>
      <c r="BZ217" s="2">
        <f t="shared" si="208"/>
        <v>3.1746031746031744E-2</v>
      </c>
      <c r="CA217" s="7">
        <f t="shared" si="209"/>
        <v>1.2698412698412698</v>
      </c>
      <c r="CB217">
        <v>0.23300000000000001</v>
      </c>
      <c r="CC217" s="7">
        <f t="shared" si="210"/>
        <v>3.5833333333333344</v>
      </c>
      <c r="CD217">
        <v>0.72499999999999998</v>
      </c>
      <c r="CE217" s="7">
        <f t="shared" si="211"/>
        <v>3.125</v>
      </c>
    </row>
    <row r="218" spans="16:83" x14ac:dyDescent="0.25">
      <c r="P218"/>
      <c r="R218"/>
      <c r="AQ218" t="s">
        <v>639</v>
      </c>
      <c r="AR218" s="7">
        <f t="shared" si="191"/>
        <v>13.42291212781409</v>
      </c>
      <c r="AS218">
        <v>51</v>
      </c>
      <c r="AT218">
        <v>5</v>
      </c>
      <c r="AU218" s="2">
        <f t="shared" si="192"/>
        <v>9.8039215686274508E-2</v>
      </c>
      <c r="AV218" s="7">
        <f t="shared" si="193"/>
        <v>2.5199709513435002</v>
      </c>
      <c r="AW218">
        <v>22</v>
      </c>
      <c r="AX218" s="2">
        <f t="shared" si="194"/>
        <v>0.43137254901960786</v>
      </c>
      <c r="AY218" s="7">
        <f t="shared" si="195"/>
        <v>2.6274509803921573</v>
      </c>
      <c r="AZ218">
        <v>18</v>
      </c>
      <c r="BA218" s="2">
        <f t="shared" si="196"/>
        <v>0.35294117647058826</v>
      </c>
      <c r="BB218" s="7">
        <f t="shared" si="197"/>
        <v>2.0588235294117654</v>
      </c>
      <c r="BC218">
        <v>0</v>
      </c>
      <c r="BD218" s="2">
        <f t="shared" si="198"/>
        <v>0</v>
      </c>
      <c r="BE218" s="7">
        <f t="shared" si="199"/>
        <v>0</v>
      </c>
      <c r="BF218">
        <v>0.23100000000000001</v>
      </c>
      <c r="BG218" s="7">
        <f t="shared" si="200"/>
        <v>3.4166666666666674</v>
      </c>
      <c r="BH218">
        <v>0.71199999999999997</v>
      </c>
      <c r="BI218" s="7">
        <f t="shared" si="201"/>
        <v>2.8</v>
      </c>
      <c r="BM218" t="s">
        <v>20</v>
      </c>
      <c r="BN218" s="7">
        <f t="shared" si="202"/>
        <v>20.460044893378228</v>
      </c>
      <c r="BO218">
        <v>66</v>
      </c>
      <c r="BP218">
        <v>8</v>
      </c>
      <c r="BQ218" s="2">
        <f t="shared" si="203"/>
        <v>0.12121212121212122</v>
      </c>
      <c r="BR218" s="7">
        <f t="shared" si="204"/>
        <v>3.3782267115600453</v>
      </c>
      <c r="BS218">
        <v>30</v>
      </c>
      <c r="BT218" s="2">
        <f t="shared" si="205"/>
        <v>0.45454545454545453</v>
      </c>
      <c r="BU218" s="7">
        <f t="shared" si="206"/>
        <v>3.0909090909090908</v>
      </c>
      <c r="BV218">
        <v>30</v>
      </c>
      <c r="BW218" s="2">
        <f t="shared" si="207"/>
        <v>0.45454545454545453</v>
      </c>
      <c r="BX218" s="7">
        <f t="shared" si="190"/>
        <v>4.0909090909090908</v>
      </c>
      <c r="BY218">
        <v>0</v>
      </c>
      <c r="BZ218" s="2">
        <f t="shared" si="208"/>
        <v>0</v>
      </c>
      <c r="CA218" s="7">
        <f t="shared" si="209"/>
        <v>0</v>
      </c>
      <c r="CB218">
        <v>0.25600000000000001</v>
      </c>
      <c r="CC218" s="7">
        <f t="shared" si="210"/>
        <v>5.5</v>
      </c>
      <c r="CD218">
        <v>0.77600000000000002</v>
      </c>
      <c r="CE218" s="7">
        <f t="shared" si="211"/>
        <v>4.4000000000000012</v>
      </c>
    </row>
    <row r="219" spans="16:83" x14ac:dyDescent="0.25">
      <c r="P219"/>
      <c r="R219"/>
      <c r="AQ219" t="s">
        <v>139</v>
      </c>
      <c r="AR219" s="7">
        <f t="shared" si="191"/>
        <v>13.377087872185911</v>
      </c>
      <c r="AS219">
        <v>51</v>
      </c>
      <c r="AT219">
        <v>4</v>
      </c>
      <c r="AU219" s="2">
        <f t="shared" si="192"/>
        <v>7.8431372549019607E-2</v>
      </c>
      <c r="AV219" s="7">
        <f t="shared" si="193"/>
        <v>1.793754538852578</v>
      </c>
      <c r="AW219">
        <v>27</v>
      </c>
      <c r="AX219" s="2">
        <f t="shared" si="194"/>
        <v>0.52941176470588236</v>
      </c>
      <c r="AY219" s="7">
        <f t="shared" si="195"/>
        <v>4.5882352941176476</v>
      </c>
      <c r="AZ219">
        <v>24</v>
      </c>
      <c r="BA219" s="2">
        <f t="shared" si="196"/>
        <v>0.47058823529411764</v>
      </c>
      <c r="BB219" s="7">
        <f t="shared" si="197"/>
        <v>4.4117647058823533</v>
      </c>
      <c r="BC219">
        <v>0</v>
      </c>
      <c r="BD219" s="2">
        <f t="shared" si="198"/>
        <v>0</v>
      </c>
      <c r="BE219" s="7">
        <f t="shared" si="199"/>
        <v>0</v>
      </c>
      <c r="BF219">
        <v>0.20899999999999999</v>
      </c>
      <c r="BG219" s="7">
        <f t="shared" si="200"/>
        <v>1.5833333333333324</v>
      </c>
      <c r="BH219">
        <v>0.61299999999999999</v>
      </c>
      <c r="BI219" s="7">
        <f t="shared" si="201"/>
        <v>1</v>
      </c>
      <c r="BM219" t="s">
        <v>604</v>
      </c>
      <c r="BN219" s="7">
        <f t="shared" si="202"/>
        <v>20.416367980884111</v>
      </c>
      <c r="BO219">
        <v>62</v>
      </c>
      <c r="BP219">
        <v>10</v>
      </c>
      <c r="BQ219" s="2">
        <f t="shared" si="203"/>
        <v>0.16129032258064516</v>
      </c>
      <c r="BR219" s="7">
        <f t="shared" si="204"/>
        <v>4.8626045400238942</v>
      </c>
      <c r="BS219">
        <v>25</v>
      </c>
      <c r="BT219" s="2">
        <f t="shared" si="205"/>
        <v>0.40322580645161288</v>
      </c>
      <c r="BU219" s="7">
        <f t="shared" si="206"/>
        <v>2.064516129032258</v>
      </c>
      <c r="BV219">
        <v>32</v>
      </c>
      <c r="BW219" s="2">
        <f t="shared" si="207"/>
        <v>0.5161290322580645</v>
      </c>
      <c r="BX219" s="7">
        <f t="shared" si="190"/>
        <v>5.32258064516129</v>
      </c>
      <c r="BY219">
        <v>0</v>
      </c>
      <c r="BZ219" s="2">
        <f t="shared" si="208"/>
        <v>0</v>
      </c>
      <c r="CA219" s="7">
        <f t="shared" si="209"/>
        <v>0</v>
      </c>
      <c r="CB219">
        <v>0.246</v>
      </c>
      <c r="CC219" s="7">
        <f t="shared" si="210"/>
        <v>4.6666666666666661</v>
      </c>
      <c r="CD219">
        <v>0.74</v>
      </c>
      <c r="CE219" s="7">
        <f t="shared" si="211"/>
        <v>3.5000000000000004</v>
      </c>
    </row>
    <row r="220" spans="16:83" x14ac:dyDescent="0.25">
      <c r="P220"/>
      <c r="R220"/>
      <c r="AQ220" t="s">
        <v>58</v>
      </c>
      <c r="AR220" s="7">
        <f t="shared" si="191"/>
        <v>13.376329534662865</v>
      </c>
      <c r="AS220">
        <v>39</v>
      </c>
      <c r="AT220">
        <v>5</v>
      </c>
      <c r="AU220" s="2">
        <f t="shared" si="192"/>
        <v>0.12820512820512819</v>
      </c>
      <c r="AV220" s="7">
        <f t="shared" si="193"/>
        <v>3.6372269705603033</v>
      </c>
      <c r="AW220">
        <v>17</v>
      </c>
      <c r="AX220" s="2">
        <f t="shared" si="194"/>
        <v>0.4358974358974359</v>
      </c>
      <c r="AY220" s="7">
        <f t="shared" si="195"/>
        <v>2.7179487179487181</v>
      </c>
      <c r="AZ220">
        <v>12</v>
      </c>
      <c r="BA220" s="2">
        <f t="shared" si="196"/>
        <v>0.30769230769230771</v>
      </c>
      <c r="BB220" s="7">
        <f t="shared" si="197"/>
        <v>1.1538461538461542</v>
      </c>
      <c r="BC220">
        <v>1</v>
      </c>
      <c r="BD220" s="2">
        <f t="shared" si="198"/>
        <v>2.564102564102564E-2</v>
      </c>
      <c r="BE220" s="7">
        <f t="shared" si="199"/>
        <v>1.0256410256410255</v>
      </c>
      <c r="BF220">
        <v>0.216</v>
      </c>
      <c r="BG220" s="7">
        <f t="shared" si="200"/>
        <v>2.1666666666666665</v>
      </c>
      <c r="BH220">
        <v>0.70699999999999996</v>
      </c>
      <c r="BI220" s="7">
        <f t="shared" si="201"/>
        <v>2.6749999999999998</v>
      </c>
      <c r="BM220" t="s">
        <v>668</v>
      </c>
      <c r="BN220" s="7">
        <f t="shared" si="202"/>
        <v>20.391317260656887</v>
      </c>
      <c r="BO220">
        <v>53</v>
      </c>
      <c r="BP220">
        <v>10</v>
      </c>
      <c r="BQ220" s="2">
        <f t="shared" si="203"/>
        <v>0.18867924528301888</v>
      </c>
      <c r="BR220" s="7">
        <f t="shared" si="204"/>
        <v>5.8770090845562546</v>
      </c>
      <c r="BS220">
        <v>23</v>
      </c>
      <c r="BT220" s="2">
        <f t="shared" si="205"/>
        <v>0.43396226415094341</v>
      </c>
      <c r="BU220" s="7">
        <f t="shared" si="206"/>
        <v>2.6792452830188687</v>
      </c>
      <c r="BV220">
        <v>29</v>
      </c>
      <c r="BW220" s="2">
        <f t="shared" si="207"/>
        <v>0.54716981132075471</v>
      </c>
      <c r="BX220" s="7">
        <f t="shared" si="190"/>
        <v>5.9433962264150946</v>
      </c>
      <c r="BY220">
        <v>0</v>
      </c>
      <c r="BZ220" s="2">
        <f t="shared" si="208"/>
        <v>0</v>
      </c>
      <c r="CA220" s="7">
        <f t="shared" si="209"/>
        <v>0</v>
      </c>
      <c r="CB220">
        <v>0.219</v>
      </c>
      <c r="CC220" s="7">
        <f t="shared" si="210"/>
        <v>2.4166666666666665</v>
      </c>
      <c r="CD220">
        <v>0.73899999999999999</v>
      </c>
      <c r="CE220" s="7">
        <f t="shared" si="211"/>
        <v>3.4750000000000005</v>
      </c>
    </row>
    <row r="221" spans="16:83" x14ac:dyDescent="0.25">
      <c r="P221"/>
      <c r="R221"/>
      <c r="AQ221" t="s">
        <v>284</v>
      </c>
      <c r="AR221" s="7">
        <f t="shared" si="191"/>
        <v>13.366666666666667</v>
      </c>
      <c r="AS221">
        <v>50</v>
      </c>
      <c r="AT221">
        <v>1</v>
      </c>
      <c r="AU221" s="2">
        <f t="shared" si="192"/>
        <v>0.02</v>
      </c>
      <c r="AV221" s="7">
        <f t="shared" si="193"/>
        <v>0</v>
      </c>
      <c r="AW221">
        <v>23</v>
      </c>
      <c r="AX221" s="2">
        <f t="shared" si="194"/>
        <v>0.46</v>
      </c>
      <c r="AY221" s="7">
        <f t="shared" si="195"/>
        <v>3.2000000000000006</v>
      </c>
      <c r="AZ221">
        <v>12</v>
      </c>
      <c r="BA221" s="2">
        <f t="shared" si="196"/>
        <v>0.24</v>
      </c>
      <c r="BB221" s="7">
        <f t="shared" si="197"/>
        <v>1</v>
      </c>
      <c r="BC221">
        <v>5</v>
      </c>
      <c r="BD221" s="2">
        <f t="shared" si="198"/>
        <v>0.1</v>
      </c>
      <c r="BE221" s="7">
        <f t="shared" si="199"/>
        <v>4</v>
      </c>
      <c r="BF221">
        <v>0.24</v>
      </c>
      <c r="BG221" s="7">
        <f t="shared" si="200"/>
        <v>4.1666666666666661</v>
      </c>
      <c r="BH221">
        <v>0.58399999999999996</v>
      </c>
      <c r="BI221" s="7">
        <f t="shared" si="201"/>
        <v>1</v>
      </c>
      <c r="BM221" t="s">
        <v>94</v>
      </c>
      <c r="BN221" s="7">
        <f t="shared" si="202"/>
        <v>20.385544499723604</v>
      </c>
      <c r="BO221">
        <v>67</v>
      </c>
      <c r="BP221">
        <v>7</v>
      </c>
      <c r="BQ221" s="2">
        <f t="shared" si="203"/>
        <v>0.1044776119402985</v>
      </c>
      <c r="BR221" s="7">
        <f t="shared" si="204"/>
        <v>2.7584300718629073</v>
      </c>
      <c r="BS221">
        <v>29</v>
      </c>
      <c r="BT221" s="2">
        <f t="shared" si="205"/>
        <v>0.43283582089552236</v>
      </c>
      <c r="BU221" s="7">
        <f t="shared" si="206"/>
        <v>2.6567164179104474</v>
      </c>
      <c r="BV221">
        <v>31</v>
      </c>
      <c r="BW221" s="2">
        <f t="shared" si="207"/>
        <v>0.46268656716417911</v>
      </c>
      <c r="BX221" s="7">
        <f t="shared" si="190"/>
        <v>4.2537313432835822</v>
      </c>
      <c r="BY221">
        <v>0</v>
      </c>
      <c r="BZ221" s="2">
        <f t="shared" si="208"/>
        <v>0</v>
      </c>
      <c r="CA221" s="7">
        <f t="shared" si="209"/>
        <v>0</v>
      </c>
      <c r="CB221">
        <v>0.27300000000000002</v>
      </c>
      <c r="CC221" s="7">
        <f t="shared" si="210"/>
        <v>6.9166666666666687</v>
      </c>
      <c r="CD221">
        <v>0.752</v>
      </c>
      <c r="CE221" s="7">
        <f t="shared" si="211"/>
        <v>3.8000000000000007</v>
      </c>
    </row>
    <row r="222" spans="16:83" x14ac:dyDescent="0.25">
      <c r="P222"/>
      <c r="R222"/>
      <c r="AQ222" t="s">
        <v>44</v>
      </c>
      <c r="AR222" s="7">
        <f t="shared" si="191"/>
        <v>13.237570621468928</v>
      </c>
      <c r="AS222">
        <v>59</v>
      </c>
      <c r="AT222">
        <v>6</v>
      </c>
      <c r="AU222" s="2">
        <f t="shared" si="192"/>
        <v>0.10169491525423729</v>
      </c>
      <c r="AV222" s="7">
        <f t="shared" si="193"/>
        <v>2.6553672316384178</v>
      </c>
      <c r="AW222">
        <v>22</v>
      </c>
      <c r="AX222" s="2">
        <f t="shared" si="194"/>
        <v>0.3728813559322034</v>
      </c>
      <c r="AY222" s="7">
        <f t="shared" si="195"/>
        <v>1.4576271186440681</v>
      </c>
      <c r="AZ222">
        <v>25</v>
      </c>
      <c r="BA222" s="2">
        <f t="shared" si="196"/>
        <v>0.42372881355932202</v>
      </c>
      <c r="BB222" s="7">
        <f t="shared" si="197"/>
        <v>3.4745762711864403</v>
      </c>
      <c r="BC222">
        <v>0</v>
      </c>
      <c r="BD222" s="2">
        <f t="shared" si="198"/>
        <v>0</v>
      </c>
      <c r="BE222" s="7">
        <f t="shared" si="199"/>
        <v>0</v>
      </c>
      <c r="BF222">
        <v>0.22</v>
      </c>
      <c r="BG222" s="7">
        <f t="shared" si="200"/>
        <v>2.5</v>
      </c>
      <c r="BH222">
        <v>0.72599999999999998</v>
      </c>
      <c r="BI222" s="7">
        <f t="shared" si="201"/>
        <v>3.15</v>
      </c>
      <c r="BM222" t="s">
        <v>568</v>
      </c>
      <c r="BN222" s="7">
        <f t="shared" si="202"/>
        <v>20.367078189300408</v>
      </c>
      <c r="BO222">
        <v>54</v>
      </c>
      <c r="BP222">
        <v>6</v>
      </c>
      <c r="BQ222" s="2">
        <f t="shared" si="203"/>
        <v>0.1111111111111111</v>
      </c>
      <c r="BR222" s="7">
        <f t="shared" si="204"/>
        <v>3.004115226337448</v>
      </c>
      <c r="BS222">
        <v>27</v>
      </c>
      <c r="BT222" s="2">
        <f t="shared" si="205"/>
        <v>0.5</v>
      </c>
      <c r="BU222" s="7">
        <f t="shared" si="206"/>
        <v>4</v>
      </c>
      <c r="BV222">
        <v>22</v>
      </c>
      <c r="BW222" s="2">
        <f t="shared" si="207"/>
        <v>0.40740740740740738</v>
      </c>
      <c r="BX222" s="7">
        <f t="shared" si="190"/>
        <v>3.1481481481481479</v>
      </c>
      <c r="BY222">
        <v>2</v>
      </c>
      <c r="BZ222" s="2">
        <f t="shared" si="208"/>
        <v>3.7037037037037035E-2</v>
      </c>
      <c r="CA222" s="7">
        <f t="shared" si="209"/>
        <v>1.4814814814814814</v>
      </c>
      <c r="CB222">
        <v>0.26</v>
      </c>
      <c r="CC222" s="7">
        <f t="shared" si="210"/>
        <v>5.8333333333333339</v>
      </c>
      <c r="CD222">
        <v>0.71599999999999997</v>
      </c>
      <c r="CE222" s="7">
        <f t="shared" si="211"/>
        <v>2.9</v>
      </c>
    </row>
    <row r="223" spans="16:83" x14ac:dyDescent="0.25">
      <c r="P223"/>
      <c r="R223"/>
      <c r="AQ223" t="s">
        <v>574</v>
      </c>
      <c r="AR223" s="7">
        <f t="shared" si="191"/>
        <v>13.206172839506177</v>
      </c>
      <c r="AS223">
        <v>39</v>
      </c>
      <c r="AT223">
        <v>2</v>
      </c>
      <c r="AU223" s="2">
        <f t="shared" si="192"/>
        <v>5.128205128205128E-2</v>
      </c>
      <c r="AV223" s="7">
        <f t="shared" si="193"/>
        <v>0.7882241215574548</v>
      </c>
      <c r="AW223">
        <v>16</v>
      </c>
      <c r="AX223" s="2">
        <f t="shared" si="194"/>
        <v>0.41025641025641024</v>
      </c>
      <c r="AY223" s="7">
        <f t="shared" si="195"/>
        <v>2.2051282051282053</v>
      </c>
      <c r="AZ223">
        <v>12</v>
      </c>
      <c r="BA223" s="2">
        <f t="shared" si="196"/>
        <v>0.30769230769230771</v>
      </c>
      <c r="BB223" s="7">
        <f t="shared" si="197"/>
        <v>1.1538461538461542</v>
      </c>
      <c r="BC223">
        <v>1</v>
      </c>
      <c r="BD223" s="2">
        <f t="shared" si="198"/>
        <v>2.564102564102564E-2</v>
      </c>
      <c r="BE223" s="7">
        <f t="shared" si="199"/>
        <v>1.0256410256410255</v>
      </c>
      <c r="BF223">
        <v>0.22700000000000001</v>
      </c>
      <c r="BG223" s="7">
        <f t="shared" si="200"/>
        <v>3.0833333333333339</v>
      </c>
      <c r="BH223">
        <v>0.79800000000000004</v>
      </c>
      <c r="BI223" s="7">
        <f t="shared" si="201"/>
        <v>4.950000000000002</v>
      </c>
      <c r="BM223" t="s">
        <v>149</v>
      </c>
      <c r="BN223" s="7">
        <f t="shared" si="202"/>
        <v>20.344224733207785</v>
      </c>
      <c r="BO223">
        <v>59</v>
      </c>
      <c r="BP223">
        <v>4</v>
      </c>
      <c r="BQ223" s="2">
        <f t="shared" si="203"/>
        <v>6.7796610169491525E-2</v>
      </c>
      <c r="BR223" s="7">
        <f t="shared" si="204"/>
        <v>1.3998744507219083</v>
      </c>
      <c r="BS223">
        <v>28</v>
      </c>
      <c r="BT223" s="2">
        <f t="shared" si="205"/>
        <v>0.47457627118644069</v>
      </c>
      <c r="BU223" s="7">
        <f t="shared" si="206"/>
        <v>3.491525423728814</v>
      </c>
      <c r="BV223">
        <v>20</v>
      </c>
      <c r="BW223" s="2">
        <f t="shared" si="207"/>
        <v>0.33898305084745761</v>
      </c>
      <c r="BX223" s="7">
        <f t="shared" si="190"/>
        <v>1.7796610169491522</v>
      </c>
      <c r="BY223">
        <v>5</v>
      </c>
      <c r="BZ223" s="2">
        <f t="shared" si="208"/>
        <v>8.4745762711864403E-2</v>
      </c>
      <c r="CA223" s="7">
        <f t="shared" si="209"/>
        <v>3.3898305084745761</v>
      </c>
      <c r="CB223">
        <v>0.27200000000000002</v>
      </c>
      <c r="CC223" s="7">
        <f t="shared" si="210"/>
        <v>6.8333333333333348</v>
      </c>
      <c r="CD223">
        <v>0.73799999999999999</v>
      </c>
      <c r="CE223" s="7">
        <f t="shared" si="211"/>
        <v>3.45</v>
      </c>
    </row>
    <row r="224" spans="16:83" x14ac:dyDescent="0.25">
      <c r="P224"/>
      <c r="R224"/>
      <c r="AQ224" t="s">
        <v>600</v>
      </c>
      <c r="AR224" s="7">
        <f t="shared" si="191"/>
        <v>13.198809523809524</v>
      </c>
      <c r="AS224">
        <v>56</v>
      </c>
      <c r="AT224">
        <v>1</v>
      </c>
      <c r="AU224" s="2">
        <f t="shared" si="192"/>
        <v>1.7857142857142856E-2</v>
      </c>
      <c r="AV224" s="7">
        <f t="shared" si="193"/>
        <v>0</v>
      </c>
      <c r="AW224">
        <v>18</v>
      </c>
      <c r="AX224" s="2">
        <f t="shared" si="194"/>
        <v>0.32142857142857145</v>
      </c>
      <c r="AY224" s="7">
        <f t="shared" si="195"/>
        <v>0.42857142857142927</v>
      </c>
      <c r="AZ224">
        <v>10</v>
      </c>
      <c r="BA224" s="2">
        <f t="shared" si="196"/>
        <v>0.17857142857142858</v>
      </c>
      <c r="BB224" s="7">
        <f t="shared" si="197"/>
        <v>1</v>
      </c>
      <c r="BC224">
        <v>9</v>
      </c>
      <c r="BD224" s="2">
        <f t="shared" si="198"/>
        <v>0.16071428571428573</v>
      </c>
      <c r="BE224" s="7">
        <f t="shared" si="199"/>
        <v>6.4285714285714288</v>
      </c>
      <c r="BF224">
        <v>0.24</v>
      </c>
      <c r="BG224" s="7">
        <f t="shared" si="200"/>
        <v>4.1666666666666661</v>
      </c>
      <c r="BH224">
        <v>0.64700000000000002</v>
      </c>
      <c r="BI224" s="7">
        <f t="shared" si="201"/>
        <v>1.1750000000000012</v>
      </c>
      <c r="BM224" t="s">
        <v>153</v>
      </c>
      <c r="BN224" s="7">
        <f t="shared" si="202"/>
        <v>20.31334422657952</v>
      </c>
      <c r="BO224">
        <v>51</v>
      </c>
      <c r="BP224">
        <v>6</v>
      </c>
      <c r="BQ224" s="2">
        <f t="shared" si="203"/>
        <v>0.11764705882352941</v>
      </c>
      <c r="BR224" s="7">
        <f t="shared" si="204"/>
        <v>3.2461873638344225</v>
      </c>
      <c r="BS224">
        <v>23</v>
      </c>
      <c r="BT224" s="2">
        <f t="shared" si="205"/>
        <v>0.45098039215686275</v>
      </c>
      <c r="BU224" s="7">
        <f t="shared" si="206"/>
        <v>3.0196078431372553</v>
      </c>
      <c r="BV224">
        <v>27</v>
      </c>
      <c r="BW224" s="2">
        <f t="shared" si="207"/>
        <v>0.52941176470588236</v>
      </c>
      <c r="BX224" s="7">
        <f t="shared" si="190"/>
        <v>5.5882352941176467</v>
      </c>
      <c r="BY224">
        <v>1</v>
      </c>
      <c r="BZ224" s="2">
        <f t="shared" si="208"/>
        <v>1.9607843137254902E-2</v>
      </c>
      <c r="CA224" s="7">
        <f t="shared" si="209"/>
        <v>0.78431372549019607</v>
      </c>
      <c r="CB224">
        <v>0.247</v>
      </c>
      <c r="CC224" s="7">
        <f t="shared" si="210"/>
        <v>4.75</v>
      </c>
      <c r="CD224">
        <v>0.71699999999999997</v>
      </c>
      <c r="CE224" s="7">
        <f t="shared" si="211"/>
        <v>2.9249999999999998</v>
      </c>
    </row>
    <row r="225" spans="16:83" x14ac:dyDescent="0.25">
      <c r="P225"/>
      <c r="R225"/>
      <c r="AQ225" t="s">
        <v>235</v>
      </c>
      <c r="AR225" s="7">
        <f t="shared" si="191"/>
        <v>13.167233560090706</v>
      </c>
      <c r="AS225">
        <v>49</v>
      </c>
      <c r="AT225">
        <v>6</v>
      </c>
      <c r="AU225" s="2">
        <f t="shared" si="192"/>
        <v>0.12244897959183673</v>
      </c>
      <c r="AV225" s="7">
        <f t="shared" si="193"/>
        <v>3.4240362811791378</v>
      </c>
      <c r="AW225">
        <v>22</v>
      </c>
      <c r="AX225" s="2">
        <f t="shared" si="194"/>
        <v>0.44897959183673469</v>
      </c>
      <c r="AY225" s="7">
        <f t="shared" si="195"/>
        <v>2.9795918367346941</v>
      </c>
      <c r="AZ225">
        <v>18</v>
      </c>
      <c r="BA225" s="2">
        <f t="shared" si="196"/>
        <v>0.36734693877551022</v>
      </c>
      <c r="BB225" s="7">
        <f t="shared" si="197"/>
        <v>2.3469387755102042</v>
      </c>
      <c r="BC225">
        <v>0</v>
      </c>
      <c r="BD225" s="2">
        <f t="shared" si="198"/>
        <v>0</v>
      </c>
      <c r="BE225" s="7">
        <f t="shared" si="199"/>
        <v>0</v>
      </c>
      <c r="BF225">
        <v>0.22500000000000001</v>
      </c>
      <c r="BG225" s="7">
        <f t="shared" si="200"/>
        <v>2.916666666666667</v>
      </c>
      <c r="BH225">
        <v>0.66</v>
      </c>
      <c r="BI225" s="7">
        <f t="shared" si="201"/>
        <v>1.5000000000000013</v>
      </c>
      <c r="BM225" t="s">
        <v>38</v>
      </c>
      <c r="BN225" s="7">
        <f t="shared" si="202"/>
        <v>20.281690561529274</v>
      </c>
      <c r="BO225">
        <v>62</v>
      </c>
      <c r="BP225">
        <v>10</v>
      </c>
      <c r="BQ225" s="2">
        <f t="shared" si="203"/>
        <v>0.16129032258064516</v>
      </c>
      <c r="BR225" s="7">
        <f t="shared" si="204"/>
        <v>4.8626045400238942</v>
      </c>
      <c r="BS225">
        <v>26</v>
      </c>
      <c r="BT225" s="2">
        <f t="shared" si="205"/>
        <v>0.41935483870967744</v>
      </c>
      <c r="BU225" s="7">
        <f t="shared" si="206"/>
        <v>2.3870967741935489</v>
      </c>
      <c r="BV225">
        <v>33</v>
      </c>
      <c r="BW225" s="2">
        <f t="shared" si="207"/>
        <v>0.532258064516129</v>
      </c>
      <c r="BX225" s="7">
        <f t="shared" si="190"/>
        <v>5.6451612903225801</v>
      </c>
      <c r="BY225">
        <v>1</v>
      </c>
      <c r="BZ225" s="2">
        <f t="shared" si="208"/>
        <v>1.6129032258064516E-2</v>
      </c>
      <c r="CA225" s="7">
        <f t="shared" si="209"/>
        <v>0.64516129032258063</v>
      </c>
      <c r="CB225">
        <v>0.222</v>
      </c>
      <c r="CC225" s="7">
        <f t="shared" si="210"/>
        <v>2.6666666666666665</v>
      </c>
      <c r="CD225">
        <v>0.76300000000000001</v>
      </c>
      <c r="CE225" s="7">
        <f t="shared" si="211"/>
        <v>4.0750000000000011</v>
      </c>
    </row>
    <row r="226" spans="16:83" x14ac:dyDescent="0.25">
      <c r="P226"/>
      <c r="R226"/>
      <c r="AQ226" t="s">
        <v>156</v>
      </c>
      <c r="AR226" s="7">
        <f t="shared" si="191"/>
        <v>13.1658615136876</v>
      </c>
      <c r="AS226">
        <v>46</v>
      </c>
      <c r="AT226">
        <v>2</v>
      </c>
      <c r="AU226" s="2">
        <f t="shared" si="192"/>
        <v>4.3478260869565216E-2</v>
      </c>
      <c r="AV226" s="7">
        <f t="shared" si="193"/>
        <v>0.49919484702093397</v>
      </c>
      <c r="AW226">
        <v>19</v>
      </c>
      <c r="AX226" s="2">
        <f t="shared" si="194"/>
        <v>0.41304347826086957</v>
      </c>
      <c r="AY226" s="7">
        <f t="shared" si="195"/>
        <v>2.2608695652173916</v>
      </c>
      <c r="AZ226">
        <v>15</v>
      </c>
      <c r="BA226" s="2">
        <f t="shared" si="196"/>
        <v>0.32608695652173914</v>
      </c>
      <c r="BB226" s="7">
        <f t="shared" si="197"/>
        <v>1.5217391304347827</v>
      </c>
      <c r="BC226">
        <v>6</v>
      </c>
      <c r="BD226" s="2">
        <f t="shared" si="198"/>
        <v>0.13043478260869565</v>
      </c>
      <c r="BE226" s="7">
        <f t="shared" si="199"/>
        <v>5.2173913043478262</v>
      </c>
      <c r="BF226">
        <v>0.222</v>
      </c>
      <c r="BG226" s="7">
        <f t="shared" si="200"/>
        <v>2.6666666666666665</v>
      </c>
      <c r="BH226">
        <v>0.59799999999999998</v>
      </c>
      <c r="BI226" s="7">
        <f t="shared" si="201"/>
        <v>1</v>
      </c>
      <c r="BM226" t="s">
        <v>111</v>
      </c>
      <c r="BN226" s="7">
        <f t="shared" si="202"/>
        <v>20.280026455026459</v>
      </c>
      <c r="BO226">
        <v>70</v>
      </c>
      <c r="BP226">
        <v>8</v>
      </c>
      <c r="BQ226" s="2">
        <f t="shared" si="203"/>
        <v>0.11428571428571428</v>
      </c>
      <c r="BR226" s="7">
        <f t="shared" si="204"/>
        <v>3.1216931216931214</v>
      </c>
      <c r="BS226">
        <v>31</v>
      </c>
      <c r="BT226" s="2">
        <f t="shared" si="205"/>
        <v>0.44285714285714284</v>
      </c>
      <c r="BU226" s="7">
        <f t="shared" si="206"/>
        <v>2.8571428571428568</v>
      </c>
      <c r="BV226">
        <v>32</v>
      </c>
      <c r="BW226" s="2">
        <f t="shared" si="207"/>
        <v>0.45714285714285713</v>
      </c>
      <c r="BX226" s="7">
        <f t="shared" si="190"/>
        <v>4.1428571428571423</v>
      </c>
      <c r="BY226">
        <v>0</v>
      </c>
      <c r="BZ226" s="2">
        <f t="shared" si="208"/>
        <v>0</v>
      </c>
      <c r="CA226" s="7">
        <f t="shared" si="209"/>
        <v>0</v>
      </c>
      <c r="CB226">
        <v>0.26300000000000001</v>
      </c>
      <c r="CC226" s="7">
        <f t="shared" si="210"/>
        <v>6.0833333333333339</v>
      </c>
      <c r="CD226">
        <v>0.76300000000000001</v>
      </c>
      <c r="CE226" s="7">
        <f t="shared" si="211"/>
        <v>4.0750000000000011</v>
      </c>
    </row>
    <row r="227" spans="16:83" x14ac:dyDescent="0.25">
      <c r="P227"/>
      <c r="R227"/>
      <c r="AQ227" t="s">
        <v>571</v>
      </c>
      <c r="AR227" s="7">
        <f t="shared" si="191"/>
        <v>13.073361823361825</v>
      </c>
      <c r="AS227">
        <v>52</v>
      </c>
      <c r="AT227">
        <v>7</v>
      </c>
      <c r="AU227" s="2">
        <f t="shared" si="192"/>
        <v>0.13461538461538461</v>
      </c>
      <c r="AV227" s="7">
        <f t="shared" si="193"/>
        <v>3.8746438746438745</v>
      </c>
      <c r="AW227">
        <v>18</v>
      </c>
      <c r="AX227" s="2">
        <f t="shared" si="194"/>
        <v>0.34615384615384615</v>
      </c>
      <c r="AY227" s="7">
        <f t="shared" si="195"/>
        <v>0.92307692307692313</v>
      </c>
      <c r="AZ227">
        <v>18</v>
      </c>
      <c r="BA227" s="2">
        <f t="shared" si="196"/>
        <v>0.34615384615384615</v>
      </c>
      <c r="BB227" s="7">
        <f t="shared" si="197"/>
        <v>1.9230769230769229</v>
      </c>
      <c r="BC227">
        <v>1</v>
      </c>
      <c r="BD227" s="2">
        <f t="shared" si="198"/>
        <v>1.9230769230769232E-2</v>
      </c>
      <c r="BE227" s="7">
        <f t="shared" si="199"/>
        <v>0.76923076923076927</v>
      </c>
      <c r="BF227">
        <v>0.224</v>
      </c>
      <c r="BG227" s="7">
        <f t="shared" si="200"/>
        <v>2.8333333333333339</v>
      </c>
      <c r="BH227">
        <v>0.71</v>
      </c>
      <c r="BI227" s="7">
        <f t="shared" si="201"/>
        <v>2.7499999999999996</v>
      </c>
      <c r="BM227" t="s">
        <v>606</v>
      </c>
      <c r="BN227" s="7">
        <f t="shared" si="202"/>
        <v>20.272079772079771</v>
      </c>
      <c r="BO227">
        <v>52</v>
      </c>
      <c r="BP227">
        <v>7</v>
      </c>
      <c r="BQ227" s="2">
        <f t="shared" si="203"/>
        <v>0.13461538461538461</v>
      </c>
      <c r="BR227" s="7">
        <f t="shared" si="204"/>
        <v>3.8746438746438745</v>
      </c>
      <c r="BS227">
        <v>24</v>
      </c>
      <c r="BT227" s="2">
        <f t="shared" si="205"/>
        <v>0.46153846153846156</v>
      </c>
      <c r="BU227" s="7">
        <f t="shared" si="206"/>
        <v>3.2307692307692317</v>
      </c>
      <c r="BV227">
        <v>22</v>
      </c>
      <c r="BW227" s="2">
        <f t="shared" si="207"/>
        <v>0.42307692307692307</v>
      </c>
      <c r="BX227" s="7">
        <f t="shared" si="190"/>
        <v>3.4615384615384617</v>
      </c>
      <c r="BY227">
        <v>2</v>
      </c>
      <c r="BZ227" s="2">
        <f t="shared" si="208"/>
        <v>3.8461538461538464E-2</v>
      </c>
      <c r="CA227" s="7">
        <f t="shared" si="209"/>
        <v>1.5384615384615385</v>
      </c>
      <c r="CB227">
        <v>0.24</v>
      </c>
      <c r="CC227" s="7">
        <f t="shared" si="210"/>
        <v>4.1666666666666661</v>
      </c>
      <c r="CD227">
        <v>0.76</v>
      </c>
      <c r="CE227" s="7">
        <f t="shared" si="211"/>
        <v>4.0000000000000009</v>
      </c>
    </row>
    <row r="228" spans="16:83" x14ac:dyDescent="0.25">
      <c r="P228"/>
      <c r="R228"/>
      <c r="AQ228" t="s">
        <v>160</v>
      </c>
      <c r="AR228" s="7">
        <f t="shared" si="191"/>
        <v>13.056920077972707</v>
      </c>
      <c r="AS228">
        <v>76</v>
      </c>
      <c r="AT228">
        <v>10</v>
      </c>
      <c r="AU228" s="2">
        <f t="shared" si="192"/>
        <v>0.13157894736842105</v>
      </c>
      <c r="AV228" s="7">
        <f t="shared" si="193"/>
        <v>3.7621832358674463</v>
      </c>
      <c r="AW228">
        <v>36</v>
      </c>
      <c r="AX228" s="2">
        <f t="shared" si="194"/>
        <v>0.47368421052631576</v>
      </c>
      <c r="AY228" s="7">
        <f t="shared" si="195"/>
        <v>3.4736842105263155</v>
      </c>
      <c r="AZ228">
        <v>32</v>
      </c>
      <c r="BA228" s="2">
        <f t="shared" si="196"/>
        <v>0.42105263157894735</v>
      </c>
      <c r="BB228" s="7">
        <f t="shared" si="197"/>
        <v>3.4210526315789469</v>
      </c>
      <c r="BC228">
        <v>0</v>
      </c>
      <c r="BD228" s="2">
        <f t="shared" si="198"/>
        <v>0</v>
      </c>
      <c r="BE228" s="7">
        <f t="shared" si="199"/>
        <v>0</v>
      </c>
      <c r="BF228">
        <v>0.20499999999999999</v>
      </c>
      <c r="BG228" s="7">
        <f t="shared" si="200"/>
        <v>1.2499999999999989</v>
      </c>
      <c r="BH228">
        <v>0.64600000000000002</v>
      </c>
      <c r="BI228" s="7">
        <f t="shared" si="201"/>
        <v>1.150000000000001</v>
      </c>
      <c r="BM228" t="s">
        <v>635</v>
      </c>
      <c r="BN228" s="7">
        <f t="shared" si="202"/>
        <v>20.254938271604935</v>
      </c>
      <c r="BO228">
        <v>48</v>
      </c>
      <c r="BP228">
        <v>10</v>
      </c>
      <c r="BQ228" s="2">
        <f t="shared" si="203"/>
        <v>0.20833333333333334</v>
      </c>
      <c r="BR228" s="7">
        <f t="shared" si="204"/>
        <v>6.6049382716049383</v>
      </c>
      <c r="BS228">
        <v>22</v>
      </c>
      <c r="BT228" s="2">
        <f t="shared" si="205"/>
        <v>0.45833333333333331</v>
      </c>
      <c r="BU228" s="7">
        <f t="shared" si="206"/>
        <v>3.1666666666666665</v>
      </c>
      <c r="BV228">
        <v>26</v>
      </c>
      <c r="BW228" s="2">
        <f t="shared" si="207"/>
        <v>0.54166666666666663</v>
      </c>
      <c r="BX228" s="7">
        <f t="shared" si="190"/>
        <v>5.8333333333333321</v>
      </c>
      <c r="BY228">
        <v>0</v>
      </c>
      <c r="BZ228" s="2">
        <f t="shared" si="208"/>
        <v>0</v>
      </c>
      <c r="CA228" s="7">
        <f t="shared" si="209"/>
        <v>0</v>
      </c>
      <c r="CB228">
        <v>0.21099999999999999</v>
      </c>
      <c r="CC228" s="7">
        <f t="shared" si="210"/>
        <v>1.7499999999999993</v>
      </c>
      <c r="CD228">
        <v>0.71599999999999997</v>
      </c>
      <c r="CE228" s="7">
        <f t="shared" si="211"/>
        <v>2.9</v>
      </c>
    </row>
    <row r="229" spans="16:83" x14ac:dyDescent="0.25">
      <c r="P229"/>
      <c r="R229"/>
      <c r="AQ229" t="s">
        <v>622</v>
      </c>
      <c r="AR229" s="7">
        <f t="shared" si="191"/>
        <v>13.000379867046533</v>
      </c>
      <c r="AS229">
        <v>39</v>
      </c>
      <c r="AT229">
        <v>4</v>
      </c>
      <c r="AU229" s="2">
        <f t="shared" si="192"/>
        <v>0.10256410256410256</v>
      </c>
      <c r="AV229" s="7">
        <f t="shared" si="193"/>
        <v>2.6875593542260208</v>
      </c>
      <c r="AW229">
        <v>13</v>
      </c>
      <c r="AX229" s="2">
        <f t="shared" si="194"/>
        <v>0.33333333333333331</v>
      </c>
      <c r="AY229" s="7">
        <f t="shared" si="195"/>
        <v>0.66666666666666652</v>
      </c>
      <c r="AZ229">
        <v>14</v>
      </c>
      <c r="BA229" s="2">
        <f t="shared" si="196"/>
        <v>0.35897435897435898</v>
      </c>
      <c r="BB229" s="7">
        <f t="shared" si="197"/>
        <v>2.1794871794871797</v>
      </c>
      <c r="BC229">
        <v>0</v>
      </c>
      <c r="BD229" s="2">
        <f t="shared" si="198"/>
        <v>0</v>
      </c>
      <c r="BE229" s="7">
        <f t="shared" si="199"/>
        <v>0</v>
      </c>
      <c r="BF229">
        <v>0.24299999999999999</v>
      </c>
      <c r="BG229" s="7">
        <f t="shared" si="200"/>
        <v>4.4166666666666661</v>
      </c>
      <c r="BH229">
        <v>0.72199999999999998</v>
      </c>
      <c r="BI229" s="7">
        <f t="shared" si="201"/>
        <v>3.05</v>
      </c>
      <c r="BM229" t="s">
        <v>222</v>
      </c>
      <c r="BN229" s="7">
        <f t="shared" si="202"/>
        <v>20.225284900284901</v>
      </c>
      <c r="BO229">
        <v>65</v>
      </c>
      <c r="BP229">
        <v>11</v>
      </c>
      <c r="BQ229" s="2">
        <f t="shared" si="203"/>
        <v>0.16923076923076924</v>
      </c>
      <c r="BR229" s="7">
        <f t="shared" si="204"/>
        <v>5.1566951566951573</v>
      </c>
      <c r="BS229">
        <v>29</v>
      </c>
      <c r="BT229" s="2">
        <f t="shared" si="205"/>
        <v>0.44615384615384618</v>
      </c>
      <c r="BU229" s="7">
        <f t="shared" si="206"/>
        <v>2.9230769230769238</v>
      </c>
      <c r="BV229">
        <v>31</v>
      </c>
      <c r="BW229" s="2">
        <f t="shared" si="207"/>
        <v>0.47692307692307695</v>
      </c>
      <c r="BX229" s="7">
        <f t="shared" si="190"/>
        <v>4.5384615384615392</v>
      </c>
      <c r="BY229">
        <v>1</v>
      </c>
      <c r="BZ229" s="2">
        <f t="shared" si="208"/>
        <v>1.5384615384615385E-2</v>
      </c>
      <c r="CA229" s="7">
        <f t="shared" si="209"/>
        <v>0.61538461538461542</v>
      </c>
      <c r="CB229">
        <v>0.23699999999999999</v>
      </c>
      <c r="CC229" s="7">
        <f t="shared" si="210"/>
        <v>3.9166666666666656</v>
      </c>
      <c r="CD229">
        <v>0.72299999999999998</v>
      </c>
      <c r="CE229" s="7">
        <f t="shared" si="211"/>
        <v>3.0750000000000002</v>
      </c>
    </row>
    <row r="230" spans="16:83" x14ac:dyDescent="0.25">
      <c r="P230"/>
      <c r="R230"/>
      <c r="AQ230" t="s">
        <v>250</v>
      </c>
      <c r="AR230" s="7">
        <f t="shared" si="191"/>
        <v>12.970998116760832</v>
      </c>
      <c r="AS230">
        <v>59</v>
      </c>
      <c r="AT230">
        <v>3</v>
      </c>
      <c r="AU230" s="2">
        <f t="shared" si="192"/>
        <v>5.0847457627118647E-2</v>
      </c>
      <c r="AV230" s="7">
        <f t="shared" si="193"/>
        <v>0.77212806026365366</v>
      </c>
      <c r="AW230">
        <v>20</v>
      </c>
      <c r="AX230" s="2">
        <f t="shared" si="194"/>
        <v>0.33898305084745761</v>
      </c>
      <c r="AY230" s="7">
        <f t="shared" si="195"/>
        <v>0.77966101694915246</v>
      </c>
      <c r="AZ230">
        <v>19</v>
      </c>
      <c r="BA230" s="2">
        <f t="shared" si="196"/>
        <v>0.32203389830508472</v>
      </c>
      <c r="BB230" s="7">
        <f t="shared" si="197"/>
        <v>1.4406779661016944</v>
      </c>
      <c r="BC230">
        <v>4</v>
      </c>
      <c r="BD230" s="2">
        <f t="shared" si="198"/>
        <v>6.7796610169491525E-2</v>
      </c>
      <c r="BE230" s="7">
        <f t="shared" si="199"/>
        <v>2.7118644067796609</v>
      </c>
      <c r="BF230">
        <v>0.255</v>
      </c>
      <c r="BG230" s="7">
        <f t="shared" si="200"/>
        <v>5.4166666666666679</v>
      </c>
      <c r="BH230">
        <v>0.67400000000000004</v>
      </c>
      <c r="BI230" s="7">
        <f t="shared" si="201"/>
        <v>1.8500000000000016</v>
      </c>
      <c r="BM230" t="s">
        <v>645</v>
      </c>
      <c r="BN230" s="7">
        <f t="shared" si="202"/>
        <v>20.203752436647179</v>
      </c>
      <c r="BO230">
        <v>38</v>
      </c>
      <c r="BP230">
        <v>4</v>
      </c>
      <c r="BQ230" s="2">
        <f t="shared" si="203"/>
        <v>0.10526315789473684</v>
      </c>
      <c r="BR230" s="7">
        <f t="shared" si="204"/>
        <v>2.7875243664717346</v>
      </c>
      <c r="BS230">
        <v>21</v>
      </c>
      <c r="BT230" s="2">
        <f t="shared" si="205"/>
        <v>0.55263157894736847</v>
      </c>
      <c r="BU230" s="7">
        <f t="shared" si="206"/>
        <v>5.0526315789473699</v>
      </c>
      <c r="BV230">
        <v>15</v>
      </c>
      <c r="BW230" s="2">
        <f t="shared" si="207"/>
        <v>0.39473684210526316</v>
      </c>
      <c r="BX230" s="7">
        <f t="shared" si="190"/>
        <v>2.8947368421052633</v>
      </c>
      <c r="BY230">
        <v>4</v>
      </c>
      <c r="BZ230" s="2">
        <f t="shared" si="208"/>
        <v>0.10526315789473684</v>
      </c>
      <c r="CA230" s="7">
        <f t="shared" si="209"/>
        <v>4.2105263157894735</v>
      </c>
      <c r="CB230">
        <v>0.23</v>
      </c>
      <c r="CC230" s="7">
        <f t="shared" si="210"/>
        <v>3.3333333333333344</v>
      </c>
      <c r="CD230">
        <v>0.67700000000000005</v>
      </c>
      <c r="CE230" s="7">
        <f t="shared" si="211"/>
        <v>1.9250000000000016</v>
      </c>
    </row>
    <row r="231" spans="16:83" x14ac:dyDescent="0.25">
      <c r="P231"/>
      <c r="R231"/>
      <c r="AQ231" t="s">
        <v>594</v>
      </c>
      <c r="AR231" s="7">
        <f t="shared" si="191"/>
        <v>12.876817558299042</v>
      </c>
      <c r="AS231">
        <v>54</v>
      </c>
      <c r="AT231">
        <v>4</v>
      </c>
      <c r="AU231" s="2">
        <f t="shared" si="192"/>
        <v>7.407407407407407E-2</v>
      </c>
      <c r="AV231" s="7">
        <f t="shared" si="193"/>
        <v>1.6323731138545952</v>
      </c>
      <c r="AW231">
        <v>19</v>
      </c>
      <c r="AX231" s="2">
        <f t="shared" si="194"/>
        <v>0.35185185185185186</v>
      </c>
      <c r="AY231" s="7">
        <f t="shared" si="195"/>
        <v>1.0370370370370374</v>
      </c>
      <c r="AZ231">
        <v>12</v>
      </c>
      <c r="BA231" s="2">
        <f t="shared" si="196"/>
        <v>0.22222222222222221</v>
      </c>
      <c r="BB231" s="7">
        <f t="shared" si="197"/>
        <v>1</v>
      </c>
      <c r="BC231">
        <v>10</v>
      </c>
      <c r="BD231" s="2">
        <f t="shared" si="198"/>
        <v>0.18518518518518517</v>
      </c>
      <c r="BE231" s="7">
        <f t="shared" si="199"/>
        <v>7.4074074074074066</v>
      </c>
      <c r="BF231">
        <v>0.16700000000000001</v>
      </c>
      <c r="BG231" s="7">
        <f t="shared" si="200"/>
        <v>0</v>
      </c>
      <c r="BH231">
        <v>0.67200000000000004</v>
      </c>
      <c r="BI231" s="7">
        <f t="shared" si="201"/>
        <v>1.8000000000000016</v>
      </c>
      <c r="BM231" t="s">
        <v>285</v>
      </c>
      <c r="BN231" s="7">
        <f t="shared" si="202"/>
        <v>20.190777051561369</v>
      </c>
      <c r="BO231">
        <v>51</v>
      </c>
      <c r="BP231">
        <v>8</v>
      </c>
      <c r="BQ231" s="2">
        <f t="shared" si="203"/>
        <v>0.15686274509803921</v>
      </c>
      <c r="BR231" s="7">
        <f t="shared" si="204"/>
        <v>4.6986201888162675</v>
      </c>
      <c r="BS231">
        <v>24</v>
      </c>
      <c r="BT231" s="2">
        <f t="shared" si="205"/>
        <v>0.47058823529411764</v>
      </c>
      <c r="BU231" s="7">
        <f t="shared" si="206"/>
        <v>3.4117647058823533</v>
      </c>
      <c r="BV231">
        <v>24</v>
      </c>
      <c r="BW231" s="2">
        <f t="shared" si="207"/>
        <v>0.47058823529411764</v>
      </c>
      <c r="BX231" s="7">
        <f t="shared" si="190"/>
        <v>4.4117647058823533</v>
      </c>
      <c r="BY231">
        <v>2</v>
      </c>
      <c r="BZ231" s="2">
        <f t="shared" si="208"/>
        <v>3.9215686274509803E-2</v>
      </c>
      <c r="CA231" s="7">
        <f t="shared" si="209"/>
        <v>1.5686274509803921</v>
      </c>
      <c r="CB231">
        <v>0.22600000000000001</v>
      </c>
      <c r="CC231" s="7">
        <f t="shared" si="210"/>
        <v>3.0000000000000004</v>
      </c>
      <c r="CD231">
        <v>0.72399999999999998</v>
      </c>
      <c r="CE231" s="7">
        <f t="shared" si="211"/>
        <v>3.1</v>
      </c>
    </row>
    <row r="232" spans="16:83" x14ac:dyDescent="0.25">
      <c r="P232"/>
      <c r="R232"/>
      <c r="AQ232" t="s">
        <v>42</v>
      </c>
      <c r="AR232" s="7">
        <f t="shared" si="191"/>
        <v>12.665254237288135</v>
      </c>
      <c r="AS232">
        <v>59</v>
      </c>
      <c r="AT232">
        <v>6</v>
      </c>
      <c r="AU232" s="2">
        <f t="shared" si="192"/>
        <v>0.10169491525423729</v>
      </c>
      <c r="AV232" s="7">
        <f t="shared" si="193"/>
        <v>2.6553672316384178</v>
      </c>
      <c r="AW232">
        <v>22</v>
      </c>
      <c r="AX232" s="2">
        <f t="shared" si="194"/>
        <v>0.3728813559322034</v>
      </c>
      <c r="AY232" s="7">
        <f t="shared" si="195"/>
        <v>1.4576271186440681</v>
      </c>
      <c r="AZ232">
        <v>22</v>
      </c>
      <c r="BA232" s="2">
        <f t="shared" si="196"/>
        <v>0.3728813559322034</v>
      </c>
      <c r="BB232" s="7">
        <f t="shared" si="197"/>
        <v>2.4576271186440679</v>
      </c>
      <c r="BC232">
        <v>1</v>
      </c>
      <c r="BD232" s="2">
        <f t="shared" si="198"/>
        <v>1.6949152542372881E-2</v>
      </c>
      <c r="BE232" s="7">
        <f t="shared" si="199"/>
        <v>0.67796610169491522</v>
      </c>
      <c r="BF232">
        <v>0.22500000000000001</v>
      </c>
      <c r="BG232" s="7">
        <f t="shared" si="200"/>
        <v>2.916666666666667</v>
      </c>
      <c r="BH232">
        <v>0.7</v>
      </c>
      <c r="BI232" s="7">
        <f t="shared" si="201"/>
        <v>2.4999999999999996</v>
      </c>
      <c r="BM232" t="s">
        <v>644</v>
      </c>
      <c r="BN232" s="7">
        <f t="shared" si="202"/>
        <v>20.174588477366253</v>
      </c>
      <c r="BO232">
        <v>36</v>
      </c>
      <c r="BP232">
        <v>5</v>
      </c>
      <c r="BQ232" s="2">
        <f t="shared" si="203"/>
        <v>0.1388888888888889</v>
      </c>
      <c r="BR232" s="7">
        <f t="shared" si="204"/>
        <v>4.0329218106995883</v>
      </c>
      <c r="BS232">
        <v>16</v>
      </c>
      <c r="BT232" s="2">
        <f t="shared" si="205"/>
        <v>0.44444444444444442</v>
      </c>
      <c r="BU232" s="7">
        <f t="shared" si="206"/>
        <v>2.8888888888888884</v>
      </c>
      <c r="BV232">
        <v>13</v>
      </c>
      <c r="BW232" s="2">
        <f t="shared" si="207"/>
        <v>0.3611111111111111</v>
      </c>
      <c r="BX232" s="7">
        <f t="shared" si="190"/>
        <v>2.2222222222222223</v>
      </c>
      <c r="BY232">
        <v>8</v>
      </c>
      <c r="BZ232" s="2">
        <f t="shared" si="208"/>
        <v>0.22222222222222221</v>
      </c>
      <c r="CA232" s="7">
        <f t="shared" si="209"/>
        <v>8.8888888888888893</v>
      </c>
      <c r="CB232">
        <v>0.20399999999999999</v>
      </c>
      <c r="CC232" s="7">
        <f t="shared" si="210"/>
        <v>1.1666666666666654</v>
      </c>
      <c r="CD232">
        <v>0.63900000000000001</v>
      </c>
      <c r="CE232" s="7">
        <f t="shared" si="211"/>
        <v>0.97500000000000087</v>
      </c>
    </row>
    <row r="233" spans="16:83" x14ac:dyDescent="0.25">
      <c r="P233"/>
      <c r="R233"/>
      <c r="AQ233" t="s">
        <v>172</v>
      </c>
      <c r="AR233" s="7">
        <f t="shared" si="191"/>
        <v>12.548290598290601</v>
      </c>
      <c r="AS233">
        <v>65</v>
      </c>
      <c r="AT233">
        <v>3</v>
      </c>
      <c r="AU233" s="2">
        <f t="shared" si="192"/>
        <v>4.6153846153846156E-2</v>
      </c>
      <c r="AV233" s="7">
        <f t="shared" si="193"/>
        <v>0.59829059829059839</v>
      </c>
      <c r="AW233">
        <v>23</v>
      </c>
      <c r="AX233" s="2">
        <f t="shared" si="194"/>
        <v>0.35384615384615387</v>
      </c>
      <c r="AY233" s="7">
        <f t="shared" si="195"/>
        <v>1.0769230769230775</v>
      </c>
      <c r="AZ233">
        <v>21</v>
      </c>
      <c r="BA233" s="2">
        <f t="shared" si="196"/>
        <v>0.32307692307692309</v>
      </c>
      <c r="BB233" s="7">
        <f t="shared" si="197"/>
        <v>1.4615384615384619</v>
      </c>
      <c r="BC233">
        <v>4</v>
      </c>
      <c r="BD233" s="2">
        <f t="shared" si="198"/>
        <v>6.1538461538461542E-2</v>
      </c>
      <c r="BE233" s="7">
        <f t="shared" si="199"/>
        <v>2.4615384615384617</v>
      </c>
      <c r="BF233">
        <v>0.25900000000000001</v>
      </c>
      <c r="BG233" s="7">
        <f t="shared" si="200"/>
        <v>5.7500000000000009</v>
      </c>
      <c r="BH233">
        <v>0.64800000000000002</v>
      </c>
      <c r="BI233" s="7">
        <f t="shared" si="201"/>
        <v>1.2000000000000011</v>
      </c>
      <c r="BM233" t="s">
        <v>584</v>
      </c>
      <c r="BN233" s="7">
        <f t="shared" si="202"/>
        <v>20.168209876543212</v>
      </c>
      <c r="BO233">
        <v>60</v>
      </c>
      <c r="BP233">
        <v>7</v>
      </c>
      <c r="BQ233" s="2">
        <f t="shared" si="203"/>
        <v>0.11666666666666667</v>
      </c>
      <c r="BR233" s="7">
        <f t="shared" si="204"/>
        <v>3.2098765432098766</v>
      </c>
      <c r="BS233">
        <v>29</v>
      </c>
      <c r="BT233" s="2">
        <f t="shared" si="205"/>
        <v>0.48333333333333334</v>
      </c>
      <c r="BU233" s="7">
        <f t="shared" si="206"/>
        <v>3.666666666666667</v>
      </c>
      <c r="BV233">
        <v>23</v>
      </c>
      <c r="BW233" s="2">
        <f t="shared" si="207"/>
        <v>0.38333333333333336</v>
      </c>
      <c r="BX233" s="7">
        <f t="shared" si="190"/>
        <v>2.666666666666667</v>
      </c>
      <c r="BY233">
        <v>9</v>
      </c>
      <c r="BZ233" s="2">
        <f t="shared" si="208"/>
        <v>0.15</v>
      </c>
      <c r="CA233" s="7">
        <f t="shared" si="209"/>
        <v>6</v>
      </c>
      <c r="CB233">
        <v>0.22600000000000001</v>
      </c>
      <c r="CC233" s="7">
        <f t="shared" si="210"/>
        <v>3.0000000000000004</v>
      </c>
      <c r="CD233">
        <v>0.66500000000000004</v>
      </c>
      <c r="CE233" s="7">
        <f t="shared" si="211"/>
        <v>1.6250000000000013</v>
      </c>
    </row>
    <row r="234" spans="16:83" x14ac:dyDescent="0.25">
      <c r="P234"/>
      <c r="R234"/>
      <c r="AQ234" t="s">
        <v>138</v>
      </c>
      <c r="AR234" s="7">
        <f t="shared" si="191"/>
        <v>12.330645161290324</v>
      </c>
      <c r="AS234">
        <v>62</v>
      </c>
      <c r="AT234">
        <v>6</v>
      </c>
      <c r="AU234" s="2">
        <f t="shared" si="192"/>
        <v>9.6774193548387094E-2</v>
      </c>
      <c r="AV234" s="7">
        <f t="shared" si="193"/>
        <v>2.4731182795698921</v>
      </c>
      <c r="AW234">
        <v>23</v>
      </c>
      <c r="AX234" s="2">
        <f t="shared" si="194"/>
        <v>0.37096774193548387</v>
      </c>
      <c r="AY234" s="7">
        <f t="shared" si="195"/>
        <v>1.4193548387096777</v>
      </c>
      <c r="AZ234">
        <v>23</v>
      </c>
      <c r="BA234" s="2">
        <f t="shared" si="196"/>
        <v>0.37096774193548387</v>
      </c>
      <c r="BB234" s="7">
        <f t="shared" si="197"/>
        <v>2.4193548387096775</v>
      </c>
      <c r="BC234">
        <v>3</v>
      </c>
      <c r="BD234" s="2">
        <f t="shared" si="198"/>
        <v>4.8387096774193547E-2</v>
      </c>
      <c r="BE234" s="7">
        <f t="shared" si="199"/>
        <v>1.935483870967742</v>
      </c>
      <c r="BF234">
        <v>0.22700000000000001</v>
      </c>
      <c r="BG234" s="7">
        <f t="shared" si="200"/>
        <v>3.0833333333333339</v>
      </c>
      <c r="BH234">
        <v>0.59399999999999997</v>
      </c>
      <c r="BI234" s="7">
        <f t="shared" si="201"/>
        <v>1</v>
      </c>
      <c r="BM234" t="s">
        <v>647</v>
      </c>
      <c r="BN234" s="7">
        <f t="shared" si="202"/>
        <v>20.116838134430726</v>
      </c>
      <c r="BO234">
        <v>54</v>
      </c>
      <c r="BP234">
        <v>7</v>
      </c>
      <c r="BQ234" s="2">
        <f t="shared" si="203"/>
        <v>0.12962962962962962</v>
      </c>
      <c r="BR234" s="7">
        <f t="shared" si="204"/>
        <v>3.6899862825788747</v>
      </c>
      <c r="BS234">
        <v>26</v>
      </c>
      <c r="BT234" s="2">
        <f t="shared" si="205"/>
        <v>0.48148148148148145</v>
      </c>
      <c r="BU234" s="7">
        <f t="shared" si="206"/>
        <v>3.6296296296296293</v>
      </c>
      <c r="BV234">
        <v>24</v>
      </c>
      <c r="BW234" s="2">
        <f t="shared" si="207"/>
        <v>0.44444444444444442</v>
      </c>
      <c r="BX234" s="7">
        <f t="shared" si="190"/>
        <v>3.8888888888888884</v>
      </c>
      <c r="BY234">
        <v>0</v>
      </c>
      <c r="BZ234" s="2">
        <f t="shared" si="208"/>
        <v>0</v>
      </c>
      <c r="CA234" s="7">
        <f t="shared" si="209"/>
        <v>0</v>
      </c>
      <c r="CB234">
        <v>0.254</v>
      </c>
      <c r="CC234" s="7">
        <f t="shared" si="210"/>
        <v>5.333333333333333</v>
      </c>
      <c r="CD234">
        <v>0.74299999999999999</v>
      </c>
      <c r="CE234" s="7">
        <f t="shared" si="211"/>
        <v>3.5750000000000002</v>
      </c>
    </row>
    <row r="235" spans="16:83" x14ac:dyDescent="0.25">
      <c r="P235"/>
      <c r="R235"/>
      <c r="AQ235" t="s">
        <v>89</v>
      </c>
      <c r="AR235" s="7">
        <f t="shared" si="191"/>
        <v>12.290211640211643</v>
      </c>
      <c r="AS235">
        <v>70</v>
      </c>
      <c r="AT235">
        <v>7</v>
      </c>
      <c r="AU235" s="2">
        <f t="shared" si="192"/>
        <v>0.1</v>
      </c>
      <c r="AV235" s="7">
        <f t="shared" si="193"/>
        <v>2.5925925925925926</v>
      </c>
      <c r="AW235">
        <v>27</v>
      </c>
      <c r="AX235" s="2">
        <f t="shared" si="194"/>
        <v>0.38571428571428573</v>
      </c>
      <c r="AY235" s="7">
        <f t="shared" si="195"/>
        <v>1.7142857142857149</v>
      </c>
      <c r="AZ235">
        <v>22</v>
      </c>
      <c r="BA235" s="2">
        <f t="shared" si="196"/>
        <v>0.31428571428571428</v>
      </c>
      <c r="BB235" s="7">
        <f t="shared" si="197"/>
        <v>1.2857142857142856</v>
      </c>
      <c r="BC235">
        <v>3</v>
      </c>
      <c r="BD235" s="2">
        <f t="shared" si="198"/>
        <v>4.2857142857142858E-2</v>
      </c>
      <c r="BE235" s="7">
        <f t="shared" si="199"/>
        <v>1.7142857142857144</v>
      </c>
      <c r="BF235">
        <v>0.22700000000000001</v>
      </c>
      <c r="BG235" s="7">
        <f t="shared" si="200"/>
        <v>3.0833333333333339</v>
      </c>
      <c r="BH235">
        <v>0.67600000000000005</v>
      </c>
      <c r="BI235" s="7">
        <f t="shared" si="201"/>
        <v>1.9000000000000017</v>
      </c>
      <c r="BM235" t="s">
        <v>588</v>
      </c>
      <c r="BN235" s="7">
        <f t="shared" si="202"/>
        <v>20.096560846560845</v>
      </c>
      <c r="BO235">
        <v>42</v>
      </c>
      <c r="BP235">
        <v>6</v>
      </c>
      <c r="BQ235" s="2">
        <f t="shared" si="203"/>
        <v>0.14285714285714285</v>
      </c>
      <c r="BR235" s="7">
        <f t="shared" si="204"/>
        <v>4.1798941798941787</v>
      </c>
      <c r="BS235">
        <v>19</v>
      </c>
      <c r="BT235" s="2">
        <f t="shared" si="205"/>
        <v>0.45238095238095238</v>
      </c>
      <c r="BU235" s="7">
        <f t="shared" si="206"/>
        <v>3.0476190476190479</v>
      </c>
      <c r="BV235">
        <v>19</v>
      </c>
      <c r="BW235" s="2">
        <f t="shared" si="207"/>
        <v>0.45238095238095238</v>
      </c>
      <c r="BX235" s="7">
        <f t="shared" si="190"/>
        <v>4.0476190476190474</v>
      </c>
      <c r="BY235">
        <v>2</v>
      </c>
      <c r="BZ235" s="2">
        <f t="shared" si="208"/>
        <v>4.7619047619047616E-2</v>
      </c>
      <c r="CA235" s="7">
        <f t="shared" si="209"/>
        <v>1.9047619047619047</v>
      </c>
      <c r="CB235">
        <v>0.24</v>
      </c>
      <c r="CC235" s="7">
        <f t="shared" si="210"/>
        <v>4.1666666666666661</v>
      </c>
      <c r="CD235">
        <v>0.71</v>
      </c>
      <c r="CE235" s="7">
        <f t="shared" si="211"/>
        <v>2.7499999999999996</v>
      </c>
    </row>
    <row r="236" spans="16:83" x14ac:dyDescent="0.25">
      <c r="P236"/>
      <c r="R236"/>
      <c r="AQ236" t="s">
        <v>180</v>
      </c>
      <c r="AR236" s="7">
        <f t="shared" si="191"/>
        <v>12.212345679012344</v>
      </c>
      <c r="AS236">
        <v>75</v>
      </c>
      <c r="AT236">
        <v>7</v>
      </c>
      <c r="AU236" s="2">
        <f t="shared" si="192"/>
        <v>9.3333333333333338E-2</v>
      </c>
      <c r="AV236" s="7">
        <f t="shared" si="193"/>
        <v>2.3456790123456792</v>
      </c>
      <c r="AW236">
        <v>23</v>
      </c>
      <c r="AX236" s="2">
        <f t="shared" si="194"/>
        <v>0.30666666666666664</v>
      </c>
      <c r="AY236" s="7">
        <f t="shared" si="195"/>
        <v>0.13333333333333308</v>
      </c>
      <c r="AZ236">
        <v>34</v>
      </c>
      <c r="BA236" s="2">
        <f t="shared" si="196"/>
        <v>0.45333333333333331</v>
      </c>
      <c r="BB236" s="7">
        <f t="shared" si="197"/>
        <v>4.0666666666666664</v>
      </c>
      <c r="BC236">
        <v>0</v>
      </c>
      <c r="BD236" s="2">
        <f t="shared" si="198"/>
        <v>0</v>
      </c>
      <c r="BE236" s="7">
        <f t="shared" si="199"/>
        <v>0</v>
      </c>
      <c r="BF236">
        <v>0.246</v>
      </c>
      <c r="BG236" s="7">
        <f t="shared" si="200"/>
        <v>4.6666666666666661</v>
      </c>
      <c r="BH236">
        <v>0.64</v>
      </c>
      <c r="BI236" s="7">
        <f t="shared" si="201"/>
        <v>1.0000000000000009</v>
      </c>
      <c r="BM236" t="s">
        <v>246</v>
      </c>
      <c r="BN236" s="7">
        <f t="shared" si="202"/>
        <v>19.983737610850284</v>
      </c>
      <c r="BO236">
        <v>71</v>
      </c>
      <c r="BP236">
        <v>7</v>
      </c>
      <c r="BQ236" s="2">
        <f t="shared" si="203"/>
        <v>9.8591549295774641E-2</v>
      </c>
      <c r="BR236" s="7">
        <f t="shared" si="204"/>
        <v>2.5404277516953573</v>
      </c>
      <c r="BS236">
        <v>33</v>
      </c>
      <c r="BT236" s="2">
        <f t="shared" si="205"/>
        <v>0.46478873239436619</v>
      </c>
      <c r="BU236" s="7">
        <f t="shared" si="206"/>
        <v>3.295774647887324</v>
      </c>
      <c r="BV236">
        <v>31</v>
      </c>
      <c r="BW236" s="2">
        <f t="shared" si="207"/>
        <v>0.43661971830985913</v>
      </c>
      <c r="BX236" s="7">
        <f t="shared" ref="BX236:BX267" si="212">MAX(1,(MIN(10,(BW236 - 0.25) / (0.75 - 0.25)*10)))</f>
        <v>3.7323943661971826</v>
      </c>
      <c r="BY236">
        <v>3</v>
      </c>
      <c r="BZ236" s="2">
        <f t="shared" si="208"/>
        <v>4.2253521126760563E-2</v>
      </c>
      <c r="CA236" s="7">
        <f t="shared" si="209"/>
        <v>1.6901408450704225</v>
      </c>
      <c r="CB236">
        <v>0.26200000000000001</v>
      </c>
      <c r="CC236" s="7">
        <f t="shared" si="210"/>
        <v>6.0000000000000009</v>
      </c>
      <c r="CD236">
        <v>0.70899999999999996</v>
      </c>
      <c r="CE236" s="7">
        <f t="shared" si="211"/>
        <v>2.7249999999999996</v>
      </c>
    </row>
    <row r="237" spans="16:83" x14ac:dyDescent="0.25">
      <c r="P237"/>
      <c r="R237"/>
      <c r="AQ237" t="s">
        <v>93</v>
      </c>
      <c r="AR237" s="7">
        <f t="shared" si="191"/>
        <v>12.162845385067605</v>
      </c>
      <c r="AS237">
        <v>63</v>
      </c>
      <c r="AT237">
        <v>7</v>
      </c>
      <c r="AU237" s="2">
        <f t="shared" si="192"/>
        <v>0.1111111111111111</v>
      </c>
      <c r="AV237" s="7">
        <f t="shared" si="193"/>
        <v>3.004115226337448</v>
      </c>
      <c r="AW237">
        <v>22</v>
      </c>
      <c r="AX237" s="2">
        <f t="shared" si="194"/>
        <v>0.34920634920634919</v>
      </c>
      <c r="AY237" s="7">
        <f t="shared" si="195"/>
        <v>0.98412698412698396</v>
      </c>
      <c r="AZ237">
        <v>25</v>
      </c>
      <c r="BA237" s="2">
        <f t="shared" si="196"/>
        <v>0.3968253968253968</v>
      </c>
      <c r="BB237" s="7">
        <f t="shared" si="197"/>
        <v>2.9365079365079358</v>
      </c>
      <c r="BC237">
        <v>3</v>
      </c>
      <c r="BD237" s="2">
        <f t="shared" si="198"/>
        <v>4.7619047619047616E-2</v>
      </c>
      <c r="BE237" s="7">
        <f t="shared" si="199"/>
        <v>1.9047619047619047</v>
      </c>
      <c r="BF237">
        <v>0.218</v>
      </c>
      <c r="BG237" s="7">
        <f t="shared" si="200"/>
        <v>2.333333333333333</v>
      </c>
      <c r="BH237">
        <v>0.63100000000000001</v>
      </c>
      <c r="BI237" s="7">
        <f t="shared" si="201"/>
        <v>1</v>
      </c>
      <c r="BM237" t="s">
        <v>182</v>
      </c>
      <c r="BN237" s="7">
        <f t="shared" si="202"/>
        <v>19.969108964036501</v>
      </c>
      <c r="BO237">
        <v>69</v>
      </c>
      <c r="BP237">
        <v>5</v>
      </c>
      <c r="BQ237" s="2">
        <f t="shared" si="203"/>
        <v>7.2463768115942032E-2</v>
      </c>
      <c r="BR237" s="7">
        <f t="shared" si="204"/>
        <v>1.5727321524422975</v>
      </c>
      <c r="BS237">
        <v>29</v>
      </c>
      <c r="BT237" s="2">
        <f t="shared" si="205"/>
        <v>0.42028985507246375</v>
      </c>
      <c r="BU237" s="7">
        <f t="shared" si="206"/>
        <v>2.4057971014492754</v>
      </c>
      <c r="BV237">
        <v>28</v>
      </c>
      <c r="BW237" s="2">
        <f t="shared" si="207"/>
        <v>0.40579710144927539</v>
      </c>
      <c r="BX237" s="7">
        <f t="shared" si="212"/>
        <v>3.1159420289855078</v>
      </c>
      <c r="BY237">
        <v>7</v>
      </c>
      <c r="BZ237" s="2">
        <f t="shared" si="208"/>
        <v>0.10144927536231885</v>
      </c>
      <c r="CA237" s="7">
        <f t="shared" si="209"/>
        <v>4.0579710144927539</v>
      </c>
      <c r="CB237">
        <v>0.26100000000000001</v>
      </c>
      <c r="CC237" s="7">
        <f t="shared" si="210"/>
        <v>5.9166666666666679</v>
      </c>
      <c r="CD237">
        <v>0.71599999999999997</v>
      </c>
      <c r="CE237" s="7">
        <f t="shared" si="211"/>
        <v>2.9</v>
      </c>
    </row>
    <row r="238" spans="16:83" x14ac:dyDescent="0.25">
      <c r="P238"/>
      <c r="R238"/>
      <c r="AQ238" t="s">
        <v>628</v>
      </c>
      <c r="AR238" s="7">
        <f t="shared" si="191"/>
        <v>12.084544159544162</v>
      </c>
      <c r="AS238">
        <v>52</v>
      </c>
      <c r="AT238">
        <v>2</v>
      </c>
      <c r="AU238" s="2">
        <f t="shared" si="192"/>
        <v>3.8461538461538464E-2</v>
      </c>
      <c r="AV238" s="7">
        <f t="shared" si="193"/>
        <v>0.31339031339031348</v>
      </c>
      <c r="AW238">
        <v>19</v>
      </c>
      <c r="AX238" s="2">
        <f t="shared" si="194"/>
        <v>0.36538461538461536</v>
      </c>
      <c r="AY238" s="7">
        <f t="shared" si="195"/>
        <v>1.3076923076923075</v>
      </c>
      <c r="AZ238">
        <v>14</v>
      </c>
      <c r="BA238" s="2">
        <f t="shared" si="196"/>
        <v>0.26923076923076922</v>
      </c>
      <c r="BB238" s="7">
        <f t="shared" si="197"/>
        <v>1</v>
      </c>
      <c r="BC238">
        <v>2</v>
      </c>
      <c r="BD238" s="2">
        <f t="shared" si="198"/>
        <v>3.8461538461538464E-2</v>
      </c>
      <c r="BE238" s="7">
        <f t="shared" si="199"/>
        <v>1.5384615384615385</v>
      </c>
      <c r="BF238">
        <v>0.26200000000000001</v>
      </c>
      <c r="BG238" s="7">
        <f t="shared" si="200"/>
        <v>6.0000000000000009</v>
      </c>
      <c r="BH238">
        <v>0.67700000000000005</v>
      </c>
      <c r="BI238" s="7">
        <f t="shared" si="201"/>
        <v>1.9250000000000016</v>
      </c>
      <c r="BM238" t="s">
        <v>211</v>
      </c>
      <c r="BN238" s="7">
        <f t="shared" si="202"/>
        <v>19.952941176470588</v>
      </c>
      <c r="BO238">
        <v>85</v>
      </c>
      <c r="BP238">
        <v>2</v>
      </c>
      <c r="BQ238" s="2">
        <f t="shared" si="203"/>
        <v>2.3529411764705882E-2</v>
      </c>
      <c r="BR238" s="7">
        <f t="shared" si="204"/>
        <v>0</v>
      </c>
      <c r="BS238">
        <v>46</v>
      </c>
      <c r="BT238" s="2">
        <f t="shared" si="205"/>
        <v>0.54117647058823526</v>
      </c>
      <c r="BU238" s="7">
        <f t="shared" si="206"/>
        <v>4.8235294117647056</v>
      </c>
      <c r="BV238">
        <v>19</v>
      </c>
      <c r="BW238" s="2">
        <f t="shared" si="207"/>
        <v>0.22352941176470589</v>
      </c>
      <c r="BX238" s="7">
        <f t="shared" si="212"/>
        <v>1</v>
      </c>
      <c r="BY238">
        <v>16</v>
      </c>
      <c r="BZ238" s="2">
        <f t="shared" si="208"/>
        <v>0.18823529411764706</v>
      </c>
      <c r="CA238" s="7">
        <f t="shared" si="209"/>
        <v>7.5294117647058822</v>
      </c>
      <c r="CB238">
        <v>0.253</v>
      </c>
      <c r="CC238" s="7">
        <f t="shared" si="210"/>
        <v>5.25</v>
      </c>
      <c r="CD238">
        <v>0.65400000000000003</v>
      </c>
      <c r="CE238" s="7">
        <f t="shared" si="211"/>
        <v>1.3500000000000012</v>
      </c>
    </row>
    <row r="239" spans="16:83" x14ac:dyDescent="0.25">
      <c r="P239"/>
      <c r="R239"/>
      <c r="AQ239" t="s">
        <v>207</v>
      </c>
      <c r="AR239" s="7">
        <f t="shared" si="191"/>
        <v>12.041452991452992</v>
      </c>
      <c r="AS239">
        <v>65</v>
      </c>
      <c r="AT239">
        <v>9</v>
      </c>
      <c r="AU239" s="2">
        <f t="shared" si="192"/>
        <v>0.13846153846153847</v>
      </c>
      <c r="AV239" s="7">
        <f t="shared" si="193"/>
        <v>4.017094017094017</v>
      </c>
      <c r="AW239">
        <v>20</v>
      </c>
      <c r="AX239" s="2">
        <f t="shared" si="194"/>
        <v>0.30769230769230771</v>
      </c>
      <c r="AY239" s="7">
        <f t="shared" si="195"/>
        <v>0.15384615384615441</v>
      </c>
      <c r="AZ239">
        <v>31</v>
      </c>
      <c r="BA239" s="2">
        <f t="shared" si="196"/>
        <v>0.47692307692307695</v>
      </c>
      <c r="BB239" s="7">
        <f t="shared" si="197"/>
        <v>4.5384615384615392</v>
      </c>
      <c r="BC239">
        <v>1</v>
      </c>
      <c r="BD239" s="2">
        <f t="shared" si="198"/>
        <v>1.5384615384615385E-2</v>
      </c>
      <c r="BE239" s="7">
        <f t="shared" si="199"/>
        <v>0.61538461538461542</v>
      </c>
      <c r="BF239">
        <v>0.20699999999999999</v>
      </c>
      <c r="BG239" s="7">
        <f t="shared" si="200"/>
        <v>1.4166666666666659</v>
      </c>
      <c r="BH239">
        <v>0.65200000000000002</v>
      </c>
      <c r="BI239" s="7">
        <f t="shared" si="201"/>
        <v>1.3000000000000012</v>
      </c>
      <c r="BM239" t="s">
        <v>96</v>
      </c>
      <c r="BN239" s="7">
        <f t="shared" si="202"/>
        <v>19.817701525054467</v>
      </c>
      <c r="BO239">
        <v>68</v>
      </c>
      <c r="BP239">
        <v>7</v>
      </c>
      <c r="BQ239" s="2">
        <f t="shared" si="203"/>
        <v>0.10294117647058823</v>
      </c>
      <c r="BR239" s="7">
        <f t="shared" si="204"/>
        <v>2.7015250544662308</v>
      </c>
      <c r="BS239">
        <v>26</v>
      </c>
      <c r="BT239" s="2">
        <f t="shared" si="205"/>
        <v>0.38235294117647056</v>
      </c>
      <c r="BU239" s="7">
        <f t="shared" si="206"/>
        <v>1.6470588235294115</v>
      </c>
      <c r="BV239">
        <v>33</v>
      </c>
      <c r="BW239" s="2">
        <f t="shared" si="207"/>
        <v>0.48529411764705882</v>
      </c>
      <c r="BX239" s="7">
        <f t="shared" si="212"/>
        <v>4.7058823529411766</v>
      </c>
      <c r="BY239">
        <v>1</v>
      </c>
      <c r="BZ239" s="2">
        <f t="shared" si="208"/>
        <v>1.4705882352941176E-2</v>
      </c>
      <c r="CA239" s="7">
        <f t="shared" si="209"/>
        <v>0.58823529411764708</v>
      </c>
      <c r="CB239">
        <v>0.26500000000000001</v>
      </c>
      <c r="CC239" s="7">
        <f t="shared" si="210"/>
        <v>6.2500000000000009</v>
      </c>
      <c r="CD239">
        <v>0.75700000000000001</v>
      </c>
      <c r="CE239" s="7">
        <f t="shared" si="211"/>
        <v>3.9250000000000007</v>
      </c>
    </row>
    <row r="240" spans="16:83" x14ac:dyDescent="0.25">
      <c r="P240"/>
      <c r="R240"/>
      <c r="AQ240" t="s">
        <v>218</v>
      </c>
      <c r="AR240" s="7">
        <f t="shared" si="191"/>
        <v>12.040123456790123</v>
      </c>
      <c r="AS240">
        <v>60</v>
      </c>
      <c r="AT240">
        <v>2</v>
      </c>
      <c r="AU240" s="2">
        <f t="shared" si="192"/>
        <v>3.3333333333333333E-2</v>
      </c>
      <c r="AV240" s="7">
        <f t="shared" si="193"/>
        <v>0.1234567901234568</v>
      </c>
      <c r="AW240">
        <v>20</v>
      </c>
      <c r="AX240" s="2">
        <f t="shared" si="194"/>
        <v>0.33333333333333331</v>
      </c>
      <c r="AY240" s="7">
        <f t="shared" si="195"/>
        <v>0.66666666666666652</v>
      </c>
      <c r="AZ240">
        <v>19</v>
      </c>
      <c r="BA240" s="2">
        <f t="shared" si="196"/>
        <v>0.31666666666666665</v>
      </c>
      <c r="BB240" s="7">
        <f t="shared" si="197"/>
        <v>1.333333333333333</v>
      </c>
      <c r="BC240">
        <v>6</v>
      </c>
      <c r="BD240" s="2">
        <f t="shared" si="198"/>
        <v>0.1</v>
      </c>
      <c r="BE240" s="7">
        <f t="shared" si="199"/>
        <v>4</v>
      </c>
      <c r="BF240">
        <v>0.249</v>
      </c>
      <c r="BG240" s="7">
        <f t="shared" si="200"/>
        <v>4.9166666666666661</v>
      </c>
      <c r="BH240">
        <v>0.623</v>
      </c>
      <c r="BI240" s="7">
        <f t="shared" si="201"/>
        <v>1</v>
      </c>
      <c r="BM240" t="s">
        <v>552</v>
      </c>
      <c r="BN240" s="7">
        <f t="shared" si="202"/>
        <v>19.620937873357228</v>
      </c>
      <c r="BO240">
        <v>62</v>
      </c>
      <c r="BP240">
        <v>10</v>
      </c>
      <c r="BQ240" s="2">
        <f t="shared" si="203"/>
        <v>0.16129032258064516</v>
      </c>
      <c r="BR240" s="7">
        <f t="shared" si="204"/>
        <v>4.8626045400238942</v>
      </c>
      <c r="BS240">
        <v>30</v>
      </c>
      <c r="BT240" s="2">
        <f t="shared" si="205"/>
        <v>0.4838709677419355</v>
      </c>
      <c r="BU240" s="7">
        <f t="shared" si="206"/>
        <v>3.67741935483871</v>
      </c>
      <c r="BV240">
        <v>26</v>
      </c>
      <c r="BW240" s="2">
        <f t="shared" si="207"/>
        <v>0.41935483870967744</v>
      </c>
      <c r="BX240" s="7">
        <f t="shared" si="212"/>
        <v>3.3870967741935489</v>
      </c>
      <c r="BY240">
        <v>3</v>
      </c>
      <c r="BZ240" s="2">
        <f t="shared" si="208"/>
        <v>4.8387096774193547E-2</v>
      </c>
      <c r="CA240" s="7">
        <f t="shared" si="209"/>
        <v>1.935483870967742</v>
      </c>
      <c r="CB240">
        <v>0.221</v>
      </c>
      <c r="CC240" s="7">
        <f t="shared" si="210"/>
        <v>2.5833333333333335</v>
      </c>
      <c r="CD240">
        <v>0.72699999999999998</v>
      </c>
      <c r="CE240" s="7">
        <f t="shared" si="211"/>
        <v>3.1749999999999998</v>
      </c>
    </row>
    <row r="241" spans="16:83" x14ac:dyDescent="0.25">
      <c r="P241"/>
      <c r="R241"/>
      <c r="AQ241" t="s">
        <v>20</v>
      </c>
      <c r="AR241" s="7">
        <f t="shared" si="191"/>
        <v>11.9495670995671</v>
      </c>
      <c r="AS241">
        <v>77</v>
      </c>
      <c r="AT241">
        <v>6</v>
      </c>
      <c r="AU241" s="2">
        <f t="shared" si="192"/>
        <v>7.792207792207792E-2</v>
      </c>
      <c r="AV241" s="7">
        <f t="shared" si="193"/>
        <v>1.7748917748917747</v>
      </c>
      <c r="AW241">
        <v>26</v>
      </c>
      <c r="AX241" s="2">
        <f t="shared" si="194"/>
        <v>0.33766233766233766</v>
      </c>
      <c r="AY241" s="7">
        <f t="shared" si="195"/>
        <v>0.7532467532467535</v>
      </c>
      <c r="AZ241">
        <v>33</v>
      </c>
      <c r="BA241" s="2">
        <f t="shared" si="196"/>
        <v>0.42857142857142855</v>
      </c>
      <c r="BB241" s="7">
        <f t="shared" si="197"/>
        <v>3.5714285714285712</v>
      </c>
      <c r="BC241">
        <v>0</v>
      </c>
      <c r="BD241" s="2">
        <f t="shared" si="198"/>
        <v>0</v>
      </c>
      <c r="BE241" s="7">
        <f t="shared" si="199"/>
        <v>0</v>
      </c>
      <c r="BF241">
        <v>0.23200000000000001</v>
      </c>
      <c r="BG241" s="7">
        <f t="shared" si="200"/>
        <v>3.5000000000000009</v>
      </c>
      <c r="BH241">
        <v>0.69399999999999995</v>
      </c>
      <c r="BI241" s="7">
        <f t="shared" si="201"/>
        <v>2.3499999999999992</v>
      </c>
      <c r="BM241" t="s">
        <v>150</v>
      </c>
      <c r="BN241" s="7">
        <f t="shared" si="202"/>
        <v>19.402160493827161</v>
      </c>
      <c r="BO241">
        <v>75</v>
      </c>
      <c r="BP241">
        <v>10</v>
      </c>
      <c r="BQ241" s="2">
        <f t="shared" si="203"/>
        <v>0.13333333333333333</v>
      </c>
      <c r="BR241" s="7">
        <f t="shared" si="204"/>
        <v>3.8271604938271602</v>
      </c>
      <c r="BS241">
        <v>34</v>
      </c>
      <c r="BT241" s="2">
        <f t="shared" si="205"/>
        <v>0.45333333333333331</v>
      </c>
      <c r="BU241" s="7">
        <f t="shared" si="206"/>
        <v>3.0666666666666664</v>
      </c>
      <c r="BV241">
        <v>31</v>
      </c>
      <c r="BW241" s="2">
        <f t="shared" si="207"/>
        <v>0.41333333333333333</v>
      </c>
      <c r="BX241" s="7">
        <f t="shared" si="212"/>
        <v>3.2666666666666666</v>
      </c>
      <c r="BY241">
        <v>2</v>
      </c>
      <c r="BZ241" s="2">
        <f t="shared" si="208"/>
        <v>2.6666666666666668E-2</v>
      </c>
      <c r="CA241" s="7">
        <f t="shared" si="209"/>
        <v>1.0666666666666667</v>
      </c>
      <c r="CB241">
        <v>0.24399999999999999</v>
      </c>
      <c r="CC241" s="7">
        <f t="shared" si="210"/>
        <v>4.5</v>
      </c>
      <c r="CD241">
        <v>0.747</v>
      </c>
      <c r="CE241" s="7">
        <f t="shared" si="211"/>
        <v>3.6750000000000007</v>
      </c>
    </row>
    <row r="242" spans="16:83" x14ac:dyDescent="0.25">
      <c r="P242"/>
      <c r="R242"/>
      <c r="AQ242" t="s">
        <v>654</v>
      </c>
      <c r="AR242" s="7">
        <f t="shared" si="191"/>
        <v>11.748770491803283</v>
      </c>
      <c r="AS242">
        <v>61</v>
      </c>
      <c r="AT242">
        <v>3</v>
      </c>
      <c r="AU242" s="2">
        <f t="shared" si="192"/>
        <v>4.9180327868852458E-2</v>
      </c>
      <c r="AV242" s="7">
        <f t="shared" si="193"/>
        <v>0.71038251366120209</v>
      </c>
      <c r="AW242">
        <v>19</v>
      </c>
      <c r="AX242" s="2">
        <f t="shared" si="194"/>
        <v>0.31147540983606559</v>
      </c>
      <c r="AY242" s="7">
        <f t="shared" si="195"/>
        <v>0.22950819672131195</v>
      </c>
      <c r="AZ242">
        <v>11</v>
      </c>
      <c r="BA242" s="2">
        <f t="shared" si="196"/>
        <v>0.18032786885245902</v>
      </c>
      <c r="BB242" s="7">
        <f t="shared" si="197"/>
        <v>1</v>
      </c>
      <c r="BC242">
        <v>3</v>
      </c>
      <c r="BD242" s="2">
        <f t="shared" si="198"/>
        <v>4.9180327868852458E-2</v>
      </c>
      <c r="BE242" s="7">
        <f t="shared" si="199"/>
        <v>1.9672131147540983</v>
      </c>
      <c r="BF242">
        <v>0.25800000000000001</v>
      </c>
      <c r="BG242" s="7">
        <f t="shared" si="200"/>
        <v>5.6666666666666679</v>
      </c>
      <c r="BH242">
        <v>0.68700000000000006</v>
      </c>
      <c r="BI242" s="7">
        <f t="shared" si="201"/>
        <v>2.175000000000002</v>
      </c>
      <c r="BM242" t="s">
        <v>643</v>
      </c>
      <c r="BN242" s="7">
        <f t="shared" si="202"/>
        <v>19.380246913580251</v>
      </c>
      <c r="BO242">
        <v>48</v>
      </c>
      <c r="BP242">
        <v>5</v>
      </c>
      <c r="BQ242" s="2">
        <f t="shared" si="203"/>
        <v>0.10416666666666667</v>
      </c>
      <c r="BR242" s="7">
        <f t="shared" si="204"/>
        <v>2.7469135802469138</v>
      </c>
      <c r="BS242">
        <v>25</v>
      </c>
      <c r="BT242" s="2">
        <f t="shared" si="205"/>
        <v>0.52083333333333337</v>
      </c>
      <c r="BU242" s="7">
        <f t="shared" si="206"/>
        <v>4.4166666666666679</v>
      </c>
      <c r="BV242">
        <v>21</v>
      </c>
      <c r="BW242" s="2">
        <f t="shared" si="207"/>
        <v>0.4375</v>
      </c>
      <c r="BX242" s="7">
        <f t="shared" si="212"/>
        <v>3.75</v>
      </c>
      <c r="BY242">
        <v>5</v>
      </c>
      <c r="BZ242" s="2">
        <f t="shared" si="208"/>
        <v>0.10416666666666667</v>
      </c>
      <c r="CA242" s="7">
        <f t="shared" si="209"/>
        <v>4.166666666666667</v>
      </c>
      <c r="CB242">
        <v>0.22900000000000001</v>
      </c>
      <c r="CC242" s="7">
        <f t="shared" si="210"/>
        <v>3.2500000000000009</v>
      </c>
      <c r="CD242">
        <v>0.64200000000000002</v>
      </c>
      <c r="CE242" s="7">
        <f t="shared" si="211"/>
        <v>1.0500000000000009</v>
      </c>
    </row>
    <row r="243" spans="16:83" x14ac:dyDescent="0.25">
      <c r="P243"/>
      <c r="R243"/>
      <c r="AQ243" t="s">
        <v>656</v>
      </c>
      <c r="AR243" s="7">
        <f t="shared" si="191"/>
        <v>11.566666666666666</v>
      </c>
      <c r="AS243">
        <v>51</v>
      </c>
      <c r="AT243">
        <v>0</v>
      </c>
      <c r="AU243" s="2">
        <f t="shared" si="192"/>
        <v>0</v>
      </c>
      <c r="AV243" s="7">
        <f t="shared" si="193"/>
        <v>0</v>
      </c>
      <c r="AW243">
        <v>13</v>
      </c>
      <c r="AX243" s="2">
        <f t="shared" si="194"/>
        <v>0.25490196078431371</v>
      </c>
      <c r="AY243" s="7">
        <f t="shared" si="195"/>
        <v>0</v>
      </c>
      <c r="AZ243">
        <v>6</v>
      </c>
      <c r="BA243" s="2">
        <f t="shared" si="196"/>
        <v>0.11764705882352941</v>
      </c>
      <c r="BB243" s="7">
        <f t="shared" si="197"/>
        <v>1</v>
      </c>
      <c r="BC243">
        <v>0</v>
      </c>
      <c r="BD243" s="2">
        <f t="shared" si="198"/>
        <v>0</v>
      </c>
      <c r="BE243" s="7">
        <f t="shared" si="199"/>
        <v>0</v>
      </c>
      <c r="BF243">
        <v>0.28799999999999998</v>
      </c>
      <c r="BG243" s="7">
        <f t="shared" si="200"/>
        <v>8.1666666666666661</v>
      </c>
      <c r="BH243">
        <v>0.69599999999999995</v>
      </c>
      <c r="BI243" s="7">
        <f t="shared" si="201"/>
        <v>2.3999999999999995</v>
      </c>
      <c r="BM243" t="s">
        <v>553</v>
      </c>
      <c r="BN243" s="7">
        <f t="shared" si="202"/>
        <v>19.369172113289761</v>
      </c>
      <c r="BO243">
        <v>68</v>
      </c>
      <c r="BP243">
        <v>7</v>
      </c>
      <c r="BQ243" s="2">
        <f t="shared" si="203"/>
        <v>0.10294117647058823</v>
      </c>
      <c r="BR243" s="7">
        <f t="shared" si="204"/>
        <v>2.7015250544662308</v>
      </c>
      <c r="BS243">
        <v>28</v>
      </c>
      <c r="BT243" s="2">
        <f t="shared" si="205"/>
        <v>0.41176470588235292</v>
      </c>
      <c r="BU243" s="7">
        <f t="shared" si="206"/>
        <v>2.2352941176470589</v>
      </c>
      <c r="BV243">
        <v>25</v>
      </c>
      <c r="BW243" s="2">
        <f t="shared" si="207"/>
        <v>0.36764705882352944</v>
      </c>
      <c r="BX243" s="7">
        <f t="shared" si="212"/>
        <v>2.3529411764705888</v>
      </c>
      <c r="BY243">
        <v>6</v>
      </c>
      <c r="BZ243" s="2">
        <f t="shared" si="208"/>
        <v>8.8235294117647065E-2</v>
      </c>
      <c r="CA243" s="7">
        <f t="shared" si="209"/>
        <v>3.5294117647058827</v>
      </c>
      <c r="CB243">
        <v>0.253</v>
      </c>
      <c r="CC243" s="7">
        <f t="shared" si="210"/>
        <v>5.25</v>
      </c>
      <c r="CD243">
        <v>0.73199999999999998</v>
      </c>
      <c r="CE243" s="7">
        <f t="shared" si="211"/>
        <v>3.3000000000000003</v>
      </c>
    </row>
    <row r="244" spans="16:83" x14ac:dyDescent="0.25">
      <c r="P244"/>
      <c r="R244"/>
      <c r="AQ244" t="s">
        <v>243</v>
      </c>
      <c r="AR244" s="7">
        <f t="shared" si="191"/>
        <v>11.515271257172667</v>
      </c>
      <c r="AS244">
        <v>71</v>
      </c>
      <c r="AT244">
        <v>4</v>
      </c>
      <c r="AU244" s="2">
        <f t="shared" si="192"/>
        <v>5.6338028169014086E-2</v>
      </c>
      <c r="AV244" s="7">
        <f t="shared" si="193"/>
        <v>0.97548252477829944</v>
      </c>
      <c r="AW244">
        <v>29</v>
      </c>
      <c r="AX244" s="2">
        <f t="shared" si="194"/>
        <v>0.40845070422535212</v>
      </c>
      <c r="AY244" s="7">
        <f t="shared" si="195"/>
        <v>2.1690140845070429</v>
      </c>
      <c r="AZ244">
        <v>25</v>
      </c>
      <c r="BA244" s="2">
        <f t="shared" si="196"/>
        <v>0.352112676056338</v>
      </c>
      <c r="BB244" s="7">
        <f t="shared" si="197"/>
        <v>2.0422535211267601</v>
      </c>
      <c r="BC244">
        <v>4</v>
      </c>
      <c r="BD244" s="2">
        <f t="shared" si="198"/>
        <v>5.6338028169014086E-2</v>
      </c>
      <c r="BE244" s="7">
        <f t="shared" si="199"/>
        <v>2.2535211267605635</v>
      </c>
      <c r="BF244">
        <v>0.223</v>
      </c>
      <c r="BG244" s="7">
        <f t="shared" si="200"/>
        <v>2.75</v>
      </c>
      <c r="BH244">
        <v>0.65300000000000002</v>
      </c>
      <c r="BI244" s="7">
        <f t="shared" si="201"/>
        <v>1.3250000000000011</v>
      </c>
      <c r="BM244" t="s">
        <v>557</v>
      </c>
      <c r="BN244" s="7">
        <f t="shared" si="202"/>
        <v>19.360357815442562</v>
      </c>
      <c r="BO244">
        <v>59</v>
      </c>
      <c r="BP244">
        <v>9</v>
      </c>
      <c r="BQ244" s="2">
        <f t="shared" si="203"/>
        <v>0.15254237288135594</v>
      </c>
      <c r="BR244" s="7">
        <f t="shared" si="204"/>
        <v>4.5386064030131825</v>
      </c>
      <c r="BS244">
        <v>25</v>
      </c>
      <c r="BT244" s="2">
        <f t="shared" si="205"/>
        <v>0.42372881355932202</v>
      </c>
      <c r="BU244" s="7">
        <f t="shared" si="206"/>
        <v>2.4745762711864403</v>
      </c>
      <c r="BV244">
        <v>27</v>
      </c>
      <c r="BW244" s="2">
        <f t="shared" si="207"/>
        <v>0.4576271186440678</v>
      </c>
      <c r="BX244" s="7">
        <f t="shared" si="212"/>
        <v>4.1525423728813564</v>
      </c>
      <c r="BY244">
        <v>1</v>
      </c>
      <c r="BZ244" s="2">
        <f t="shared" si="208"/>
        <v>1.6949152542372881E-2</v>
      </c>
      <c r="CA244" s="7">
        <f t="shared" si="209"/>
        <v>0.67796610169491522</v>
      </c>
      <c r="CB244">
        <v>0.24299999999999999</v>
      </c>
      <c r="CC244" s="7">
        <f t="shared" si="210"/>
        <v>4.4166666666666661</v>
      </c>
      <c r="CD244">
        <v>0.72399999999999998</v>
      </c>
      <c r="CE244" s="7">
        <f t="shared" si="211"/>
        <v>3.1</v>
      </c>
    </row>
    <row r="245" spans="16:83" x14ac:dyDescent="0.25">
      <c r="P245"/>
      <c r="R245"/>
      <c r="AQ245" t="s">
        <v>659</v>
      </c>
      <c r="AR245" s="7">
        <f t="shared" si="191"/>
        <v>11.294444444444446</v>
      </c>
      <c r="AS245">
        <v>50</v>
      </c>
      <c r="AT245">
        <v>3</v>
      </c>
      <c r="AU245" s="2">
        <f t="shared" si="192"/>
        <v>0.06</v>
      </c>
      <c r="AV245" s="7">
        <f t="shared" si="193"/>
        <v>1.1111111111111112</v>
      </c>
      <c r="AW245">
        <v>16</v>
      </c>
      <c r="AX245" s="2">
        <f t="shared" si="194"/>
        <v>0.32</v>
      </c>
      <c r="AY245" s="7">
        <f t="shared" si="195"/>
        <v>0.40000000000000036</v>
      </c>
      <c r="AZ245">
        <v>22</v>
      </c>
      <c r="BA245" s="2">
        <f t="shared" si="196"/>
        <v>0.44</v>
      </c>
      <c r="BB245" s="7">
        <f t="shared" si="197"/>
        <v>3.8</v>
      </c>
      <c r="BC245">
        <v>3</v>
      </c>
      <c r="BD245" s="2">
        <f t="shared" si="198"/>
        <v>0.06</v>
      </c>
      <c r="BE245" s="7">
        <f t="shared" si="199"/>
        <v>2.4</v>
      </c>
      <c r="BF245">
        <v>0.221</v>
      </c>
      <c r="BG245" s="7">
        <f t="shared" si="200"/>
        <v>2.5833333333333335</v>
      </c>
      <c r="BH245">
        <v>0.627</v>
      </c>
      <c r="BI245" s="7">
        <f t="shared" si="201"/>
        <v>1</v>
      </c>
      <c r="BM245" t="s">
        <v>157</v>
      </c>
      <c r="BN245" s="7">
        <f t="shared" si="202"/>
        <v>19.282159624413143</v>
      </c>
      <c r="BO245">
        <v>71</v>
      </c>
      <c r="BP245">
        <v>6</v>
      </c>
      <c r="BQ245" s="2">
        <f t="shared" si="203"/>
        <v>8.4507042253521125E-2</v>
      </c>
      <c r="BR245" s="7">
        <f t="shared" si="204"/>
        <v>2.0187793427230045</v>
      </c>
      <c r="BS245">
        <v>35</v>
      </c>
      <c r="BT245" s="2">
        <f t="shared" si="205"/>
        <v>0.49295774647887325</v>
      </c>
      <c r="BU245" s="7">
        <f t="shared" si="206"/>
        <v>3.859154929577465</v>
      </c>
      <c r="BV245">
        <v>28</v>
      </c>
      <c r="BW245" s="2">
        <f t="shared" si="207"/>
        <v>0.39436619718309857</v>
      </c>
      <c r="BX245" s="7">
        <f t="shared" si="212"/>
        <v>2.8873239436619711</v>
      </c>
      <c r="BY245">
        <v>5</v>
      </c>
      <c r="BZ245" s="2">
        <f t="shared" si="208"/>
        <v>7.0422535211267609E-2</v>
      </c>
      <c r="CA245" s="7">
        <f t="shared" si="209"/>
        <v>2.8169014084507045</v>
      </c>
      <c r="CB245">
        <v>0.24399999999999999</v>
      </c>
      <c r="CC245" s="7">
        <f t="shared" si="210"/>
        <v>4.5</v>
      </c>
      <c r="CD245">
        <v>0.72799999999999998</v>
      </c>
      <c r="CE245" s="7">
        <f t="shared" si="211"/>
        <v>3.2</v>
      </c>
    </row>
    <row r="246" spans="16:83" x14ac:dyDescent="0.25">
      <c r="P246"/>
      <c r="R246"/>
      <c r="AQ246" t="s">
        <v>262</v>
      </c>
      <c r="AR246" s="7">
        <f t="shared" si="191"/>
        <v>11.275589225589226</v>
      </c>
      <c r="AS246">
        <v>33</v>
      </c>
      <c r="AT246">
        <v>3</v>
      </c>
      <c r="AU246" s="2">
        <f t="shared" si="192"/>
        <v>9.0909090909090912E-2</v>
      </c>
      <c r="AV246" s="7">
        <f t="shared" si="193"/>
        <v>2.2558922558922561</v>
      </c>
      <c r="AW246">
        <v>15</v>
      </c>
      <c r="AX246" s="2">
        <f t="shared" si="194"/>
        <v>0.45454545454545453</v>
      </c>
      <c r="AY246" s="7">
        <f t="shared" si="195"/>
        <v>3.0909090909090908</v>
      </c>
      <c r="AZ246">
        <v>9</v>
      </c>
      <c r="BA246" s="2">
        <f t="shared" si="196"/>
        <v>0.27272727272727271</v>
      </c>
      <c r="BB246" s="7">
        <f t="shared" si="197"/>
        <v>1</v>
      </c>
      <c r="BC246">
        <v>1</v>
      </c>
      <c r="BD246" s="2">
        <f t="shared" si="198"/>
        <v>3.0303030303030304E-2</v>
      </c>
      <c r="BE246" s="7">
        <f t="shared" si="199"/>
        <v>1.2121212121212122</v>
      </c>
      <c r="BF246">
        <v>0.21299999999999999</v>
      </c>
      <c r="BG246" s="7">
        <f t="shared" si="200"/>
        <v>1.9166666666666663</v>
      </c>
      <c r="BH246">
        <v>0.67200000000000004</v>
      </c>
      <c r="BI246" s="7">
        <f t="shared" si="201"/>
        <v>1.8000000000000016</v>
      </c>
      <c r="BM246" t="s">
        <v>259</v>
      </c>
      <c r="BN246" s="7">
        <f t="shared" si="202"/>
        <v>19.253240740740743</v>
      </c>
      <c r="BO246">
        <v>64</v>
      </c>
      <c r="BP246">
        <v>5</v>
      </c>
      <c r="BQ246" s="2">
        <f t="shared" si="203"/>
        <v>7.8125E-2</v>
      </c>
      <c r="BR246" s="7">
        <f t="shared" si="204"/>
        <v>1.7824074074074072</v>
      </c>
      <c r="BS246">
        <v>28</v>
      </c>
      <c r="BT246" s="2">
        <f t="shared" si="205"/>
        <v>0.4375</v>
      </c>
      <c r="BU246" s="7">
        <f t="shared" si="206"/>
        <v>2.75</v>
      </c>
      <c r="BV246">
        <v>27</v>
      </c>
      <c r="BW246" s="2">
        <f t="shared" si="207"/>
        <v>0.421875</v>
      </c>
      <c r="BX246" s="7">
        <f t="shared" si="212"/>
        <v>3.4375</v>
      </c>
      <c r="BY246">
        <v>0</v>
      </c>
      <c r="BZ246" s="2">
        <f t="shared" si="208"/>
        <v>0</v>
      </c>
      <c r="CA246" s="7">
        <f t="shared" si="209"/>
        <v>0</v>
      </c>
      <c r="CB246">
        <v>0.27500000000000002</v>
      </c>
      <c r="CC246" s="7">
        <f t="shared" si="210"/>
        <v>7.0833333333333348</v>
      </c>
      <c r="CD246">
        <v>0.76800000000000002</v>
      </c>
      <c r="CE246" s="7">
        <f t="shared" si="211"/>
        <v>4.2000000000000011</v>
      </c>
    </row>
    <row r="247" spans="16:83" x14ac:dyDescent="0.25">
      <c r="P247"/>
      <c r="R247"/>
      <c r="AQ247" t="s">
        <v>564</v>
      </c>
      <c r="AR247" s="7">
        <f t="shared" si="191"/>
        <v>11.149999999999999</v>
      </c>
      <c r="AS247">
        <v>50</v>
      </c>
      <c r="AT247">
        <v>6</v>
      </c>
      <c r="AU247" s="2">
        <f t="shared" si="192"/>
        <v>0.12</v>
      </c>
      <c r="AV247" s="7">
        <f t="shared" si="193"/>
        <v>3.333333333333333</v>
      </c>
      <c r="AW247">
        <v>16</v>
      </c>
      <c r="AX247" s="2">
        <f t="shared" si="194"/>
        <v>0.32</v>
      </c>
      <c r="AY247" s="7">
        <f t="shared" si="195"/>
        <v>0.40000000000000036</v>
      </c>
      <c r="AZ247">
        <v>18</v>
      </c>
      <c r="BA247" s="2">
        <f t="shared" si="196"/>
        <v>0.36</v>
      </c>
      <c r="BB247" s="7">
        <f t="shared" si="197"/>
        <v>2.1999999999999997</v>
      </c>
      <c r="BC247">
        <v>0</v>
      </c>
      <c r="BD247" s="2">
        <f t="shared" si="198"/>
        <v>0</v>
      </c>
      <c r="BE247" s="7">
        <f t="shared" si="199"/>
        <v>0</v>
      </c>
      <c r="BF247">
        <v>0.222</v>
      </c>
      <c r="BG247" s="7">
        <f t="shared" si="200"/>
        <v>2.6666666666666665</v>
      </c>
      <c r="BH247">
        <v>0.70199999999999996</v>
      </c>
      <c r="BI247" s="7">
        <f t="shared" si="201"/>
        <v>2.5499999999999994</v>
      </c>
      <c r="BM247" t="s">
        <v>270</v>
      </c>
      <c r="BN247" s="7">
        <f t="shared" si="202"/>
        <v>19.239360929557009</v>
      </c>
      <c r="BO247">
        <v>51</v>
      </c>
      <c r="BP247">
        <v>2</v>
      </c>
      <c r="BQ247" s="2">
        <f t="shared" si="203"/>
        <v>3.9215686274509803E-2</v>
      </c>
      <c r="BR247" s="7">
        <f t="shared" si="204"/>
        <v>0.34132171387073351</v>
      </c>
      <c r="BS247">
        <v>20</v>
      </c>
      <c r="BT247" s="2">
        <f t="shared" si="205"/>
        <v>0.39215686274509803</v>
      </c>
      <c r="BU247" s="7">
        <f t="shared" si="206"/>
        <v>1.8431372549019609</v>
      </c>
      <c r="BV247">
        <v>19</v>
      </c>
      <c r="BW247" s="2">
        <f t="shared" si="207"/>
        <v>0.37254901960784315</v>
      </c>
      <c r="BX247" s="7">
        <f t="shared" si="212"/>
        <v>2.4509803921568629</v>
      </c>
      <c r="BY247">
        <v>4</v>
      </c>
      <c r="BZ247" s="2">
        <f t="shared" si="208"/>
        <v>7.8431372549019607E-2</v>
      </c>
      <c r="CA247" s="7">
        <f t="shared" si="209"/>
        <v>3.1372549019607843</v>
      </c>
      <c r="CB247">
        <v>0.28799999999999998</v>
      </c>
      <c r="CC247" s="7">
        <f t="shared" si="210"/>
        <v>8.1666666666666661</v>
      </c>
      <c r="CD247">
        <v>0.73199999999999998</v>
      </c>
      <c r="CE247" s="7">
        <f t="shared" si="211"/>
        <v>3.3000000000000003</v>
      </c>
    </row>
    <row r="248" spans="16:83" x14ac:dyDescent="0.25">
      <c r="P248"/>
      <c r="R248"/>
      <c r="AQ248" t="s">
        <v>653</v>
      </c>
      <c r="AR248" s="7">
        <f t="shared" si="191"/>
        <v>11.119753086419754</v>
      </c>
      <c r="AS248">
        <v>51</v>
      </c>
      <c r="AT248">
        <v>2</v>
      </c>
      <c r="AU248" s="2">
        <f t="shared" si="192"/>
        <v>3.9215686274509803E-2</v>
      </c>
      <c r="AV248" s="7">
        <f t="shared" si="193"/>
        <v>0.34132171387073351</v>
      </c>
      <c r="AW248">
        <v>22</v>
      </c>
      <c r="AX248" s="2">
        <f t="shared" si="194"/>
        <v>0.43137254901960786</v>
      </c>
      <c r="AY248" s="7">
        <f t="shared" si="195"/>
        <v>2.6274509803921573</v>
      </c>
      <c r="AZ248">
        <v>14</v>
      </c>
      <c r="BA248" s="2">
        <f t="shared" si="196"/>
        <v>0.27450980392156865</v>
      </c>
      <c r="BB248" s="7">
        <f t="shared" si="197"/>
        <v>1</v>
      </c>
      <c r="BC248">
        <v>1</v>
      </c>
      <c r="BD248" s="2">
        <f t="shared" si="198"/>
        <v>1.9607843137254902E-2</v>
      </c>
      <c r="BE248" s="7">
        <f t="shared" si="199"/>
        <v>0.78431372549019607</v>
      </c>
      <c r="BF248">
        <v>0.24299999999999999</v>
      </c>
      <c r="BG248" s="7">
        <f t="shared" si="200"/>
        <v>4.4166666666666661</v>
      </c>
      <c r="BH248">
        <v>0.67800000000000005</v>
      </c>
      <c r="BI248" s="7">
        <f t="shared" si="201"/>
        <v>1.9500000000000017</v>
      </c>
      <c r="BM248" t="s">
        <v>558</v>
      </c>
      <c r="BN248" s="7">
        <f t="shared" si="202"/>
        <v>19.21977838494232</v>
      </c>
      <c r="BO248">
        <v>61</v>
      </c>
      <c r="BP248">
        <v>7</v>
      </c>
      <c r="BQ248" s="2">
        <f t="shared" si="203"/>
        <v>0.11475409836065574</v>
      </c>
      <c r="BR248" s="7">
        <f t="shared" si="204"/>
        <v>3.1390406800242863</v>
      </c>
      <c r="BS248">
        <v>27</v>
      </c>
      <c r="BT248" s="2">
        <f t="shared" si="205"/>
        <v>0.44262295081967212</v>
      </c>
      <c r="BU248" s="7">
        <f t="shared" si="206"/>
        <v>2.8524590163934427</v>
      </c>
      <c r="BV248">
        <v>28</v>
      </c>
      <c r="BW248" s="2">
        <f t="shared" si="207"/>
        <v>0.45901639344262296</v>
      </c>
      <c r="BX248" s="7">
        <f t="shared" si="212"/>
        <v>4.1803278688524594</v>
      </c>
      <c r="BY248">
        <v>4</v>
      </c>
      <c r="BZ248" s="2">
        <f t="shared" si="208"/>
        <v>6.5573770491803282E-2</v>
      </c>
      <c r="CA248" s="7">
        <f t="shared" si="209"/>
        <v>2.6229508196721314</v>
      </c>
      <c r="CB248">
        <v>0.23200000000000001</v>
      </c>
      <c r="CC248" s="7">
        <f t="shared" si="210"/>
        <v>3.5000000000000009</v>
      </c>
      <c r="CD248">
        <v>0.71699999999999997</v>
      </c>
      <c r="CE248" s="7">
        <f t="shared" si="211"/>
        <v>2.9249999999999998</v>
      </c>
    </row>
    <row r="249" spans="16:83" x14ac:dyDescent="0.25">
      <c r="P249"/>
      <c r="R249"/>
      <c r="AQ249" t="s">
        <v>608</v>
      </c>
      <c r="AR249" s="7">
        <f t="shared" si="191"/>
        <v>11.05185185185185</v>
      </c>
      <c r="AS249">
        <v>50</v>
      </c>
      <c r="AT249">
        <v>4</v>
      </c>
      <c r="AU249" s="2">
        <f t="shared" si="192"/>
        <v>0.08</v>
      </c>
      <c r="AV249" s="7">
        <f t="shared" si="193"/>
        <v>1.8518518518518516</v>
      </c>
      <c r="AW249">
        <v>21</v>
      </c>
      <c r="AX249" s="2">
        <f t="shared" si="194"/>
        <v>0.42</v>
      </c>
      <c r="AY249" s="7">
        <f t="shared" si="195"/>
        <v>2.4</v>
      </c>
      <c r="AZ249">
        <v>21</v>
      </c>
      <c r="BA249" s="2">
        <f t="shared" si="196"/>
        <v>0.42</v>
      </c>
      <c r="BB249" s="7">
        <f t="shared" si="197"/>
        <v>3.3999999999999995</v>
      </c>
      <c r="BC249">
        <v>3</v>
      </c>
      <c r="BD249" s="2">
        <f t="shared" si="198"/>
        <v>0.06</v>
      </c>
      <c r="BE249" s="7">
        <f t="shared" si="199"/>
        <v>2.4</v>
      </c>
      <c r="BF249">
        <v>0.185</v>
      </c>
      <c r="BG249" s="7">
        <f t="shared" si="200"/>
        <v>0</v>
      </c>
      <c r="BH249">
        <v>0.53800000000000003</v>
      </c>
      <c r="BI249" s="7">
        <f t="shared" si="201"/>
        <v>1</v>
      </c>
      <c r="BM249" t="s">
        <v>625</v>
      </c>
      <c r="BN249" s="7">
        <f t="shared" si="202"/>
        <v>19.133397190293739</v>
      </c>
      <c r="BO249">
        <v>58</v>
      </c>
      <c r="BP249">
        <v>4</v>
      </c>
      <c r="BQ249" s="2">
        <f t="shared" si="203"/>
        <v>6.8965517241379309E-2</v>
      </c>
      <c r="BR249" s="7">
        <f t="shared" si="204"/>
        <v>1.4431673052362706</v>
      </c>
      <c r="BS249">
        <v>25</v>
      </c>
      <c r="BT249" s="2">
        <f t="shared" si="205"/>
        <v>0.43103448275862066</v>
      </c>
      <c r="BU249" s="7">
        <f t="shared" si="206"/>
        <v>2.6206896551724137</v>
      </c>
      <c r="BV249">
        <v>22</v>
      </c>
      <c r="BW249" s="2">
        <f t="shared" si="207"/>
        <v>0.37931034482758619</v>
      </c>
      <c r="BX249" s="7">
        <f t="shared" si="212"/>
        <v>2.5862068965517238</v>
      </c>
      <c r="BY249">
        <v>16</v>
      </c>
      <c r="BZ249" s="2">
        <f t="shared" si="208"/>
        <v>0.27586206896551724</v>
      </c>
      <c r="CA249" s="7">
        <f t="shared" si="209"/>
        <v>10</v>
      </c>
      <c r="CB249">
        <v>0.218</v>
      </c>
      <c r="CC249" s="7">
        <f t="shared" si="210"/>
        <v>2.333333333333333</v>
      </c>
      <c r="CD249">
        <v>0.60599999999999998</v>
      </c>
      <c r="CE249" s="7">
        <f t="shared" si="211"/>
        <v>0.15000000000000013</v>
      </c>
    </row>
    <row r="250" spans="16:83" x14ac:dyDescent="0.25">
      <c r="AQ250" t="s">
        <v>521</v>
      </c>
      <c r="AR250" s="7">
        <f t="shared" si="191"/>
        <v>10.743265993265995</v>
      </c>
      <c r="AS250">
        <v>55</v>
      </c>
      <c r="AT250">
        <v>2</v>
      </c>
      <c r="AU250" s="2">
        <f t="shared" si="192"/>
        <v>3.6363636363636362E-2</v>
      </c>
      <c r="AV250" s="7">
        <f t="shared" si="193"/>
        <v>0.23569023569023567</v>
      </c>
      <c r="AW250">
        <v>22</v>
      </c>
      <c r="AX250" s="2">
        <f t="shared" si="194"/>
        <v>0.4</v>
      </c>
      <c r="AY250" s="7">
        <f t="shared" si="195"/>
        <v>2.0000000000000009</v>
      </c>
      <c r="AZ250">
        <v>23</v>
      </c>
      <c r="BA250" s="2">
        <f t="shared" si="196"/>
        <v>0.41818181818181815</v>
      </c>
      <c r="BB250" s="7">
        <f t="shared" si="197"/>
        <v>3.3636363636363633</v>
      </c>
      <c r="BC250">
        <v>1</v>
      </c>
      <c r="BD250" s="2">
        <f t="shared" si="198"/>
        <v>1.8181818181818181E-2</v>
      </c>
      <c r="BE250" s="7">
        <f t="shared" si="199"/>
        <v>0.72727272727272729</v>
      </c>
      <c r="BF250">
        <v>0.23100000000000001</v>
      </c>
      <c r="BG250" s="7">
        <f t="shared" si="200"/>
        <v>3.4166666666666674</v>
      </c>
      <c r="BH250">
        <v>0.60399999999999998</v>
      </c>
      <c r="BI250" s="7">
        <f t="shared" si="201"/>
        <v>1</v>
      </c>
      <c r="BM250" t="s">
        <v>518</v>
      </c>
      <c r="BN250" s="7">
        <f t="shared" si="202"/>
        <v>19.11712962962963</v>
      </c>
      <c r="BO250">
        <v>64</v>
      </c>
      <c r="BP250">
        <v>11</v>
      </c>
      <c r="BQ250" s="2">
        <f t="shared" si="203"/>
        <v>0.171875</v>
      </c>
      <c r="BR250" s="7">
        <f t="shared" si="204"/>
        <v>5.2546296296296289</v>
      </c>
      <c r="BS250">
        <v>30</v>
      </c>
      <c r="BT250" s="2">
        <f t="shared" si="205"/>
        <v>0.46875</v>
      </c>
      <c r="BU250" s="7">
        <f t="shared" si="206"/>
        <v>3.375</v>
      </c>
      <c r="BV250">
        <v>33</v>
      </c>
      <c r="BW250" s="2">
        <f t="shared" si="207"/>
        <v>0.515625</v>
      </c>
      <c r="BX250" s="7">
        <f t="shared" si="212"/>
        <v>5.3125</v>
      </c>
      <c r="BY250">
        <v>2</v>
      </c>
      <c r="BZ250" s="2">
        <f t="shared" si="208"/>
        <v>3.125E-2</v>
      </c>
      <c r="CA250" s="7">
        <f t="shared" si="209"/>
        <v>1.25</v>
      </c>
      <c r="CB250">
        <v>0.20799999999999999</v>
      </c>
      <c r="CC250" s="7">
        <f t="shared" si="210"/>
        <v>1.4999999999999991</v>
      </c>
      <c r="CD250">
        <v>0.69699999999999995</v>
      </c>
      <c r="CE250" s="7">
        <f t="shared" si="211"/>
        <v>2.4249999999999994</v>
      </c>
    </row>
    <row r="251" spans="16:83" x14ac:dyDescent="0.25">
      <c r="AQ251" t="s">
        <v>614</v>
      </c>
      <c r="AR251" s="7">
        <f t="shared" si="191"/>
        <v>10.691358024691358</v>
      </c>
      <c r="AS251">
        <v>45</v>
      </c>
      <c r="AT251">
        <v>3</v>
      </c>
      <c r="AU251" s="2">
        <f t="shared" si="192"/>
        <v>6.6666666666666666E-2</v>
      </c>
      <c r="AV251" s="7">
        <f t="shared" si="193"/>
        <v>1.3580246913580245</v>
      </c>
      <c r="AW251">
        <v>18</v>
      </c>
      <c r="AX251" s="2">
        <f t="shared" si="194"/>
        <v>0.4</v>
      </c>
      <c r="AY251" s="7">
        <f t="shared" si="195"/>
        <v>2.0000000000000009</v>
      </c>
      <c r="AZ251">
        <v>9</v>
      </c>
      <c r="BA251" s="2">
        <f t="shared" si="196"/>
        <v>0.2</v>
      </c>
      <c r="BB251" s="7">
        <f t="shared" si="197"/>
        <v>1</v>
      </c>
      <c r="BC251">
        <v>6</v>
      </c>
      <c r="BD251" s="2">
        <f t="shared" si="198"/>
        <v>0.13333333333333333</v>
      </c>
      <c r="BE251" s="7">
        <f t="shared" si="199"/>
        <v>5.333333333333333</v>
      </c>
      <c r="BF251">
        <v>0.185</v>
      </c>
      <c r="BG251" s="7">
        <f t="shared" si="200"/>
        <v>0</v>
      </c>
      <c r="BH251">
        <v>0.56399999999999995</v>
      </c>
      <c r="BI251" s="7">
        <f t="shared" si="201"/>
        <v>1</v>
      </c>
      <c r="BM251" t="s">
        <v>623</v>
      </c>
      <c r="BN251" s="7">
        <f t="shared" si="202"/>
        <v>18.988271604938273</v>
      </c>
      <c r="BO251">
        <v>45</v>
      </c>
      <c r="BP251">
        <v>6</v>
      </c>
      <c r="BQ251" s="2">
        <f t="shared" si="203"/>
        <v>0.13333333333333333</v>
      </c>
      <c r="BR251" s="7">
        <f t="shared" si="204"/>
        <v>3.8271604938271602</v>
      </c>
      <c r="BS251">
        <v>21</v>
      </c>
      <c r="BT251" s="2">
        <f t="shared" si="205"/>
        <v>0.46666666666666667</v>
      </c>
      <c r="BU251" s="7">
        <f t="shared" si="206"/>
        <v>3.3333333333333339</v>
      </c>
      <c r="BV251">
        <v>20</v>
      </c>
      <c r="BW251" s="2">
        <f t="shared" si="207"/>
        <v>0.44444444444444442</v>
      </c>
      <c r="BX251" s="7">
        <f t="shared" si="212"/>
        <v>3.8888888888888884</v>
      </c>
      <c r="BY251">
        <v>1</v>
      </c>
      <c r="BZ251" s="2">
        <f t="shared" si="208"/>
        <v>2.2222222222222223E-2</v>
      </c>
      <c r="CA251" s="7">
        <f t="shared" si="209"/>
        <v>0.88888888888888895</v>
      </c>
      <c r="CB251">
        <v>0.247</v>
      </c>
      <c r="CC251" s="7">
        <f t="shared" si="210"/>
        <v>4.75</v>
      </c>
      <c r="CD251">
        <v>0.69199999999999995</v>
      </c>
      <c r="CE251" s="7">
        <f t="shared" si="211"/>
        <v>2.2999999999999994</v>
      </c>
    </row>
    <row r="252" spans="16:83" x14ac:dyDescent="0.25">
      <c r="AQ252" t="s">
        <v>125</v>
      </c>
      <c r="AR252" s="7">
        <f t="shared" si="191"/>
        <v>10.61275720164609</v>
      </c>
      <c r="AS252">
        <v>45</v>
      </c>
      <c r="AT252">
        <v>2</v>
      </c>
      <c r="AU252" s="2">
        <f t="shared" si="192"/>
        <v>4.4444444444444446E-2</v>
      </c>
      <c r="AV252" s="7">
        <f t="shared" si="193"/>
        <v>0.53497942386831276</v>
      </c>
      <c r="AW252">
        <v>14</v>
      </c>
      <c r="AX252" s="2">
        <f t="shared" si="194"/>
        <v>0.31111111111111112</v>
      </c>
      <c r="AY252" s="7">
        <f t="shared" si="195"/>
        <v>0.22222222222222254</v>
      </c>
      <c r="AZ252">
        <v>14</v>
      </c>
      <c r="BA252" s="2">
        <f t="shared" si="196"/>
        <v>0.31111111111111112</v>
      </c>
      <c r="BB252" s="7">
        <f t="shared" si="197"/>
        <v>1.2222222222222223</v>
      </c>
      <c r="BC252">
        <v>0</v>
      </c>
      <c r="BD252" s="2">
        <f t="shared" si="198"/>
        <v>0</v>
      </c>
      <c r="BE252" s="7">
        <f t="shared" si="199"/>
        <v>0</v>
      </c>
      <c r="BF252">
        <v>0.25700000000000001</v>
      </c>
      <c r="BG252" s="7">
        <f t="shared" si="200"/>
        <v>5.5833333333333339</v>
      </c>
      <c r="BH252">
        <v>0.72199999999999998</v>
      </c>
      <c r="BI252" s="7">
        <f t="shared" si="201"/>
        <v>3.05</v>
      </c>
      <c r="BM252" t="s">
        <v>167</v>
      </c>
      <c r="BN252" s="7">
        <f t="shared" si="202"/>
        <v>18.923765432098765</v>
      </c>
      <c r="BO252">
        <v>72</v>
      </c>
      <c r="BP252">
        <v>3</v>
      </c>
      <c r="BQ252" s="2">
        <f t="shared" si="203"/>
        <v>4.1666666666666664E-2</v>
      </c>
      <c r="BR252" s="7">
        <f t="shared" si="204"/>
        <v>0.43209876543209869</v>
      </c>
      <c r="BS252">
        <v>30</v>
      </c>
      <c r="BT252" s="2">
        <f t="shared" si="205"/>
        <v>0.41666666666666669</v>
      </c>
      <c r="BU252" s="7">
        <f t="shared" si="206"/>
        <v>2.3333333333333339</v>
      </c>
      <c r="BV252">
        <v>27</v>
      </c>
      <c r="BW252" s="2">
        <f t="shared" si="207"/>
        <v>0.375</v>
      </c>
      <c r="BX252" s="7">
        <f t="shared" si="212"/>
        <v>2.5</v>
      </c>
      <c r="BY252">
        <v>3</v>
      </c>
      <c r="BZ252" s="2">
        <f t="shared" si="208"/>
        <v>4.1666666666666664E-2</v>
      </c>
      <c r="CA252" s="7">
        <f t="shared" si="209"/>
        <v>1.6666666666666665</v>
      </c>
      <c r="CB252">
        <v>0.29399999999999998</v>
      </c>
      <c r="CC252" s="7">
        <f t="shared" si="210"/>
        <v>8.6666666666666661</v>
      </c>
      <c r="CD252">
        <v>0.73299999999999998</v>
      </c>
      <c r="CE252" s="7">
        <f t="shared" si="211"/>
        <v>3.3250000000000002</v>
      </c>
    </row>
    <row r="253" spans="16:83" x14ac:dyDescent="0.25">
      <c r="AQ253" t="s">
        <v>575</v>
      </c>
      <c r="AR253" s="7">
        <f t="shared" si="191"/>
        <v>10.509950248756219</v>
      </c>
      <c r="AS253">
        <v>67</v>
      </c>
      <c r="AT253">
        <v>1</v>
      </c>
      <c r="AU253" s="2">
        <f t="shared" si="192"/>
        <v>1.4925373134328358E-2</v>
      </c>
      <c r="AV253" s="7">
        <f t="shared" si="193"/>
        <v>0</v>
      </c>
      <c r="AW253">
        <v>24</v>
      </c>
      <c r="AX253" s="2">
        <f t="shared" si="194"/>
        <v>0.35820895522388058</v>
      </c>
      <c r="AY253" s="7">
        <f t="shared" si="195"/>
        <v>1.1641791044776117</v>
      </c>
      <c r="AZ253">
        <v>19</v>
      </c>
      <c r="BA253" s="2">
        <f t="shared" si="196"/>
        <v>0.28358208955223879</v>
      </c>
      <c r="BB253" s="7">
        <f t="shared" si="197"/>
        <v>1</v>
      </c>
      <c r="BC253">
        <v>7</v>
      </c>
      <c r="BD253" s="2">
        <f t="shared" si="198"/>
        <v>0.1044776119402985</v>
      </c>
      <c r="BE253" s="7">
        <f t="shared" si="199"/>
        <v>4.1791044776119399</v>
      </c>
      <c r="BF253">
        <v>0.22800000000000001</v>
      </c>
      <c r="BG253" s="7">
        <f t="shared" si="200"/>
        <v>3.166666666666667</v>
      </c>
      <c r="BH253">
        <v>0.59499999999999997</v>
      </c>
      <c r="BI253" s="7">
        <f t="shared" si="201"/>
        <v>1</v>
      </c>
      <c r="BM253" t="s">
        <v>83</v>
      </c>
      <c r="BN253" s="7">
        <f t="shared" si="202"/>
        <v>18.771428571428572</v>
      </c>
      <c r="BO253">
        <v>56</v>
      </c>
      <c r="BP253">
        <v>6</v>
      </c>
      <c r="BQ253" s="2">
        <f t="shared" si="203"/>
        <v>0.10714285714285714</v>
      </c>
      <c r="BR253" s="7">
        <f t="shared" si="204"/>
        <v>2.8571428571428568</v>
      </c>
      <c r="BS253">
        <v>22</v>
      </c>
      <c r="BT253" s="2">
        <f t="shared" si="205"/>
        <v>0.39285714285714285</v>
      </c>
      <c r="BU253" s="7">
        <f t="shared" si="206"/>
        <v>1.8571428571428572</v>
      </c>
      <c r="BV253">
        <v>29</v>
      </c>
      <c r="BW253" s="2">
        <f t="shared" si="207"/>
        <v>0.5178571428571429</v>
      </c>
      <c r="BX253" s="7">
        <f t="shared" si="212"/>
        <v>5.3571428571428577</v>
      </c>
      <c r="BY253">
        <v>0</v>
      </c>
      <c r="BZ253" s="2">
        <f t="shared" si="208"/>
        <v>0</v>
      </c>
      <c r="CA253" s="7">
        <f t="shared" si="209"/>
        <v>0</v>
      </c>
      <c r="CB253">
        <v>0.24399999999999999</v>
      </c>
      <c r="CC253" s="7">
        <f t="shared" si="210"/>
        <v>4.5</v>
      </c>
      <c r="CD253">
        <v>0.76800000000000002</v>
      </c>
      <c r="CE253" s="7">
        <f t="shared" si="211"/>
        <v>4.2000000000000011</v>
      </c>
    </row>
    <row r="254" spans="16:83" x14ac:dyDescent="0.25">
      <c r="AQ254" t="s">
        <v>587</v>
      </c>
      <c r="AR254" s="7">
        <f t="shared" si="191"/>
        <v>10.308847736625516</v>
      </c>
      <c r="AS254">
        <v>45</v>
      </c>
      <c r="AT254">
        <v>4</v>
      </c>
      <c r="AU254" s="2">
        <f t="shared" si="192"/>
        <v>8.8888888888888892E-2</v>
      </c>
      <c r="AV254" s="7">
        <f t="shared" si="193"/>
        <v>2.1810699588477367</v>
      </c>
      <c r="AW254">
        <v>14</v>
      </c>
      <c r="AX254" s="2">
        <f t="shared" si="194"/>
        <v>0.31111111111111112</v>
      </c>
      <c r="AY254" s="7">
        <f t="shared" si="195"/>
        <v>0.22222222222222254</v>
      </c>
      <c r="AZ254">
        <v>11</v>
      </c>
      <c r="BA254" s="2">
        <f t="shared" si="196"/>
        <v>0.24444444444444444</v>
      </c>
      <c r="BB254" s="7">
        <f t="shared" si="197"/>
        <v>1</v>
      </c>
      <c r="BC254">
        <v>1</v>
      </c>
      <c r="BD254" s="2">
        <f t="shared" si="198"/>
        <v>2.2222222222222223E-2</v>
      </c>
      <c r="BE254" s="7">
        <f t="shared" si="199"/>
        <v>0.88888888888888895</v>
      </c>
      <c r="BF254">
        <v>0.24</v>
      </c>
      <c r="BG254" s="7">
        <f t="shared" si="200"/>
        <v>4.1666666666666661</v>
      </c>
      <c r="BH254">
        <v>0.67400000000000004</v>
      </c>
      <c r="BI254" s="7">
        <f t="shared" si="201"/>
        <v>1.8500000000000016</v>
      </c>
      <c r="BM254" t="s">
        <v>631</v>
      </c>
      <c r="BN254" s="7">
        <f t="shared" si="202"/>
        <v>18.708505598621876</v>
      </c>
      <c r="BO254">
        <v>43</v>
      </c>
      <c r="BP254">
        <v>5</v>
      </c>
      <c r="BQ254" s="2">
        <f t="shared" si="203"/>
        <v>0.11627906976744186</v>
      </c>
      <c r="BR254" s="7">
        <f t="shared" si="204"/>
        <v>3.1955211024978465</v>
      </c>
      <c r="BS254">
        <v>18</v>
      </c>
      <c r="BT254" s="2">
        <f t="shared" si="205"/>
        <v>0.41860465116279072</v>
      </c>
      <c r="BU254" s="7">
        <f t="shared" si="206"/>
        <v>2.3720930232558146</v>
      </c>
      <c r="BV254">
        <v>22</v>
      </c>
      <c r="BW254" s="2">
        <f t="shared" si="207"/>
        <v>0.51162790697674421</v>
      </c>
      <c r="BX254" s="7">
        <f t="shared" si="212"/>
        <v>5.2325581395348841</v>
      </c>
      <c r="BY254">
        <v>0</v>
      </c>
      <c r="BZ254" s="2">
        <f t="shared" si="208"/>
        <v>0</v>
      </c>
      <c r="CA254" s="7">
        <f t="shared" si="209"/>
        <v>0</v>
      </c>
      <c r="CB254">
        <v>0.251</v>
      </c>
      <c r="CC254" s="7">
        <f t="shared" si="210"/>
        <v>5.083333333333333</v>
      </c>
      <c r="CD254">
        <v>0.71299999999999997</v>
      </c>
      <c r="CE254" s="7">
        <f t="shared" si="211"/>
        <v>2.8249999999999997</v>
      </c>
    </row>
    <row r="255" spans="16:83" x14ac:dyDescent="0.25">
      <c r="AQ255" t="s">
        <v>124</v>
      </c>
      <c r="AR255" s="7">
        <f t="shared" si="191"/>
        <v>10.279793028322441</v>
      </c>
      <c r="AS255">
        <v>51</v>
      </c>
      <c r="AT255">
        <v>3</v>
      </c>
      <c r="AU255" s="2">
        <f t="shared" si="192"/>
        <v>5.8823529411764705E-2</v>
      </c>
      <c r="AV255" s="7">
        <f t="shared" si="193"/>
        <v>1.0675381263616557</v>
      </c>
      <c r="AW255">
        <v>22</v>
      </c>
      <c r="AX255" s="2">
        <f t="shared" si="194"/>
        <v>0.43137254901960786</v>
      </c>
      <c r="AY255" s="7">
        <f t="shared" si="195"/>
        <v>2.6274509803921573</v>
      </c>
      <c r="AZ255">
        <v>16</v>
      </c>
      <c r="BA255" s="2">
        <f t="shared" si="196"/>
        <v>0.31372549019607843</v>
      </c>
      <c r="BB255" s="7">
        <f t="shared" si="197"/>
        <v>1.2745098039215685</v>
      </c>
      <c r="BC255">
        <v>2</v>
      </c>
      <c r="BD255" s="2">
        <f t="shared" si="198"/>
        <v>3.9215686274509803E-2</v>
      </c>
      <c r="BE255" s="7">
        <f t="shared" si="199"/>
        <v>1.5686274509803921</v>
      </c>
      <c r="BF255">
        <v>0.222</v>
      </c>
      <c r="BG255" s="7">
        <f t="shared" si="200"/>
        <v>2.6666666666666665</v>
      </c>
      <c r="BH255">
        <v>0.64300000000000002</v>
      </c>
      <c r="BI255" s="7">
        <f t="shared" si="201"/>
        <v>1.0750000000000011</v>
      </c>
      <c r="BM255" t="s">
        <v>165</v>
      </c>
      <c r="BN255" s="7">
        <f t="shared" si="202"/>
        <v>18.682707707707706</v>
      </c>
      <c r="BO255">
        <v>74</v>
      </c>
      <c r="BP255">
        <v>7</v>
      </c>
      <c r="BQ255" s="2">
        <f t="shared" si="203"/>
        <v>9.45945945945946E-2</v>
      </c>
      <c r="BR255" s="7">
        <f t="shared" si="204"/>
        <v>2.3923923923923924</v>
      </c>
      <c r="BS255">
        <v>29</v>
      </c>
      <c r="BT255" s="2">
        <f t="shared" si="205"/>
        <v>0.39189189189189189</v>
      </c>
      <c r="BU255" s="7">
        <f t="shared" si="206"/>
        <v>1.8378378378378379</v>
      </c>
      <c r="BV255">
        <v>36</v>
      </c>
      <c r="BW255" s="2">
        <f t="shared" si="207"/>
        <v>0.48648648648648651</v>
      </c>
      <c r="BX255" s="7">
        <f t="shared" si="212"/>
        <v>4.7297297297297298</v>
      </c>
      <c r="BY255">
        <v>2</v>
      </c>
      <c r="BZ255" s="2">
        <f t="shared" si="208"/>
        <v>2.7027027027027029E-2</v>
      </c>
      <c r="CA255" s="7">
        <f t="shared" si="209"/>
        <v>1.0810810810810811</v>
      </c>
      <c r="CB255">
        <v>0.26100000000000001</v>
      </c>
      <c r="CC255" s="7">
        <f t="shared" si="210"/>
        <v>5.9166666666666679</v>
      </c>
      <c r="CD255">
        <v>0.70899999999999996</v>
      </c>
      <c r="CE255" s="7">
        <f t="shared" si="211"/>
        <v>2.7249999999999996</v>
      </c>
    </row>
    <row r="256" spans="16:83" x14ac:dyDescent="0.25">
      <c r="AQ256" t="s">
        <v>90</v>
      </c>
      <c r="AR256" s="7">
        <f t="shared" si="191"/>
        <v>10.223880597014926</v>
      </c>
      <c r="AS256">
        <v>67</v>
      </c>
      <c r="AT256">
        <v>3</v>
      </c>
      <c r="AU256" s="2">
        <f t="shared" si="192"/>
        <v>4.4776119402985072E-2</v>
      </c>
      <c r="AV256" s="7">
        <f t="shared" si="193"/>
        <v>0.54726368159203975</v>
      </c>
      <c r="AW256">
        <v>24</v>
      </c>
      <c r="AX256" s="2">
        <f t="shared" si="194"/>
        <v>0.35820895522388058</v>
      </c>
      <c r="AY256" s="7">
        <f t="shared" si="195"/>
        <v>1.1641791044776117</v>
      </c>
      <c r="AZ256">
        <v>18</v>
      </c>
      <c r="BA256" s="2">
        <f t="shared" si="196"/>
        <v>0.26865671641791045</v>
      </c>
      <c r="BB256" s="7">
        <f t="shared" si="197"/>
        <v>1</v>
      </c>
      <c r="BC256">
        <v>7</v>
      </c>
      <c r="BD256" s="2">
        <f t="shared" si="198"/>
        <v>0.1044776119402985</v>
      </c>
      <c r="BE256" s="7">
        <f t="shared" si="199"/>
        <v>4.1791044776119399</v>
      </c>
      <c r="BF256">
        <v>0.218</v>
      </c>
      <c r="BG256" s="7">
        <f t="shared" si="200"/>
        <v>2.333333333333333</v>
      </c>
      <c r="BH256">
        <v>0.622</v>
      </c>
      <c r="BI256" s="7">
        <f t="shared" si="201"/>
        <v>1</v>
      </c>
      <c r="BM256" t="s">
        <v>164</v>
      </c>
      <c r="BN256" s="7">
        <f t="shared" si="202"/>
        <v>18.666251596424008</v>
      </c>
      <c r="BO256">
        <v>58</v>
      </c>
      <c r="BP256">
        <v>10</v>
      </c>
      <c r="BQ256" s="2">
        <f t="shared" si="203"/>
        <v>0.17241379310344829</v>
      </c>
      <c r="BR256" s="7">
        <f t="shared" si="204"/>
        <v>5.2745849297573431</v>
      </c>
      <c r="BS256">
        <v>26</v>
      </c>
      <c r="BT256" s="2">
        <f t="shared" si="205"/>
        <v>0.44827586206896552</v>
      </c>
      <c r="BU256" s="7">
        <f t="shared" si="206"/>
        <v>2.9655172413793105</v>
      </c>
      <c r="BV256">
        <v>32</v>
      </c>
      <c r="BW256" s="2">
        <f t="shared" si="207"/>
        <v>0.55172413793103448</v>
      </c>
      <c r="BX256" s="7">
        <f t="shared" si="212"/>
        <v>6.0344827586206895</v>
      </c>
      <c r="BY256">
        <v>0</v>
      </c>
      <c r="BZ256" s="2">
        <f t="shared" si="208"/>
        <v>0</v>
      </c>
      <c r="CA256" s="7">
        <f t="shared" si="209"/>
        <v>0</v>
      </c>
      <c r="CB256">
        <v>0.21</v>
      </c>
      <c r="CC256" s="7">
        <f t="shared" si="210"/>
        <v>1.6666666666666661</v>
      </c>
      <c r="CD256">
        <v>0.70899999999999996</v>
      </c>
      <c r="CE256" s="7">
        <f t="shared" si="211"/>
        <v>2.7249999999999996</v>
      </c>
    </row>
    <row r="257" spans="43:83" x14ac:dyDescent="0.25">
      <c r="AQ257" t="s">
        <v>186</v>
      </c>
      <c r="AR257" s="7">
        <f t="shared" si="191"/>
        <v>9.9906900050735672</v>
      </c>
      <c r="AS257">
        <v>73</v>
      </c>
      <c r="AT257">
        <v>4</v>
      </c>
      <c r="AU257" s="2">
        <f t="shared" si="192"/>
        <v>5.4794520547945202E-2</v>
      </c>
      <c r="AV257" s="7">
        <f t="shared" si="193"/>
        <v>0.91831557584982226</v>
      </c>
      <c r="AW257">
        <v>27</v>
      </c>
      <c r="AX257" s="2">
        <f t="shared" si="194"/>
        <v>0.36986301369863012</v>
      </c>
      <c r="AY257" s="7">
        <f t="shared" si="195"/>
        <v>1.3972602739726026</v>
      </c>
      <c r="AZ257">
        <v>17</v>
      </c>
      <c r="BA257" s="2">
        <f t="shared" si="196"/>
        <v>0.23287671232876711</v>
      </c>
      <c r="BB257" s="7">
        <f t="shared" si="197"/>
        <v>1</v>
      </c>
      <c r="BC257">
        <v>4</v>
      </c>
      <c r="BD257" s="2">
        <f t="shared" si="198"/>
        <v>5.4794520547945202E-2</v>
      </c>
      <c r="BE257" s="7">
        <f t="shared" si="199"/>
        <v>2.1917808219178081</v>
      </c>
      <c r="BF257">
        <v>0.23</v>
      </c>
      <c r="BG257" s="7">
        <f t="shared" si="200"/>
        <v>3.3333333333333344</v>
      </c>
      <c r="BH257">
        <v>0.64600000000000002</v>
      </c>
      <c r="BI257" s="7">
        <f t="shared" si="201"/>
        <v>1.150000000000001</v>
      </c>
      <c r="BM257" t="s">
        <v>633</v>
      </c>
      <c r="BN257" s="7">
        <f t="shared" si="202"/>
        <v>18.665740740740741</v>
      </c>
      <c r="BO257">
        <v>64</v>
      </c>
      <c r="BP257">
        <v>5</v>
      </c>
      <c r="BQ257" s="2">
        <f t="shared" si="203"/>
        <v>7.8125E-2</v>
      </c>
      <c r="BR257" s="7">
        <f t="shared" si="204"/>
        <v>1.7824074074074072</v>
      </c>
      <c r="BS257">
        <v>30</v>
      </c>
      <c r="BT257" s="2">
        <f t="shared" si="205"/>
        <v>0.46875</v>
      </c>
      <c r="BU257" s="7">
        <f t="shared" si="206"/>
        <v>3.375</v>
      </c>
      <c r="BV257">
        <v>17</v>
      </c>
      <c r="BW257" s="2">
        <f t="shared" si="207"/>
        <v>0.265625</v>
      </c>
      <c r="BX257" s="7">
        <f t="shared" si="212"/>
        <v>1</v>
      </c>
      <c r="BY257">
        <v>8</v>
      </c>
      <c r="BZ257" s="2">
        <f t="shared" si="208"/>
        <v>0.125</v>
      </c>
      <c r="CA257" s="7">
        <f t="shared" si="209"/>
        <v>5</v>
      </c>
      <c r="CB257">
        <v>0.248</v>
      </c>
      <c r="CC257" s="7">
        <f t="shared" si="210"/>
        <v>4.833333333333333</v>
      </c>
      <c r="CD257">
        <v>0.70699999999999996</v>
      </c>
      <c r="CE257" s="7">
        <f t="shared" si="211"/>
        <v>2.6749999999999998</v>
      </c>
    </row>
    <row r="258" spans="43:83" x14ac:dyDescent="0.25">
      <c r="AQ258" t="s">
        <v>283</v>
      </c>
      <c r="AR258" s="7">
        <f t="shared" si="191"/>
        <v>9.9764309764309775</v>
      </c>
      <c r="AS258">
        <v>44</v>
      </c>
      <c r="AT258">
        <v>5</v>
      </c>
      <c r="AU258" s="2">
        <f t="shared" si="192"/>
        <v>0.11363636363636363</v>
      </c>
      <c r="AV258" s="7">
        <f t="shared" si="193"/>
        <v>3.0976430976430973</v>
      </c>
      <c r="AW258">
        <v>16</v>
      </c>
      <c r="AX258" s="2">
        <f t="shared" si="194"/>
        <v>0.36363636363636365</v>
      </c>
      <c r="AY258" s="7">
        <f t="shared" si="195"/>
        <v>1.2727272727272732</v>
      </c>
      <c r="AZ258">
        <v>16</v>
      </c>
      <c r="BA258" s="2">
        <f t="shared" si="196"/>
        <v>0.36363636363636365</v>
      </c>
      <c r="BB258" s="7">
        <f t="shared" si="197"/>
        <v>2.2727272727272729</v>
      </c>
      <c r="BC258">
        <v>0</v>
      </c>
      <c r="BD258" s="2">
        <f t="shared" si="198"/>
        <v>0</v>
      </c>
      <c r="BE258" s="7">
        <f t="shared" si="199"/>
        <v>0</v>
      </c>
      <c r="BF258">
        <v>0.215</v>
      </c>
      <c r="BG258" s="7">
        <f t="shared" si="200"/>
        <v>2.083333333333333</v>
      </c>
      <c r="BH258">
        <v>0.65</v>
      </c>
      <c r="BI258" s="7">
        <f t="shared" si="201"/>
        <v>1.2500000000000011</v>
      </c>
      <c r="BM258" t="s">
        <v>655</v>
      </c>
      <c r="BN258" s="7">
        <f t="shared" si="202"/>
        <v>18.377743484224965</v>
      </c>
      <c r="BO258">
        <v>27</v>
      </c>
      <c r="BP258">
        <v>2</v>
      </c>
      <c r="BQ258" s="2">
        <f t="shared" si="203"/>
        <v>7.407407407407407E-2</v>
      </c>
      <c r="BR258" s="7">
        <f t="shared" si="204"/>
        <v>1.6323731138545952</v>
      </c>
      <c r="BS258">
        <v>14</v>
      </c>
      <c r="BT258" s="2">
        <f t="shared" si="205"/>
        <v>0.51851851851851849</v>
      </c>
      <c r="BU258" s="7">
        <f t="shared" si="206"/>
        <v>4.3703703703703702</v>
      </c>
      <c r="BV258">
        <v>10</v>
      </c>
      <c r="BW258" s="2">
        <f t="shared" si="207"/>
        <v>0.37037037037037035</v>
      </c>
      <c r="BX258" s="7">
        <f t="shared" si="212"/>
        <v>2.407407407407407</v>
      </c>
      <c r="BY258">
        <v>4</v>
      </c>
      <c r="BZ258" s="2">
        <f t="shared" si="208"/>
        <v>0.14814814814814814</v>
      </c>
      <c r="CA258" s="7">
        <f t="shared" si="209"/>
        <v>5.9259259259259256</v>
      </c>
      <c r="CB258">
        <v>0.23100000000000001</v>
      </c>
      <c r="CC258" s="7">
        <f t="shared" si="210"/>
        <v>3.4166666666666674</v>
      </c>
      <c r="CD258">
        <v>0.625</v>
      </c>
      <c r="CE258" s="7">
        <f t="shared" si="211"/>
        <v>0.62500000000000056</v>
      </c>
    </row>
    <row r="259" spans="43:83" x14ac:dyDescent="0.25">
      <c r="AQ259" t="s">
        <v>23</v>
      </c>
      <c r="AR259" s="7">
        <f t="shared" ref="AR259:AR324" si="213">AV259+AY259+BB259+BE259+BG259+BI259</f>
        <v>9.8603521554341214</v>
      </c>
      <c r="AS259">
        <v>61</v>
      </c>
      <c r="AT259">
        <v>7</v>
      </c>
      <c r="AU259" s="2">
        <f t="shared" ref="AU259:AU322" si="214">AT259/AS259</f>
        <v>0.11475409836065574</v>
      </c>
      <c r="AV259" s="7">
        <f t="shared" ref="AV259:AV322" si="215">MAX(0,(MIN(10,(((AU259-0.03)/(0.3-0.03))*10))))</f>
        <v>3.1390406800242863</v>
      </c>
      <c r="AW259">
        <v>29</v>
      </c>
      <c r="AX259" s="2">
        <f t="shared" ref="AX259:AX322" si="216">AW259/AS259</f>
        <v>0.47540983606557374</v>
      </c>
      <c r="AY259" s="7">
        <f t="shared" ref="AY259:AY322" si="217">MAX(0,(MIN(10,(AX259 - 0.3) / (0.8 - 0.3)*10)))</f>
        <v>3.5081967213114753</v>
      </c>
      <c r="AZ259">
        <v>22</v>
      </c>
      <c r="BA259" s="2">
        <f t="shared" ref="BA259:BA322" si="218">AZ259/AS259</f>
        <v>0.36065573770491804</v>
      </c>
      <c r="BB259" s="7">
        <f t="shared" ref="BB259:BB322" si="219">MAX(1,(MIN(10,(BA259 - 0.25) / (0.75 - 0.25)*10)))</f>
        <v>2.2131147540983607</v>
      </c>
      <c r="BC259">
        <v>0</v>
      </c>
      <c r="BD259" s="2">
        <f t="shared" ref="BD259:BD322" si="220">BC259/AS259</f>
        <v>0</v>
      </c>
      <c r="BE259" s="7">
        <f t="shared" ref="BE259:BE322" si="221">MAX(0,(MIN(10,(BD259) / (0.25)*10)))</f>
        <v>0</v>
      </c>
      <c r="BF259">
        <v>0.16800000000000001</v>
      </c>
      <c r="BG259" s="7">
        <f t="shared" ref="BG259:BG322" si="222">MAX(0,(MIN(10,(BF259 - 0.19) / (0.31 - 0.19)*10)))</f>
        <v>0</v>
      </c>
      <c r="BH259">
        <v>0.63700000000000001</v>
      </c>
      <c r="BI259" s="7">
        <f t="shared" ref="BI259:BI322" si="223">MAX(1,(MIN(10,(BH259 - 0.6) / (1 - 0.6)*10)))</f>
        <v>1</v>
      </c>
      <c r="BM259" t="s">
        <v>117</v>
      </c>
      <c r="BN259" s="7">
        <f t="shared" ref="BN259:BN290" si="224">BR259+BU259+BX259+CA259+CC259+CE259</f>
        <v>18.255434122647237</v>
      </c>
      <c r="BO259">
        <v>61</v>
      </c>
      <c r="BP259">
        <v>7</v>
      </c>
      <c r="BQ259" s="2">
        <f t="shared" ref="BQ259:BQ290" si="225">BP259/BO259</f>
        <v>0.11475409836065574</v>
      </c>
      <c r="BR259" s="7">
        <f t="shared" ref="BR259:BR290" si="226">MAX(0,(MIN(10,(((BQ259-0.03)/(0.3-0.03))*10))))</f>
        <v>3.1390406800242863</v>
      </c>
      <c r="BS259">
        <v>24</v>
      </c>
      <c r="BT259" s="2">
        <f t="shared" ref="BT259:BT290" si="227">BS259/BO259</f>
        <v>0.39344262295081966</v>
      </c>
      <c r="BU259" s="7">
        <f t="shared" ref="BU259:BU290" si="228">MAX(0,(MIN(10,(BT259 - 0.3) / (0.8 - 0.3)*10)))</f>
        <v>1.8688524590163935</v>
      </c>
      <c r="BV259">
        <v>28</v>
      </c>
      <c r="BW259" s="2">
        <f t="shared" ref="BW259:BW290" si="229">BV259/BO259</f>
        <v>0.45901639344262296</v>
      </c>
      <c r="BX259" s="7">
        <f t="shared" si="212"/>
        <v>4.1803278688524594</v>
      </c>
      <c r="BY259">
        <v>3</v>
      </c>
      <c r="BZ259" s="2">
        <f t="shared" ref="BZ259:BZ290" si="230">BY259/BO259</f>
        <v>4.9180327868852458E-2</v>
      </c>
      <c r="CA259" s="7">
        <f t="shared" ref="CA259:CA290" si="231">MAX(0,(MIN(10,(BZ259) / (0.25)*10)))</f>
        <v>1.9672131147540983</v>
      </c>
      <c r="CB259">
        <v>0.24099999999999999</v>
      </c>
      <c r="CC259" s="7">
        <f t="shared" ref="CC259:CC290" si="232">MAX(0,(MIN(10,(CB259 - 0.19) / (0.31 - 0.19)*10)))</f>
        <v>4.2499999999999991</v>
      </c>
      <c r="CD259">
        <v>0.71399999999999997</v>
      </c>
      <c r="CE259" s="7">
        <f t="shared" ref="CE259:CE290" si="233">MAX(0,(MIN(10,(CD259 - 0.6) / (1 - 0.6)*10)))</f>
        <v>2.8499999999999996</v>
      </c>
    </row>
    <row r="260" spans="43:83" x14ac:dyDescent="0.25">
      <c r="AQ260" t="s">
        <v>657</v>
      </c>
      <c r="AR260" s="7">
        <f t="shared" si="213"/>
        <v>9.7163923182441696</v>
      </c>
      <c r="AS260">
        <v>54</v>
      </c>
      <c r="AT260">
        <v>5</v>
      </c>
      <c r="AU260" s="2">
        <f t="shared" si="214"/>
        <v>9.2592592592592587E-2</v>
      </c>
      <c r="AV260" s="7">
        <f t="shared" si="215"/>
        <v>2.3182441700960217</v>
      </c>
      <c r="AW260">
        <v>16</v>
      </c>
      <c r="AX260" s="2">
        <f t="shared" si="216"/>
        <v>0.29629629629629628</v>
      </c>
      <c r="AY260" s="7">
        <f t="shared" si="217"/>
        <v>0</v>
      </c>
      <c r="AZ260">
        <v>16</v>
      </c>
      <c r="BA260" s="2">
        <f t="shared" si="218"/>
        <v>0.29629629629629628</v>
      </c>
      <c r="BB260" s="7">
        <f t="shared" si="219"/>
        <v>1</v>
      </c>
      <c r="BC260">
        <v>2</v>
      </c>
      <c r="BD260" s="2">
        <f t="shared" si="220"/>
        <v>3.7037037037037035E-2</v>
      </c>
      <c r="BE260" s="7">
        <f t="shared" si="221"/>
        <v>1.4814814814814814</v>
      </c>
      <c r="BF260">
        <v>0.23699999999999999</v>
      </c>
      <c r="BG260" s="7">
        <f t="shared" si="222"/>
        <v>3.9166666666666656</v>
      </c>
      <c r="BH260">
        <v>0.63100000000000001</v>
      </c>
      <c r="BI260" s="7">
        <f t="shared" si="223"/>
        <v>1</v>
      </c>
      <c r="BM260" t="s">
        <v>615</v>
      </c>
      <c r="BN260" s="7">
        <f t="shared" si="224"/>
        <v>18.241908212560389</v>
      </c>
      <c r="BO260">
        <v>46</v>
      </c>
      <c r="BP260">
        <v>6</v>
      </c>
      <c r="BQ260" s="2">
        <f t="shared" si="225"/>
        <v>0.13043478260869565</v>
      </c>
      <c r="BR260" s="7">
        <f t="shared" si="226"/>
        <v>3.7198067632850238</v>
      </c>
      <c r="BS260">
        <v>18</v>
      </c>
      <c r="BT260" s="2">
        <f t="shared" si="227"/>
        <v>0.39130434782608697</v>
      </c>
      <c r="BU260" s="7">
        <f t="shared" si="228"/>
        <v>1.8260869565217397</v>
      </c>
      <c r="BV260">
        <v>22</v>
      </c>
      <c r="BW260" s="2">
        <f t="shared" si="229"/>
        <v>0.47826086956521741</v>
      </c>
      <c r="BX260" s="7">
        <f t="shared" si="212"/>
        <v>4.5652173913043477</v>
      </c>
      <c r="BY260">
        <v>2</v>
      </c>
      <c r="BZ260" s="2">
        <f t="shared" si="230"/>
        <v>4.3478260869565216E-2</v>
      </c>
      <c r="CA260" s="7">
        <f t="shared" si="231"/>
        <v>1.7391304347826086</v>
      </c>
      <c r="CB260">
        <v>0.23400000000000001</v>
      </c>
      <c r="CC260" s="7">
        <f t="shared" si="232"/>
        <v>3.6666666666666674</v>
      </c>
      <c r="CD260">
        <v>0.70899999999999996</v>
      </c>
      <c r="CE260" s="7">
        <f t="shared" si="233"/>
        <v>2.7249999999999996</v>
      </c>
    </row>
    <row r="261" spans="43:83" x14ac:dyDescent="0.25">
      <c r="AQ261" t="s">
        <v>663</v>
      </c>
      <c r="AR261" s="7">
        <f t="shared" si="213"/>
        <v>9.6766169154228852</v>
      </c>
      <c r="AS261">
        <v>67</v>
      </c>
      <c r="AT261">
        <v>1</v>
      </c>
      <c r="AU261" s="2">
        <f t="shared" si="214"/>
        <v>1.4925373134328358E-2</v>
      </c>
      <c r="AV261" s="7">
        <f t="shared" si="215"/>
        <v>0</v>
      </c>
      <c r="AW261">
        <v>22</v>
      </c>
      <c r="AX261" s="2">
        <f t="shared" si="216"/>
        <v>0.32835820895522388</v>
      </c>
      <c r="AY261" s="7">
        <f t="shared" si="217"/>
        <v>0.56716417910447792</v>
      </c>
      <c r="AZ261">
        <v>8</v>
      </c>
      <c r="BA261" s="2">
        <f t="shared" si="218"/>
        <v>0.11940298507462686</v>
      </c>
      <c r="BB261" s="7">
        <f t="shared" si="219"/>
        <v>1</v>
      </c>
      <c r="BC261">
        <v>8</v>
      </c>
      <c r="BD261" s="2">
        <f t="shared" si="220"/>
        <v>0.11940298507462686</v>
      </c>
      <c r="BE261" s="7">
        <f t="shared" si="221"/>
        <v>4.7761194029850742</v>
      </c>
      <c r="BF261">
        <v>0.218</v>
      </c>
      <c r="BG261" s="7">
        <f t="shared" si="222"/>
        <v>2.333333333333333</v>
      </c>
      <c r="BH261">
        <v>0.54400000000000004</v>
      </c>
      <c r="BI261" s="7">
        <f t="shared" si="223"/>
        <v>1</v>
      </c>
      <c r="BM261" t="s">
        <v>174</v>
      </c>
      <c r="BN261" s="7">
        <f t="shared" si="224"/>
        <v>17.563009845288327</v>
      </c>
      <c r="BO261">
        <v>79</v>
      </c>
      <c r="BP261">
        <v>6</v>
      </c>
      <c r="BQ261" s="2">
        <f t="shared" si="225"/>
        <v>7.5949367088607597E-2</v>
      </c>
      <c r="BR261" s="7">
        <f t="shared" si="226"/>
        <v>1.7018284106891701</v>
      </c>
      <c r="BS261">
        <v>39</v>
      </c>
      <c r="BT261" s="2">
        <f t="shared" si="227"/>
        <v>0.49367088607594939</v>
      </c>
      <c r="BU261" s="7">
        <f t="shared" si="228"/>
        <v>3.873417721518988</v>
      </c>
      <c r="BV261">
        <v>27</v>
      </c>
      <c r="BW261" s="2">
        <f t="shared" si="229"/>
        <v>0.34177215189873417</v>
      </c>
      <c r="BX261" s="7">
        <f t="shared" si="212"/>
        <v>1.8354430379746833</v>
      </c>
      <c r="BY261">
        <v>3</v>
      </c>
      <c r="BZ261" s="2">
        <f t="shared" si="230"/>
        <v>3.7974683544303799E-2</v>
      </c>
      <c r="CA261" s="7">
        <f t="shared" si="231"/>
        <v>1.518987341772152</v>
      </c>
      <c r="CB261">
        <v>0.26</v>
      </c>
      <c r="CC261" s="7">
        <f t="shared" si="232"/>
        <v>5.8333333333333339</v>
      </c>
      <c r="CD261">
        <v>0.71199999999999997</v>
      </c>
      <c r="CE261" s="7">
        <f t="shared" si="233"/>
        <v>2.8</v>
      </c>
    </row>
    <row r="262" spans="43:83" x14ac:dyDescent="0.25">
      <c r="AQ262" t="s">
        <v>520</v>
      </c>
      <c r="AR262" s="7">
        <f t="shared" si="213"/>
        <v>9.3281168492436102</v>
      </c>
      <c r="AS262">
        <v>71</v>
      </c>
      <c r="AT262">
        <v>5</v>
      </c>
      <c r="AU262" s="2">
        <f t="shared" si="214"/>
        <v>7.0422535211267609E-2</v>
      </c>
      <c r="AV262" s="7">
        <f t="shared" si="215"/>
        <v>1.4971309337506522</v>
      </c>
      <c r="AW262">
        <v>22</v>
      </c>
      <c r="AX262" s="2">
        <f t="shared" si="216"/>
        <v>0.30985915492957744</v>
      </c>
      <c r="AY262" s="7">
        <f t="shared" si="217"/>
        <v>0.19718309859154903</v>
      </c>
      <c r="AZ262">
        <v>20</v>
      </c>
      <c r="BA262" s="2">
        <f t="shared" si="218"/>
        <v>0.28169014084507044</v>
      </c>
      <c r="BB262" s="7">
        <f t="shared" si="219"/>
        <v>1</v>
      </c>
      <c r="BC262">
        <v>10</v>
      </c>
      <c r="BD262" s="2">
        <f t="shared" si="220"/>
        <v>0.14084507042253522</v>
      </c>
      <c r="BE262" s="7">
        <f t="shared" si="221"/>
        <v>5.6338028169014089</v>
      </c>
      <c r="BF262">
        <v>0.17</v>
      </c>
      <c r="BG262" s="7">
        <f t="shared" si="222"/>
        <v>0</v>
      </c>
      <c r="BH262">
        <v>0.48499999999999999</v>
      </c>
      <c r="BI262" s="7">
        <f t="shared" si="223"/>
        <v>1</v>
      </c>
      <c r="BM262" t="s">
        <v>274</v>
      </c>
      <c r="BN262" s="7">
        <f t="shared" si="224"/>
        <v>17.5</v>
      </c>
      <c r="BO262">
        <v>48</v>
      </c>
      <c r="BP262">
        <v>1</v>
      </c>
      <c r="BQ262" s="2">
        <f t="shared" si="225"/>
        <v>2.0833333333333332E-2</v>
      </c>
      <c r="BR262" s="7">
        <f t="shared" si="226"/>
        <v>0</v>
      </c>
      <c r="BS262">
        <v>20</v>
      </c>
      <c r="BT262" s="2">
        <f t="shared" si="227"/>
        <v>0.41666666666666669</v>
      </c>
      <c r="BU262" s="7">
        <f t="shared" si="228"/>
        <v>2.3333333333333339</v>
      </c>
      <c r="BV262">
        <v>13</v>
      </c>
      <c r="BW262" s="2">
        <f t="shared" si="229"/>
        <v>0.27083333333333331</v>
      </c>
      <c r="BX262" s="7">
        <f t="shared" si="212"/>
        <v>1</v>
      </c>
      <c r="BY262">
        <v>5</v>
      </c>
      <c r="BZ262" s="2">
        <f t="shared" si="230"/>
        <v>0.10416666666666667</v>
      </c>
      <c r="CA262" s="7">
        <f t="shared" si="231"/>
        <v>4.166666666666667</v>
      </c>
      <c r="CB262">
        <v>0.28299999999999997</v>
      </c>
      <c r="CC262" s="7">
        <f t="shared" si="232"/>
        <v>7.7499999999999982</v>
      </c>
      <c r="CD262">
        <v>0.69</v>
      </c>
      <c r="CE262" s="7">
        <f t="shared" si="233"/>
        <v>2.2499999999999991</v>
      </c>
    </row>
    <row r="263" spans="43:83" x14ac:dyDescent="0.25">
      <c r="AQ263" t="s">
        <v>518</v>
      </c>
      <c r="AR263" s="7">
        <f t="shared" si="213"/>
        <v>9.2111663902708685</v>
      </c>
      <c r="AS263">
        <v>67</v>
      </c>
      <c r="AT263">
        <v>7</v>
      </c>
      <c r="AU263" s="2">
        <f t="shared" si="214"/>
        <v>0.1044776119402985</v>
      </c>
      <c r="AV263" s="7">
        <f t="shared" si="215"/>
        <v>2.7584300718629073</v>
      </c>
      <c r="AW263">
        <v>25</v>
      </c>
      <c r="AX263" s="2">
        <f t="shared" si="216"/>
        <v>0.37313432835820898</v>
      </c>
      <c r="AY263" s="7">
        <f t="shared" si="217"/>
        <v>1.4626865671641798</v>
      </c>
      <c r="AZ263">
        <v>29</v>
      </c>
      <c r="BA263" s="2">
        <f t="shared" si="218"/>
        <v>0.43283582089552236</v>
      </c>
      <c r="BB263" s="7">
        <f t="shared" si="219"/>
        <v>3.656716417910447</v>
      </c>
      <c r="BC263">
        <v>0</v>
      </c>
      <c r="BD263" s="2">
        <f t="shared" si="220"/>
        <v>0</v>
      </c>
      <c r="BE263" s="7">
        <f t="shared" si="221"/>
        <v>0</v>
      </c>
      <c r="BF263">
        <v>0.19400000000000001</v>
      </c>
      <c r="BG263" s="7">
        <f t="shared" si="222"/>
        <v>0.3333333333333337</v>
      </c>
      <c r="BH263">
        <v>0.627</v>
      </c>
      <c r="BI263" s="7">
        <f t="shared" si="223"/>
        <v>1</v>
      </c>
      <c r="BM263" t="s">
        <v>166</v>
      </c>
      <c r="BN263" s="7">
        <f t="shared" si="224"/>
        <v>17.498391812865496</v>
      </c>
      <c r="BO263">
        <v>76</v>
      </c>
      <c r="BP263">
        <v>6</v>
      </c>
      <c r="BQ263" s="2">
        <f t="shared" si="225"/>
        <v>7.8947368421052627E-2</v>
      </c>
      <c r="BR263" s="7">
        <f t="shared" si="226"/>
        <v>1.812865497076023</v>
      </c>
      <c r="BS263">
        <v>40</v>
      </c>
      <c r="BT263" s="2">
        <f t="shared" si="227"/>
        <v>0.52631578947368418</v>
      </c>
      <c r="BU263" s="7">
        <f t="shared" si="228"/>
        <v>4.5263157894736841</v>
      </c>
      <c r="BV263">
        <v>29</v>
      </c>
      <c r="BW263" s="2">
        <f t="shared" si="229"/>
        <v>0.38157894736842107</v>
      </c>
      <c r="BX263" s="7">
        <f t="shared" si="212"/>
        <v>2.6315789473684212</v>
      </c>
      <c r="BY263">
        <v>2</v>
      </c>
      <c r="BZ263" s="2">
        <f t="shared" si="230"/>
        <v>2.6315789473684209E-2</v>
      </c>
      <c r="CA263" s="7">
        <f t="shared" si="231"/>
        <v>1.0526315789473684</v>
      </c>
      <c r="CB263">
        <v>0.253</v>
      </c>
      <c r="CC263" s="7">
        <f t="shared" si="232"/>
        <v>5.25</v>
      </c>
      <c r="CD263">
        <v>0.68899999999999995</v>
      </c>
      <c r="CE263" s="7">
        <f t="shared" si="233"/>
        <v>2.2249999999999992</v>
      </c>
    </row>
    <row r="264" spans="43:83" x14ac:dyDescent="0.25">
      <c r="AQ264" t="s">
        <v>153</v>
      </c>
      <c r="AR264" s="7">
        <f t="shared" si="213"/>
        <v>9.1959349593495965</v>
      </c>
      <c r="AS264">
        <v>41</v>
      </c>
      <c r="AT264">
        <v>0</v>
      </c>
      <c r="AU264" s="2">
        <f t="shared" si="214"/>
        <v>0</v>
      </c>
      <c r="AV264" s="7">
        <f t="shared" si="215"/>
        <v>0</v>
      </c>
      <c r="AW264">
        <v>14</v>
      </c>
      <c r="AX264" s="2">
        <f t="shared" si="216"/>
        <v>0.34146341463414637</v>
      </c>
      <c r="AY264" s="7">
        <f t="shared" si="217"/>
        <v>0.82926829268292757</v>
      </c>
      <c r="AZ264">
        <v>12</v>
      </c>
      <c r="BA264" s="2">
        <f t="shared" si="218"/>
        <v>0.29268292682926828</v>
      </c>
      <c r="BB264" s="7">
        <f t="shared" si="219"/>
        <v>1</v>
      </c>
      <c r="BC264">
        <v>0</v>
      </c>
      <c r="BD264" s="2">
        <f t="shared" si="220"/>
        <v>0</v>
      </c>
      <c r="BE264" s="7">
        <f t="shared" si="221"/>
        <v>0</v>
      </c>
      <c r="BF264">
        <v>0.255</v>
      </c>
      <c r="BG264" s="7">
        <f t="shared" si="222"/>
        <v>5.4166666666666679</v>
      </c>
      <c r="BH264">
        <v>0.67800000000000005</v>
      </c>
      <c r="BI264" s="7">
        <f t="shared" si="223"/>
        <v>1.9500000000000017</v>
      </c>
      <c r="BM264" t="s">
        <v>170</v>
      </c>
      <c r="BN264" s="7">
        <f t="shared" si="224"/>
        <v>17.478703703703705</v>
      </c>
      <c r="BO264">
        <v>56</v>
      </c>
      <c r="BP264">
        <v>8</v>
      </c>
      <c r="BQ264" s="2">
        <f t="shared" si="225"/>
        <v>0.14285714285714285</v>
      </c>
      <c r="BR264" s="7">
        <f t="shared" si="226"/>
        <v>4.1798941798941787</v>
      </c>
      <c r="BS264">
        <v>25</v>
      </c>
      <c r="BT264" s="2">
        <f t="shared" si="227"/>
        <v>0.44642857142857145</v>
      </c>
      <c r="BU264" s="7">
        <f t="shared" si="228"/>
        <v>2.9285714285714293</v>
      </c>
      <c r="BV264">
        <v>26</v>
      </c>
      <c r="BW264" s="2">
        <f t="shared" si="229"/>
        <v>0.4642857142857143</v>
      </c>
      <c r="BX264" s="7">
        <f t="shared" si="212"/>
        <v>4.2857142857142865</v>
      </c>
      <c r="BY264">
        <v>3</v>
      </c>
      <c r="BZ264" s="2">
        <f t="shared" si="230"/>
        <v>5.3571428571428568E-2</v>
      </c>
      <c r="CA264" s="7">
        <f t="shared" si="231"/>
        <v>2.1428571428571428</v>
      </c>
      <c r="CB264">
        <v>0.21299999999999999</v>
      </c>
      <c r="CC264" s="7">
        <f t="shared" si="232"/>
        <v>1.9166666666666663</v>
      </c>
      <c r="CD264">
        <v>0.68100000000000005</v>
      </c>
      <c r="CE264" s="7">
        <f t="shared" si="233"/>
        <v>2.0250000000000017</v>
      </c>
    </row>
    <row r="265" spans="43:83" x14ac:dyDescent="0.25">
      <c r="AQ265" t="s">
        <v>181</v>
      </c>
      <c r="AR265" s="7">
        <f t="shared" si="213"/>
        <v>9.1704415954415968</v>
      </c>
      <c r="AS265">
        <v>52</v>
      </c>
      <c r="AT265">
        <v>2</v>
      </c>
      <c r="AU265" s="2">
        <f t="shared" si="214"/>
        <v>3.8461538461538464E-2</v>
      </c>
      <c r="AV265" s="7">
        <f t="shared" si="215"/>
        <v>0.31339031339031348</v>
      </c>
      <c r="AW265">
        <v>23</v>
      </c>
      <c r="AX265" s="2">
        <f t="shared" si="216"/>
        <v>0.44230769230769229</v>
      </c>
      <c r="AY265" s="7">
        <f t="shared" si="217"/>
        <v>2.8461538461538458</v>
      </c>
      <c r="AZ265">
        <v>13</v>
      </c>
      <c r="BA265" s="2">
        <f t="shared" si="218"/>
        <v>0.25</v>
      </c>
      <c r="BB265" s="7">
        <f t="shared" si="219"/>
        <v>1</v>
      </c>
      <c r="BC265">
        <v>1</v>
      </c>
      <c r="BD265" s="2">
        <f t="shared" si="220"/>
        <v>1.9230769230769232E-2</v>
      </c>
      <c r="BE265" s="7">
        <f t="shared" si="221"/>
        <v>0.76923076923076927</v>
      </c>
      <c r="BF265">
        <v>0.22800000000000001</v>
      </c>
      <c r="BG265" s="7">
        <f t="shared" si="222"/>
        <v>3.166666666666667</v>
      </c>
      <c r="BH265">
        <v>0.64300000000000002</v>
      </c>
      <c r="BI265" s="7">
        <f t="shared" si="223"/>
        <v>1.0750000000000011</v>
      </c>
      <c r="BM265" t="s">
        <v>178</v>
      </c>
      <c r="BN265" s="7">
        <f t="shared" si="224"/>
        <v>17.470558239398823</v>
      </c>
      <c r="BO265">
        <v>69</v>
      </c>
      <c r="BP265">
        <v>5</v>
      </c>
      <c r="BQ265" s="2">
        <f t="shared" si="225"/>
        <v>7.2463768115942032E-2</v>
      </c>
      <c r="BR265" s="7">
        <f t="shared" si="226"/>
        <v>1.5727321524422975</v>
      </c>
      <c r="BS265">
        <v>27</v>
      </c>
      <c r="BT265" s="2">
        <f t="shared" si="227"/>
        <v>0.39130434782608697</v>
      </c>
      <c r="BU265" s="7">
        <f t="shared" si="228"/>
        <v>1.8260869565217397</v>
      </c>
      <c r="BV265">
        <v>28</v>
      </c>
      <c r="BW265" s="2">
        <f t="shared" si="229"/>
        <v>0.40579710144927539</v>
      </c>
      <c r="BX265" s="7">
        <f t="shared" si="212"/>
        <v>3.1159420289855078</v>
      </c>
      <c r="BY265">
        <v>3</v>
      </c>
      <c r="BZ265" s="2">
        <f t="shared" si="230"/>
        <v>4.3478260869565216E-2</v>
      </c>
      <c r="CA265" s="7">
        <f t="shared" si="231"/>
        <v>1.7391304347826086</v>
      </c>
      <c r="CB265">
        <v>0.26700000000000002</v>
      </c>
      <c r="CC265" s="7">
        <f t="shared" si="232"/>
        <v>6.4166666666666679</v>
      </c>
      <c r="CD265">
        <v>0.71199999999999997</v>
      </c>
      <c r="CE265" s="7">
        <f t="shared" si="233"/>
        <v>2.8</v>
      </c>
    </row>
    <row r="266" spans="43:83" x14ac:dyDescent="0.25">
      <c r="AQ266" t="s">
        <v>206</v>
      </c>
      <c r="AR266" s="7">
        <f t="shared" si="213"/>
        <v>9.045808966861598</v>
      </c>
      <c r="AS266">
        <v>76</v>
      </c>
      <c r="AT266">
        <v>7</v>
      </c>
      <c r="AU266" s="2">
        <f t="shared" si="214"/>
        <v>9.2105263157894732E-2</v>
      </c>
      <c r="AV266" s="7">
        <f t="shared" si="215"/>
        <v>2.3001949317738788</v>
      </c>
      <c r="AW266">
        <v>30</v>
      </c>
      <c r="AX266" s="2">
        <f t="shared" si="216"/>
        <v>0.39473684210526316</v>
      </c>
      <c r="AY266" s="7">
        <f t="shared" si="217"/>
        <v>1.8947368421052635</v>
      </c>
      <c r="AZ266">
        <v>29</v>
      </c>
      <c r="BA266" s="2">
        <f t="shared" si="218"/>
        <v>0.38157894736842107</v>
      </c>
      <c r="BB266" s="7">
        <f t="shared" si="219"/>
        <v>2.6315789473684212</v>
      </c>
      <c r="BC266">
        <v>2</v>
      </c>
      <c r="BD266" s="2">
        <f t="shared" si="220"/>
        <v>2.6315789473684209E-2</v>
      </c>
      <c r="BE266" s="7">
        <f t="shared" si="221"/>
        <v>1.0526315789473684</v>
      </c>
      <c r="BF266">
        <v>0.192</v>
      </c>
      <c r="BG266" s="7">
        <f t="shared" si="222"/>
        <v>0.16666666666666685</v>
      </c>
      <c r="BH266">
        <v>0.622</v>
      </c>
      <c r="BI266" s="7">
        <f t="shared" si="223"/>
        <v>1</v>
      </c>
      <c r="BM266" t="s">
        <v>227</v>
      </c>
      <c r="BN266" s="7">
        <f t="shared" si="224"/>
        <v>17.31519429265331</v>
      </c>
      <c r="BO266">
        <v>61</v>
      </c>
      <c r="BP266">
        <v>8</v>
      </c>
      <c r="BQ266" s="2">
        <f t="shared" si="225"/>
        <v>0.13114754098360656</v>
      </c>
      <c r="BR266" s="7">
        <f t="shared" si="226"/>
        <v>3.7462052216150576</v>
      </c>
      <c r="BS266">
        <v>26</v>
      </c>
      <c r="BT266" s="2">
        <f t="shared" si="227"/>
        <v>0.42622950819672129</v>
      </c>
      <c r="BU266" s="7">
        <f t="shared" si="228"/>
        <v>2.5245901639344259</v>
      </c>
      <c r="BV266">
        <v>28</v>
      </c>
      <c r="BW266" s="2">
        <f t="shared" si="229"/>
        <v>0.45901639344262296</v>
      </c>
      <c r="BX266" s="7">
        <f t="shared" si="212"/>
        <v>4.1803278688524594</v>
      </c>
      <c r="BY266">
        <v>1</v>
      </c>
      <c r="BZ266" s="2">
        <f t="shared" si="230"/>
        <v>1.6393442622950821E-2</v>
      </c>
      <c r="CA266" s="7">
        <f t="shared" si="231"/>
        <v>0.65573770491803285</v>
      </c>
      <c r="CB266">
        <v>0.22700000000000001</v>
      </c>
      <c r="CC266" s="7">
        <f t="shared" si="232"/>
        <v>3.0833333333333339</v>
      </c>
      <c r="CD266">
        <v>0.72499999999999998</v>
      </c>
      <c r="CE266" s="7">
        <f t="shared" si="233"/>
        <v>3.125</v>
      </c>
    </row>
    <row r="267" spans="43:83" x14ac:dyDescent="0.25">
      <c r="AQ267" t="s">
        <v>266</v>
      </c>
      <c r="AR267" s="7">
        <f t="shared" si="213"/>
        <v>8.9218106995884767</v>
      </c>
      <c r="AS267">
        <v>36</v>
      </c>
      <c r="AT267">
        <v>5</v>
      </c>
      <c r="AU267" s="2">
        <f t="shared" si="214"/>
        <v>0.1388888888888889</v>
      </c>
      <c r="AV267" s="7">
        <f t="shared" si="215"/>
        <v>4.0329218106995883</v>
      </c>
      <c r="AW267">
        <v>7</v>
      </c>
      <c r="AX267" s="2">
        <f t="shared" si="216"/>
        <v>0.19444444444444445</v>
      </c>
      <c r="AY267" s="7">
        <f t="shared" si="217"/>
        <v>0</v>
      </c>
      <c r="AZ267">
        <v>16</v>
      </c>
      <c r="BA267" s="2">
        <f t="shared" si="218"/>
        <v>0.44444444444444442</v>
      </c>
      <c r="BB267" s="7">
        <f t="shared" si="219"/>
        <v>3.8888888888888884</v>
      </c>
      <c r="BC267">
        <v>0</v>
      </c>
      <c r="BD267" s="2">
        <f t="shared" si="220"/>
        <v>0</v>
      </c>
      <c r="BE267" s="7">
        <f t="shared" si="221"/>
        <v>0</v>
      </c>
      <c r="BF267">
        <v>0.14799999999999999</v>
      </c>
      <c r="BG267" s="7">
        <f t="shared" si="222"/>
        <v>0</v>
      </c>
      <c r="BH267">
        <v>0.499</v>
      </c>
      <c r="BI267" s="7">
        <f t="shared" si="223"/>
        <v>1</v>
      </c>
      <c r="BM267" t="s">
        <v>658</v>
      </c>
      <c r="BN267" s="7">
        <f t="shared" si="224"/>
        <v>17.235185185185184</v>
      </c>
      <c r="BO267">
        <v>48</v>
      </c>
      <c r="BP267">
        <v>6</v>
      </c>
      <c r="BQ267" s="2">
        <f t="shared" si="225"/>
        <v>0.125</v>
      </c>
      <c r="BR267" s="7">
        <f t="shared" si="226"/>
        <v>3.5185185185185186</v>
      </c>
      <c r="BS267">
        <v>21</v>
      </c>
      <c r="BT267" s="2">
        <f t="shared" si="227"/>
        <v>0.4375</v>
      </c>
      <c r="BU267" s="7">
        <f t="shared" si="228"/>
        <v>2.75</v>
      </c>
      <c r="BV267">
        <v>19</v>
      </c>
      <c r="BW267" s="2">
        <f t="shared" si="229"/>
        <v>0.39583333333333331</v>
      </c>
      <c r="BX267" s="7">
        <f t="shared" si="212"/>
        <v>2.9166666666666661</v>
      </c>
      <c r="BY267">
        <v>0</v>
      </c>
      <c r="BZ267" s="2">
        <f t="shared" si="230"/>
        <v>0</v>
      </c>
      <c r="CA267" s="7">
        <f t="shared" si="231"/>
        <v>0</v>
      </c>
      <c r="CB267">
        <v>0.247</v>
      </c>
      <c r="CC267" s="7">
        <f t="shared" si="232"/>
        <v>4.75</v>
      </c>
      <c r="CD267">
        <v>0.73199999999999998</v>
      </c>
      <c r="CE267" s="7">
        <f t="shared" si="233"/>
        <v>3.3000000000000003</v>
      </c>
    </row>
    <row r="268" spans="43:83" x14ac:dyDescent="0.25">
      <c r="AQ268" t="s">
        <v>143</v>
      </c>
      <c r="AR268" s="7">
        <f t="shared" si="213"/>
        <v>8.910958904109588</v>
      </c>
      <c r="AS268">
        <v>73</v>
      </c>
      <c r="AT268">
        <v>2</v>
      </c>
      <c r="AU268" s="2">
        <f t="shared" si="214"/>
        <v>2.7397260273972601E-2</v>
      </c>
      <c r="AV268" s="7">
        <f t="shared" si="215"/>
        <v>0</v>
      </c>
      <c r="AW268">
        <v>26</v>
      </c>
      <c r="AX268" s="2">
        <f t="shared" si="216"/>
        <v>0.35616438356164382</v>
      </c>
      <c r="AY268" s="7">
        <f t="shared" si="217"/>
        <v>1.1232876712328765</v>
      </c>
      <c r="AZ268">
        <v>13</v>
      </c>
      <c r="BA268" s="2">
        <f t="shared" si="218"/>
        <v>0.17808219178082191</v>
      </c>
      <c r="BB268" s="7">
        <f t="shared" si="219"/>
        <v>1</v>
      </c>
      <c r="BC268">
        <v>6</v>
      </c>
      <c r="BD268" s="2">
        <f t="shared" si="220"/>
        <v>8.2191780821917804E-2</v>
      </c>
      <c r="BE268" s="7">
        <f t="shared" si="221"/>
        <v>3.2876712328767121</v>
      </c>
      <c r="BF268">
        <v>0.22</v>
      </c>
      <c r="BG268" s="7">
        <f t="shared" si="222"/>
        <v>2.5</v>
      </c>
      <c r="BH268">
        <v>0.58199999999999996</v>
      </c>
      <c r="BI268" s="7">
        <f t="shared" si="223"/>
        <v>1</v>
      </c>
      <c r="BM268" t="s">
        <v>563</v>
      </c>
      <c r="BN268" s="7">
        <f t="shared" si="224"/>
        <v>17.124019607843138</v>
      </c>
      <c r="BO268">
        <v>68</v>
      </c>
      <c r="BP268">
        <v>6</v>
      </c>
      <c r="BQ268" s="2">
        <f t="shared" si="225"/>
        <v>8.8235294117647065E-2</v>
      </c>
      <c r="BR268" s="7">
        <f t="shared" si="226"/>
        <v>2.1568627450980395</v>
      </c>
      <c r="BS268">
        <v>24</v>
      </c>
      <c r="BT268" s="2">
        <f t="shared" si="227"/>
        <v>0.35294117647058826</v>
      </c>
      <c r="BU268" s="7">
        <f t="shared" si="228"/>
        <v>1.0588235294117654</v>
      </c>
      <c r="BV268">
        <v>22</v>
      </c>
      <c r="BW268" s="2">
        <f t="shared" si="229"/>
        <v>0.3235294117647059</v>
      </c>
      <c r="BX268" s="7">
        <f t="shared" ref="BX268:BX290" si="234">MAX(1,(MIN(10,(BW268 - 0.25) / (0.75 - 0.25)*10)))</f>
        <v>1.470588235294118</v>
      </c>
      <c r="BY268">
        <v>6</v>
      </c>
      <c r="BZ268" s="2">
        <f t="shared" si="230"/>
        <v>8.8235294117647065E-2</v>
      </c>
      <c r="CA268" s="7">
        <f t="shared" si="231"/>
        <v>3.5294117647058827</v>
      </c>
      <c r="CB268">
        <v>0.248</v>
      </c>
      <c r="CC268" s="7">
        <f t="shared" si="232"/>
        <v>4.833333333333333</v>
      </c>
      <c r="CD268">
        <v>0.76300000000000001</v>
      </c>
      <c r="CE268" s="7">
        <f t="shared" si="233"/>
        <v>4.0750000000000011</v>
      </c>
    </row>
    <row r="269" spans="43:83" x14ac:dyDescent="0.25">
      <c r="AQ269" t="s">
        <v>68</v>
      </c>
      <c r="AR269" s="7">
        <f t="shared" si="213"/>
        <v>8.4338624338624317</v>
      </c>
      <c r="AS269">
        <v>63</v>
      </c>
      <c r="AT269">
        <v>9</v>
      </c>
      <c r="AU269" s="2">
        <f t="shared" si="214"/>
        <v>0.14285714285714285</v>
      </c>
      <c r="AV269" s="7">
        <f t="shared" si="215"/>
        <v>4.1798941798941787</v>
      </c>
      <c r="AW269">
        <v>24</v>
      </c>
      <c r="AX269" s="2">
        <f t="shared" si="216"/>
        <v>0.38095238095238093</v>
      </c>
      <c r="AY269" s="7">
        <f t="shared" si="217"/>
        <v>1.6190476190476188</v>
      </c>
      <c r="AZ269">
        <v>18</v>
      </c>
      <c r="BA269" s="2">
        <f t="shared" si="218"/>
        <v>0.2857142857142857</v>
      </c>
      <c r="BB269" s="7">
        <f t="shared" si="219"/>
        <v>1</v>
      </c>
      <c r="BC269">
        <v>1</v>
      </c>
      <c r="BD269" s="2">
        <f t="shared" si="220"/>
        <v>1.5873015873015872E-2</v>
      </c>
      <c r="BE269" s="7">
        <f t="shared" si="221"/>
        <v>0.63492063492063489</v>
      </c>
      <c r="BF269">
        <v>0.16500000000000001</v>
      </c>
      <c r="BG269" s="7">
        <f t="shared" si="222"/>
        <v>0</v>
      </c>
      <c r="BH269">
        <v>0.60599999999999998</v>
      </c>
      <c r="BI269" s="7">
        <f t="shared" si="223"/>
        <v>1</v>
      </c>
      <c r="BM269" t="s">
        <v>603</v>
      </c>
      <c r="BN269" s="7">
        <f t="shared" si="224"/>
        <v>17.100514403292184</v>
      </c>
      <c r="BO269">
        <v>45</v>
      </c>
      <c r="BP269">
        <v>4</v>
      </c>
      <c r="BQ269" s="2">
        <f t="shared" si="225"/>
        <v>8.8888888888888892E-2</v>
      </c>
      <c r="BR269" s="7">
        <f t="shared" si="226"/>
        <v>2.1810699588477367</v>
      </c>
      <c r="BS269">
        <v>24</v>
      </c>
      <c r="BT269" s="2">
        <f t="shared" si="227"/>
        <v>0.53333333333333333</v>
      </c>
      <c r="BU269" s="7">
        <f t="shared" si="228"/>
        <v>4.666666666666667</v>
      </c>
      <c r="BV269">
        <v>18</v>
      </c>
      <c r="BW269" s="2">
        <f t="shared" si="229"/>
        <v>0.4</v>
      </c>
      <c r="BX269" s="7">
        <f t="shared" si="234"/>
        <v>3.0000000000000004</v>
      </c>
      <c r="BY269">
        <v>2</v>
      </c>
      <c r="BZ269" s="2">
        <f t="shared" si="230"/>
        <v>4.4444444444444446E-2</v>
      </c>
      <c r="CA269" s="7">
        <f t="shared" si="231"/>
        <v>1.7777777777777779</v>
      </c>
      <c r="CB269">
        <v>0.23200000000000001</v>
      </c>
      <c r="CC269" s="7">
        <f t="shared" si="232"/>
        <v>3.5000000000000009</v>
      </c>
      <c r="CD269">
        <v>0.67900000000000005</v>
      </c>
      <c r="CE269" s="7">
        <f t="shared" si="233"/>
        <v>1.9750000000000019</v>
      </c>
    </row>
    <row r="270" spans="43:83" x14ac:dyDescent="0.25">
      <c r="AQ270" t="s">
        <v>185</v>
      </c>
      <c r="AR270" s="7">
        <f t="shared" si="213"/>
        <v>8.1884057971014492</v>
      </c>
      <c r="AS270">
        <v>69</v>
      </c>
      <c r="AT270">
        <v>0</v>
      </c>
      <c r="AU270" s="2">
        <f t="shared" si="214"/>
        <v>0</v>
      </c>
      <c r="AV270" s="7">
        <f t="shared" si="215"/>
        <v>0</v>
      </c>
      <c r="AW270">
        <v>24</v>
      </c>
      <c r="AX270" s="2">
        <f t="shared" si="216"/>
        <v>0.34782608695652173</v>
      </c>
      <c r="AY270" s="7">
        <f t="shared" si="217"/>
        <v>0.95652173913043481</v>
      </c>
      <c r="AZ270">
        <v>6</v>
      </c>
      <c r="BA270" s="2">
        <f t="shared" si="218"/>
        <v>8.6956521739130432E-2</v>
      </c>
      <c r="BB270" s="7">
        <f t="shared" si="219"/>
        <v>1</v>
      </c>
      <c r="BC270">
        <v>5</v>
      </c>
      <c r="BD270" s="2">
        <f t="shared" si="220"/>
        <v>7.2463768115942032E-2</v>
      </c>
      <c r="BE270" s="7">
        <f t="shared" si="221"/>
        <v>2.8985507246376812</v>
      </c>
      <c r="BF270">
        <v>0.218</v>
      </c>
      <c r="BG270" s="7">
        <f t="shared" si="222"/>
        <v>2.333333333333333</v>
      </c>
      <c r="BH270">
        <v>0.55200000000000005</v>
      </c>
      <c r="BI270" s="7">
        <f t="shared" si="223"/>
        <v>1</v>
      </c>
      <c r="BM270" t="s">
        <v>142</v>
      </c>
      <c r="BN270" s="7">
        <f t="shared" si="224"/>
        <v>17.100000000000001</v>
      </c>
      <c r="BO270">
        <v>75</v>
      </c>
      <c r="BP270">
        <v>9</v>
      </c>
      <c r="BQ270" s="2">
        <f t="shared" si="225"/>
        <v>0.12</v>
      </c>
      <c r="BR270" s="7">
        <f t="shared" si="226"/>
        <v>3.333333333333333</v>
      </c>
      <c r="BS270">
        <v>35</v>
      </c>
      <c r="BT270" s="2">
        <f t="shared" si="227"/>
        <v>0.46666666666666667</v>
      </c>
      <c r="BU270" s="7">
        <f t="shared" si="228"/>
        <v>3.3333333333333339</v>
      </c>
      <c r="BV270">
        <v>31</v>
      </c>
      <c r="BW270" s="2">
        <f t="shared" si="229"/>
        <v>0.41333333333333333</v>
      </c>
      <c r="BX270" s="7">
        <f t="shared" si="234"/>
        <v>3.2666666666666666</v>
      </c>
      <c r="BY270">
        <v>0</v>
      </c>
      <c r="BZ270" s="2">
        <f t="shared" si="230"/>
        <v>0</v>
      </c>
      <c r="CA270" s="7">
        <f t="shared" si="231"/>
        <v>0</v>
      </c>
      <c r="CB270">
        <v>0.24</v>
      </c>
      <c r="CC270" s="7">
        <f t="shared" si="232"/>
        <v>4.1666666666666661</v>
      </c>
      <c r="CD270">
        <v>0.72</v>
      </c>
      <c r="CE270" s="7">
        <f t="shared" si="233"/>
        <v>3</v>
      </c>
    </row>
    <row r="271" spans="43:83" x14ac:dyDescent="0.25">
      <c r="AQ271" t="s">
        <v>666</v>
      </c>
      <c r="AR271" s="7">
        <f t="shared" si="213"/>
        <v>8.0205510388437204</v>
      </c>
      <c r="AS271">
        <v>41</v>
      </c>
      <c r="AT271">
        <v>4</v>
      </c>
      <c r="AU271" s="2">
        <f t="shared" si="214"/>
        <v>9.7560975609756101E-2</v>
      </c>
      <c r="AV271" s="7">
        <f t="shared" si="215"/>
        <v>2.5022583559168927</v>
      </c>
      <c r="AW271">
        <v>11</v>
      </c>
      <c r="AX271" s="2">
        <f t="shared" si="216"/>
        <v>0.26829268292682928</v>
      </c>
      <c r="AY271" s="7">
        <f t="shared" si="217"/>
        <v>0</v>
      </c>
      <c r="AZ271">
        <v>17</v>
      </c>
      <c r="BA271" s="2">
        <f t="shared" si="218"/>
        <v>0.41463414634146339</v>
      </c>
      <c r="BB271" s="7">
        <f t="shared" si="219"/>
        <v>3.2926829268292677</v>
      </c>
      <c r="BC271">
        <v>1</v>
      </c>
      <c r="BD271" s="2">
        <f t="shared" si="220"/>
        <v>2.4390243902439025E-2</v>
      </c>
      <c r="BE271" s="7">
        <f t="shared" si="221"/>
        <v>0.97560975609756095</v>
      </c>
      <c r="BF271">
        <v>0.193</v>
      </c>
      <c r="BG271" s="7">
        <f t="shared" si="222"/>
        <v>0.25000000000000022</v>
      </c>
      <c r="BH271">
        <v>0.61599999999999999</v>
      </c>
      <c r="BI271" s="7">
        <f t="shared" si="223"/>
        <v>1</v>
      </c>
      <c r="BM271" t="s">
        <v>660</v>
      </c>
      <c r="BN271" s="7">
        <f t="shared" si="224"/>
        <v>17.045114263199366</v>
      </c>
      <c r="BO271">
        <v>47</v>
      </c>
      <c r="BP271">
        <v>7</v>
      </c>
      <c r="BQ271" s="2">
        <f t="shared" si="225"/>
        <v>0.14893617021276595</v>
      </c>
      <c r="BR271" s="7">
        <f t="shared" si="226"/>
        <v>4.4050433412135535</v>
      </c>
      <c r="BS271">
        <v>22</v>
      </c>
      <c r="BT271" s="2">
        <f t="shared" si="227"/>
        <v>0.46808510638297873</v>
      </c>
      <c r="BU271" s="7">
        <f t="shared" si="228"/>
        <v>3.3617021276595747</v>
      </c>
      <c r="BV271">
        <v>22</v>
      </c>
      <c r="BW271" s="2">
        <f t="shared" si="229"/>
        <v>0.46808510638297873</v>
      </c>
      <c r="BX271" s="7">
        <f t="shared" si="234"/>
        <v>4.3617021276595747</v>
      </c>
      <c r="BY271">
        <v>0</v>
      </c>
      <c r="BZ271" s="2">
        <f t="shared" si="230"/>
        <v>0</v>
      </c>
      <c r="CA271" s="7">
        <f t="shared" si="231"/>
        <v>0</v>
      </c>
      <c r="CB271">
        <v>0.219</v>
      </c>
      <c r="CC271" s="7">
        <f t="shared" si="232"/>
        <v>2.4166666666666665</v>
      </c>
      <c r="CD271">
        <v>0.7</v>
      </c>
      <c r="CE271" s="7">
        <f t="shared" si="233"/>
        <v>2.4999999999999996</v>
      </c>
    </row>
    <row r="272" spans="43:83" x14ac:dyDescent="0.25">
      <c r="AQ272" t="s">
        <v>81</v>
      </c>
      <c r="AR272" s="7">
        <f t="shared" si="213"/>
        <v>7.9861111111111134</v>
      </c>
      <c r="AS272">
        <v>36</v>
      </c>
      <c r="AT272">
        <v>0</v>
      </c>
      <c r="AU272" s="2">
        <f t="shared" si="214"/>
        <v>0</v>
      </c>
      <c r="AV272" s="7">
        <f t="shared" si="215"/>
        <v>0</v>
      </c>
      <c r="AW272">
        <v>9</v>
      </c>
      <c r="AX272" s="2">
        <f t="shared" si="216"/>
        <v>0.25</v>
      </c>
      <c r="AY272" s="7">
        <f t="shared" si="217"/>
        <v>0</v>
      </c>
      <c r="AZ272">
        <v>11</v>
      </c>
      <c r="BA272" s="2">
        <f t="shared" si="218"/>
        <v>0.30555555555555558</v>
      </c>
      <c r="BB272" s="7">
        <f t="shared" si="219"/>
        <v>1.1111111111111116</v>
      </c>
      <c r="BC272">
        <v>0</v>
      </c>
      <c r="BD272" s="2">
        <f t="shared" si="220"/>
        <v>0</v>
      </c>
      <c r="BE272" s="7">
        <f t="shared" si="221"/>
        <v>0</v>
      </c>
      <c r="BF272">
        <v>0.25</v>
      </c>
      <c r="BG272" s="7">
        <f t="shared" si="222"/>
        <v>5</v>
      </c>
      <c r="BH272">
        <v>0.67500000000000004</v>
      </c>
      <c r="BI272" s="7">
        <f t="shared" si="223"/>
        <v>1.8750000000000018</v>
      </c>
      <c r="BM272" t="s">
        <v>628</v>
      </c>
      <c r="BN272" s="7">
        <f t="shared" si="224"/>
        <v>17.028703703703702</v>
      </c>
      <c r="BO272">
        <v>71</v>
      </c>
      <c r="BP272">
        <v>5</v>
      </c>
      <c r="BQ272" s="2">
        <f t="shared" si="225"/>
        <v>7.0422535211267609E-2</v>
      </c>
      <c r="BR272" s="7">
        <f t="shared" si="226"/>
        <v>1.4971309337506522</v>
      </c>
      <c r="BS272">
        <v>32</v>
      </c>
      <c r="BT272" s="2">
        <f t="shared" si="227"/>
        <v>0.45070422535211269</v>
      </c>
      <c r="BU272" s="7">
        <f t="shared" si="228"/>
        <v>3.0140845070422539</v>
      </c>
      <c r="BV272">
        <v>25</v>
      </c>
      <c r="BW272" s="2">
        <f t="shared" si="229"/>
        <v>0.352112676056338</v>
      </c>
      <c r="BX272" s="7">
        <f t="shared" si="234"/>
        <v>2.0422535211267601</v>
      </c>
      <c r="BY272">
        <v>5</v>
      </c>
      <c r="BZ272" s="2">
        <f t="shared" si="230"/>
        <v>7.0422535211267609E-2</v>
      </c>
      <c r="CA272" s="7">
        <f t="shared" si="231"/>
        <v>2.8169014084507045</v>
      </c>
      <c r="CB272">
        <v>0.254</v>
      </c>
      <c r="CC272" s="7">
        <f t="shared" si="232"/>
        <v>5.333333333333333</v>
      </c>
      <c r="CD272">
        <v>0.69299999999999995</v>
      </c>
      <c r="CE272" s="7">
        <f t="shared" si="233"/>
        <v>2.3249999999999993</v>
      </c>
    </row>
    <row r="273" spans="43:83" x14ac:dyDescent="0.25">
      <c r="AQ273" t="s">
        <v>629</v>
      </c>
      <c r="AR273" s="7">
        <f t="shared" si="213"/>
        <v>7.9166666666666679</v>
      </c>
      <c r="AS273">
        <v>45</v>
      </c>
      <c r="AT273">
        <v>0</v>
      </c>
      <c r="AU273" s="2">
        <f t="shared" si="214"/>
        <v>0</v>
      </c>
      <c r="AV273" s="7">
        <f t="shared" si="215"/>
        <v>0</v>
      </c>
      <c r="AW273">
        <v>7</v>
      </c>
      <c r="AX273" s="2">
        <f t="shared" si="216"/>
        <v>0.15555555555555556</v>
      </c>
      <c r="AY273" s="7">
        <f t="shared" si="217"/>
        <v>0</v>
      </c>
      <c r="AZ273">
        <v>5</v>
      </c>
      <c r="BA273" s="2">
        <f t="shared" si="218"/>
        <v>0.1111111111111111</v>
      </c>
      <c r="BB273" s="7">
        <f t="shared" si="219"/>
        <v>1</v>
      </c>
      <c r="BC273">
        <v>0</v>
      </c>
      <c r="BD273" s="2">
        <f t="shared" si="220"/>
        <v>0</v>
      </c>
      <c r="BE273" s="7">
        <f t="shared" si="221"/>
        <v>0</v>
      </c>
      <c r="BF273">
        <v>0.26100000000000001</v>
      </c>
      <c r="BG273" s="7">
        <f t="shared" si="222"/>
        <v>5.9166666666666679</v>
      </c>
      <c r="BH273">
        <v>0.59899999999999998</v>
      </c>
      <c r="BI273" s="7">
        <f t="shared" si="223"/>
        <v>1</v>
      </c>
      <c r="BM273" t="s">
        <v>585</v>
      </c>
      <c r="BN273" s="7">
        <f t="shared" si="224"/>
        <v>17.0020964360587</v>
      </c>
      <c r="BO273">
        <v>53</v>
      </c>
      <c r="BP273">
        <v>9</v>
      </c>
      <c r="BQ273" s="2">
        <f t="shared" si="225"/>
        <v>0.16981132075471697</v>
      </c>
      <c r="BR273" s="7">
        <f t="shared" si="226"/>
        <v>5.1781970649895168</v>
      </c>
      <c r="BS273">
        <v>21</v>
      </c>
      <c r="BT273" s="2">
        <f t="shared" si="227"/>
        <v>0.39622641509433965</v>
      </c>
      <c r="BU273" s="7">
        <f t="shared" si="228"/>
        <v>1.9245283018867931</v>
      </c>
      <c r="BV273">
        <v>26</v>
      </c>
      <c r="BW273" s="2">
        <f t="shared" si="229"/>
        <v>0.49056603773584906</v>
      </c>
      <c r="BX273" s="7">
        <f t="shared" si="234"/>
        <v>4.8113207547169807</v>
      </c>
      <c r="BY273">
        <v>1</v>
      </c>
      <c r="BZ273" s="2">
        <f t="shared" si="230"/>
        <v>1.8867924528301886E-2</v>
      </c>
      <c r="CA273" s="7">
        <f t="shared" si="231"/>
        <v>0.75471698113207542</v>
      </c>
      <c r="CB273">
        <v>0.215</v>
      </c>
      <c r="CC273" s="7">
        <f t="shared" si="232"/>
        <v>2.083333333333333</v>
      </c>
      <c r="CD273">
        <v>0.69</v>
      </c>
      <c r="CE273" s="7">
        <f t="shared" si="233"/>
        <v>2.2499999999999991</v>
      </c>
    </row>
    <row r="274" spans="43:83" x14ac:dyDescent="0.25">
      <c r="AQ274" t="s">
        <v>522</v>
      </c>
      <c r="AR274" s="7">
        <f t="shared" si="213"/>
        <v>7.8923182441700952</v>
      </c>
      <c r="AS274">
        <v>54</v>
      </c>
      <c r="AT274">
        <v>5</v>
      </c>
      <c r="AU274" s="2">
        <f t="shared" si="214"/>
        <v>9.2592592592592587E-2</v>
      </c>
      <c r="AV274" s="7">
        <f t="shared" si="215"/>
        <v>2.3182441700960217</v>
      </c>
      <c r="AW274">
        <v>15</v>
      </c>
      <c r="AX274" s="2">
        <f t="shared" si="216"/>
        <v>0.27777777777777779</v>
      </c>
      <c r="AY274" s="7">
        <f t="shared" si="217"/>
        <v>0</v>
      </c>
      <c r="AZ274">
        <v>20</v>
      </c>
      <c r="BA274" s="2">
        <f t="shared" si="218"/>
        <v>0.37037037037037035</v>
      </c>
      <c r="BB274" s="7">
        <f t="shared" si="219"/>
        <v>2.407407407407407</v>
      </c>
      <c r="BC274">
        <v>0</v>
      </c>
      <c r="BD274" s="2">
        <f t="shared" si="220"/>
        <v>0</v>
      </c>
      <c r="BE274" s="7">
        <f t="shared" si="221"/>
        <v>0</v>
      </c>
      <c r="BF274">
        <v>0.216</v>
      </c>
      <c r="BG274" s="7">
        <f t="shared" si="222"/>
        <v>2.1666666666666665</v>
      </c>
      <c r="BH274">
        <v>0.61399999999999999</v>
      </c>
      <c r="BI274" s="7">
        <f t="shared" si="223"/>
        <v>1</v>
      </c>
      <c r="BM274" t="s">
        <v>172</v>
      </c>
      <c r="BN274" s="7">
        <f t="shared" si="224"/>
        <v>16.990946502057614</v>
      </c>
      <c r="BO274">
        <v>72</v>
      </c>
      <c r="BP274">
        <v>4</v>
      </c>
      <c r="BQ274" s="2">
        <f t="shared" si="225"/>
        <v>5.5555555555555552E-2</v>
      </c>
      <c r="BR274" s="7">
        <f t="shared" si="226"/>
        <v>0.94650205761316863</v>
      </c>
      <c r="BS274">
        <v>31</v>
      </c>
      <c r="BT274" s="2">
        <f t="shared" si="227"/>
        <v>0.43055555555555558</v>
      </c>
      <c r="BU274" s="7">
        <f t="shared" si="228"/>
        <v>2.6111111111111116</v>
      </c>
      <c r="BV274">
        <v>23</v>
      </c>
      <c r="BW274" s="2">
        <f t="shared" si="229"/>
        <v>0.31944444444444442</v>
      </c>
      <c r="BX274" s="7">
        <f t="shared" si="234"/>
        <v>1.3888888888888884</v>
      </c>
      <c r="BY274">
        <v>8</v>
      </c>
      <c r="BZ274" s="2">
        <f t="shared" si="230"/>
        <v>0.1111111111111111</v>
      </c>
      <c r="CA274" s="7">
        <f t="shared" si="231"/>
        <v>4.4444444444444446</v>
      </c>
      <c r="CB274">
        <v>0.25900000000000001</v>
      </c>
      <c r="CC274" s="7">
        <f t="shared" si="232"/>
        <v>5.7500000000000009</v>
      </c>
      <c r="CD274">
        <v>0.67400000000000004</v>
      </c>
      <c r="CE274" s="7">
        <f t="shared" si="233"/>
        <v>1.8500000000000016</v>
      </c>
    </row>
    <row r="275" spans="43:83" x14ac:dyDescent="0.25">
      <c r="AQ275" t="s">
        <v>669</v>
      </c>
      <c r="AR275" s="7">
        <f t="shared" si="213"/>
        <v>7.833333333333333</v>
      </c>
      <c r="AS275">
        <v>40</v>
      </c>
      <c r="AT275">
        <v>1</v>
      </c>
      <c r="AU275" s="2">
        <f t="shared" si="214"/>
        <v>2.5000000000000001E-2</v>
      </c>
      <c r="AV275" s="7">
        <f t="shared" si="215"/>
        <v>0</v>
      </c>
      <c r="AW275">
        <v>13</v>
      </c>
      <c r="AX275" s="2">
        <f t="shared" si="216"/>
        <v>0.32500000000000001</v>
      </c>
      <c r="AY275" s="7">
        <f t="shared" si="217"/>
        <v>0.50000000000000044</v>
      </c>
      <c r="AZ275">
        <v>9</v>
      </c>
      <c r="BA275" s="2">
        <f t="shared" si="218"/>
        <v>0.22500000000000001</v>
      </c>
      <c r="BB275" s="7">
        <f t="shared" si="219"/>
        <v>1</v>
      </c>
      <c r="BC275">
        <v>3</v>
      </c>
      <c r="BD275" s="2">
        <f t="shared" si="220"/>
        <v>7.4999999999999997E-2</v>
      </c>
      <c r="BE275" s="7">
        <f t="shared" si="221"/>
        <v>3</v>
      </c>
      <c r="BF275">
        <v>0.218</v>
      </c>
      <c r="BG275" s="7">
        <f t="shared" si="222"/>
        <v>2.333333333333333</v>
      </c>
      <c r="BH275">
        <v>0.55100000000000005</v>
      </c>
      <c r="BI275" s="7">
        <f t="shared" si="223"/>
        <v>1</v>
      </c>
      <c r="BM275" t="s">
        <v>565</v>
      </c>
      <c r="BN275" s="7">
        <f t="shared" si="224"/>
        <v>16.973045267489713</v>
      </c>
      <c r="BO275">
        <v>72</v>
      </c>
      <c r="BP275">
        <v>7</v>
      </c>
      <c r="BQ275" s="2">
        <f t="shared" si="225"/>
        <v>9.7222222222222224E-2</v>
      </c>
      <c r="BR275" s="7">
        <f t="shared" si="226"/>
        <v>2.4897119341563787</v>
      </c>
      <c r="BS275">
        <v>30</v>
      </c>
      <c r="BT275" s="2">
        <f t="shared" si="227"/>
        <v>0.41666666666666669</v>
      </c>
      <c r="BU275" s="7">
        <f t="shared" si="228"/>
        <v>2.3333333333333339</v>
      </c>
      <c r="BV275">
        <v>25</v>
      </c>
      <c r="BW275" s="2">
        <f t="shared" si="229"/>
        <v>0.34722222222222221</v>
      </c>
      <c r="BX275" s="7">
        <f t="shared" si="234"/>
        <v>1.9444444444444442</v>
      </c>
      <c r="BY275">
        <v>4</v>
      </c>
      <c r="BZ275" s="2">
        <f t="shared" si="230"/>
        <v>5.5555555555555552E-2</v>
      </c>
      <c r="CA275" s="7">
        <f t="shared" si="231"/>
        <v>2.2222222222222223</v>
      </c>
      <c r="CB275">
        <v>0.25700000000000001</v>
      </c>
      <c r="CC275" s="7">
        <f t="shared" si="232"/>
        <v>5.5833333333333339</v>
      </c>
      <c r="CD275">
        <v>0.69599999999999995</v>
      </c>
      <c r="CE275" s="7">
        <f t="shared" si="233"/>
        <v>2.3999999999999995</v>
      </c>
    </row>
    <row r="276" spans="43:83" x14ac:dyDescent="0.25">
      <c r="AQ276" t="s">
        <v>589</v>
      </c>
      <c r="AR276" s="7">
        <f t="shared" si="213"/>
        <v>7.8201058201058196</v>
      </c>
      <c r="AS276">
        <v>56</v>
      </c>
      <c r="AT276">
        <v>4</v>
      </c>
      <c r="AU276" s="2">
        <f t="shared" si="214"/>
        <v>7.1428571428571425E-2</v>
      </c>
      <c r="AV276" s="7">
        <f t="shared" si="215"/>
        <v>1.5343915343915344</v>
      </c>
      <c r="AW276">
        <v>16</v>
      </c>
      <c r="AX276" s="2">
        <f t="shared" si="216"/>
        <v>0.2857142857142857</v>
      </c>
      <c r="AY276" s="7">
        <f t="shared" si="217"/>
        <v>0</v>
      </c>
      <c r="AZ276">
        <v>10</v>
      </c>
      <c r="BA276" s="2">
        <f t="shared" si="218"/>
        <v>0.17857142857142858</v>
      </c>
      <c r="BB276" s="7">
        <f t="shared" si="219"/>
        <v>1</v>
      </c>
      <c r="BC276">
        <v>6</v>
      </c>
      <c r="BD276" s="2">
        <f t="shared" si="220"/>
        <v>0.10714285714285714</v>
      </c>
      <c r="BE276" s="7">
        <f t="shared" si="221"/>
        <v>4.2857142857142856</v>
      </c>
      <c r="BF276">
        <v>0.155</v>
      </c>
      <c r="BG276" s="7">
        <f t="shared" si="222"/>
        <v>0</v>
      </c>
      <c r="BH276">
        <v>0.49099999999999999</v>
      </c>
      <c r="BI276" s="7">
        <f t="shared" si="223"/>
        <v>1</v>
      </c>
      <c r="BM276" t="s">
        <v>129</v>
      </c>
      <c r="BN276" s="7">
        <f t="shared" si="224"/>
        <v>16.934045584045588</v>
      </c>
      <c r="BO276">
        <v>52</v>
      </c>
      <c r="BP276">
        <v>4</v>
      </c>
      <c r="BQ276" s="2">
        <f t="shared" si="225"/>
        <v>7.6923076923076927E-2</v>
      </c>
      <c r="BR276" s="7">
        <f t="shared" si="226"/>
        <v>1.737891737891738</v>
      </c>
      <c r="BS276">
        <v>24</v>
      </c>
      <c r="BT276" s="2">
        <f t="shared" si="227"/>
        <v>0.46153846153846156</v>
      </c>
      <c r="BU276" s="7">
        <f t="shared" si="228"/>
        <v>3.2307692307692317</v>
      </c>
      <c r="BV276">
        <v>15</v>
      </c>
      <c r="BW276" s="2">
        <f t="shared" si="229"/>
        <v>0.28846153846153844</v>
      </c>
      <c r="BX276" s="7">
        <f t="shared" si="234"/>
        <v>1</v>
      </c>
      <c r="BY276">
        <v>6</v>
      </c>
      <c r="BZ276" s="2">
        <f t="shared" si="230"/>
        <v>0.11538461538461539</v>
      </c>
      <c r="CA276" s="7">
        <f t="shared" si="231"/>
        <v>4.6153846153846159</v>
      </c>
      <c r="CB276">
        <v>0.247</v>
      </c>
      <c r="CC276" s="7">
        <f t="shared" si="232"/>
        <v>4.75</v>
      </c>
      <c r="CD276">
        <v>0.66400000000000003</v>
      </c>
      <c r="CE276" s="7">
        <f t="shared" si="233"/>
        <v>1.6000000000000014</v>
      </c>
    </row>
    <row r="277" spans="43:83" x14ac:dyDescent="0.25">
      <c r="AQ277" t="s">
        <v>238</v>
      </c>
      <c r="AR277" s="7">
        <f t="shared" si="213"/>
        <v>7.6072898295120499</v>
      </c>
      <c r="AS277">
        <v>63</v>
      </c>
      <c r="AT277">
        <v>7</v>
      </c>
      <c r="AU277" s="2">
        <f t="shared" si="214"/>
        <v>0.1111111111111111</v>
      </c>
      <c r="AV277" s="7">
        <f t="shared" si="215"/>
        <v>3.004115226337448</v>
      </c>
      <c r="AW277">
        <v>24</v>
      </c>
      <c r="AX277" s="2">
        <f t="shared" si="216"/>
        <v>0.38095238095238093</v>
      </c>
      <c r="AY277" s="7">
        <f t="shared" si="217"/>
        <v>1.6190476190476188</v>
      </c>
      <c r="AZ277">
        <v>20</v>
      </c>
      <c r="BA277" s="2">
        <f t="shared" si="218"/>
        <v>0.31746031746031744</v>
      </c>
      <c r="BB277" s="7">
        <f t="shared" si="219"/>
        <v>1.3492063492063489</v>
      </c>
      <c r="BC277">
        <v>1</v>
      </c>
      <c r="BD277" s="2">
        <f t="shared" si="220"/>
        <v>1.5873015873015872E-2</v>
      </c>
      <c r="BE277" s="7">
        <f t="shared" si="221"/>
        <v>0.63492063492063489</v>
      </c>
      <c r="BF277">
        <v>0.17699999999999999</v>
      </c>
      <c r="BG277" s="7">
        <f t="shared" si="222"/>
        <v>0</v>
      </c>
      <c r="BH277">
        <v>0.55200000000000005</v>
      </c>
      <c r="BI277" s="7">
        <f t="shared" si="223"/>
        <v>1</v>
      </c>
      <c r="BM277" t="s">
        <v>642</v>
      </c>
      <c r="BN277" s="7">
        <f t="shared" si="224"/>
        <v>16.881126871552404</v>
      </c>
      <c r="BO277">
        <v>47</v>
      </c>
      <c r="BP277">
        <v>5</v>
      </c>
      <c r="BQ277" s="2">
        <f t="shared" si="225"/>
        <v>0.10638297872340426</v>
      </c>
      <c r="BR277" s="7">
        <f t="shared" si="226"/>
        <v>2.8289992119779352</v>
      </c>
      <c r="BS277">
        <v>20</v>
      </c>
      <c r="BT277" s="2">
        <f t="shared" si="227"/>
        <v>0.42553191489361702</v>
      </c>
      <c r="BU277" s="7">
        <f t="shared" si="228"/>
        <v>2.5106382978723407</v>
      </c>
      <c r="BV277">
        <v>19</v>
      </c>
      <c r="BW277" s="2">
        <f t="shared" si="229"/>
        <v>0.40425531914893614</v>
      </c>
      <c r="BX277" s="7">
        <f t="shared" si="234"/>
        <v>3.0851063829787231</v>
      </c>
      <c r="BY277">
        <v>6</v>
      </c>
      <c r="BZ277" s="2">
        <f t="shared" si="230"/>
        <v>0.1276595744680851</v>
      </c>
      <c r="CA277" s="7">
        <f t="shared" si="231"/>
        <v>5.1063829787234036</v>
      </c>
      <c r="CB277">
        <v>0.214</v>
      </c>
      <c r="CC277" s="7">
        <f t="shared" si="232"/>
        <v>1.9999999999999996</v>
      </c>
      <c r="CD277">
        <v>0.65400000000000003</v>
      </c>
      <c r="CE277" s="7">
        <f t="shared" si="233"/>
        <v>1.3500000000000012</v>
      </c>
    </row>
    <row r="278" spans="43:83" x14ac:dyDescent="0.25">
      <c r="AQ278" t="s">
        <v>120</v>
      </c>
      <c r="AR278" s="7">
        <f t="shared" si="213"/>
        <v>7.5796296296296308</v>
      </c>
      <c r="AS278">
        <v>56</v>
      </c>
      <c r="AT278">
        <v>4</v>
      </c>
      <c r="AU278" s="2">
        <f t="shared" si="214"/>
        <v>7.1428571428571425E-2</v>
      </c>
      <c r="AV278" s="7">
        <f t="shared" si="215"/>
        <v>1.5343915343915344</v>
      </c>
      <c r="AW278">
        <v>18</v>
      </c>
      <c r="AX278" s="2">
        <f t="shared" si="216"/>
        <v>0.32142857142857145</v>
      </c>
      <c r="AY278" s="7">
        <f t="shared" si="217"/>
        <v>0.42857142857142927</v>
      </c>
      <c r="AZ278">
        <v>21</v>
      </c>
      <c r="BA278" s="2">
        <f t="shared" si="218"/>
        <v>0.375</v>
      </c>
      <c r="BB278" s="7">
        <f t="shared" si="219"/>
        <v>2.5</v>
      </c>
      <c r="BC278">
        <v>0</v>
      </c>
      <c r="BD278" s="2">
        <f t="shared" si="220"/>
        <v>0</v>
      </c>
      <c r="BE278" s="7">
        <f t="shared" si="221"/>
        <v>0</v>
      </c>
      <c r="BF278">
        <v>0.20699999999999999</v>
      </c>
      <c r="BG278" s="7">
        <f t="shared" si="222"/>
        <v>1.4166666666666659</v>
      </c>
      <c r="BH278">
        <v>0.66800000000000004</v>
      </c>
      <c r="BI278" s="7">
        <f t="shared" si="223"/>
        <v>1.7000000000000015</v>
      </c>
      <c r="BM278" t="s">
        <v>136</v>
      </c>
      <c r="BN278" s="7">
        <f t="shared" si="224"/>
        <v>16.659722222222221</v>
      </c>
      <c r="BO278">
        <v>64</v>
      </c>
      <c r="BP278">
        <v>9</v>
      </c>
      <c r="BQ278" s="2">
        <f t="shared" si="225"/>
        <v>0.140625</v>
      </c>
      <c r="BR278" s="7">
        <f t="shared" si="226"/>
        <v>4.0972222222222223</v>
      </c>
      <c r="BS278">
        <v>27</v>
      </c>
      <c r="BT278" s="2">
        <f t="shared" si="227"/>
        <v>0.421875</v>
      </c>
      <c r="BU278" s="7">
        <f t="shared" si="228"/>
        <v>2.4375</v>
      </c>
      <c r="BV278">
        <v>26</v>
      </c>
      <c r="BW278" s="2">
        <f t="shared" si="229"/>
        <v>0.40625</v>
      </c>
      <c r="BX278" s="7">
        <f t="shared" si="234"/>
        <v>3.125</v>
      </c>
      <c r="BY278">
        <v>0</v>
      </c>
      <c r="BZ278" s="2">
        <f t="shared" si="230"/>
        <v>0</v>
      </c>
      <c r="CA278" s="7">
        <f t="shared" si="231"/>
        <v>0</v>
      </c>
      <c r="CB278">
        <v>0.22600000000000001</v>
      </c>
      <c r="CC278" s="7">
        <f t="shared" si="232"/>
        <v>3.0000000000000004</v>
      </c>
      <c r="CD278">
        <v>0.76</v>
      </c>
      <c r="CE278" s="7">
        <f t="shared" si="233"/>
        <v>4.0000000000000009</v>
      </c>
    </row>
    <row r="279" spans="43:83" x14ac:dyDescent="0.25">
      <c r="AQ279" t="s">
        <v>641</v>
      </c>
      <c r="AR279" s="7">
        <f t="shared" si="213"/>
        <v>7.4851851851851858</v>
      </c>
      <c r="AS279">
        <v>50</v>
      </c>
      <c r="AT279">
        <v>4</v>
      </c>
      <c r="AU279" s="2">
        <f t="shared" si="214"/>
        <v>0.08</v>
      </c>
      <c r="AV279" s="7">
        <f t="shared" si="215"/>
        <v>1.8518518518518516</v>
      </c>
      <c r="AW279">
        <v>17</v>
      </c>
      <c r="AX279" s="2">
        <f t="shared" si="216"/>
        <v>0.34</v>
      </c>
      <c r="AY279" s="7">
        <f t="shared" si="217"/>
        <v>0.80000000000000071</v>
      </c>
      <c r="AZ279">
        <v>16</v>
      </c>
      <c r="BA279" s="2">
        <f t="shared" si="218"/>
        <v>0.32</v>
      </c>
      <c r="BB279" s="7">
        <f t="shared" si="219"/>
        <v>1.4000000000000001</v>
      </c>
      <c r="BC279">
        <v>2</v>
      </c>
      <c r="BD279" s="2">
        <f t="shared" si="220"/>
        <v>0.04</v>
      </c>
      <c r="BE279" s="7">
        <f t="shared" si="221"/>
        <v>1.6</v>
      </c>
      <c r="BF279">
        <v>0.2</v>
      </c>
      <c r="BG279" s="7">
        <f t="shared" si="222"/>
        <v>0.83333333333333415</v>
      </c>
      <c r="BH279">
        <v>0.59899999999999998</v>
      </c>
      <c r="BI279" s="7">
        <f t="shared" si="223"/>
        <v>1</v>
      </c>
      <c r="BM279" t="s">
        <v>265</v>
      </c>
      <c r="BN279" s="7">
        <f t="shared" si="224"/>
        <v>16.630158730158733</v>
      </c>
      <c r="BO279">
        <v>70</v>
      </c>
      <c r="BP279">
        <v>6</v>
      </c>
      <c r="BQ279" s="2">
        <f t="shared" si="225"/>
        <v>8.5714285714285715E-2</v>
      </c>
      <c r="BR279" s="7">
        <f t="shared" si="226"/>
        <v>2.0634920634920633</v>
      </c>
      <c r="BS279">
        <v>30</v>
      </c>
      <c r="BT279" s="2">
        <f t="shared" si="227"/>
        <v>0.42857142857142855</v>
      </c>
      <c r="BU279" s="7">
        <f t="shared" si="228"/>
        <v>2.5714285714285712</v>
      </c>
      <c r="BV279">
        <v>30</v>
      </c>
      <c r="BW279" s="2">
        <f t="shared" si="229"/>
        <v>0.42857142857142855</v>
      </c>
      <c r="BX279" s="7">
        <f t="shared" si="234"/>
        <v>3.5714285714285712</v>
      </c>
      <c r="BY279">
        <v>5</v>
      </c>
      <c r="BZ279" s="2">
        <f t="shared" si="230"/>
        <v>7.1428571428571425E-2</v>
      </c>
      <c r="CA279" s="7">
        <f t="shared" si="231"/>
        <v>2.8571428571428568</v>
      </c>
      <c r="CB279">
        <v>0.23100000000000001</v>
      </c>
      <c r="CC279" s="7">
        <f t="shared" si="232"/>
        <v>3.4166666666666674</v>
      </c>
      <c r="CD279">
        <v>0.68600000000000005</v>
      </c>
      <c r="CE279" s="7">
        <f t="shared" si="233"/>
        <v>2.1500000000000021</v>
      </c>
    </row>
    <row r="280" spans="43:83" x14ac:dyDescent="0.25">
      <c r="AQ280" t="s">
        <v>132</v>
      </c>
      <c r="AR280" s="7">
        <f t="shared" si="213"/>
        <v>7.4743589743589745</v>
      </c>
      <c r="AS280">
        <v>78</v>
      </c>
      <c r="AT280">
        <v>2</v>
      </c>
      <c r="AU280" s="2">
        <f t="shared" si="214"/>
        <v>2.564102564102564E-2</v>
      </c>
      <c r="AV280" s="7">
        <f t="shared" si="215"/>
        <v>0</v>
      </c>
      <c r="AW280">
        <v>31</v>
      </c>
      <c r="AX280" s="2">
        <f t="shared" si="216"/>
        <v>0.39743589743589741</v>
      </c>
      <c r="AY280" s="7">
        <f t="shared" si="217"/>
        <v>1.9487179487179485</v>
      </c>
      <c r="AZ280">
        <v>21</v>
      </c>
      <c r="BA280" s="2">
        <f t="shared" si="218"/>
        <v>0.26923076923076922</v>
      </c>
      <c r="BB280" s="7">
        <f t="shared" si="219"/>
        <v>1</v>
      </c>
      <c r="BC280">
        <v>2</v>
      </c>
      <c r="BD280" s="2">
        <f t="shared" si="220"/>
        <v>2.564102564102564E-2</v>
      </c>
      <c r="BE280" s="7">
        <f t="shared" si="221"/>
        <v>1.0256410256410255</v>
      </c>
      <c r="BF280">
        <v>0.22</v>
      </c>
      <c r="BG280" s="7">
        <f t="shared" si="222"/>
        <v>2.5</v>
      </c>
      <c r="BH280">
        <v>0.57899999999999996</v>
      </c>
      <c r="BI280" s="7">
        <f t="shared" si="223"/>
        <v>1</v>
      </c>
      <c r="BM280" t="s">
        <v>208</v>
      </c>
      <c r="BN280" s="7">
        <f t="shared" si="224"/>
        <v>16.330194805194807</v>
      </c>
      <c r="BO280">
        <v>77</v>
      </c>
      <c r="BP280">
        <v>6</v>
      </c>
      <c r="BQ280" s="2">
        <f t="shared" si="225"/>
        <v>7.792207792207792E-2</v>
      </c>
      <c r="BR280" s="7">
        <f t="shared" si="226"/>
        <v>1.7748917748917747</v>
      </c>
      <c r="BS280">
        <v>27</v>
      </c>
      <c r="BT280" s="2">
        <f t="shared" si="227"/>
        <v>0.35064935064935066</v>
      </c>
      <c r="BU280" s="7">
        <f t="shared" si="228"/>
        <v>1.0129870129870133</v>
      </c>
      <c r="BV280">
        <v>32</v>
      </c>
      <c r="BW280" s="2">
        <f t="shared" si="229"/>
        <v>0.41558441558441561</v>
      </c>
      <c r="BX280" s="7">
        <f t="shared" si="234"/>
        <v>3.3116883116883122</v>
      </c>
      <c r="BY280">
        <v>2</v>
      </c>
      <c r="BZ280" s="2">
        <f t="shared" si="230"/>
        <v>2.5974025974025976E-2</v>
      </c>
      <c r="CA280" s="7">
        <f t="shared" si="231"/>
        <v>1.0389610389610391</v>
      </c>
      <c r="CB280">
        <v>0.26400000000000001</v>
      </c>
      <c r="CC280" s="7">
        <f t="shared" si="232"/>
        <v>6.1666666666666679</v>
      </c>
      <c r="CD280">
        <v>0.72099999999999997</v>
      </c>
      <c r="CE280" s="7">
        <f t="shared" si="233"/>
        <v>3.0249999999999999</v>
      </c>
    </row>
    <row r="281" spans="43:83" x14ac:dyDescent="0.25">
      <c r="AQ281" t="s">
        <v>676</v>
      </c>
      <c r="AR281" s="7">
        <f t="shared" si="213"/>
        <v>7.3092161929371233</v>
      </c>
      <c r="AS281">
        <v>43</v>
      </c>
      <c r="AT281">
        <v>2</v>
      </c>
      <c r="AU281" s="2">
        <f t="shared" si="214"/>
        <v>4.6511627906976744E-2</v>
      </c>
      <c r="AV281" s="7">
        <f t="shared" si="215"/>
        <v>0.61154177433247203</v>
      </c>
      <c r="AW281">
        <v>10</v>
      </c>
      <c r="AX281" s="2">
        <f t="shared" si="216"/>
        <v>0.23255813953488372</v>
      </c>
      <c r="AY281" s="7">
        <f t="shared" si="217"/>
        <v>0</v>
      </c>
      <c r="AZ281">
        <v>15</v>
      </c>
      <c r="BA281" s="2">
        <f t="shared" si="218"/>
        <v>0.34883720930232559</v>
      </c>
      <c r="BB281" s="7">
        <f t="shared" si="219"/>
        <v>1.9767441860465118</v>
      </c>
      <c r="BC281">
        <v>4</v>
      </c>
      <c r="BD281" s="2">
        <f t="shared" si="220"/>
        <v>9.3023255813953487E-2</v>
      </c>
      <c r="BE281" s="7">
        <f t="shared" si="221"/>
        <v>3.7209302325581395</v>
      </c>
      <c r="BF281">
        <v>0.159</v>
      </c>
      <c r="BG281" s="7">
        <f t="shared" si="222"/>
        <v>0</v>
      </c>
      <c r="BH281">
        <v>0.46300000000000002</v>
      </c>
      <c r="BI281" s="7">
        <f t="shared" si="223"/>
        <v>1</v>
      </c>
      <c r="BM281" t="s">
        <v>608</v>
      </c>
      <c r="BN281" s="7">
        <f t="shared" si="224"/>
        <v>16.127436647173489</v>
      </c>
      <c r="BO281">
        <v>57</v>
      </c>
      <c r="BP281">
        <v>6</v>
      </c>
      <c r="BQ281" s="2">
        <f t="shared" si="225"/>
        <v>0.10526315789473684</v>
      </c>
      <c r="BR281" s="7">
        <f t="shared" si="226"/>
        <v>2.7875243664717346</v>
      </c>
      <c r="BS281">
        <v>25</v>
      </c>
      <c r="BT281" s="2">
        <f t="shared" si="227"/>
        <v>0.43859649122807015</v>
      </c>
      <c r="BU281" s="7">
        <f t="shared" si="228"/>
        <v>2.7719298245614032</v>
      </c>
      <c r="BV281">
        <v>22</v>
      </c>
      <c r="BW281" s="2">
        <f t="shared" si="229"/>
        <v>0.38596491228070173</v>
      </c>
      <c r="BX281" s="7">
        <f t="shared" si="234"/>
        <v>2.7192982456140347</v>
      </c>
      <c r="BY281">
        <v>4</v>
      </c>
      <c r="BZ281" s="2">
        <f t="shared" si="230"/>
        <v>7.0175438596491224E-2</v>
      </c>
      <c r="CA281" s="7">
        <f t="shared" si="231"/>
        <v>2.807017543859649</v>
      </c>
      <c r="CB281">
        <v>0.23100000000000001</v>
      </c>
      <c r="CC281" s="7">
        <f t="shared" si="232"/>
        <v>3.4166666666666674</v>
      </c>
      <c r="CD281">
        <v>0.66500000000000004</v>
      </c>
      <c r="CE281" s="7">
        <f t="shared" si="233"/>
        <v>1.6250000000000013</v>
      </c>
    </row>
    <row r="282" spans="43:83" x14ac:dyDescent="0.25">
      <c r="AQ282" t="s">
        <v>602</v>
      </c>
      <c r="AR282" s="7">
        <f t="shared" si="213"/>
        <v>7.2626886145404654</v>
      </c>
      <c r="AS282">
        <v>54</v>
      </c>
      <c r="AT282">
        <v>5</v>
      </c>
      <c r="AU282" s="2">
        <f t="shared" si="214"/>
        <v>9.2592592592592587E-2</v>
      </c>
      <c r="AV282" s="7">
        <f t="shared" si="215"/>
        <v>2.3182441700960217</v>
      </c>
      <c r="AW282">
        <v>19</v>
      </c>
      <c r="AX282" s="2">
        <f t="shared" si="216"/>
        <v>0.35185185185185186</v>
      </c>
      <c r="AY282" s="7">
        <f t="shared" si="217"/>
        <v>1.0370370370370374</v>
      </c>
      <c r="AZ282">
        <v>20</v>
      </c>
      <c r="BA282" s="2">
        <f t="shared" si="218"/>
        <v>0.37037037037037035</v>
      </c>
      <c r="BB282" s="7">
        <f t="shared" si="219"/>
        <v>2.407407407407407</v>
      </c>
      <c r="BC282">
        <v>0</v>
      </c>
      <c r="BD282" s="2">
        <f t="shared" si="220"/>
        <v>0</v>
      </c>
      <c r="BE282" s="7">
        <f t="shared" si="221"/>
        <v>0</v>
      </c>
      <c r="BF282">
        <v>0.19600000000000001</v>
      </c>
      <c r="BG282" s="7">
        <f t="shared" si="222"/>
        <v>0.50000000000000044</v>
      </c>
      <c r="BH282">
        <v>0.621</v>
      </c>
      <c r="BI282" s="7">
        <f t="shared" si="223"/>
        <v>1</v>
      </c>
      <c r="BM282" t="s">
        <v>238</v>
      </c>
      <c r="BN282" s="7">
        <f t="shared" si="224"/>
        <v>16.094332210998882</v>
      </c>
      <c r="BO282">
        <v>66</v>
      </c>
      <c r="BP282">
        <v>7</v>
      </c>
      <c r="BQ282" s="2">
        <f t="shared" si="225"/>
        <v>0.10606060606060606</v>
      </c>
      <c r="BR282" s="7">
        <f t="shared" si="226"/>
        <v>2.8170594837261502</v>
      </c>
      <c r="BS282">
        <v>31</v>
      </c>
      <c r="BT282" s="2">
        <f t="shared" si="227"/>
        <v>0.46969696969696972</v>
      </c>
      <c r="BU282" s="7">
        <f t="shared" si="228"/>
        <v>3.3939393939393945</v>
      </c>
      <c r="BV282">
        <v>27</v>
      </c>
      <c r="BW282" s="2">
        <f t="shared" si="229"/>
        <v>0.40909090909090912</v>
      </c>
      <c r="BX282" s="7">
        <f t="shared" si="234"/>
        <v>3.1818181818181825</v>
      </c>
      <c r="BY282">
        <v>3</v>
      </c>
      <c r="BZ282" s="2">
        <f t="shared" si="230"/>
        <v>4.5454545454545456E-2</v>
      </c>
      <c r="CA282" s="7">
        <f t="shared" si="231"/>
        <v>1.8181818181818183</v>
      </c>
      <c r="CB282">
        <v>0.22700000000000001</v>
      </c>
      <c r="CC282" s="7">
        <f t="shared" si="232"/>
        <v>3.0833333333333339</v>
      </c>
      <c r="CD282">
        <v>0.67200000000000004</v>
      </c>
      <c r="CE282" s="7">
        <f t="shared" si="233"/>
        <v>1.8000000000000016</v>
      </c>
    </row>
    <row r="283" spans="43:83" x14ac:dyDescent="0.25">
      <c r="AQ283" t="s">
        <v>612</v>
      </c>
      <c r="AR283" s="7">
        <f t="shared" si="213"/>
        <v>7.2499999999999982</v>
      </c>
      <c r="AS283">
        <v>40</v>
      </c>
      <c r="AT283">
        <v>3</v>
      </c>
      <c r="AU283" s="2">
        <f t="shared" si="214"/>
        <v>7.4999999999999997E-2</v>
      </c>
      <c r="AV283" s="7">
        <f t="shared" si="215"/>
        <v>1.6666666666666665</v>
      </c>
      <c r="AW283">
        <v>11</v>
      </c>
      <c r="AX283" s="2">
        <f t="shared" si="216"/>
        <v>0.27500000000000002</v>
      </c>
      <c r="AY283" s="7">
        <f t="shared" si="217"/>
        <v>0</v>
      </c>
      <c r="AZ283">
        <v>10</v>
      </c>
      <c r="BA283" s="2">
        <f t="shared" si="218"/>
        <v>0.25</v>
      </c>
      <c r="BB283" s="7">
        <f t="shared" si="219"/>
        <v>1</v>
      </c>
      <c r="BC283">
        <v>2</v>
      </c>
      <c r="BD283" s="2">
        <f t="shared" si="220"/>
        <v>0.05</v>
      </c>
      <c r="BE283" s="7">
        <f t="shared" si="221"/>
        <v>2</v>
      </c>
      <c r="BF283">
        <v>0.20899999999999999</v>
      </c>
      <c r="BG283" s="7">
        <f t="shared" si="222"/>
        <v>1.5833333333333324</v>
      </c>
      <c r="BH283">
        <v>0.61499999999999999</v>
      </c>
      <c r="BI283" s="7">
        <f t="shared" si="223"/>
        <v>1</v>
      </c>
      <c r="BM283" t="s">
        <v>621</v>
      </c>
      <c r="BN283" s="7">
        <f t="shared" si="224"/>
        <v>16.020257452574526</v>
      </c>
      <c r="BO283">
        <v>41</v>
      </c>
      <c r="BP283">
        <v>3</v>
      </c>
      <c r="BQ283" s="2">
        <f t="shared" si="225"/>
        <v>7.3170731707317069E-2</v>
      </c>
      <c r="BR283" s="7">
        <f t="shared" si="226"/>
        <v>1.5989159891598914</v>
      </c>
      <c r="BS283">
        <v>15</v>
      </c>
      <c r="BT283" s="2">
        <f t="shared" si="227"/>
        <v>0.36585365853658536</v>
      </c>
      <c r="BU283" s="7">
        <f t="shared" si="228"/>
        <v>1.3170731707317074</v>
      </c>
      <c r="BV283">
        <v>14</v>
      </c>
      <c r="BW283" s="2">
        <f t="shared" si="229"/>
        <v>0.34146341463414637</v>
      </c>
      <c r="BX283" s="7">
        <f t="shared" si="234"/>
        <v>1.8292682926829273</v>
      </c>
      <c r="BY283">
        <v>0</v>
      </c>
      <c r="BZ283" s="2">
        <f t="shared" si="230"/>
        <v>0</v>
      </c>
      <c r="CA283" s="7">
        <f t="shared" si="231"/>
        <v>0</v>
      </c>
      <c r="CB283">
        <v>0.28299999999999997</v>
      </c>
      <c r="CC283" s="7">
        <f t="shared" si="232"/>
        <v>7.7499999999999982</v>
      </c>
      <c r="CD283">
        <v>0.74099999999999999</v>
      </c>
      <c r="CE283" s="7">
        <f t="shared" si="233"/>
        <v>3.5250000000000004</v>
      </c>
    </row>
    <row r="284" spans="43:83" x14ac:dyDescent="0.25">
      <c r="AQ284" t="s">
        <v>673</v>
      </c>
      <c r="AR284" s="7">
        <f t="shared" si="213"/>
        <v>7.2469135802469138</v>
      </c>
      <c r="AS284">
        <v>45</v>
      </c>
      <c r="AT284">
        <v>3</v>
      </c>
      <c r="AU284" s="2">
        <f t="shared" si="214"/>
        <v>6.6666666666666666E-2</v>
      </c>
      <c r="AV284" s="7">
        <f t="shared" si="215"/>
        <v>1.3580246913580245</v>
      </c>
      <c r="AW284">
        <v>15</v>
      </c>
      <c r="AX284" s="2">
        <f t="shared" si="216"/>
        <v>0.33333333333333331</v>
      </c>
      <c r="AY284" s="7">
        <f t="shared" si="217"/>
        <v>0.66666666666666652</v>
      </c>
      <c r="AZ284">
        <v>14</v>
      </c>
      <c r="BA284" s="2">
        <f t="shared" si="218"/>
        <v>0.31111111111111112</v>
      </c>
      <c r="BB284" s="7">
        <f t="shared" si="219"/>
        <v>1.2222222222222223</v>
      </c>
      <c r="BC284">
        <v>0</v>
      </c>
      <c r="BD284" s="2">
        <f t="shared" si="220"/>
        <v>0</v>
      </c>
      <c r="BE284" s="7">
        <f t="shared" si="221"/>
        <v>0</v>
      </c>
      <c r="BF284">
        <v>0.22600000000000001</v>
      </c>
      <c r="BG284" s="7">
        <f t="shared" si="222"/>
        <v>3.0000000000000004</v>
      </c>
      <c r="BH284">
        <v>0.58799999999999997</v>
      </c>
      <c r="BI284" s="7">
        <f t="shared" si="223"/>
        <v>1</v>
      </c>
      <c r="BM284" t="s">
        <v>269</v>
      </c>
      <c r="BN284" s="7">
        <f t="shared" si="224"/>
        <v>16.01175213675214</v>
      </c>
      <c r="BO284">
        <v>52</v>
      </c>
      <c r="BP284">
        <v>6</v>
      </c>
      <c r="BQ284" s="2">
        <f t="shared" si="225"/>
        <v>0.11538461538461539</v>
      </c>
      <c r="BR284" s="7">
        <f t="shared" si="226"/>
        <v>3.1623931623931623</v>
      </c>
      <c r="BS284">
        <v>21</v>
      </c>
      <c r="BT284" s="2">
        <f t="shared" si="227"/>
        <v>0.40384615384615385</v>
      </c>
      <c r="BU284" s="7">
        <f t="shared" si="228"/>
        <v>2.0769230769230775</v>
      </c>
      <c r="BV284">
        <v>22</v>
      </c>
      <c r="BW284" s="2">
        <f t="shared" si="229"/>
        <v>0.42307692307692307</v>
      </c>
      <c r="BX284" s="7">
        <f t="shared" si="234"/>
        <v>3.4615384615384617</v>
      </c>
      <c r="BY284">
        <v>1</v>
      </c>
      <c r="BZ284" s="2">
        <f t="shared" si="230"/>
        <v>1.9230769230769232E-2</v>
      </c>
      <c r="CA284" s="7">
        <f t="shared" si="231"/>
        <v>0.76923076923076927</v>
      </c>
      <c r="CB284">
        <v>0.24299999999999999</v>
      </c>
      <c r="CC284" s="7">
        <f t="shared" si="232"/>
        <v>4.4166666666666661</v>
      </c>
      <c r="CD284">
        <v>0.68500000000000005</v>
      </c>
      <c r="CE284" s="7">
        <f t="shared" si="233"/>
        <v>2.1250000000000018</v>
      </c>
    </row>
    <row r="285" spans="43:83" x14ac:dyDescent="0.25">
      <c r="AQ285" t="s">
        <v>98</v>
      </c>
      <c r="AR285" s="7">
        <f t="shared" si="213"/>
        <v>7.1111111111111107</v>
      </c>
      <c r="AS285">
        <v>32</v>
      </c>
      <c r="AT285">
        <v>3</v>
      </c>
      <c r="AU285" s="2">
        <f t="shared" si="214"/>
        <v>9.375E-2</v>
      </c>
      <c r="AV285" s="7">
        <f t="shared" si="215"/>
        <v>2.3611111111111112</v>
      </c>
      <c r="AW285">
        <v>9</v>
      </c>
      <c r="AX285" s="2">
        <f t="shared" si="216"/>
        <v>0.28125</v>
      </c>
      <c r="AY285" s="7">
        <f t="shared" si="217"/>
        <v>0</v>
      </c>
      <c r="AZ285">
        <v>14</v>
      </c>
      <c r="BA285" s="2">
        <f t="shared" si="218"/>
        <v>0.4375</v>
      </c>
      <c r="BB285" s="7">
        <f t="shared" si="219"/>
        <v>3.75</v>
      </c>
      <c r="BC285">
        <v>0</v>
      </c>
      <c r="BD285" s="2">
        <f t="shared" si="220"/>
        <v>0</v>
      </c>
      <c r="BE285" s="7">
        <f t="shared" si="221"/>
        <v>0</v>
      </c>
      <c r="BF285">
        <v>0.17599999999999999</v>
      </c>
      <c r="BG285" s="7">
        <f t="shared" si="222"/>
        <v>0</v>
      </c>
      <c r="BH285">
        <v>0.50800000000000001</v>
      </c>
      <c r="BI285" s="7">
        <f t="shared" si="223"/>
        <v>1</v>
      </c>
      <c r="BM285" t="s">
        <v>185</v>
      </c>
      <c r="BN285" s="7">
        <f t="shared" si="224"/>
        <v>15.161392405063294</v>
      </c>
      <c r="BO285">
        <v>79</v>
      </c>
      <c r="BP285">
        <v>2</v>
      </c>
      <c r="BQ285" s="2">
        <f t="shared" si="225"/>
        <v>2.5316455696202531E-2</v>
      </c>
      <c r="BR285" s="7">
        <f t="shared" si="226"/>
        <v>0</v>
      </c>
      <c r="BS285">
        <v>35</v>
      </c>
      <c r="BT285" s="2">
        <f t="shared" si="227"/>
        <v>0.44303797468354428</v>
      </c>
      <c r="BU285" s="7">
        <f t="shared" si="228"/>
        <v>2.8607594936708858</v>
      </c>
      <c r="BV285">
        <v>18</v>
      </c>
      <c r="BW285" s="2">
        <f t="shared" si="229"/>
        <v>0.22784810126582278</v>
      </c>
      <c r="BX285" s="7">
        <f t="shared" si="234"/>
        <v>1</v>
      </c>
      <c r="BY285">
        <v>8</v>
      </c>
      <c r="BZ285" s="2">
        <f t="shared" si="230"/>
        <v>0.10126582278481013</v>
      </c>
      <c r="CA285" s="7">
        <f t="shared" si="231"/>
        <v>4.0506329113924053</v>
      </c>
      <c r="CB285">
        <v>0.25900000000000001</v>
      </c>
      <c r="CC285" s="7">
        <f t="shared" si="232"/>
        <v>5.7500000000000009</v>
      </c>
      <c r="CD285">
        <v>0.66</v>
      </c>
      <c r="CE285" s="7">
        <f t="shared" si="233"/>
        <v>1.5000000000000013</v>
      </c>
    </row>
    <row r="286" spans="43:83" x14ac:dyDescent="0.25">
      <c r="AQ286" t="s">
        <v>583</v>
      </c>
      <c r="AR286" s="7">
        <f t="shared" si="213"/>
        <v>6.9692671394799071</v>
      </c>
      <c r="AS286">
        <v>47</v>
      </c>
      <c r="AT286">
        <v>3</v>
      </c>
      <c r="AU286" s="2">
        <f t="shared" si="214"/>
        <v>6.3829787234042548E-2</v>
      </c>
      <c r="AV286" s="7">
        <f t="shared" si="215"/>
        <v>1.2529550827423166</v>
      </c>
      <c r="AW286">
        <v>8</v>
      </c>
      <c r="AX286" s="2">
        <f t="shared" si="216"/>
        <v>0.1702127659574468</v>
      </c>
      <c r="AY286" s="7">
        <f t="shared" si="217"/>
        <v>0</v>
      </c>
      <c r="AZ286">
        <v>15</v>
      </c>
      <c r="BA286" s="2">
        <f t="shared" si="218"/>
        <v>0.31914893617021278</v>
      </c>
      <c r="BB286" s="7">
        <f t="shared" si="219"/>
        <v>1.3829787234042556</v>
      </c>
      <c r="BC286">
        <v>0</v>
      </c>
      <c r="BD286" s="2">
        <f t="shared" si="220"/>
        <v>0</v>
      </c>
      <c r="BE286" s="7">
        <f t="shared" si="221"/>
        <v>0</v>
      </c>
      <c r="BF286">
        <v>0.23</v>
      </c>
      <c r="BG286" s="7">
        <f t="shared" si="222"/>
        <v>3.3333333333333344</v>
      </c>
      <c r="BH286">
        <v>0.61299999999999999</v>
      </c>
      <c r="BI286" s="7">
        <f t="shared" si="223"/>
        <v>1</v>
      </c>
      <c r="BM286" t="s">
        <v>241</v>
      </c>
      <c r="BN286" s="7">
        <f t="shared" si="224"/>
        <v>15.093746645195925</v>
      </c>
      <c r="BO286">
        <v>69</v>
      </c>
      <c r="BP286">
        <v>5</v>
      </c>
      <c r="BQ286" s="2">
        <f t="shared" si="225"/>
        <v>7.2463768115942032E-2</v>
      </c>
      <c r="BR286" s="7">
        <f t="shared" si="226"/>
        <v>1.5727321524422975</v>
      </c>
      <c r="BS286">
        <v>30</v>
      </c>
      <c r="BT286" s="2">
        <f t="shared" si="227"/>
        <v>0.43478260869565216</v>
      </c>
      <c r="BU286" s="7">
        <f t="shared" si="228"/>
        <v>2.6956521739130435</v>
      </c>
      <c r="BV286">
        <v>28</v>
      </c>
      <c r="BW286" s="2">
        <f t="shared" si="229"/>
        <v>0.40579710144927539</v>
      </c>
      <c r="BX286" s="7">
        <f t="shared" si="234"/>
        <v>3.1159420289855078</v>
      </c>
      <c r="BY286">
        <v>2</v>
      </c>
      <c r="BZ286" s="2">
        <f t="shared" si="230"/>
        <v>2.8985507246376812E-2</v>
      </c>
      <c r="CA286" s="7">
        <f t="shared" si="231"/>
        <v>1.1594202898550725</v>
      </c>
      <c r="CB286">
        <v>0.247</v>
      </c>
      <c r="CC286" s="7">
        <f t="shared" si="232"/>
        <v>4.75</v>
      </c>
      <c r="CD286">
        <v>0.67200000000000004</v>
      </c>
      <c r="CE286" s="7">
        <f t="shared" si="233"/>
        <v>1.8000000000000016</v>
      </c>
    </row>
    <row r="287" spans="43:83" x14ac:dyDescent="0.25">
      <c r="AQ287" t="s">
        <v>74</v>
      </c>
      <c r="AR287" s="7">
        <f t="shared" si="213"/>
        <v>6.9427217915589994</v>
      </c>
      <c r="AS287">
        <v>43</v>
      </c>
      <c r="AT287">
        <v>4</v>
      </c>
      <c r="AU287" s="2">
        <f t="shared" si="214"/>
        <v>9.3023255813953487E-2</v>
      </c>
      <c r="AV287" s="7">
        <f t="shared" si="215"/>
        <v>2.3341946597760548</v>
      </c>
      <c r="AW287">
        <v>12</v>
      </c>
      <c r="AX287" s="2">
        <f t="shared" si="216"/>
        <v>0.27906976744186046</v>
      </c>
      <c r="AY287" s="7">
        <f t="shared" si="217"/>
        <v>0</v>
      </c>
      <c r="AZ287">
        <v>16</v>
      </c>
      <c r="BA287" s="2">
        <f t="shared" si="218"/>
        <v>0.37209302325581395</v>
      </c>
      <c r="BB287" s="7">
        <f t="shared" si="219"/>
        <v>2.441860465116279</v>
      </c>
      <c r="BC287">
        <v>0</v>
      </c>
      <c r="BD287" s="2">
        <f t="shared" si="220"/>
        <v>0</v>
      </c>
      <c r="BE287" s="7">
        <f t="shared" si="221"/>
        <v>0</v>
      </c>
      <c r="BF287">
        <v>0.20399999999999999</v>
      </c>
      <c r="BG287" s="7">
        <f t="shared" si="222"/>
        <v>1.1666666666666654</v>
      </c>
      <c r="BH287">
        <v>0.56999999999999995</v>
      </c>
      <c r="BI287" s="7">
        <f t="shared" si="223"/>
        <v>1</v>
      </c>
      <c r="BM287" t="s">
        <v>578</v>
      </c>
      <c r="BN287" s="7">
        <f t="shared" si="224"/>
        <v>14.988072818581292</v>
      </c>
      <c r="BO287">
        <v>59</v>
      </c>
      <c r="BP287">
        <v>5</v>
      </c>
      <c r="BQ287" s="2">
        <f t="shared" si="225"/>
        <v>8.4745762711864403E-2</v>
      </c>
      <c r="BR287" s="7">
        <f t="shared" si="226"/>
        <v>2.0276208411801631</v>
      </c>
      <c r="BS287">
        <v>25</v>
      </c>
      <c r="BT287" s="2">
        <f t="shared" si="227"/>
        <v>0.42372881355932202</v>
      </c>
      <c r="BU287" s="7">
        <f t="shared" si="228"/>
        <v>2.4745762711864403</v>
      </c>
      <c r="BV287">
        <v>21</v>
      </c>
      <c r="BW287" s="2">
        <f t="shared" si="229"/>
        <v>0.3559322033898305</v>
      </c>
      <c r="BX287" s="7">
        <f t="shared" si="234"/>
        <v>2.1186440677966099</v>
      </c>
      <c r="BY287">
        <v>3</v>
      </c>
      <c r="BZ287" s="2">
        <f t="shared" si="230"/>
        <v>5.0847457627118647E-2</v>
      </c>
      <c r="CA287" s="7">
        <f t="shared" si="231"/>
        <v>2.0338983050847457</v>
      </c>
      <c r="CB287">
        <v>0.24199999999999999</v>
      </c>
      <c r="CC287" s="7">
        <f t="shared" si="232"/>
        <v>4.333333333333333</v>
      </c>
      <c r="CD287">
        <v>0.68</v>
      </c>
      <c r="CE287" s="7">
        <f t="shared" si="233"/>
        <v>2.0000000000000018</v>
      </c>
    </row>
    <row r="288" spans="43:83" x14ac:dyDescent="0.25">
      <c r="AQ288" t="s">
        <v>280</v>
      </c>
      <c r="AR288" s="7">
        <f t="shared" si="213"/>
        <v>6.75</v>
      </c>
      <c r="AS288">
        <v>40</v>
      </c>
      <c r="AT288">
        <v>3</v>
      </c>
      <c r="AU288" s="2">
        <f t="shared" si="214"/>
        <v>7.4999999999999997E-2</v>
      </c>
      <c r="AV288" s="7">
        <f t="shared" si="215"/>
        <v>1.6666666666666665</v>
      </c>
      <c r="AW288">
        <v>10</v>
      </c>
      <c r="AX288" s="2">
        <f t="shared" si="216"/>
        <v>0.25</v>
      </c>
      <c r="AY288" s="7">
        <f t="shared" si="217"/>
        <v>0</v>
      </c>
      <c r="AZ288">
        <v>9</v>
      </c>
      <c r="BA288" s="2">
        <f t="shared" si="218"/>
        <v>0.22500000000000001</v>
      </c>
      <c r="BB288" s="7">
        <f t="shared" si="219"/>
        <v>1</v>
      </c>
      <c r="BC288">
        <v>0</v>
      </c>
      <c r="BD288" s="2">
        <f t="shared" si="220"/>
        <v>0</v>
      </c>
      <c r="BE288" s="7">
        <f t="shared" si="221"/>
        <v>0</v>
      </c>
      <c r="BF288">
        <v>0.22700000000000001</v>
      </c>
      <c r="BG288" s="7">
        <f t="shared" si="222"/>
        <v>3.0833333333333339</v>
      </c>
      <c r="BH288">
        <v>0.58499999999999996</v>
      </c>
      <c r="BI288" s="7">
        <f t="shared" si="223"/>
        <v>1</v>
      </c>
      <c r="BM288" t="s">
        <v>522</v>
      </c>
      <c r="BN288" s="7">
        <f t="shared" si="224"/>
        <v>14.541910331384013</v>
      </c>
      <c r="BO288">
        <v>57</v>
      </c>
      <c r="BP288">
        <v>6</v>
      </c>
      <c r="BQ288" s="2">
        <f t="shared" si="225"/>
        <v>0.10526315789473684</v>
      </c>
      <c r="BR288" s="7">
        <f t="shared" si="226"/>
        <v>2.7875243664717346</v>
      </c>
      <c r="BS288">
        <v>21</v>
      </c>
      <c r="BT288" s="2">
        <f t="shared" si="227"/>
        <v>0.36842105263157893</v>
      </c>
      <c r="BU288" s="7">
        <f t="shared" si="228"/>
        <v>1.3684210526315788</v>
      </c>
      <c r="BV288">
        <v>22</v>
      </c>
      <c r="BW288" s="2">
        <f t="shared" si="229"/>
        <v>0.38596491228070173</v>
      </c>
      <c r="BX288" s="7">
        <f t="shared" si="234"/>
        <v>2.7192982456140347</v>
      </c>
      <c r="BY288">
        <v>0</v>
      </c>
      <c r="BZ288" s="2">
        <f t="shared" si="230"/>
        <v>0</v>
      </c>
      <c r="CA288" s="7">
        <f t="shared" si="231"/>
        <v>0</v>
      </c>
      <c r="CB288">
        <v>0.249</v>
      </c>
      <c r="CC288" s="7">
        <f t="shared" si="232"/>
        <v>4.9166666666666661</v>
      </c>
      <c r="CD288">
        <v>0.71</v>
      </c>
      <c r="CE288" s="7">
        <f t="shared" si="233"/>
        <v>2.7499999999999996</v>
      </c>
    </row>
    <row r="289" spans="43:83" x14ac:dyDescent="0.25">
      <c r="AQ289" t="s">
        <v>611</v>
      </c>
      <c r="AR289" s="7">
        <f t="shared" si="213"/>
        <v>6.7391443167305232</v>
      </c>
      <c r="AS289">
        <v>58</v>
      </c>
      <c r="AT289">
        <v>4</v>
      </c>
      <c r="AU289" s="2">
        <f t="shared" si="214"/>
        <v>6.8965517241379309E-2</v>
      </c>
      <c r="AV289" s="7">
        <f t="shared" si="215"/>
        <v>1.4431673052362706</v>
      </c>
      <c r="AW289">
        <v>15</v>
      </c>
      <c r="AX289" s="2">
        <f t="shared" si="216"/>
        <v>0.25862068965517243</v>
      </c>
      <c r="AY289" s="7">
        <f t="shared" si="217"/>
        <v>0</v>
      </c>
      <c r="AZ289">
        <v>14</v>
      </c>
      <c r="BA289" s="2">
        <f t="shared" si="218"/>
        <v>0.2413793103448276</v>
      </c>
      <c r="BB289" s="7">
        <f t="shared" si="219"/>
        <v>1</v>
      </c>
      <c r="BC289">
        <v>2</v>
      </c>
      <c r="BD289" s="2">
        <f t="shared" si="220"/>
        <v>3.4482758620689655E-2</v>
      </c>
      <c r="BE289" s="7">
        <f t="shared" si="221"/>
        <v>1.3793103448275863</v>
      </c>
      <c r="BF289">
        <v>0.21299999999999999</v>
      </c>
      <c r="BG289" s="7">
        <f t="shared" si="222"/>
        <v>1.9166666666666663</v>
      </c>
      <c r="BH289">
        <v>0.60899999999999999</v>
      </c>
      <c r="BI289" s="7">
        <f t="shared" si="223"/>
        <v>1</v>
      </c>
      <c r="BM289" t="s">
        <v>226</v>
      </c>
      <c r="BN289" s="7">
        <f t="shared" si="224"/>
        <v>14.491473189607522</v>
      </c>
      <c r="BO289">
        <v>67</v>
      </c>
      <c r="BP289">
        <v>4</v>
      </c>
      <c r="BQ289" s="2">
        <f t="shared" si="225"/>
        <v>5.9701492537313432E-2</v>
      </c>
      <c r="BR289" s="7">
        <f t="shared" si="226"/>
        <v>1.1000552791597569</v>
      </c>
      <c r="BS289">
        <v>25</v>
      </c>
      <c r="BT289" s="2">
        <f t="shared" si="227"/>
        <v>0.37313432835820898</v>
      </c>
      <c r="BU289" s="7">
        <f t="shared" si="228"/>
        <v>1.4626865671641798</v>
      </c>
      <c r="BV289">
        <v>23</v>
      </c>
      <c r="BW289" s="2">
        <f t="shared" si="229"/>
        <v>0.34328358208955223</v>
      </c>
      <c r="BX289" s="7">
        <f t="shared" si="234"/>
        <v>1.8656716417910446</v>
      </c>
      <c r="BY289">
        <v>4</v>
      </c>
      <c r="BZ289" s="2">
        <f t="shared" si="230"/>
        <v>5.9701492537313432E-2</v>
      </c>
      <c r="CA289" s="7">
        <f t="shared" si="231"/>
        <v>2.3880597014925371</v>
      </c>
      <c r="CB289">
        <v>0.25900000000000001</v>
      </c>
      <c r="CC289" s="7">
        <f t="shared" si="232"/>
        <v>5.7500000000000009</v>
      </c>
      <c r="CD289">
        <v>0.67700000000000005</v>
      </c>
      <c r="CE289" s="7">
        <f t="shared" si="233"/>
        <v>1.9250000000000016</v>
      </c>
    </row>
    <row r="290" spans="43:83" x14ac:dyDescent="0.25">
      <c r="AQ290" t="s">
        <v>604</v>
      </c>
      <c r="AR290" s="7">
        <f t="shared" si="213"/>
        <v>6.5334757834757831</v>
      </c>
      <c r="AS290">
        <v>52</v>
      </c>
      <c r="AT290">
        <v>5</v>
      </c>
      <c r="AU290" s="2">
        <f t="shared" si="214"/>
        <v>9.6153846153846159E-2</v>
      </c>
      <c r="AV290" s="7">
        <f t="shared" si="215"/>
        <v>2.45014245014245</v>
      </c>
      <c r="AW290">
        <v>12</v>
      </c>
      <c r="AX290" s="2">
        <f t="shared" si="216"/>
        <v>0.23076923076923078</v>
      </c>
      <c r="AY290" s="7">
        <f t="shared" si="217"/>
        <v>0</v>
      </c>
      <c r="AZ290">
        <v>12</v>
      </c>
      <c r="BA290" s="2">
        <f t="shared" si="218"/>
        <v>0.23076923076923078</v>
      </c>
      <c r="BB290" s="7">
        <f t="shared" si="219"/>
        <v>1</v>
      </c>
      <c r="BC290">
        <v>0</v>
      </c>
      <c r="BD290" s="2">
        <f t="shared" si="220"/>
        <v>0</v>
      </c>
      <c r="BE290" s="7">
        <f t="shared" si="221"/>
        <v>0</v>
      </c>
      <c r="BF290">
        <v>0.215</v>
      </c>
      <c r="BG290" s="7">
        <f t="shared" si="222"/>
        <v>2.083333333333333</v>
      </c>
      <c r="BH290">
        <v>0.63500000000000001</v>
      </c>
      <c r="BI290" s="7">
        <f t="shared" si="223"/>
        <v>1</v>
      </c>
      <c r="BM290" t="s">
        <v>249</v>
      </c>
      <c r="BN290" s="7">
        <f t="shared" si="224"/>
        <v>14.141358024691359</v>
      </c>
      <c r="BO290">
        <v>60</v>
      </c>
      <c r="BP290">
        <v>4</v>
      </c>
      <c r="BQ290" s="2">
        <f t="shared" si="225"/>
        <v>6.6666666666666666E-2</v>
      </c>
      <c r="BR290" s="7">
        <f t="shared" si="226"/>
        <v>1.3580246913580245</v>
      </c>
      <c r="BS290">
        <v>23</v>
      </c>
      <c r="BT290" s="2">
        <f t="shared" si="227"/>
        <v>0.38333333333333336</v>
      </c>
      <c r="BU290" s="7">
        <f t="shared" si="228"/>
        <v>1.6666666666666674</v>
      </c>
      <c r="BV290">
        <v>20</v>
      </c>
      <c r="BW290" s="2">
        <f t="shared" si="229"/>
        <v>0.33333333333333331</v>
      </c>
      <c r="BX290" s="7">
        <f t="shared" si="234"/>
        <v>1.6666666666666663</v>
      </c>
      <c r="BY290">
        <v>5</v>
      </c>
      <c r="BZ290" s="2">
        <f t="shared" si="230"/>
        <v>8.3333333333333329E-2</v>
      </c>
      <c r="CA290" s="7">
        <f t="shared" si="231"/>
        <v>3.333333333333333</v>
      </c>
      <c r="CB290">
        <v>0.24299999999999999</v>
      </c>
      <c r="CC290" s="7">
        <f t="shared" si="232"/>
        <v>4.4166666666666661</v>
      </c>
      <c r="CD290">
        <v>0.66800000000000004</v>
      </c>
      <c r="CE290" s="7">
        <f t="shared" si="233"/>
        <v>1.7000000000000015</v>
      </c>
    </row>
    <row r="291" spans="43:83" x14ac:dyDescent="0.25">
      <c r="AQ291" t="s">
        <v>239</v>
      </c>
      <c r="AR291" s="7">
        <f t="shared" si="213"/>
        <v>6.4986772486772475</v>
      </c>
      <c r="AS291">
        <v>70</v>
      </c>
      <c r="AT291">
        <v>5</v>
      </c>
      <c r="AU291" s="2">
        <f t="shared" si="214"/>
        <v>7.1428571428571425E-2</v>
      </c>
      <c r="AV291" s="7">
        <f t="shared" si="215"/>
        <v>1.5343915343915344</v>
      </c>
      <c r="AW291">
        <v>23</v>
      </c>
      <c r="AX291" s="2">
        <f t="shared" si="216"/>
        <v>0.32857142857142857</v>
      </c>
      <c r="AY291" s="7">
        <f t="shared" si="217"/>
        <v>0.57142857142857162</v>
      </c>
      <c r="AZ291">
        <v>18</v>
      </c>
      <c r="BA291" s="2">
        <f t="shared" si="218"/>
        <v>0.25714285714285712</v>
      </c>
      <c r="BB291" s="7">
        <f t="shared" si="219"/>
        <v>1</v>
      </c>
      <c r="BC291">
        <v>2</v>
      </c>
      <c r="BD291" s="2">
        <f t="shared" si="220"/>
        <v>2.8571428571428571E-2</v>
      </c>
      <c r="BE291" s="7">
        <f t="shared" si="221"/>
        <v>1.1428571428571428</v>
      </c>
      <c r="BF291">
        <v>0.20499999999999999</v>
      </c>
      <c r="BG291" s="7">
        <f t="shared" si="222"/>
        <v>1.2499999999999989</v>
      </c>
      <c r="BH291">
        <v>0.61699999999999999</v>
      </c>
      <c r="BI291" s="7">
        <f t="shared" si="223"/>
        <v>1</v>
      </c>
    </row>
    <row r="292" spans="43:83" x14ac:dyDescent="0.25">
      <c r="AQ292" t="s">
        <v>384</v>
      </c>
      <c r="AR292" s="7">
        <f t="shared" si="213"/>
        <v>6.393518518518519</v>
      </c>
      <c r="AS292">
        <v>64</v>
      </c>
      <c r="AT292">
        <v>8</v>
      </c>
      <c r="AU292" s="2">
        <f t="shared" si="214"/>
        <v>0.125</v>
      </c>
      <c r="AV292" s="7">
        <f t="shared" si="215"/>
        <v>3.5185185185185186</v>
      </c>
      <c r="AW292">
        <v>20</v>
      </c>
      <c r="AX292" s="2">
        <f t="shared" si="216"/>
        <v>0.3125</v>
      </c>
      <c r="AY292" s="7">
        <f t="shared" si="217"/>
        <v>0.25000000000000022</v>
      </c>
      <c r="AZ292">
        <v>19</v>
      </c>
      <c r="BA292" s="2">
        <f t="shared" si="218"/>
        <v>0.296875</v>
      </c>
      <c r="BB292" s="7">
        <f t="shared" si="219"/>
        <v>1</v>
      </c>
      <c r="BC292">
        <v>1</v>
      </c>
      <c r="BD292" s="2">
        <f t="shared" si="220"/>
        <v>1.5625E-2</v>
      </c>
      <c r="BE292" s="7">
        <f t="shared" si="221"/>
        <v>0.625</v>
      </c>
      <c r="BF292">
        <v>0.189</v>
      </c>
      <c r="BG292" s="7">
        <f t="shared" si="222"/>
        <v>0</v>
      </c>
      <c r="BH292">
        <v>0.57799999999999996</v>
      </c>
      <c r="BI292" s="7">
        <f t="shared" si="223"/>
        <v>1</v>
      </c>
    </row>
    <row r="293" spans="43:83" x14ac:dyDescent="0.25">
      <c r="AQ293" t="s">
        <v>651</v>
      </c>
      <c r="AR293" s="7">
        <f t="shared" si="213"/>
        <v>6.3377616747181973</v>
      </c>
      <c r="AS293">
        <v>46</v>
      </c>
      <c r="AT293">
        <v>4</v>
      </c>
      <c r="AU293" s="2">
        <f t="shared" si="214"/>
        <v>8.6956521739130432E-2</v>
      </c>
      <c r="AV293" s="7">
        <f t="shared" si="215"/>
        <v>2.1095008051529791</v>
      </c>
      <c r="AW293">
        <v>15</v>
      </c>
      <c r="AX293" s="2">
        <f t="shared" si="216"/>
        <v>0.32608695652173914</v>
      </c>
      <c r="AY293" s="7">
        <f t="shared" si="217"/>
        <v>0.52173913043478293</v>
      </c>
      <c r="AZ293">
        <v>16</v>
      </c>
      <c r="BA293" s="2">
        <f t="shared" si="218"/>
        <v>0.34782608695652173</v>
      </c>
      <c r="BB293" s="7">
        <f t="shared" si="219"/>
        <v>1.9565217391304346</v>
      </c>
      <c r="BC293">
        <v>0</v>
      </c>
      <c r="BD293" s="2">
        <f t="shared" si="220"/>
        <v>0</v>
      </c>
      <c r="BE293" s="7">
        <f t="shared" si="221"/>
        <v>0</v>
      </c>
      <c r="BF293">
        <v>0.19900000000000001</v>
      </c>
      <c r="BG293" s="7">
        <f t="shared" si="222"/>
        <v>0.75000000000000067</v>
      </c>
      <c r="BH293">
        <v>0.61299999999999999</v>
      </c>
      <c r="BI293" s="7">
        <f t="shared" si="223"/>
        <v>1</v>
      </c>
    </row>
    <row r="294" spans="43:83" x14ac:dyDescent="0.25">
      <c r="AQ294" t="s">
        <v>630</v>
      </c>
      <c r="AR294" s="7">
        <f t="shared" si="213"/>
        <v>6.1728395061728394</v>
      </c>
      <c r="AS294">
        <v>39</v>
      </c>
      <c r="AT294">
        <v>2</v>
      </c>
      <c r="AU294" s="2">
        <f t="shared" si="214"/>
        <v>5.128205128205128E-2</v>
      </c>
      <c r="AV294" s="7">
        <f t="shared" si="215"/>
        <v>0.7882241215574548</v>
      </c>
      <c r="AW294">
        <v>17</v>
      </c>
      <c r="AX294" s="2">
        <f t="shared" si="216"/>
        <v>0.4358974358974359</v>
      </c>
      <c r="AY294" s="7">
        <f t="shared" si="217"/>
        <v>2.7179487179487181</v>
      </c>
      <c r="AZ294">
        <v>13</v>
      </c>
      <c r="BA294" s="2">
        <f t="shared" si="218"/>
        <v>0.33333333333333331</v>
      </c>
      <c r="BB294" s="7">
        <f t="shared" si="219"/>
        <v>1.6666666666666663</v>
      </c>
      <c r="BC294">
        <v>0</v>
      </c>
      <c r="BD294" s="2">
        <f t="shared" si="220"/>
        <v>0</v>
      </c>
      <c r="BE294" s="7">
        <f t="shared" si="221"/>
        <v>0</v>
      </c>
      <c r="BF294">
        <v>0.17899999999999999</v>
      </c>
      <c r="BG294" s="7">
        <f t="shared" si="222"/>
        <v>0</v>
      </c>
      <c r="BH294">
        <v>0.54600000000000004</v>
      </c>
      <c r="BI294" s="7">
        <f t="shared" si="223"/>
        <v>1</v>
      </c>
    </row>
    <row r="295" spans="43:83" x14ac:dyDescent="0.25">
      <c r="AQ295" t="s">
        <v>183</v>
      </c>
      <c r="AR295" s="7">
        <f t="shared" si="213"/>
        <v>5.9891304347826075</v>
      </c>
      <c r="AS295">
        <v>69</v>
      </c>
      <c r="AT295">
        <v>1</v>
      </c>
      <c r="AU295" s="2">
        <f t="shared" si="214"/>
        <v>1.4492753623188406E-2</v>
      </c>
      <c r="AV295" s="7">
        <f t="shared" si="215"/>
        <v>0</v>
      </c>
      <c r="AW295">
        <v>13</v>
      </c>
      <c r="AX295" s="2">
        <f t="shared" si="216"/>
        <v>0.18840579710144928</v>
      </c>
      <c r="AY295" s="7">
        <f t="shared" si="217"/>
        <v>0</v>
      </c>
      <c r="AZ295">
        <v>25</v>
      </c>
      <c r="BA295" s="2">
        <f t="shared" si="218"/>
        <v>0.36231884057971014</v>
      </c>
      <c r="BB295" s="7">
        <f t="shared" si="219"/>
        <v>2.2463768115942031</v>
      </c>
      <c r="BC295">
        <v>2</v>
      </c>
      <c r="BD295" s="2">
        <f t="shared" si="220"/>
        <v>2.8985507246376812E-2</v>
      </c>
      <c r="BE295" s="7">
        <f t="shared" si="221"/>
        <v>1.1594202898550725</v>
      </c>
      <c r="BF295">
        <v>0.20899999999999999</v>
      </c>
      <c r="BG295" s="7">
        <f t="shared" si="222"/>
        <v>1.5833333333333324</v>
      </c>
      <c r="BH295">
        <v>0.56299999999999994</v>
      </c>
      <c r="BI295" s="7">
        <f t="shared" si="223"/>
        <v>1</v>
      </c>
    </row>
    <row r="296" spans="43:83" x14ac:dyDescent="0.25">
      <c r="AQ296" t="s">
        <v>662</v>
      </c>
      <c r="AR296" s="7">
        <f t="shared" si="213"/>
        <v>5.9722222222222232</v>
      </c>
      <c r="AS296">
        <v>36</v>
      </c>
      <c r="AT296">
        <v>0</v>
      </c>
      <c r="AU296" s="2">
        <f t="shared" si="214"/>
        <v>0</v>
      </c>
      <c r="AV296" s="7">
        <f t="shared" si="215"/>
        <v>0</v>
      </c>
      <c r="AW296">
        <v>11</v>
      </c>
      <c r="AX296" s="2">
        <f t="shared" si="216"/>
        <v>0.30555555555555558</v>
      </c>
      <c r="AY296" s="7">
        <f t="shared" si="217"/>
        <v>0.11111111111111183</v>
      </c>
      <c r="AZ296">
        <v>8</v>
      </c>
      <c r="BA296" s="2">
        <f t="shared" si="218"/>
        <v>0.22222222222222221</v>
      </c>
      <c r="BB296" s="7">
        <f t="shared" si="219"/>
        <v>1</v>
      </c>
      <c r="BC296">
        <v>1</v>
      </c>
      <c r="BD296" s="2">
        <f t="shared" si="220"/>
        <v>2.7777777777777776E-2</v>
      </c>
      <c r="BE296" s="7">
        <f t="shared" si="221"/>
        <v>1.1111111111111112</v>
      </c>
      <c r="BF296">
        <v>0.223</v>
      </c>
      <c r="BG296" s="7">
        <f t="shared" si="222"/>
        <v>2.75</v>
      </c>
      <c r="BH296">
        <v>0.55500000000000005</v>
      </c>
      <c r="BI296" s="7">
        <f t="shared" si="223"/>
        <v>1</v>
      </c>
    </row>
    <row r="297" spans="43:83" x14ac:dyDescent="0.25">
      <c r="AQ297" t="s">
        <v>638</v>
      </c>
      <c r="AR297" s="7">
        <f t="shared" si="213"/>
        <v>5.8691883372734441</v>
      </c>
      <c r="AS297">
        <v>47</v>
      </c>
      <c r="AT297">
        <v>2</v>
      </c>
      <c r="AU297" s="2">
        <f t="shared" si="214"/>
        <v>4.2553191489361701E-2</v>
      </c>
      <c r="AV297" s="7">
        <f t="shared" si="215"/>
        <v>0.46493301812450749</v>
      </c>
      <c r="AW297">
        <v>9</v>
      </c>
      <c r="AX297" s="2">
        <f t="shared" si="216"/>
        <v>0.19148936170212766</v>
      </c>
      <c r="AY297" s="7">
        <f t="shared" si="217"/>
        <v>0</v>
      </c>
      <c r="AZ297">
        <v>13</v>
      </c>
      <c r="BA297" s="2">
        <f t="shared" si="218"/>
        <v>0.27659574468085107</v>
      </c>
      <c r="BB297" s="7">
        <f t="shared" si="219"/>
        <v>1</v>
      </c>
      <c r="BC297">
        <v>4</v>
      </c>
      <c r="BD297" s="2">
        <f t="shared" si="220"/>
        <v>8.5106382978723402E-2</v>
      </c>
      <c r="BE297" s="7">
        <f t="shared" si="221"/>
        <v>3.4042553191489362</v>
      </c>
      <c r="BF297">
        <v>0.18</v>
      </c>
      <c r="BG297" s="7">
        <f t="shared" si="222"/>
        <v>0</v>
      </c>
      <c r="BH297">
        <v>0.51800000000000002</v>
      </c>
      <c r="BI297" s="7">
        <f t="shared" si="223"/>
        <v>1</v>
      </c>
    </row>
    <row r="298" spans="43:83" x14ac:dyDescent="0.25">
      <c r="AQ298" t="s">
        <v>672</v>
      </c>
      <c r="AR298" s="7">
        <f t="shared" si="213"/>
        <v>5.8302469135802468</v>
      </c>
      <c r="AS298">
        <v>45</v>
      </c>
      <c r="AT298">
        <v>3</v>
      </c>
      <c r="AU298" s="2">
        <f t="shared" si="214"/>
        <v>6.6666666666666666E-2</v>
      </c>
      <c r="AV298" s="7">
        <f t="shared" si="215"/>
        <v>1.3580246913580245</v>
      </c>
      <c r="AW298">
        <v>12</v>
      </c>
      <c r="AX298" s="2">
        <f t="shared" si="216"/>
        <v>0.26666666666666666</v>
      </c>
      <c r="AY298" s="7">
        <f t="shared" si="217"/>
        <v>0</v>
      </c>
      <c r="AZ298">
        <v>14</v>
      </c>
      <c r="BA298" s="2">
        <f t="shared" si="218"/>
        <v>0.31111111111111112</v>
      </c>
      <c r="BB298" s="7">
        <f t="shared" si="219"/>
        <v>1.2222222222222223</v>
      </c>
      <c r="BC298">
        <v>0</v>
      </c>
      <c r="BD298" s="2">
        <f t="shared" si="220"/>
        <v>0</v>
      </c>
      <c r="BE298" s="7">
        <f t="shared" si="221"/>
        <v>0</v>
      </c>
      <c r="BF298">
        <v>0.217</v>
      </c>
      <c r="BG298" s="7">
        <f t="shared" si="222"/>
        <v>2.25</v>
      </c>
      <c r="BH298">
        <v>0.56200000000000006</v>
      </c>
      <c r="BI298" s="7">
        <f t="shared" si="223"/>
        <v>1</v>
      </c>
    </row>
    <row r="299" spans="43:83" x14ac:dyDescent="0.25">
      <c r="AQ299" t="s">
        <v>129</v>
      </c>
      <c r="AR299" s="7">
        <f t="shared" si="213"/>
        <v>5.7674418604651159</v>
      </c>
      <c r="AS299">
        <v>43</v>
      </c>
      <c r="AT299">
        <v>1</v>
      </c>
      <c r="AU299" s="2">
        <f t="shared" si="214"/>
        <v>2.3255813953488372E-2</v>
      </c>
      <c r="AV299" s="7">
        <f t="shared" si="215"/>
        <v>0</v>
      </c>
      <c r="AW299">
        <v>17</v>
      </c>
      <c r="AX299" s="2">
        <f t="shared" si="216"/>
        <v>0.39534883720930231</v>
      </c>
      <c r="AY299" s="7">
        <f t="shared" si="217"/>
        <v>1.9069767441860463</v>
      </c>
      <c r="AZ299">
        <v>9</v>
      </c>
      <c r="BA299" s="2">
        <f t="shared" si="218"/>
        <v>0.20930232558139536</v>
      </c>
      <c r="BB299" s="7">
        <f t="shared" si="219"/>
        <v>1</v>
      </c>
      <c r="BC299">
        <v>2</v>
      </c>
      <c r="BD299" s="2">
        <f t="shared" si="220"/>
        <v>4.6511627906976744E-2</v>
      </c>
      <c r="BE299" s="7">
        <f t="shared" si="221"/>
        <v>1.8604651162790697</v>
      </c>
      <c r="BF299">
        <v>0.17899999999999999</v>
      </c>
      <c r="BG299" s="7">
        <f t="shared" si="222"/>
        <v>0</v>
      </c>
      <c r="BH299">
        <v>0.46500000000000002</v>
      </c>
      <c r="BI299" s="7">
        <f t="shared" si="223"/>
        <v>1</v>
      </c>
    </row>
    <row r="300" spans="43:83" x14ac:dyDescent="0.25">
      <c r="AQ300" t="s">
        <v>177</v>
      </c>
      <c r="AR300" s="7">
        <f t="shared" si="213"/>
        <v>5.6574074074074074</v>
      </c>
      <c r="AS300">
        <v>40</v>
      </c>
      <c r="AT300">
        <v>2</v>
      </c>
      <c r="AU300" s="2">
        <f t="shared" si="214"/>
        <v>0.05</v>
      </c>
      <c r="AV300" s="7">
        <f t="shared" si="215"/>
        <v>0.74074074074074081</v>
      </c>
      <c r="AW300">
        <v>10</v>
      </c>
      <c r="AX300" s="2">
        <f t="shared" si="216"/>
        <v>0.25</v>
      </c>
      <c r="AY300" s="7">
        <f t="shared" si="217"/>
        <v>0</v>
      </c>
      <c r="AZ300">
        <v>10</v>
      </c>
      <c r="BA300" s="2">
        <f t="shared" si="218"/>
        <v>0.25</v>
      </c>
      <c r="BB300" s="7">
        <f t="shared" si="219"/>
        <v>1</v>
      </c>
      <c r="BC300">
        <v>1</v>
      </c>
      <c r="BD300" s="2">
        <f t="shared" si="220"/>
        <v>2.5000000000000001E-2</v>
      </c>
      <c r="BE300" s="7">
        <f t="shared" si="221"/>
        <v>1</v>
      </c>
      <c r="BF300">
        <v>0.21299999999999999</v>
      </c>
      <c r="BG300" s="7">
        <f t="shared" si="222"/>
        <v>1.9166666666666663</v>
      </c>
      <c r="BH300">
        <v>0.51900000000000002</v>
      </c>
      <c r="BI300" s="7">
        <f t="shared" si="223"/>
        <v>1</v>
      </c>
    </row>
    <row r="301" spans="43:83" x14ac:dyDescent="0.25">
      <c r="AQ301" t="s">
        <v>133</v>
      </c>
      <c r="AR301" s="7">
        <f t="shared" si="213"/>
        <v>5.6234567901234556</v>
      </c>
      <c r="AS301">
        <v>60</v>
      </c>
      <c r="AT301">
        <v>2</v>
      </c>
      <c r="AU301" s="2">
        <f t="shared" si="214"/>
        <v>3.3333333333333333E-2</v>
      </c>
      <c r="AV301" s="7">
        <f t="shared" si="215"/>
        <v>0.1234567901234568</v>
      </c>
      <c r="AW301">
        <v>19</v>
      </c>
      <c r="AX301" s="2">
        <f t="shared" si="216"/>
        <v>0.31666666666666665</v>
      </c>
      <c r="AY301" s="7">
        <f t="shared" si="217"/>
        <v>0.33333333333333326</v>
      </c>
      <c r="AZ301">
        <v>18</v>
      </c>
      <c r="BA301" s="2">
        <f t="shared" si="218"/>
        <v>0.3</v>
      </c>
      <c r="BB301" s="7">
        <f t="shared" si="219"/>
        <v>1</v>
      </c>
      <c r="BC301">
        <v>2</v>
      </c>
      <c r="BD301" s="2">
        <f t="shared" si="220"/>
        <v>3.3333333333333333E-2</v>
      </c>
      <c r="BE301" s="7">
        <f t="shared" si="221"/>
        <v>1.3333333333333333</v>
      </c>
      <c r="BF301">
        <v>0.21199999999999999</v>
      </c>
      <c r="BG301" s="7">
        <f t="shared" si="222"/>
        <v>1.8333333333333326</v>
      </c>
      <c r="BH301">
        <v>0.60099999999999998</v>
      </c>
      <c r="BI301" s="7">
        <f t="shared" si="223"/>
        <v>1</v>
      </c>
    </row>
    <row r="302" spans="43:83" x14ac:dyDescent="0.25">
      <c r="AQ302" t="s">
        <v>634</v>
      </c>
      <c r="AR302" s="7">
        <f t="shared" si="213"/>
        <v>5.6069538926681783</v>
      </c>
      <c r="AS302">
        <v>49</v>
      </c>
      <c r="AT302">
        <v>5</v>
      </c>
      <c r="AU302" s="2">
        <f t="shared" si="214"/>
        <v>0.10204081632653061</v>
      </c>
      <c r="AV302" s="7">
        <f t="shared" si="215"/>
        <v>2.6681783824640966</v>
      </c>
      <c r="AW302">
        <v>13</v>
      </c>
      <c r="AX302" s="2">
        <f t="shared" si="216"/>
        <v>0.26530612244897961</v>
      </c>
      <c r="AY302" s="7">
        <f t="shared" si="217"/>
        <v>0</v>
      </c>
      <c r="AZ302">
        <v>15</v>
      </c>
      <c r="BA302" s="2">
        <f t="shared" si="218"/>
        <v>0.30612244897959184</v>
      </c>
      <c r="BB302" s="7">
        <f t="shared" si="219"/>
        <v>1.1224489795918369</v>
      </c>
      <c r="BC302">
        <v>1</v>
      </c>
      <c r="BD302" s="2">
        <f t="shared" si="220"/>
        <v>2.0408163265306121E-2</v>
      </c>
      <c r="BE302" s="7">
        <f t="shared" si="221"/>
        <v>0.81632653061224481</v>
      </c>
      <c r="BF302">
        <v>0.16</v>
      </c>
      <c r="BG302" s="7">
        <f t="shared" si="222"/>
        <v>0</v>
      </c>
      <c r="BH302">
        <v>0.49399999999999999</v>
      </c>
      <c r="BI302" s="7">
        <f t="shared" si="223"/>
        <v>1</v>
      </c>
    </row>
    <row r="303" spans="43:83" x14ac:dyDescent="0.25">
      <c r="AQ303" t="s">
        <v>559</v>
      </c>
      <c r="AR303" s="7">
        <f t="shared" si="213"/>
        <v>5.6026936026936029</v>
      </c>
      <c r="AS303">
        <v>66</v>
      </c>
      <c r="AT303">
        <v>3</v>
      </c>
      <c r="AU303" s="2">
        <f t="shared" si="214"/>
        <v>4.5454545454545456E-2</v>
      </c>
      <c r="AV303" s="7">
        <f t="shared" si="215"/>
        <v>0.57239057239057245</v>
      </c>
      <c r="AW303">
        <v>19</v>
      </c>
      <c r="AX303" s="2">
        <f t="shared" si="216"/>
        <v>0.2878787878787879</v>
      </c>
      <c r="AY303" s="7">
        <f t="shared" si="217"/>
        <v>0</v>
      </c>
      <c r="AZ303">
        <v>11</v>
      </c>
      <c r="BA303" s="2">
        <f t="shared" si="218"/>
        <v>0.16666666666666666</v>
      </c>
      <c r="BB303" s="7">
        <f t="shared" si="219"/>
        <v>1</v>
      </c>
      <c r="BC303">
        <v>5</v>
      </c>
      <c r="BD303" s="2">
        <f t="shared" si="220"/>
        <v>7.575757575757576E-2</v>
      </c>
      <c r="BE303" s="7">
        <f t="shared" si="221"/>
        <v>3.0303030303030303</v>
      </c>
      <c r="BF303">
        <v>0.16400000000000001</v>
      </c>
      <c r="BG303" s="7">
        <f t="shared" si="222"/>
        <v>0</v>
      </c>
      <c r="BH303">
        <v>0.51400000000000001</v>
      </c>
      <c r="BI303" s="7">
        <f t="shared" si="223"/>
        <v>1</v>
      </c>
    </row>
    <row r="304" spans="43:83" x14ac:dyDescent="0.25">
      <c r="AQ304" t="s">
        <v>577</v>
      </c>
      <c r="AR304" s="7">
        <f t="shared" si="213"/>
        <v>5.5789871504157205</v>
      </c>
      <c r="AS304">
        <v>49</v>
      </c>
      <c r="AT304">
        <v>4</v>
      </c>
      <c r="AU304" s="2">
        <f t="shared" si="214"/>
        <v>8.1632653061224483E-2</v>
      </c>
      <c r="AV304" s="7">
        <f t="shared" si="215"/>
        <v>1.9123204837490548</v>
      </c>
      <c r="AW304">
        <v>14</v>
      </c>
      <c r="AX304" s="2">
        <f t="shared" si="216"/>
        <v>0.2857142857142857</v>
      </c>
      <c r="AY304" s="7">
        <f t="shared" si="217"/>
        <v>0</v>
      </c>
      <c r="AZ304">
        <v>14</v>
      </c>
      <c r="BA304" s="2">
        <f t="shared" si="218"/>
        <v>0.2857142857142857</v>
      </c>
      <c r="BB304" s="7">
        <f t="shared" si="219"/>
        <v>1</v>
      </c>
      <c r="BC304">
        <v>0</v>
      </c>
      <c r="BD304" s="2">
        <f t="shared" si="220"/>
        <v>0</v>
      </c>
      <c r="BE304" s="7">
        <f t="shared" si="221"/>
        <v>0</v>
      </c>
      <c r="BF304">
        <v>0.21</v>
      </c>
      <c r="BG304" s="7">
        <f t="shared" si="222"/>
        <v>1.6666666666666661</v>
      </c>
      <c r="BH304">
        <v>0.63200000000000001</v>
      </c>
      <c r="BI304" s="7">
        <f t="shared" si="223"/>
        <v>1</v>
      </c>
    </row>
    <row r="305" spans="43:61" x14ac:dyDescent="0.25">
      <c r="AQ305" t="s">
        <v>236</v>
      </c>
      <c r="AR305" s="7">
        <f t="shared" si="213"/>
        <v>5.5767195767195759</v>
      </c>
      <c r="AS305">
        <v>35</v>
      </c>
      <c r="AT305">
        <v>2</v>
      </c>
      <c r="AU305" s="2">
        <f t="shared" si="214"/>
        <v>5.7142857142857141E-2</v>
      </c>
      <c r="AV305" s="7">
        <f t="shared" si="215"/>
        <v>1.0052910052910051</v>
      </c>
      <c r="AW305">
        <v>8</v>
      </c>
      <c r="AX305" s="2">
        <f t="shared" si="216"/>
        <v>0.22857142857142856</v>
      </c>
      <c r="AY305" s="7">
        <f t="shared" si="217"/>
        <v>0</v>
      </c>
      <c r="AZ305">
        <v>15</v>
      </c>
      <c r="BA305" s="2">
        <f t="shared" si="218"/>
        <v>0.42857142857142855</v>
      </c>
      <c r="BB305" s="7">
        <f t="shared" si="219"/>
        <v>3.5714285714285712</v>
      </c>
      <c r="BC305">
        <v>0</v>
      </c>
      <c r="BD305" s="2">
        <f t="shared" si="220"/>
        <v>0</v>
      </c>
      <c r="BE305" s="7">
        <f t="shared" si="221"/>
        <v>0</v>
      </c>
      <c r="BF305">
        <v>0.17699999999999999</v>
      </c>
      <c r="BG305" s="7">
        <f t="shared" si="222"/>
        <v>0</v>
      </c>
      <c r="BH305">
        <v>0.53800000000000003</v>
      </c>
      <c r="BI305" s="7">
        <f t="shared" si="223"/>
        <v>1</v>
      </c>
    </row>
    <row r="306" spans="43:61" x14ac:dyDescent="0.25">
      <c r="AQ306" t="s">
        <v>142</v>
      </c>
      <c r="AR306" s="7">
        <f t="shared" si="213"/>
        <v>5.2479598242310113</v>
      </c>
      <c r="AS306">
        <v>59</v>
      </c>
      <c r="AT306">
        <v>5</v>
      </c>
      <c r="AU306" s="2">
        <f t="shared" si="214"/>
        <v>8.4745762711864403E-2</v>
      </c>
      <c r="AV306" s="7">
        <f t="shared" si="215"/>
        <v>2.0276208411801631</v>
      </c>
      <c r="AW306">
        <v>21</v>
      </c>
      <c r="AX306" s="2">
        <f t="shared" si="216"/>
        <v>0.3559322033898305</v>
      </c>
      <c r="AY306" s="7">
        <f t="shared" si="217"/>
        <v>1.1186440677966103</v>
      </c>
      <c r="AZ306">
        <v>18</v>
      </c>
      <c r="BA306" s="2">
        <f t="shared" si="218"/>
        <v>0.30508474576271188</v>
      </c>
      <c r="BB306" s="7">
        <f t="shared" si="219"/>
        <v>1.1016949152542377</v>
      </c>
      <c r="BC306">
        <v>0</v>
      </c>
      <c r="BD306" s="2">
        <f t="shared" si="220"/>
        <v>0</v>
      </c>
      <c r="BE306" s="7">
        <f t="shared" si="221"/>
        <v>0</v>
      </c>
      <c r="BF306">
        <v>0.19</v>
      </c>
      <c r="BG306" s="7">
        <f t="shared" si="222"/>
        <v>0</v>
      </c>
      <c r="BH306">
        <v>0.56299999999999994</v>
      </c>
      <c r="BI306" s="7">
        <f t="shared" si="223"/>
        <v>1</v>
      </c>
    </row>
    <row r="307" spans="43:61" x14ac:dyDescent="0.25">
      <c r="AQ307" t="s">
        <v>126</v>
      </c>
      <c r="AR307" s="7">
        <f t="shared" si="213"/>
        <v>5.2173913043478271</v>
      </c>
      <c r="AS307">
        <v>46</v>
      </c>
      <c r="AT307">
        <v>3</v>
      </c>
      <c r="AU307" s="2">
        <f t="shared" si="214"/>
        <v>6.5217391304347824E-2</v>
      </c>
      <c r="AV307" s="7">
        <f t="shared" si="215"/>
        <v>1.3043478260869565</v>
      </c>
      <c r="AW307">
        <v>14</v>
      </c>
      <c r="AX307" s="2">
        <f t="shared" si="216"/>
        <v>0.30434782608695654</v>
      </c>
      <c r="AY307" s="7">
        <f t="shared" si="217"/>
        <v>8.6956521739131043E-2</v>
      </c>
      <c r="AZ307">
        <v>16</v>
      </c>
      <c r="BA307" s="2">
        <f t="shared" si="218"/>
        <v>0.34782608695652173</v>
      </c>
      <c r="BB307" s="7">
        <f t="shared" si="219"/>
        <v>1.9565217391304346</v>
      </c>
      <c r="BC307">
        <v>1</v>
      </c>
      <c r="BD307" s="2">
        <f t="shared" si="220"/>
        <v>2.1739130434782608E-2</v>
      </c>
      <c r="BE307" s="7">
        <f t="shared" si="221"/>
        <v>0.86956521739130432</v>
      </c>
      <c r="BF307">
        <v>0.185</v>
      </c>
      <c r="BG307" s="7">
        <f t="shared" si="222"/>
        <v>0</v>
      </c>
      <c r="BH307">
        <v>0.52300000000000002</v>
      </c>
      <c r="BI307" s="7">
        <f t="shared" si="223"/>
        <v>1</v>
      </c>
    </row>
    <row r="308" spans="43:61" x14ac:dyDescent="0.25">
      <c r="AQ308" t="s">
        <v>626</v>
      </c>
      <c r="AR308" s="7">
        <f t="shared" si="213"/>
        <v>5.0828924162257492</v>
      </c>
      <c r="AS308">
        <v>42</v>
      </c>
      <c r="AT308">
        <v>4</v>
      </c>
      <c r="AU308" s="2">
        <f t="shared" si="214"/>
        <v>9.5238095238095233E-2</v>
      </c>
      <c r="AV308" s="7">
        <f t="shared" si="215"/>
        <v>2.4162257495590826</v>
      </c>
      <c r="AW308">
        <v>14</v>
      </c>
      <c r="AX308" s="2">
        <f t="shared" si="216"/>
        <v>0.33333333333333331</v>
      </c>
      <c r="AY308" s="7">
        <f t="shared" si="217"/>
        <v>0.66666666666666652</v>
      </c>
      <c r="AZ308">
        <v>12</v>
      </c>
      <c r="BA308" s="2">
        <f t="shared" si="218"/>
        <v>0.2857142857142857</v>
      </c>
      <c r="BB308" s="7">
        <f t="shared" si="219"/>
        <v>1</v>
      </c>
      <c r="BC308">
        <v>0</v>
      </c>
      <c r="BD308" s="2">
        <f t="shared" si="220"/>
        <v>0</v>
      </c>
      <c r="BE308" s="7">
        <f t="shared" si="221"/>
        <v>0</v>
      </c>
      <c r="BF308">
        <v>0.16700000000000001</v>
      </c>
      <c r="BG308" s="7">
        <f t="shared" si="222"/>
        <v>0</v>
      </c>
      <c r="BH308">
        <v>0.51800000000000002</v>
      </c>
      <c r="BI308" s="7">
        <f t="shared" si="223"/>
        <v>1</v>
      </c>
    </row>
    <row r="309" spans="43:61" x14ac:dyDescent="0.25">
      <c r="AQ309" t="s">
        <v>640</v>
      </c>
      <c r="AR309" s="7">
        <f t="shared" si="213"/>
        <v>4.9882565492321591</v>
      </c>
      <c r="AS309">
        <v>41</v>
      </c>
      <c r="AT309">
        <v>2</v>
      </c>
      <c r="AU309" s="2">
        <f t="shared" si="214"/>
        <v>4.878048780487805E-2</v>
      </c>
      <c r="AV309" s="7">
        <f t="shared" si="215"/>
        <v>0.69557362240289078</v>
      </c>
      <c r="AW309">
        <v>13</v>
      </c>
      <c r="AX309" s="2">
        <f t="shared" si="216"/>
        <v>0.31707317073170732</v>
      </c>
      <c r="AY309" s="7">
        <f t="shared" si="217"/>
        <v>0.34146341463414664</v>
      </c>
      <c r="AZ309">
        <v>12</v>
      </c>
      <c r="BA309" s="2">
        <f t="shared" si="218"/>
        <v>0.29268292682926828</v>
      </c>
      <c r="BB309" s="7">
        <f t="shared" si="219"/>
        <v>1</v>
      </c>
      <c r="BC309">
        <v>2</v>
      </c>
      <c r="BD309" s="2">
        <f t="shared" si="220"/>
        <v>4.878048780487805E-2</v>
      </c>
      <c r="BE309" s="7">
        <f t="shared" si="221"/>
        <v>1.9512195121951219</v>
      </c>
      <c r="BF309">
        <v>0.161</v>
      </c>
      <c r="BG309" s="7">
        <f t="shared" si="222"/>
        <v>0</v>
      </c>
      <c r="BH309">
        <v>0.50600000000000001</v>
      </c>
      <c r="BI309" s="7">
        <f t="shared" si="223"/>
        <v>1</v>
      </c>
    </row>
    <row r="310" spans="43:61" x14ac:dyDescent="0.25">
      <c r="AQ310" t="s">
        <v>163</v>
      </c>
      <c r="AR310" s="7">
        <f t="shared" si="213"/>
        <v>4.814307458143074</v>
      </c>
      <c r="AS310">
        <v>73</v>
      </c>
      <c r="AT310">
        <v>6</v>
      </c>
      <c r="AU310" s="2">
        <f t="shared" si="214"/>
        <v>8.2191780821917804E-2</v>
      </c>
      <c r="AV310" s="7">
        <f t="shared" si="215"/>
        <v>1.9330289193302888</v>
      </c>
      <c r="AW310">
        <v>21</v>
      </c>
      <c r="AX310" s="2">
        <f t="shared" si="216"/>
        <v>0.28767123287671231</v>
      </c>
      <c r="AY310" s="7">
        <f t="shared" si="217"/>
        <v>0</v>
      </c>
      <c r="AZ310">
        <v>21</v>
      </c>
      <c r="BA310" s="2">
        <f t="shared" si="218"/>
        <v>0.28767123287671231</v>
      </c>
      <c r="BB310" s="7">
        <f t="shared" si="219"/>
        <v>1</v>
      </c>
      <c r="BC310">
        <v>1</v>
      </c>
      <c r="BD310" s="2">
        <f t="shared" si="220"/>
        <v>1.3698630136986301E-2</v>
      </c>
      <c r="BE310" s="7">
        <f t="shared" si="221"/>
        <v>0.54794520547945202</v>
      </c>
      <c r="BF310">
        <v>0.19400000000000001</v>
      </c>
      <c r="BG310" s="7">
        <f t="shared" si="222"/>
        <v>0.3333333333333337</v>
      </c>
      <c r="BH310">
        <v>0.53900000000000003</v>
      </c>
      <c r="BI310" s="7">
        <f t="shared" si="223"/>
        <v>1</v>
      </c>
    </row>
    <row r="311" spans="43:61" x14ac:dyDescent="0.25">
      <c r="AQ311" t="s">
        <v>675</v>
      </c>
      <c r="AR311" s="7">
        <f t="shared" si="213"/>
        <v>4.8013468013468019</v>
      </c>
      <c r="AS311">
        <v>55</v>
      </c>
      <c r="AT311">
        <v>5</v>
      </c>
      <c r="AU311" s="2">
        <f t="shared" si="214"/>
        <v>9.0909090909090912E-2</v>
      </c>
      <c r="AV311" s="7">
        <f t="shared" si="215"/>
        <v>2.2558922558922561</v>
      </c>
      <c r="AW311">
        <v>18</v>
      </c>
      <c r="AX311" s="2">
        <f t="shared" si="216"/>
        <v>0.32727272727272727</v>
      </c>
      <c r="AY311" s="7">
        <f t="shared" si="217"/>
        <v>0.54545454545454564</v>
      </c>
      <c r="AZ311">
        <v>16</v>
      </c>
      <c r="BA311" s="2">
        <f t="shared" si="218"/>
        <v>0.29090909090909089</v>
      </c>
      <c r="BB311" s="7">
        <f t="shared" si="219"/>
        <v>1</v>
      </c>
      <c r="BC311">
        <v>0</v>
      </c>
      <c r="BD311" s="2">
        <f t="shared" si="220"/>
        <v>0</v>
      </c>
      <c r="BE311" s="7">
        <f t="shared" si="221"/>
        <v>0</v>
      </c>
      <c r="BF311">
        <v>0.14499999999999999</v>
      </c>
      <c r="BG311" s="7">
        <f t="shared" si="222"/>
        <v>0</v>
      </c>
      <c r="BH311">
        <v>0.47799999999999998</v>
      </c>
      <c r="BI311" s="7">
        <f t="shared" si="223"/>
        <v>1</v>
      </c>
    </row>
    <row r="312" spans="43:61" x14ac:dyDescent="0.25">
      <c r="AQ312" t="s">
        <v>648</v>
      </c>
      <c r="AR312" s="7">
        <f t="shared" si="213"/>
        <v>4.7477954144620815</v>
      </c>
      <c r="AS312">
        <v>42</v>
      </c>
      <c r="AT312">
        <v>2</v>
      </c>
      <c r="AU312" s="2">
        <f t="shared" si="214"/>
        <v>4.7619047619047616E-2</v>
      </c>
      <c r="AV312" s="7">
        <f t="shared" si="215"/>
        <v>0.65255731922398585</v>
      </c>
      <c r="AW312">
        <v>7</v>
      </c>
      <c r="AX312" s="2">
        <f t="shared" si="216"/>
        <v>0.16666666666666666</v>
      </c>
      <c r="AY312" s="7">
        <f t="shared" si="217"/>
        <v>0</v>
      </c>
      <c r="AZ312">
        <v>15</v>
      </c>
      <c r="BA312" s="2">
        <f t="shared" si="218"/>
        <v>0.35714285714285715</v>
      </c>
      <c r="BB312" s="7">
        <f t="shared" si="219"/>
        <v>2.1428571428571432</v>
      </c>
      <c r="BC312">
        <v>1</v>
      </c>
      <c r="BD312" s="2">
        <f t="shared" si="220"/>
        <v>2.3809523809523808E-2</v>
      </c>
      <c r="BE312" s="7">
        <f t="shared" si="221"/>
        <v>0.95238095238095233</v>
      </c>
      <c r="BF312">
        <v>0.16300000000000001</v>
      </c>
      <c r="BG312" s="7">
        <f t="shared" si="222"/>
        <v>0</v>
      </c>
      <c r="BH312">
        <v>0.54400000000000004</v>
      </c>
      <c r="BI312" s="7">
        <f t="shared" si="223"/>
        <v>1</v>
      </c>
    </row>
    <row r="313" spans="43:61" x14ac:dyDescent="0.25">
      <c r="AQ313" t="s">
        <v>179</v>
      </c>
      <c r="AR313" s="7">
        <f t="shared" si="213"/>
        <v>4.7053872053872068</v>
      </c>
      <c r="AS313">
        <v>55</v>
      </c>
      <c r="AT313">
        <v>2</v>
      </c>
      <c r="AU313" s="2">
        <f t="shared" si="214"/>
        <v>3.6363636363636362E-2</v>
      </c>
      <c r="AV313" s="7">
        <f t="shared" si="215"/>
        <v>0.23569023569023567</v>
      </c>
      <c r="AW313">
        <v>19</v>
      </c>
      <c r="AX313" s="2">
        <f t="shared" si="216"/>
        <v>0.34545454545454546</v>
      </c>
      <c r="AY313" s="7">
        <f t="shared" si="217"/>
        <v>0.90909090909090939</v>
      </c>
      <c r="AZ313">
        <v>13</v>
      </c>
      <c r="BA313" s="2">
        <f t="shared" si="218"/>
        <v>0.23636363636363636</v>
      </c>
      <c r="BB313" s="7">
        <f t="shared" si="219"/>
        <v>1</v>
      </c>
      <c r="BC313">
        <v>1</v>
      </c>
      <c r="BD313" s="2">
        <f t="shared" si="220"/>
        <v>1.8181818181818181E-2</v>
      </c>
      <c r="BE313" s="7">
        <f t="shared" si="221"/>
        <v>0.72727272727272729</v>
      </c>
      <c r="BF313">
        <v>0.2</v>
      </c>
      <c r="BG313" s="7">
        <f t="shared" si="222"/>
        <v>0.83333333333333415</v>
      </c>
      <c r="BH313">
        <v>0.49099999999999999</v>
      </c>
      <c r="BI313" s="7">
        <f t="shared" si="223"/>
        <v>1</v>
      </c>
    </row>
    <row r="314" spans="43:61" x14ac:dyDescent="0.25">
      <c r="AQ314" t="s">
        <v>632</v>
      </c>
      <c r="AR314" s="7">
        <f t="shared" si="213"/>
        <v>4.6467931345980125</v>
      </c>
      <c r="AS314">
        <v>41</v>
      </c>
      <c r="AT314">
        <v>2</v>
      </c>
      <c r="AU314" s="2">
        <f t="shared" si="214"/>
        <v>4.878048780487805E-2</v>
      </c>
      <c r="AV314" s="7">
        <f t="shared" si="215"/>
        <v>0.69557362240289078</v>
      </c>
      <c r="AW314">
        <v>10</v>
      </c>
      <c r="AX314" s="2">
        <f t="shared" si="216"/>
        <v>0.24390243902439024</v>
      </c>
      <c r="AY314" s="7">
        <f t="shared" si="217"/>
        <v>0</v>
      </c>
      <c r="AZ314">
        <v>9</v>
      </c>
      <c r="BA314" s="2">
        <f t="shared" si="218"/>
        <v>0.21951219512195122</v>
      </c>
      <c r="BB314" s="7">
        <f t="shared" si="219"/>
        <v>1</v>
      </c>
      <c r="BC314">
        <v>2</v>
      </c>
      <c r="BD314" s="2">
        <f t="shared" si="220"/>
        <v>4.878048780487805E-2</v>
      </c>
      <c r="BE314" s="7">
        <f t="shared" si="221"/>
        <v>1.9512195121951219</v>
      </c>
      <c r="BF314">
        <v>0.17799999999999999</v>
      </c>
      <c r="BG314" s="7">
        <f t="shared" si="222"/>
        <v>0</v>
      </c>
      <c r="BH314">
        <v>0.625</v>
      </c>
      <c r="BI314" s="7">
        <f t="shared" si="223"/>
        <v>1</v>
      </c>
    </row>
    <row r="315" spans="43:61" x14ac:dyDescent="0.25">
      <c r="AQ315" t="s">
        <v>624</v>
      </c>
      <c r="AR315" s="7">
        <f t="shared" si="213"/>
        <v>4.4166666666666661</v>
      </c>
      <c r="AS315">
        <v>45</v>
      </c>
      <c r="AT315">
        <v>0</v>
      </c>
      <c r="AU315" s="2">
        <f t="shared" si="214"/>
        <v>0</v>
      </c>
      <c r="AV315" s="7">
        <f t="shared" si="215"/>
        <v>0</v>
      </c>
      <c r="AW315">
        <v>12</v>
      </c>
      <c r="AX315" s="2">
        <f t="shared" si="216"/>
        <v>0.26666666666666666</v>
      </c>
      <c r="AY315" s="7">
        <f t="shared" si="217"/>
        <v>0</v>
      </c>
      <c r="AZ315">
        <v>10</v>
      </c>
      <c r="BA315" s="2">
        <f t="shared" si="218"/>
        <v>0.22222222222222221</v>
      </c>
      <c r="BB315" s="7">
        <f t="shared" si="219"/>
        <v>1</v>
      </c>
      <c r="BC315">
        <v>0</v>
      </c>
      <c r="BD315" s="2">
        <f t="shared" si="220"/>
        <v>0</v>
      </c>
      <c r="BE315" s="7">
        <f t="shared" si="221"/>
        <v>0</v>
      </c>
      <c r="BF315">
        <v>0.219</v>
      </c>
      <c r="BG315" s="7">
        <f t="shared" si="222"/>
        <v>2.4166666666666665</v>
      </c>
      <c r="BH315">
        <v>0.53400000000000003</v>
      </c>
      <c r="BI315" s="7">
        <f t="shared" si="223"/>
        <v>1</v>
      </c>
    </row>
    <row r="316" spans="43:61" x14ac:dyDescent="0.25">
      <c r="AQ316" t="s">
        <v>519</v>
      </c>
      <c r="AR316" s="7">
        <f t="shared" si="213"/>
        <v>4.2696078431372566</v>
      </c>
      <c r="AS316">
        <v>68</v>
      </c>
      <c r="AT316">
        <v>2</v>
      </c>
      <c r="AU316" s="2">
        <f t="shared" si="214"/>
        <v>2.9411764705882353E-2</v>
      </c>
      <c r="AV316" s="7">
        <f t="shared" si="215"/>
        <v>0</v>
      </c>
      <c r="AW316">
        <v>23</v>
      </c>
      <c r="AX316" s="2">
        <f t="shared" si="216"/>
        <v>0.33823529411764708</v>
      </c>
      <c r="AY316" s="7">
        <f t="shared" si="217"/>
        <v>0.76470588235294179</v>
      </c>
      <c r="AZ316">
        <v>14</v>
      </c>
      <c r="BA316" s="2">
        <f t="shared" si="218"/>
        <v>0.20588235294117646</v>
      </c>
      <c r="BB316" s="7">
        <f t="shared" si="219"/>
        <v>1</v>
      </c>
      <c r="BC316">
        <v>1</v>
      </c>
      <c r="BD316" s="2">
        <f t="shared" si="220"/>
        <v>1.4705882352941176E-2</v>
      </c>
      <c r="BE316" s="7">
        <f t="shared" si="221"/>
        <v>0.58823529411764708</v>
      </c>
      <c r="BF316">
        <v>0.20100000000000001</v>
      </c>
      <c r="BG316" s="7">
        <f t="shared" si="222"/>
        <v>0.91666666666666763</v>
      </c>
      <c r="BH316">
        <v>0.59</v>
      </c>
      <c r="BI316" s="7">
        <f t="shared" si="223"/>
        <v>1</v>
      </c>
    </row>
    <row r="317" spans="43:61" x14ac:dyDescent="0.25">
      <c r="AQ317" t="s">
        <v>155</v>
      </c>
      <c r="AR317" s="7">
        <f t="shared" si="213"/>
        <v>4.2499999999999991</v>
      </c>
      <c r="AS317">
        <v>48</v>
      </c>
      <c r="AT317">
        <v>1</v>
      </c>
      <c r="AU317" s="2">
        <f t="shared" si="214"/>
        <v>2.0833333333333332E-2</v>
      </c>
      <c r="AV317" s="7">
        <f t="shared" si="215"/>
        <v>0</v>
      </c>
      <c r="AW317">
        <v>15</v>
      </c>
      <c r="AX317" s="2">
        <f t="shared" si="216"/>
        <v>0.3125</v>
      </c>
      <c r="AY317" s="7">
        <f t="shared" si="217"/>
        <v>0.25000000000000022</v>
      </c>
      <c r="AZ317">
        <v>10</v>
      </c>
      <c r="BA317" s="2">
        <f t="shared" si="218"/>
        <v>0.20833333333333334</v>
      </c>
      <c r="BB317" s="7">
        <f t="shared" si="219"/>
        <v>1</v>
      </c>
      <c r="BC317">
        <v>1</v>
      </c>
      <c r="BD317" s="2">
        <f t="shared" si="220"/>
        <v>2.0833333333333332E-2</v>
      </c>
      <c r="BE317" s="7">
        <f t="shared" si="221"/>
        <v>0.83333333333333326</v>
      </c>
      <c r="BF317">
        <v>0.20399999999999999</v>
      </c>
      <c r="BG317" s="7">
        <f t="shared" si="222"/>
        <v>1.1666666666666654</v>
      </c>
      <c r="BH317">
        <v>0.55600000000000005</v>
      </c>
      <c r="BI317" s="7">
        <f t="shared" si="223"/>
        <v>1</v>
      </c>
    </row>
    <row r="318" spans="43:61" x14ac:dyDescent="0.25">
      <c r="AQ318" t="s">
        <v>674</v>
      </c>
      <c r="AR318" s="7">
        <f t="shared" si="213"/>
        <v>4.1666666666666661</v>
      </c>
      <c r="AS318">
        <v>47</v>
      </c>
      <c r="AT318">
        <v>0</v>
      </c>
      <c r="AU318" s="2">
        <f t="shared" si="214"/>
        <v>0</v>
      </c>
      <c r="AV318" s="7">
        <f t="shared" si="215"/>
        <v>0</v>
      </c>
      <c r="AW318">
        <v>10</v>
      </c>
      <c r="AX318" s="2">
        <f t="shared" si="216"/>
        <v>0.21276595744680851</v>
      </c>
      <c r="AY318" s="7">
        <f t="shared" si="217"/>
        <v>0</v>
      </c>
      <c r="AZ318">
        <v>13</v>
      </c>
      <c r="BA318" s="2">
        <f t="shared" si="218"/>
        <v>0.27659574468085107</v>
      </c>
      <c r="BB318" s="7">
        <f t="shared" si="219"/>
        <v>1</v>
      </c>
      <c r="BC318">
        <v>0</v>
      </c>
      <c r="BD318" s="2">
        <f t="shared" si="220"/>
        <v>0</v>
      </c>
      <c r="BE318" s="7">
        <f t="shared" si="221"/>
        <v>0</v>
      </c>
      <c r="BF318">
        <v>0.216</v>
      </c>
      <c r="BG318" s="7">
        <f t="shared" si="222"/>
        <v>2.1666666666666665</v>
      </c>
      <c r="BH318">
        <v>0.498</v>
      </c>
      <c r="BI318" s="7">
        <f t="shared" si="223"/>
        <v>1</v>
      </c>
    </row>
    <row r="319" spans="43:61" x14ac:dyDescent="0.25">
      <c r="AQ319" t="s">
        <v>616</v>
      </c>
      <c r="AR319" s="7">
        <f t="shared" si="213"/>
        <v>3.7499999999999991</v>
      </c>
      <c r="AS319">
        <v>50</v>
      </c>
      <c r="AT319">
        <v>0</v>
      </c>
      <c r="AU319" s="2">
        <f t="shared" si="214"/>
        <v>0</v>
      </c>
      <c r="AV319" s="7">
        <f t="shared" si="215"/>
        <v>0</v>
      </c>
      <c r="AW319">
        <v>6</v>
      </c>
      <c r="AX319" s="2">
        <f t="shared" si="216"/>
        <v>0.12</v>
      </c>
      <c r="AY319" s="7">
        <f t="shared" si="217"/>
        <v>0</v>
      </c>
      <c r="AZ319">
        <v>7</v>
      </c>
      <c r="BA319" s="2">
        <f t="shared" si="218"/>
        <v>0.14000000000000001</v>
      </c>
      <c r="BB319" s="7">
        <f t="shared" si="219"/>
        <v>1</v>
      </c>
      <c r="BC319">
        <v>0</v>
      </c>
      <c r="BD319" s="2">
        <f t="shared" si="220"/>
        <v>0</v>
      </c>
      <c r="BE319" s="7">
        <f t="shared" si="221"/>
        <v>0</v>
      </c>
      <c r="BF319">
        <v>0.21099999999999999</v>
      </c>
      <c r="BG319" s="7">
        <f t="shared" si="222"/>
        <v>1.7499999999999993</v>
      </c>
      <c r="BH319">
        <v>0.499</v>
      </c>
      <c r="BI319" s="7">
        <f t="shared" si="223"/>
        <v>1</v>
      </c>
    </row>
    <row r="320" spans="43:61" x14ac:dyDescent="0.25">
      <c r="AQ320" t="s">
        <v>570</v>
      </c>
      <c r="AR320" s="7">
        <f t="shared" si="213"/>
        <v>3.7067901234567904</v>
      </c>
      <c r="AS320">
        <v>60</v>
      </c>
      <c r="AT320">
        <v>2</v>
      </c>
      <c r="AU320" s="2">
        <f t="shared" si="214"/>
        <v>3.3333333333333333E-2</v>
      </c>
      <c r="AV320" s="7">
        <f t="shared" si="215"/>
        <v>0.1234567901234568</v>
      </c>
      <c r="AW320">
        <v>17</v>
      </c>
      <c r="AX320" s="2">
        <f t="shared" si="216"/>
        <v>0.28333333333333333</v>
      </c>
      <c r="AY320" s="7">
        <f t="shared" si="217"/>
        <v>0</v>
      </c>
      <c r="AZ320">
        <v>21</v>
      </c>
      <c r="BA320" s="2">
        <f t="shared" si="218"/>
        <v>0.35</v>
      </c>
      <c r="BB320" s="7">
        <f t="shared" si="219"/>
        <v>1.9999999999999996</v>
      </c>
      <c r="BC320">
        <v>0</v>
      </c>
      <c r="BD320" s="2">
        <f t="shared" si="220"/>
        <v>0</v>
      </c>
      <c r="BE320" s="7">
        <f t="shared" si="221"/>
        <v>0</v>
      </c>
      <c r="BF320">
        <v>0.19700000000000001</v>
      </c>
      <c r="BG320" s="7">
        <f t="shared" si="222"/>
        <v>0.58333333333333393</v>
      </c>
      <c r="BH320">
        <v>0.51400000000000001</v>
      </c>
      <c r="BI320" s="7">
        <f t="shared" si="223"/>
        <v>1</v>
      </c>
    </row>
    <row r="321" spans="43:61" x14ac:dyDescent="0.25">
      <c r="AQ321" t="s">
        <v>228</v>
      </c>
      <c r="AR321" s="7">
        <f t="shared" si="213"/>
        <v>3.4008714596949892</v>
      </c>
      <c r="AS321">
        <v>68</v>
      </c>
      <c r="AT321">
        <v>4</v>
      </c>
      <c r="AU321" s="2">
        <f t="shared" si="214"/>
        <v>5.8823529411764705E-2</v>
      </c>
      <c r="AV321" s="7">
        <f t="shared" si="215"/>
        <v>1.0675381263616557</v>
      </c>
      <c r="AW321">
        <v>19</v>
      </c>
      <c r="AX321" s="2">
        <f t="shared" si="216"/>
        <v>0.27941176470588236</v>
      </c>
      <c r="AY321" s="7">
        <f t="shared" si="217"/>
        <v>0</v>
      </c>
      <c r="AZ321">
        <v>16</v>
      </c>
      <c r="BA321" s="2">
        <f t="shared" si="218"/>
        <v>0.23529411764705882</v>
      </c>
      <c r="BB321" s="7">
        <f t="shared" si="219"/>
        <v>1</v>
      </c>
      <c r="BC321">
        <v>0</v>
      </c>
      <c r="BD321" s="2">
        <f t="shared" si="220"/>
        <v>0</v>
      </c>
      <c r="BE321" s="7">
        <f t="shared" si="221"/>
        <v>0</v>
      </c>
      <c r="BF321">
        <v>0.19400000000000001</v>
      </c>
      <c r="BG321" s="7">
        <f t="shared" si="222"/>
        <v>0.3333333333333337</v>
      </c>
      <c r="BH321">
        <v>0.57899999999999996</v>
      </c>
      <c r="BI321" s="7">
        <f t="shared" si="223"/>
        <v>1</v>
      </c>
    </row>
    <row r="322" spans="43:61" x14ac:dyDescent="0.25">
      <c r="AQ322" t="s">
        <v>38</v>
      </c>
      <c r="AR322" s="7">
        <f t="shared" si="213"/>
        <v>3.1703703703703705</v>
      </c>
      <c r="AS322">
        <v>50</v>
      </c>
      <c r="AT322">
        <v>2</v>
      </c>
      <c r="AU322" s="2">
        <f t="shared" si="214"/>
        <v>0.04</v>
      </c>
      <c r="AV322" s="7">
        <f t="shared" si="215"/>
        <v>0.37037037037037041</v>
      </c>
      <c r="AW322">
        <v>6</v>
      </c>
      <c r="AX322" s="2">
        <f t="shared" si="216"/>
        <v>0.12</v>
      </c>
      <c r="AY322" s="7">
        <f t="shared" si="217"/>
        <v>0</v>
      </c>
      <c r="AZ322">
        <v>15</v>
      </c>
      <c r="BA322" s="2">
        <f t="shared" si="218"/>
        <v>0.3</v>
      </c>
      <c r="BB322" s="7">
        <f t="shared" si="219"/>
        <v>1</v>
      </c>
      <c r="BC322">
        <v>1</v>
      </c>
      <c r="BD322" s="2">
        <f t="shared" si="220"/>
        <v>0.02</v>
      </c>
      <c r="BE322" s="7">
        <f t="shared" si="221"/>
        <v>0.8</v>
      </c>
      <c r="BF322">
        <v>0.185</v>
      </c>
      <c r="BG322" s="7">
        <f t="shared" si="222"/>
        <v>0</v>
      </c>
      <c r="BH322">
        <v>0.53100000000000003</v>
      </c>
      <c r="BI322" s="7">
        <f t="shared" si="223"/>
        <v>1</v>
      </c>
    </row>
    <row r="323" spans="43:61" x14ac:dyDescent="0.25">
      <c r="AQ323" t="s">
        <v>281</v>
      </c>
      <c r="AR323" s="7">
        <f t="shared" si="213"/>
        <v>2.5882352941176472</v>
      </c>
      <c r="AS323">
        <v>68</v>
      </c>
      <c r="AT323">
        <v>2</v>
      </c>
      <c r="AU323" s="2">
        <f t="shared" ref="AU323:AU324" si="235">AT323/AS323</f>
        <v>2.9411764705882353E-2</v>
      </c>
      <c r="AV323" s="7">
        <f t="shared" ref="AV323:AV324" si="236">MAX(0,(MIN(10,(((AU323-0.03)/(0.3-0.03))*10))))</f>
        <v>0</v>
      </c>
      <c r="AW323">
        <v>15</v>
      </c>
      <c r="AX323" s="2">
        <f t="shared" ref="AX323:AX324" si="237">AW323/AS323</f>
        <v>0.22058823529411764</v>
      </c>
      <c r="AY323" s="7">
        <f t="shared" ref="AY323:AY324" si="238">MAX(0,(MIN(10,(AX323 - 0.3) / (0.8 - 0.3)*10)))</f>
        <v>0</v>
      </c>
      <c r="AZ323">
        <v>13</v>
      </c>
      <c r="BA323" s="2">
        <f t="shared" ref="BA323:BA324" si="239">AZ323/AS323</f>
        <v>0.19117647058823528</v>
      </c>
      <c r="BB323" s="7">
        <f t="shared" ref="BB323:BB324" si="240">MAX(1,(MIN(10,(BA323 - 0.25) / (0.75 - 0.25)*10)))</f>
        <v>1</v>
      </c>
      <c r="BC323">
        <v>1</v>
      </c>
      <c r="BD323" s="2">
        <f t="shared" ref="BD323:BD324" si="241">BC323/AS323</f>
        <v>1.4705882352941176E-2</v>
      </c>
      <c r="BE323" s="7">
        <f t="shared" ref="BE323:BE324" si="242">MAX(0,(MIN(10,(BD323) / (0.25)*10)))</f>
        <v>0.58823529411764708</v>
      </c>
      <c r="BF323">
        <v>0.159</v>
      </c>
      <c r="BG323" s="7">
        <f t="shared" ref="BG323:BG324" si="243">MAX(0,(MIN(10,(BF323 - 0.19) / (0.31 - 0.19)*10)))</f>
        <v>0</v>
      </c>
      <c r="BH323">
        <v>0.42699999999999999</v>
      </c>
      <c r="BI323" s="7">
        <f t="shared" ref="BI323:BI324" si="244">MAX(1,(MIN(10,(BH323 - 0.6) / (1 - 0.6)*10)))</f>
        <v>1</v>
      </c>
    </row>
    <row r="324" spans="43:61" x14ac:dyDescent="0.25">
      <c r="AQ324" t="s">
        <v>617</v>
      </c>
      <c r="AR324" s="7">
        <f t="shared" si="213"/>
        <v>2</v>
      </c>
      <c r="AS324">
        <v>47</v>
      </c>
      <c r="AT324">
        <v>1</v>
      </c>
      <c r="AU324" s="2">
        <f t="shared" si="235"/>
        <v>2.1276595744680851E-2</v>
      </c>
      <c r="AV324" s="7">
        <f t="shared" si="236"/>
        <v>0</v>
      </c>
      <c r="AW324">
        <v>10</v>
      </c>
      <c r="AX324" s="2">
        <f t="shared" si="237"/>
        <v>0.21276595744680851</v>
      </c>
      <c r="AY324" s="7">
        <f t="shared" si="238"/>
        <v>0</v>
      </c>
      <c r="AZ324">
        <v>12</v>
      </c>
      <c r="BA324" s="2">
        <f t="shared" si="239"/>
        <v>0.25531914893617019</v>
      </c>
      <c r="BB324" s="7">
        <f t="shared" si="240"/>
        <v>1</v>
      </c>
      <c r="BC324">
        <v>0</v>
      </c>
      <c r="BD324" s="2">
        <f t="shared" si="241"/>
        <v>0</v>
      </c>
      <c r="BE324" s="7">
        <f t="shared" si="242"/>
        <v>0</v>
      </c>
      <c r="BF324">
        <v>0.185</v>
      </c>
      <c r="BG324" s="7">
        <f t="shared" si="243"/>
        <v>0</v>
      </c>
      <c r="BH324">
        <v>0.52600000000000002</v>
      </c>
      <c r="BI324" s="7">
        <f t="shared" si="244"/>
        <v>1</v>
      </c>
    </row>
    <row r="363" spans="66:83" x14ac:dyDescent="0.25">
      <c r="BN363" s="7"/>
      <c r="BQ363" s="2"/>
      <c r="BR363" s="7"/>
      <c r="BT363" s="2"/>
      <c r="BU363" s="7"/>
      <c r="BW363" s="2"/>
      <c r="BX363" s="7"/>
      <c r="BZ363" s="2"/>
      <c r="CA363" s="7"/>
      <c r="CC363" s="7"/>
      <c r="CE363" s="7"/>
    </row>
    <row r="364" spans="66:83" x14ac:dyDescent="0.25">
      <c r="BN364" s="7"/>
      <c r="BQ364" s="2"/>
      <c r="BR364" s="7"/>
      <c r="BT364" s="2"/>
      <c r="BU364" s="7"/>
      <c r="BW364" s="2"/>
      <c r="BX364" s="7"/>
      <c r="BZ364" s="2"/>
      <c r="CA364" s="7"/>
      <c r="CC364" s="7"/>
      <c r="CE364" s="7"/>
    </row>
    <row r="365" spans="66:83" x14ac:dyDescent="0.25">
      <c r="BN365" s="7"/>
      <c r="BQ365" s="2"/>
      <c r="BR365" s="7"/>
      <c r="BT365" s="2"/>
      <c r="BU365" s="7"/>
      <c r="BW365" s="2"/>
      <c r="BX365" s="7"/>
      <c r="BZ365" s="2"/>
      <c r="CA365" s="7"/>
      <c r="CC365" s="7"/>
      <c r="CE365" s="7"/>
    </row>
    <row r="366" spans="66:83" x14ac:dyDescent="0.25">
      <c r="BN366" s="7"/>
      <c r="BQ366" s="2"/>
      <c r="BR366" s="7"/>
      <c r="BT366" s="2"/>
      <c r="BU366" s="7"/>
      <c r="BW366" s="2"/>
      <c r="BX366" s="7"/>
      <c r="BZ366" s="2"/>
      <c r="CA366" s="7"/>
      <c r="CC366" s="7"/>
      <c r="CE366" s="7"/>
    </row>
    <row r="373" spans="66:83" x14ac:dyDescent="0.25">
      <c r="BN373" s="7"/>
      <c r="BQ373" s="2"/>
      <c r="BR373" s="7"/>
      <c r="BT373" s="2"/>
      <c r="BU373" s="7"/>
      <c r="BW373" s="2"/>
      <c r="BX373" s="7"/>
      <c r="BZ373" s="2"/>
      <c r="CA373" s="7"/>
      <c r="CC373" s="7"/>
      <c r="CE373" s="7"/>
    </row>
    <row r="374" spans="66:83" x14ac:dyDescent="0.25">
      <c r="BN374" s="7"/>
      <c r="BQ374" s="2"/>
      <c r="BR374" s="7"/>
      <c r="BT374" s="2"/>
      <c r="BU374" s="7"/>
      <c r="BW374" s="2"/>
      <c r="BX374" s="7"/>
      <c r="BZ374" s="2"/>
      <c r="CA374" s="7"/>
      <c r="CC374" s="7"/>
      <c r="CE374" s="7"/>
    </row>
    <row r="375" spans="66:83" x14ac:dyDescent="0.25">
      <c r="BN375" s="7"/>
      <c r="BQ375" s="2"/>
      <c r="BR375" s="7"/>
      <c r="BT375" s="2"/>
      <c r="BU375" s="7"/>
      <c r="BW375" s="2"/>
      <c r="BX375" s="7"/>
      <c r="BZ375" s="2"/>
      <c r="CA375" s="7"/>
      <c r="CC375" s="7"/>
      <c r="CE375" s="7"/>
    </row>
    <row r="376" spans="66:83" x14ac:dyDescent="0.25">
      <c r="BN376" s="7"/>
      <c r="BQ376" s="2"/>
      <c r="BR376" s="7"/>
      <c r="BT376" s="2"/>
      <c r="BU376" s="7"/>
      <c r="BW376" s="2"/>
      <c r="BX376" s="7"/>
      <c r="BZ376" s="2"/>
      <c r="CA376" s="7"/>
      <c r="CC376" s="7"/>
      <c r="CE376" s="7"/>
    </row>
    <row r="377" spans="66:83" x14ac:dyDescent="0.25">
      <c r="BN377" s="7"/>
      <c r="BQ377" s="2"/>
      <c r="BR377" s="7"/>
      <c r="BT377" s="2"/>
      <c r="BU377" s="7"/>
      <c r="BW377" s="2"/>
      <c r="BX377" s="7"/>
      <c r="BZ377" s="2"/>
      <c r="CA377" s="7"/>
      <c r="CC377" s="7"/>
      <c r="CE377" s="7"/>
    </row>
    <row r="378" spans="66:83" x14ac:dyDescent="0.25">
      <c r="BN378" s="7"/>
      <c r="BQ378" s="2"/>
      <c r="BR378" s="7"/>
      <c r="BT378" s="2"/>
      <c r="BU378" s="7"/>
      <c r="BW378" s="2"/>
      <c r="BX378" s="7"/>
      <c r="BZ378" s="2"/>
      <c r="CA378" s="7"/>
      <c r="CC378" s="7"/>
      <c r="CE378" s="7"/>
    </row>
    <row r="379" spans="66:83" x14ac:dyDescent="0.25">
      <c r="BN379" s="7"/>
      <c r="BQ379" s="2"/>
      <c r="BR379" s="7"/>
      <c r="BT379" s="2"/>
      <c r="BU379" s="7"/>
      <c r="BW379" s="2"/>
      <c r="BX379" s="7"/>
      <c r="BZ379" s="2"/>
      <c r="CA379" s="7"/>
      <c r="CC379" s="7"/>
      <c r="CE379" s="7"/>
    </row>
    <row r="380" spans="66:83" x14ac:dyDescent="0.25">
      <c r="BN380" s="7"/>
      <c r="BQ380" s="2"/>
      <c r="BR380" s="7"/>
      <c r="BT380" s="2"/>
      <c r="BU380" s="7"/>
      <c r="BW380" s="2"/>
      <c r="BX380" s="7"/>
      <c r="BZ380" s="2"/>
      <c r="CA380" s="7"/>
      <c r="CC380" s="7"/>
      <c r="CE380" s="7"/>
    </row>
    <row r="381" spans="66:83" x14ac:dyDescent="0.25">
      <c r="BN381" s="7"/>
      <c r="BQ381" s="2"/>
      <c r="BR381" s="7"/>
      <c r="BT381" s="2"/>
      <c r="BU381" s="7"/>
      <c r="BW381" s="2"/>
      <c r="BX381" s="7"/>
      <c r="BZ381" s="2"/>
      <c r="CA381" s="7"/>
      <c r="CC381" s="7"/>
      <c r="CE381" s="7"/>
    </row>
    <row r="393" spans="66:83" x14ac:dyDescent="0.25">
      <c r="BN393" s="7"/>
      <c r="BQ393" s="2"/>
      <c r="BR393" s="7"/>
      <c r="BT393" s="2"/>
      <c r="BU393" s="7"/>
      <c r="BW393" s="2"/>
      <c r="BX393" s="7"/>
      <c r="BZ393" s="2"/>
      <c r="CA393" s="7"/>
      <c r="CC393" s="7"/>
      <c r="CE393" s="7"/>
    </row>
    <row r="394" spans="66:83" x14ac:dyDescent="0.25">
      <c r="BN394" s="7"/>
      <c r="BQ394" s="2"/>
      <c r="BR394" s="7"/>
      <c r="BT394" s="2"/>
      <c r="BU394" s="7"/>
      <c r="BW394" s="2"/>
      <c r="BX394" s="7"/>
      <c r="BZ394" s="2"/>
      <c r="CA394" s="7"/>
      <c r="CC394" s="7"/>
      <c r="CE394" s="7"/>
    </row>
    <row r="395" spans="66:83" x14ac:dyDescent="0.25">
      <c r="BN395" s="7"/>
      <c r="BQ395" s="2"/>
      <c r="BR395" s="7"/>
      <c r="BT395" s="2"/>
      <c r="BU395" s="7"/>
      <c r="BW395" s="2"/>
      <c r="BX395" s="7"/>
      <c r="BZ395" s="2"/>
      <c r="CA395" s="7"/>
      <c r="CC395" s="7"/>
      <c r="CE395" s="7"/>
    </row>
    <row r="399" spans="66:83" x14ac:dyDescent="0.25">
      <c r="BN399" s="7"/>
      <c r="BQ399" s="2"/>
      <c r="BR399" s="7"/>
      <c r="BT399" s="2"/>
      <c r="BU399" s="7"/>
      <c r="BW399" s="2"/>
      <c r="BX399" s="7"/>
      <c r="BZ399" s="2"/>
      <c r="CA399" s="7"/>
      <c r="CC399" s="7"/>
      <c r="CE399" s="7"/>
    </row>
    <row r="400" spans="66:83" x14ac:dyDescent="0.25">
      <c r="BN400" s="7"/>
      <c r="BQ400" s="2"/>
      <c r="BR400" s="7"/>
      <c r="BT400" s="2"/>
      <c r="BU400" s="7"/>
      <c r="BW400" s="2"/>
      <c r="BX400" s="7"/>
      <c r="BZ400" s="2"/>
      <c r="CA400" s="7"/>
      <c r="CC400" s="7"/>
      <c r="CE400" s="7"/>
    </row>
    <row r="404" spans="66:83" x14ac:dyDescent="0.25">
      <c r="BN404" s="7"/>
      <c r="BQ404" s="2"/>
      <c r="BR404" s="7"/>
      <c r="BT404" s="2"/>
      <c r="BU404" s="7"/>
      <c r="BW404" s="2"/>
      <c r="BX404" s="7"/>
      <c r="BZ404" s="2"/>
      <c r="CA404" s="7"/>
      <c r="CC404" s="7"/>
      <c r="CE404" s="7"/>
    </row>
    <row r="405" spans="66:83" x14ac:dyDescent="0.25">
      <c r="BN405" s="7"/>
      <c r="BQ405" s="2"/>
      <c r="BR405" s="7"/>
      <c r="BT405" s="2"/>
      <c r="BU405" s="7"/>
      <c r="BW405" s="2"/>
      <c r="BX405" s="7"/>
      <c r="BZ405" s="2"/>
      <c r="CA405" s="7"/>
      <c r="CC405" s="7"/>
      <c r="CE405" s="7"/>
    </row>
    <row r="406" spans="66:83" x14ac:dyDescent="0.25">
      <c r="BN406" s="7"/>
      <c r="BQ406" s="2"/>
      <c r="BR406" s="7"/>
      <c r="BT406" s="2"/>
      <c r="BU406" s="7"/>
      <c r="BW406" s="2"/>
      <c r="BX406" s="7"/>
      <c r="BZ406" s="2"/>
      <c r="CA406" s="7"/>
      <c r="CC406" s="7"/>
      <c r="CE406" s="7"/>
    </row>
    <row r="407" spans="66:83" x14ac:dyDescent="0.25">
      <c r="BN407" s="7"/>
      <c r="BQ407" s="2"/>
      <c r="BR407" s="7"/>
      <c r="BT407" s="2"/>
      <c r="BU407" s="7"/>
      <c r="BW407" s="2"/>
      <c r="BX407" s="7"/>
      <c r="BZ407" s="2"/>
      <c r="CA407" s="7"/>
      <c r="CC407" s="7"/>
      <c r="CE407" s="7"/>
    </row>
    <row r="409" spans="66:83" x14ac:dyDescent="0.25">
      <c r="BN409" s="7"/>
      <c r="BQ409" s="2"/>
      <c r="BR409" s="7"/>
      <c r="BT409" s="2"/>
      <c r="BU409" s="7"/>
      <c r="BW409" s="2"/>
      <c r="BX409" s="7"/>
      <c r="BZ409" s="2"/>
      <c r="CA409" s="7"/>
      <c r="CC409" s="7"/>
      <c r="CE409" s="7"/>
    </row>
    <row r="410" spans="66:83" x14ac:dyDescent="0.25">
      <c r="BN410" s="7"/>
      <c r="BQ410" s="2"/>
      <c r="BR410" s="7"/>
      <c r="BT410" s="2"/>
      <c r="BU410" s="7"/>
      <c r="BW410" s="2"/>
      <c r="BX410" s="7"/>
      <c r="BZ410" s="2"/>
      <c r="CA410" s="7"/>
      <c r="CC410" s="7"/>
      <c r="CE410" s="7"/>
    </row>
    <row r="411" spans="66:83" x14ac:dyDescent="0.25">
      <c r="BN411" s="7"/>
      <c r="BQ411" s="2"/>
      <c r="BR411" s="7"/>
      <c r="BT411" s="2"/>
      <c r="BU411" s="7"/>
      <c r="BW411" s="2"/>
      <c r="BX411" s="7"/>
      <c r="BZ411" s="2"/>
      <c r="CA411" s="7"/>
      <c r="CC411" s="7"/>
      <c r="CE411" s="7"/>
    </row>
    <row r="413" spans="66:83" x14ac:dyDescent="0.25">
      <c r="BN413" s="7"/>
      <c r="BQ413" s="2"/>
      <c r="BR413" s="7"/>
      <c r="BT413" s="2"/>
      <c r="BU413" s="7"/>
      <c r="BW413" s="2"/>
      <c r="BX413" s="7"/>
      <c r="BZ413" s="2"/>
      <c r="CA413" s="7"/>
      <c r="CC413" s="7"/>
      <c r="CE413" s="7"/>
    </row>
    <row r="414" spans="66:83" x14ac:dyDescent="0.25">
      <c r="BN414" s="7"/>
      <c r="BQ414" s="2"/>
      <c r="BR414" s="7"/>
      <c r="BT414" s="2"/>
      <c r="BU414" s="7"/>
      <c r="BW414" s="2"/>
      <c r="BX414" s="7"/>
      <c r="BZ414" s="2"/>
      <c r="CA414" s="7"/>
      <c r="CC414" s="7"/>
      <c r="CE414" s="7"/>
    </row>
    <row r="415" spans="66:83" x14ac:dyDescent="0.25">
      <c r="BN415" s="7"/>
      <c r="BQ415" s="2"/>
      <c r="BR415" s="7"/>
      <c r="BT415" s="2"/>
      <c r="BU415" s="7"/>
      <c r="BW415" s="2"/>
      <c r="BX415" s="7"/>
      <c r="BZ415" s="2"/>
      <c r="CA415" s="7"/>
      <c r="CC415" s="7"/>
      <c r="CE415" s="7"/>
    </row>
    <row r="416" spans="66:83" x14ac:dyDescent="0.25">
      <c r="BN416" s="7"/>
      <c r="BQ416" s="2"/>
      <c r="BR416" s="7"/>
      <c r="BT416" s="2"/>
      <c r="BU416" s="7"/>
      <c r="BW416" s="2"/>
      <c r="BX416" s="7"/>
      <c r="BZ416" s="2"/>
      <c r="CA416" s="7"/>
      <c r="CC416" s="7"/>
      <c r="CE416" s="7"/>
    </row>
    <row r="417" spans="66:83" x14ac:dyDescent="0.25">
      <c r="BN417" s="7"/>
      <c r="BQ417" s="2"/>
      <c r="BR417" s="7"/>
      <c r="BT417" s="2"/>
      <c r="BU417" s="7"/>
      <c r="BW417" s="2"/>
      <c r="BX417" s="7"/>
      <c r="BZ417" s="2"/>
      <c r="CA417" s="7"/>
      <c r="CC417" s="7"/>
      <c r="CE417" s="7"/>
    </row>
    <row r="418" spans="66:83" x14ac:dyDescent="0.25">
      <c r="BN418" s="7"/>
      <c r="BQ418" s="2"/>
      <c r="BR418" s="7"/>
      <c r="BT418" s="2"/>
      <c r="BU418" s="7"/>
      <c r="BW418" s="2"/>
      <c r="BX418" s="7"/>
      <c r="BZ418" s="2"/>
      <c r="CA418" s="7"/>
      <c r="CC418" s="7"/>
      <c r="CE418" s="7"/>
    </row>
    <row r="419" spans="66:83" x14ac:dyDescent="0.25">
      <c r="BN419" s="7"/>
      <c r="BQ419" s="2"/>
      <c r="BR419" s="7"/>
      <c r="BT419" s="2"/>
      <c r="BU419" s="7"/>
      <c r="BW419" s="2"/>
      <c r="BX419" s="7"/>
      <c r="BZ419" s="2"/>
      <c r="CA419" s="7"/>
      <c r="CC419" s="7"/>
      <c r="CE419" s="7"/>
    </row>
    <row r="420" spans="66:83" x14ac:dyDescent="0.25">
      <c r="BN420" s="7"/>
      <c r="BQ420" s="2"/>
      <c r="BR420" s="7"/>
      <c r="BT420" s="2"/>
      <c r="BU420" s="7"/>
      <c r="BW420" s="2"/>
      <c r="BX420" s="7"/>
      <c r="BZ420" s="2"/>
      <c r="CA420" s="7"/>
      <c r="CC420" s="7"/>
      <c r="CE420" s="7"/>
    </row>
    <row r="421" spans="66:83" x14ac:dyDescent="0.25">
      <c r="BN421" s="7"/>
      <c r="BQ421" s="2"/>
      <c r="BR421" s="7"/>
      <c r="BT421" s="2"/>
      <c r="BU421" s="7"/>
      <c r="BW421" s="2"/>
      <c r="BX421" s="7"/>
      <c r="BZ421" s="2"/>
      <c r="CA421" s="7"/>
      <c r="CC421" s="7"/>
      <c r="CE421" s="7"/>
    </row>
    <row r="422" spans="66:83" x14ac:dyDescent="0.25">
      <c r="BN422" s="7"/>
      <c r="BQ422" s="2"/>
      <c r="BR422" s="7"/>
      <c r="BT422" s="2"/>
      <c r="BU422" s="7"/>
      <c r="BW422" s="2"/>
      <c r="BX422" s="7"/>
      <c r="BZ422" s="2"/>
      <c r="CA422" s="7"/>
      <c r="CC422" s="7"/>
      <c r="CE422" s="7"/>
    </row>
    <row r="423" spans="66:83" x14ac:dyDescent="0.25">
      <c r="BN423" s="7"/>
      <c r="BQ423" s="2"/>
      <c r="BR423" s="7"/>
      <c r="BT423" s="2"/>
      <c r="BU423" s="7"/>
      <c r="BW423" s="2"/>
      <c r="BX423" s="7"/>
      <c r="BZ423" s="2"/>
      <c r="CA423" s="7"/>
      <c r="CC423" s="7"/>
      <c r="CE423" s="7"/>
    </row>
    <row r="424" spans="66:83" x14ac:dyDescent="0.25">
      <c r="BN424" s="7"/>
      <c r="BQ424" s="2"/>
      <c r="BR424" s="7"/>
      <c r="BT424" s="2"/>
      <c r="BU424" s="7"/>
      <c r="BW424" s="2"/>
      <c r="BX424" s="7"/>
      <c r="BZ424" s="2"/>
      <c r="CA424" s="7"/>
      <c r="CC424" s="7"/>
      <c r="CE424" s="7"/>
    </row>
    <row r="425" spans="66:83" x14ac:dyDescent="0.25">
      <c r="BN425" s="7"/>
      <c r="BQ425" s="2"/>
      <c r="BR425" s="7"/>
      <c r="BT425" s="2"/>
      <c r="BU425" s="7"/>
      <c r="BW425" s="2"/>
      <c r="BX425" s="7"/>
      <c r="BZ425" s="2"/>
      <c r="CA425" s="7"/>
      <c r="CC425" s="7"/>
      <c r="CE425" s="7"/>
    </row>
    <row r="426" spans="66:83" x14ac:dyDescent="0.25">
      <c r="BN426" s="7"/>
      <c r="BQ426" s="2"/>
      <c r="BR426" s="7"/>
      <c r="BT426" s="2"/>
      <c r="BU426" s="7"/>
      <c r="BW426" s="2"/>
      <c r="BX426" s="7"/>
      <c r="BZ426" s="2"/>
      <c r="CA426" s="7"/>
      <c r="CC426" s="7"/>
      <c r="CE426" s="7"/>
    </row>
    <row r="427" spans="66:83" x14ac:dyDescent="0.25">
      <c r="BN427" s="7"/>
      <c r="BQ427" s="2"/>
      <c r="BR427" s="7"/>
      <c r="BT427" s="2"/>
      <c r="BU427" s="7"/>
      <c r="BW427" s="2"/>
      <c r="BX427" s="7"/>
      <c r="BZ427" s="2"/>
      <c r="CA427" s="7"/>
      <c r="CC427" s="7"/>
      <c r="CE427" s="7"/>
    </row>
    <row r="428" spans="66:83" x14ac:dyDescent="0.25">
      <c r="BN428" s="7"/>
      <c r="BQ428" s="2"/>
      <c r="BR428" s="7"/>
      <c r="BT428" s="2"/>
      <c r="BU428" s="7"/>
      <c r="BW428" s="2"/>
      <c r="BX428" s="7"/>
      <c r="BZ428" s="2"/>
      <c r="CA428" s="7"/>
      <c r="CC428" s="7"/>
      <c r="CE428" s="7"/>
    </row>
    <row r="429" spans="66:83" x14ac:dyDescent="0.25">
      <c r="BN429" s="7"/>
      <c r="BQ429" s="2"/>
      <c r="BR429" s="7"/>
      <c r="BT429" s="2"/>
      <c r="BU429" s="7"/>
      <c r="BW429" s="2"/>
      <c r="BX429" s="7"/>
      <c r="BZ429" s="2"/>
      <c r="CA429" s="7"/>
      <c r="CC429" s="7"/>
      <c r="CE429" s="7"/>
    </row>
    <row r="430" spans="66:83" x14ac:dyDescent="0.25">
      <c r="BN430" s="7"/>
      <c r="BQ430" s="2"/>
      <c r="BR430" s="7"/>
      <c r="BT430" s="2"/>
      <c r="BU430" s="7"/>
      <c r="BW430" s="2"/>
      <c r="BX430" s="7"/>
      <c r="BZ430" s="2"/>
      <c r="CA430" s="7"/>
      <c r="CC430" s="7"/>
      <c r="CE430" s="7"/>
    </row>
    <row r="431" spans="66:83" x14ac:dyDescent="0.25">
      <c r="BN431" s="7"/>
      <c r="BQ431" s="2"/>
      <c r="BR431" s="7"/>
      <c r="BT431" s="2"/>
      <c r="BU431" s="7"/>
      <c r="BW431" s="2"/>
      <c r="BX431" s="7"/>
      <c r="BZ431" s="2"/>
      <c r="CA431" s="7"/>
      <c r="CC431" s="7"/>
      <c r="CE431" s="7"/>
    </row>
    <row r="432" spans="66:83" x14ac:dyDescent="0.25">
      <c r="BN432" s="7"/>
      <c r="BQ432" s="2"/>
      <c r="BR432" s="7"/>
      <c r="BT432" s="2"/>
      <c r="BU432" s="7"/>
      <c r="BW432" s="2"/>
      <c r="BX432" s="7"/>
      <c r="BZ432" s="2"/>
      <c r="CA432" s="7"/>
      <c r="CC432" s="7"/>
      <c r="CE432" s="7"/>
    </row>
    <row r="433" spans="66:83" x14ac:dyDescent="0.25">
      <c r="BN433" s="7"/>
      <c r="BQ433" s="2"/>
      <c r="BR433" s="7"/>
      <c r="BT433" s="2"/>
      <c r="BU433" s="7"/>
      <c r="BW433" s="2"/>
      <c r="BX433" s="7"/>
      <c r="BZ433" s="2"/>
      <c r="CA433" s="7"/>
      <c r="CC433" s="7"/>
      <c r="CE433" s="7"/>
    </row>
    <row r="434" spans="66:83" x14ac:dyDescent="0.25">
      <c r="BN434" s="7"/>
      <c r="BQ434" s="2"/>
      <c r="BR434" s="7"/>
      <c r="BT434" s="2"/>
      <c r="BU434" s="7"/>
      <c r="BW434" s="2"/>
      <c r="BX434" s="7"/>
      <c r="BZ434" s="2"/>
      <c r="CA434" s="7"/>
      <c r="CC434" s="7"/>
      <c r="CE434" s="7"/>
    </row>
    <row r="435" spans="66:83" x14ac:dyDescent="0.25">
      <c r="BN435" s="7"/>
      <c r="BQ435" s="2"/>
      <c r="BR435" s="7"/>
      <c r="BT435" s="2"/>
      <c r="BU435" s="7"/>
      <c r="BW435" s="2"/>
      <c r="BX435" s="7"/>
      <c r="BZ435" s="2"/>
      <c r="CA435" s="7"/>
      <c r="CC435" s="7"/>
      <c r="CE435" s="7"/>
    </row>
    <row r="436" spans="66:83" x14ac:dyDescent="0.25">
      <c r="BN436" s="7"/>
      <c r="BQ436" s="2"/>
      <c r="BR436" s="7"/>
      <c r="BT436" s="2"/>
      <c r="BU436" s="7"/>
      <c r="BW436" s="2"/>
      <c r="BX436" s="7"/>
      <c r="BZ436" s="2"/>
      <c r="CA436" s="7"/>
      <c r="CC436" s="7"/>
      <c r="CE436" s="7"/>
    </row>
    <row r="438" spans="66:83" x14ac:dyDescent="0.25">
      <c r="BN438" s="7"/>
      <c r="BQ438" s="2"/>
      <c r="BR438" s="7"/>
      <c r="BT438" s="2"/>
      <c r="BU438" s="7"/>
      <c r="BW438" s="2"/>
      <c r="BX438" s="7"/>
      <c r="BZ438" s="2"/>
      <c r="CA438" s="7"/>
      <c r="CC438" s="7"/>
      <c r="CE438" s="7"/>
    </row>
    <row r="439" spans="66:83" x14ac:dyDescent="0.25">
      <c r="BN439" s="7"/>
      <c r="BQ439" s="2"/>
      <c r="BR439" s="7"/>
      <c r="BT439" s="2"/>
      <c r="BU439" s="7"/>
      <c r="BW439" s="2"/>
      <c r="BX439" s="7"/>
      <c r="BZ439" s="2"/>
      <c r="CA439" s="7"/>
      <c r="CC439" s="7"/>
      <c r="CE439" s="7"/>
    </row>
    <row r="440" spans="66:83" x14ac:dyDescent="0.25">
      <c r="BN440" s="7"/>
      <c r="BQ440" s="2"/>
      <c r="BR440" s="7"/>
      <c r="BT440" s="2"/>
      <c r="BU440" s="7"/>
      <c r="BW440" s="2"/>
      <c r="BX440" s="7"/>
      <c r="BZ440" s="2"/>
      <c r="CA440" s="7"/>
      <c r="CC440" s="7"/>
      <c r="CE440" s="7"/>
    </row>
    <row r="441" spans="66:83" x14ac:dyDescent="0.25">
      <c r="BN441" s="7"/>
      <c r="BQ441" s="2"/>
      <c r="BR441" s="7"/>
      <c r="BT441" s="2"/>
      <c r="BU441" s="7"/>
      <c r="BW441" s="2"/>
      <c r="BX441" s="7"/>
      <c r="BZ441" s="2"/>
      <c r="CA441" s="7"/>
      <c r="CC441" s="7"/>
      <c r="CE441" s="7"/>
    </row>
    <row r="442" spans="66:83" x14ac:dyDescent="0.25">
      <c r="BN442" s="7"/>
      <c r="BQ442" s="2"/>
      <c r="BR442" s="7"/>
      <c r="BT442" s="2"/>
      <c r="BU442" s="7"/>
      <c r="BW442" s="2"/>
      <c r="BX442" s="7"/>
      <c r="BZ442" s="2"/>
      <c r="CA442" s="7"/>
      <c r="CC442" s="7"/>
      <c r="CE442" s="7"/>
    </row>
    <row r="443" spans="66:83" x14ac:dyDescent="0.25">
      <c r="BN443" s="7"/>
      <c r="BQ443" s="2"/>
      <c r="BR443" s="7"/>
      <c r="BT443" s="2"/>
      <c r="BU443" s="7"/>
      <c r="BW443" s="2"/>
      <c r="BX443" s="7"/>
      <c r="BZ443" s="2"/>
      <c r="CA443" s="7"/>
      <c r="CC443" s="7"/>
      <c r="CE443" s="7"/>
    </row>
    <row r="444" spans="66:83" x14ac:dyDescent="0.25">
      <c r="BN444" s="7"/>
      <c r="BQ444" s="2"/>
      <c r="BR444" s="7"/>
      <c r="BT444" s="2"/>
      <c r="BU444" s="7"/>
      <c r="BW444" s="2"/>
      <c r="BX444" s="7"/>
      <c r="BZ444" s="2"/>
      <c r="CA444" s="7"/>
      <c r="CC444" s="7"/>
      <c r="CE444" s="7"/>
    </row>
    <row r="445" spans="66:83" x14ac:dyDescent="0.25">
      <c r="BN445" s="7"/>
      <c r="BQ445" s="2"/>
      <c r="BR445" s="7"/>
      <c r="BT445" s="2"/>
      <c r="BU445" s="7"/>
      <c r="BW445" s="2"/>
      <c r="BX445" s="7"/>
      <c r="BZ445" s="2"/>
      <c r="CA445" s="7"/>
      <c r="CC445" s="7"/>
      <c r="CE445" s="7"/>
    </row>
    <row r="446" spans="66:83" x14ac:dyDescent="0.25">
      <c r="BN446" s="7"/>
      <c r="BQ446" s="2"/>
      <c r="BR446" s="7"/>
      <c r="BT446" s="2"/>
      <c r="BU446" s="7"/>
      <c r="BW446" s="2"/>
      <c r="BX446" s="7"/>
      <c r="BZ446" s="2"/>
      <c r="CA446" s="7"/>
      <c r="CC446" s="7"/>
      <c r="CE446" s="7"/>
    </row>
    <row r="447" spans="66:83" x14ac:dyDescent="0.25">
      <c r="BN447" s="7"/>
      <c r="BQ447" s="2"/>
      <c r="BR447" s="7"/>
      <c r="BT447" s="2"/>
      <c r="BU447" s="7"/>
      <c r="BW447" s="2"/>
      <c r="BX447" s="7"/>
      <c r="BZ447" s="2"/>
      <c r="CA447" s="7"/>
      <c r="CC447" s="7"/>
      <c r="CE447" s="7"/>
    </row>
    <row r="448" spans="66:83" x14ac:dyDescent="0.25">
      <c r="BN448" s="7"/>
      <c r="BQ448" s="2"/>
      <c r="BR448" s="7"/>
      <c r="BT448" s="2"/>
      <c r="BU448" s="7"/>
      <c r="BW448" s="2"/>
      <c r="BX448" s="7"/>
      <c r="BZ448" s="2"/>
      <c r="CA448" s="7"/>
      <c r="CC448" s="7"/>
      <c r="CE448" s="7"/>
    </row>
    <row r="449" spans="66:83" x14ac:dyDescent="0.25">
      <c r="BN449" s="7"/>
      <c r="BQ449" s="2"/>
      <c r="BR449" s="7"/>
      <c r="BT449" s="2"/>
      <c r="BU449" s="7"/>
      <c r="BW449" s="2"/>
      <c r="BX449" s="7"/>
      <c r="BZ449" s="2"/>
      <c r="CA449" s="7"/>
      <c r="CC449" s="7"/>
      <c r="CE449" s="7"/>
    </row>
    <row r="450" spans="66:83" x14ac:dyDescent="0.25">
      <c r="BN450" s="7"/>
      <c r="BQ450" s="2"/>
      <c r="BR450" s="7"/>
      <c r="BT450" s="2"/>
      <c r="BU450" s="7"/>
      <c r="BW450" s="2"/>
      <c r="BX450" s="7"/>
      <c r="BZ450" s="2"/>
      <c r="CA450" s="7"/>
      <c r="CC450" s="7"/>
      <c r="CE450" s="7"/>
    </row>
    <row r="451" spans="66:83" x14ac:dyDescent="0.25">
      <c r="BN451" s="7"/>
      <c r="BQ451" s="2"/>
      <c r="BR451" s="7"/>
      <c r="BT451" s="2"/>
      <c r="BU451" s="7"/>
      <c r="BW451" s="2"/>
      <c r="BX451" s="7"/>
      <c r="BZ451" s="2"/>
      <c r="CA451" s="7"/>
      <c r="CC451" s="7"/>
      <c r="CE451" s="7"/>
    </row>
    <row r="452" spans="66:83" x14ac:dyDescent="0.25">
      <c r="BN452" s="7"/>
      <c r="BQ452" s="2"/>
      <c r="BR452" s="7"/>
      <c r="BT452" s="2"/>
      <c r="BU452" s="7"/>
      <c r="BW452" s="2"/>
      <c r="BX452" s="7"/>
      <c r="BZ452" s="2"/>
      <c r="CA452" s="7"/>
      <c r="CC452" s="7"/>
      <c r="CE452" s="7"/>
    </row>
    <row r="453" spans="66:83" x14ac:dyDescent="0.25">
      <c r="BN453" s="7"/>
      <c r="BQ453" s="2"/>
      <c r="BR453" s="7"/>
      <c r="BT453" s="2"/>
      <c r="BU453" s="7"/>
      <c r="BW453" s="2"/>
      <c r="BX453" s="7"/>
      <c r="BZ453" s="2"/>
      <c r="CA453" s="7"/>
      <c r="CC453" s="7"/>
      <c r="CE453" s="7"/>
    </row>
    <row r="454" spans="66:83" x14ac:dyDescent="0.25">
      <c r="BN454" s="7"/>
      <c r="BQ454" s="2"/>
      <c r="BR454" s="7"/>
      <c r="BT454" s="2"/>
      <c r="BU454" s="7"/>
      <c r="BW454" s="2"/>
      <c r="BX454" s="7"/>
      <c r="BZ454" s="2"/>
      <c r="CA454" s="7"/>
      <c r="CC454" s="7"/>
      <c r="CE454" s="7"/>
    </row>
    <row r="455" spans="66:83" x14ac:dyDescent="0.25">
      <c r="BN455" s="7"/>
      <c r="BQ455" s="2"/>
      <c r="BR455" s="7"/>
      <c r="BT455" s="2"/>
      <c r="BU455" s="7"/>
      <c r="BW455" s="2"/>
      <c r="BX455" s="7"/>
      <c r="BZ455" s="2"/>
      <c r="CA455" s="7"/>
      <c r="CC455" s="7"/>
      <c r="CE455" s="7"/>
    </row>
    <row r="456" spans="66:83" x14ac:dyDescent="0.25">
      <c r="BN456" s="7"/>
      <c r="BQ456" s="2"/>
      <c r="BR456" s="7"/>
      <c r="BT456" s="2"/>
      <c r="BU456" s="7"/>
      <c r="BW456" s="2"/>
      <c r="BX456" s="7"/>
      <c r="BZ456" s="2"/>
      <c r="CA456" s="7"/>
      <c r="CC456" s="7"/>
      <c r="CE456" s="7"/>
    </row>
    <row r="457" spans="66:83" x14ac:dyDescent="0.25">
      <c r="BN457" s="7"/>
      <c r="BQ457" s="2"/>
      <c r="BR457" s="7"/>
      <c r="BT457" s="2"/>
      <c r="BU457" s="7"/>
      <c r="BW457" s="2"/>
      <c r="BX457" s="7"/>
      <c r="BZ457" s="2"/>
      <c r="CA457" s="7"/>
      <c r="CC457" s="7"/>
      <c r="CE457" s="7"/>
    </row>
    <row r="458" spans="66:83" x14ac:dyDescent="0.25">
      <c r="BN458" s="7"/>
      <c r="BQ458" s="2"/>
      <c r="BR458" s="7"/>
      <c r="BT458" s="2"/>
      <c r="BU458" s="7"/>
      <c r="BW458" s="2"/>
      <c r="BX458" s="7"/>
      <c r="BZ458" s="2"/>
      <c r="CA458" s="7"/>
      <c r="CC458" s="7"/>
      <c r="CE458" s="7"/>
    </row>
    <row r="459" spans="66:83" x14ac:dyDescent="0.25">
      <c r="BN459" s="7"/>
      <c r="BQ459" s="2"/>
      <c r="BR459" s="7"/>
      <c r="BT459" s="2"/>
      <c r="BU459" s="7"/>
      <c r="BW459" s="2"/>
      <c r="BX459" s="7"/>
      <c r="BZ459" s="2"/>
      <c r="CA459" s="7"/>
      <c r="CC459" s="7"/>
      <c r="CE459" s="7"/>
    </row>
    <row r="460" spans="66:83" x14ac:dyDescent="0.25">
      <c r="BN460" s="7"/>
      <c r="BQ460" s="2"/>
      <c r="BR460" s="7"/>
      <c r="BT460" s="2"/>
      <c r="BU460" s="7"/>
      <c r="BW460" s="2"/>
      <c r="BX460" s="7"/>
      <c r="BZ460" s="2"/>
      <c r="CA460" s="7"/>
      <c r="CC460" s="7"/>
      <c r="CE460" s="7"/>
    </row>
    <row r="461" spans="66:83" x14ac:dyDescent="0.25">
      <c r="BN461" s="7"/>
      <c r="BQ461" s="2"/>
      <c r="BR461" s="7"/>
      <c r="BT461" s="2"/>
      <c r="BU461" s="7"/>
      <c r="BW461" s="2"/>
      <c r="BX461" s="7"/>
      <c r="BZ461" s="2"/>
      <c r="CA461" s="7"/>
      <c r="CC461" s="7"/>
      <c r="CE461" s="7"/>
    </row>
    <row r="462" spans="66:83" x14ac:dyDescent="0.25">
      <c r="BN462" s="7"/>
      <c r="BQ462" s="2"/>
      <c r="BR462" s="7"/>
      <c r="BT462" s="2"/>
      <c r="BU462" s="7"/>
      <c r="BW462" s="2"/>
      <c r="BX462" s="7"/>
      <c r="BZ462" s="2"/>
      <c r="CA462" s="7"/>
      <c r="CC462" s="7"/>
      <c r="CE462" s="7"/>
    </row>
    <row r="463" spans="66:83" x14ac:dyDescent="0.25">
      <c r="BN463" s="7"/>
      <c r="BQ463" s="2"/>
      <c r="BR463" s="7"/>
      <c r="BT463" s="2"/>
      <c r="BU463" s="7"/>
      <c r="BW463" s="2"/>
      <c r="BX463" s="7"/>
      <c r="BZ463" s="2"/>
      <c r="CA463" s="7"/>
      <c r="CC463" s="7"/>
      <c r="CE463" s="7"/>
    </row>
    <row r="464" spans="66:83" x14ac:dyDescent="0.25">
      <c r="BN464" s="7"/>
      <c r="BQ464" s="2"/>
      <c r="BR464" s="7"/>
      <c r="BT464" s="2"/>
      <c r="BU464" s="7"/>
      <c r="BW464" s="2"/>
      <c r="BX464" s="7"/>
      <c r="BZ464" s="2"/>
      <c r="CA464" s="7"/>
      <c r="CC464" s="7"/>
      <c r="CE464" s="7"/>
    </row>
    <row r="465" spans="66:83" x14ac:dyDescent="0.25">
      <c r="BN465" s="7"/>
      <c r="BQ465" s="2"/>
      <c r="BR465" s="7"/>
      <c r="BT465" s="2"/>
      <c r="BU465" s="7"/>
      <c r="BW465" s="2"/>
      <c r="BX465" s="7"/>
      <c r="BZ465" s="2"/>
      <c r="CA465" s="7"/>
      <c r="CC465" s="7"/>
      <c r="CE465" s="7"/>
    </row>
    <row r="466" spans="66:83" x14ac:dyDescent="0.25">
      <c r="BN466" s="7"/>
      <c r="BQ466" s="2"/>
      <c r="BR466" s="7"/>
      <c r="BT466" s="2"/>
      <c r="BU466" s="7"/>
      <c r="BW466" s="2"/>
      <c r="BX466" s="7"/>
      <c r="BZ466" s="2"/>
      <c r="CA466" s="7"/>
      <c r="CC466" s="7"/>
      <c r="CE466" s="7"/>
    </row>
    <row r="467" spans="66:83" x14ac:dyDescent="0.25">
      <c r="BN467" s="7"/>
      <c r="BQ467" s="2"/>
      <c r="BR467" s="7"/>
      <c r="BT467" s="2"/>
      <c r="BU467" s="7"/>
      <c r="BW467" s="2"/>
      <c r="BX467" s="7"/>
      <c r="BZ467" s="2"/>
      <c r="CA467" s="7"/>
      <c r="CC467" s="7"/>
      <c r="CE467" s="7"/>
    </row>
    <row r="468" spans="66:83" x14ac:dyDescent="0.25">
      <c r="BN468" s="7"/>
      <c r="BQ468" s="2"/>
      <c r="BR468" s="7"/>
      <c r="BT468" s="2"/>
      <c r="BU468" s="7"/>
      <c r="BW468" s="2"/>
      <c r="BX468" s="7"/>
      <c r="BZ468" s="2"/>
      <c r="CA468" s="7"/>
      <c r="CC468" s="7"/>
      <c r="CE468" s="7"/>
    </row>
    <row r="469" spans="66:83" x14ac:dyDescent="0.25">
      <c r="BN469" s="7"/>
      <c r="BQ469" s="2"/>
      <c r="BR469" s="7"/>
      <c r="BT469" s="2"/>
      <c r="BU469" s="7"/>
      <c r="BW469" s="2"/>
      <c r="BX469" s="7"/>
      <c r="BZ469" s="2"/>
      <c r="CA469" s="7"/>
      <c r="CC469" s="7"/>
      <c r="CE469" s="7"/>
    </row>
    <row r="470" spans="66:83" x14ac:dyDescent="0.25">
      <c r="BN470" s="7"/>
      <c r="BQ470" s="2"/>
      <c r="BR470" s="7"/>
      <c r="BT470" s="2"/>
      <c r="BU470" s="7"/>
      <c r="BW470" s="2"/>
      <c r="BX470" s="7"/>
      <c r="BZ470" s="2"/>
      <c r="CA470" s="7"/>
      <c r="CC470" s="7"/>
      <c r="CE470" s="7"/>
    </row>
    <row r="471" spans="66:83" x14ac:dyDescent="0.25">
      <c r="BN471" s="7"/>
      <c r="BQ471" s="2"/>
      <c r="BR471" s="7"/>
      <c r="BT471" s="2"/>
      <c r="BU471" s="7"/>
      <c r="BW471" s="2"/>
      <c r="BX471" s="7"/>
      <c r="BZ471" s="2"/>
      <c r="CA471" s="7"/>
      <c r="CC471" s="7"/>
      <c r="CE471" s="7"/>
    </row>
    <row r="472" spans="66:83" x14ac:dyDescent="0.25">
      <c r="BN472" s="7"/>
      <c r="BQ472" s="2"/>
      <c r="BR472" s="7"/>
      <c r="BT472" s="2"/>
      <c r="BU472" s="7"/>
      <c r="BW472" s="2"/>
      <c r="BX472" s="7"/>
      <c r="BZ472" s="2"/>
      <c r="CA472" s="7"/>
      <c r="CC472" s="7"/>
      <c r="CE472" s="7"/>
    </row>
    <row r="473" spans="66:83" x14ac:dyDescent="0.25">
      <c r="BN473" s="7"/>
      <c r="BQ473" s="2"/>
      <c r="BR473" s="7"/>
      <c r="BT473" s="2"/>
      <c r="BU473" s="7"/>
      <c r="BW473" s="2"/>
      <c r="BX473" s="7"/>
      <c r="BZ473" s="2"/>
      <c r="CA473" s="7"/>
      <c r="CC473" s="7"/>
      <c r="CE473" s="7"/>
    </row>
    <row r="474" spans="66:83" x14ac:dyDescent="0.25">
      <c r="BN474" s="7"/>
      <c r="BQ474" s="2"/>
      <c r="BR474" s="7"/>
      <c r="BT474" s="2"/>
      <c r="BU474" s="7"/>
      <c r="BW474" s="2"/>
      <c r="BX474" s="7"/>
      <c r="BZ474" s="2"/>
      <c r="CA474" s="7"/>
      <c r="CC474" s="7"/>
      <c r="CE474" s="7"/>
    </row>
    <row r="475" spans="66:83" x14ac:dyDescent="0.25">
      <c r="BN475" s="7"/>
      <c r="BQ475" s="2"/>
      <c r="BR475" s="7"/>
      <c r="BT475" s="2"/>
      <c r="BU475" s="7"/>
      <c r="BW475" s="2"/>
      <c r="BX475" s="7"/>
      <c r="BZ475" s="2"/>
      <c r="CA475" s="7"/>
      <c r="CC475" s="7"/>
      <c r="CE475" s="7"/>
    </row>
    <row r="476" spans="66:83" x14ac:dyDescent="0.25">
      <c r="BN476" s="7"/>
      <c r="BQ476" s="2"/>
      <c r="BR476" s="7"/>
      <c r="BT476" s="2"/>
      <c r="BU476" s="7"/>
      <c r="BW476" s="2"/>
      <c r="BX476" s="7"/>
      <c r="BZ476" s="2"/>
      <c r="CA476" s="7"/>
      <c r="CC476" s="7"/>
      <c r="CE476" s="7"/>
    </row>
    <row r="477" spans="66:83" x14ac:dyDescent="0.25">
      <c r="BN477" s="7"/>
      <c r="BQ477" s="2"/>
      <c r="BR477" s="7"/>
      <c r="BT477" s="2"/>
      <c r="BU477" s="7"/>
      <c r="BW477" s="2"/>
      <c r="BX477" s="7"/>
      <c r="BZ477" s="2"/>
      <c r="CA477" s="7"/>
      <c r="CC477" s="7"/>
      <c r="CE477" s="7"/>
    </row>
    <row r="478" spans="66:83" x14ac:dyDescent="0.25">
      <c r="BN478" s="7"/>
      <c r="BQ478" s="2"/>
      <c r="BR478" s="7"/>
      <c r="BT478" s="2"/>
      <c r="BU478" s="7"/>
      <c r="BW478" s="2"/>
      <c r="BX478" s="7"/>
      <c r="BZ478" s="2"/>
      <c r="CA478" s="7"/>
      <c r="CC478" s="7"/>
      <c r="CE478" s="7"/>
    </row>
    <row r="479" spans="66:83" x14ac:dyDescent="0.25">
      <c r="BN479" s="7"/>
      <c r="BQ479" s="2"/>
      <c r="BR479" s="7"/>
      <c r="BT479" s="2"/>
      <c r="BU479" s="7"/>
      <c r="BW479" s="2"/>
      <c r="BX479" s="7"/>
      <c r="BZ479" s="2"/>
      <c r="CA479" s="7"/>
      <c r="CC479" s="7"/>
      <c r="CE479" s="7"/>
    </row>
    <row r="480" spans="66:83" x14ac:dyDescent="0.25">
      <c r="BN480" s="7"/>
      <c r="BQ480" s="2"/>
      <c r="BR480" s="7"/>
      <c r="BT480" s="2"/>
      <c r="BU480" s="7"/>
      <c r="BW480" s="2"/>
      <c r="BX480" s="7"/>
      <c r="BZ480" s="2"/>
      <c r="CA480" s="7"/>
      <c r="CC480" s="7"/>
      <c r="CE480" s="7"/>
    </row>
    <row r="481" spans="66:83" x14ac:dyDescent="0.25">
      <c r="BN481" s="7"/>
      <c r="BQ481" s="2"/>
      <c r="BR481" s="7"/>
      <c r="BT481" s="2"/>
      <c r="BU481" s="7"/>
      <c r="BW481" s="2"/>
      <c r="BX481" s="7"/>
      <c r="BZ481" s="2"/>
      <c r="CA481" s="7"/>
      <c r="CC481" s="7"/>
      <c r="CE481" s="7"/>
    </row>
    <row r="482" spans="66:83" x14ac:dyDescent="0.25">
      <c r="BN482" s="7"/>
      <c r="BQ482" s="2"/>
      <c r="BR482" s="7"/>
      <c r="BT482" s="2"/>
      <c r="BU482" s="7"/>
      <c r="BW482" s="2"/>
      <c r="BX482" s="7"/>
      <c r="BZ482" s="2"/>
      <c r="CA482" s="7"/>
      <c r="CC482" s="7"/>
      <c r="CE482" s="7"/>
    </row>
    <row r="483" spans="66:83" x14ac:dyDescent="0.25">
      <c r="BN483" s="7"/>
      <c r="BQ483" s="2"/>
      <c r="BR483" s="7"/>
      <c r="BT483" s="2"/>
      <c r="BU483" s="7"/>
      <c r="BW483" s="2"/>
      <c r="BX483" s="7"/>
      <c r="BZ483" s="2"/>
      <c r="CA483" s="7"/>
      <c r="CC483" s="7"/>
      <c r="CE483" s="7"/>
    </row>
    <row r="484" spans="66:83" x14ac:dyDescent="0.25">
      <c r="BN484" s="7"/>
      <c r="BQ484" s="2"/>
      <c r="BR484" s="7"/>
      <c r="BT484" s="2"/>
      <c r="BU484" s="7"/>
      <c r="BW484" s="2"/>
      <c r="BX484" s="7"/>
      <c r="BZ484" s="2"/>
      <c r="CA484" s="7"/>
      <c r="CC484" s="7"/>
      <c r="CE484" s="7"/>
    </row>
    <row r="486" spans="66:83" x14ac:dyDescent="0.25">
      <c r="BN486" s="7"/>
      <c r="BQ486" s="2"/>
      <c r="BR486" s="7"/>
      <c r="BT486" s="2"/>
      <c r="BU486" s="7"/>
      <c r="BW486" s="2"/>
      <c r="BX486" s="7"/>
      <c r="BZ486" s="2"/>
      <c r="CA486" s="7"/>
      <c r="CC486" s="7"/>
      <c r="CE486" s="7"/>
    </row>
    <row r="487" spans="66:83" x14ac:dyDescent="0.25">
      <c r="BN487" s="7"/>
      <c r="BQ487" s="2"/>
      <c r="BR487" s="7"/>
      <c r="BT487" s="2"/>
      <c r="BU487" s="7"/>
      <c r="BW487" s="2"/>
      <c r="BX487" s="7"/>
      <c r="BZ487" s="2"/>
      <c r="CA487" s="7"/>
      <c r="CC487" s="7"/>
      <c r="CE487" s="7"/>
    </row>
    <row r="488" spans="66:83" x14ac:dyDescent="0.25">
      <c r="BN488" s="7"/>
      <c r="BQ488" s="2"/>
      <c r="BR488" s="7"/>
      <c r="BT488" s="2"/>
      <c r="BU488" s="7"/>
      <c r="BW488" s="2"/>
      <c r="BX488" s="7"/>
      <c r="BZ488" s="2"/>
      <c r="CA488" s="7"/>
      <c r="CC488" s="7"/>
      <c r="CE488" s="7"/>
    </row>
    <row r="489" spans="66:83" x14ac:dyDescent="0.25">
      <c r="BN489" s="7"/>
      <c r="BQ489" s="2"/>
      <c r="BR489" s="7"/>
      <c r="BT489" s="2"/>
      <c r="BU489" s="7"/>
      <c r="BW489" s="2"/>
      <c r="BX489" s="7"/>
      <c r="BZ489" s="2"/>
      <c r="CA489" s="7"/>
      <c r="CC489" s="7"/>
      <c r="CE489" s="7"/>
    </row>
    <row r="490" spans="66:83" x14ac:dyDescent="0.25">
      <c r="BN490" s="7"/>
      <c r="BQ490" s="2"/>
      <c r="BR490" s="7"/>
      <c r="BT490" s="2"/>
      <c r="BU490" s="7"/>
      <c r="BW490" s="2"/>
      <c r="BX490" s="7"/>
      <c r="BZ490" s="2"/>
      <c r="CA490" s="7"/>
      <c r="CC490" s="7"/>
      <c r="CE490" s="7"/>
    </row>
    <row r="491" spans="66:83" x14ac:dyDescent="0.25">
      <c r="BN491" s="7"/>
      <c r="BQ491" s="2"/>
      <c r="BR491" s="7"/>
      <c r="BT491" s="2"/>
      <c r="BU491" s="7"/>
      <c r="BW491" s="2"/>
      <c r="BX491" s="7"/>
      <c r="BZ491" s="2"/>
      <c r="CA491" s="7"/>
      <c r="CC491" s="7"/>
      <c r="CE491" s="7"/>
    </row>
    <row r="492" spans="66:83" x14ac:dyDescent="0.25">
      <c r="BN492" s="7"/>
      <c r="BQ492" s="2"/>
      <c r="BR492" s="7"/>
      <c r="BT492" s="2"/>
      <c r="BU492" s="7"/>
      <c r="BW492" s="2"/>
      <c r="BX492" s="7"/>
      <c r="BZ492" s="2"/>
      <c r="CA492" s="7"/>
      <c r="CC492" s="7"/>
      <c r="CE492" s="7"/>
    </row>
    <row r="493" spans="66:83" x14ac:dyDescent="0.25">
      <c r="BN493" s="7"/>
      <c r="BQ493" s="2"/>
      <c r="BR493" s="7"/>
      <c r="BT493" s="2"/>
      <c r="BU493" s="7"/>
      <c r="BW493" s="2"/>
      <c r="BX493" s="7"/>
      <c r="BZ493" s="2"/>
      <c r="CA493" s="7"/>
      <c r="CC493" s="7"/>
      <c r="CE493" s="7"/>
    </row>
    <row r="494" spans="66:83" x14ac:dyDescent="0.25">
      <c r="BN494" s="7"/>
      <c r="BQ494" s="2"/>
      <c r="BR494" s="7"/>
      <c r="BT494" s="2"/>
      <c r="BU494" s="7"/>
      <c r="BW494" s="2"/>
      <c r="BX494" s="7"/>
      <c r="BZ494" s="2"/>
      <c r="CA494" s="7"/>
      <c r="CC494" s="7"/>
      <c r="CE494" s="7"/>
    </row>
    <row r="495" spans="66:83" x14ac:dyDescent="0.25">
      <c r="BN495" s="7"/>
      <c r="BQ495" s="2"/>
      <c r="BR495" s="7"/>
      <c r="BT495" s="2"/>
      <c r="BU495" s="7"/>
      <c r="BW495" s="2"/>
      <c r="BX495" s="7"/>
      <c r="BZ495" s="2"/>
      <c r="CA495" s="7"/>
      <c r="CC495" s="7"/>
      <c r="CE495" s="7"/>
    </row>
    <row r="496" spans="66:83" x14ac:dyDescent="0.25">
      <c r="BN496" s="7"/>
      <c r="BQ496" s="2"/>
      <c r="BR496" s="7"/>
      <c r="BT496" s="2"/>
      <c r="BU496" s="7"/>
      <c r="BW496" s="2"/>
      <c r="BX496" s="7"/>
      <c r="BZ496" s="2"/>
      <c r="CA496" s="7"/>
      <c r="CC496" s="7"/>
      <c r="CE496" s="7"/>
    </row>
    <row r="497" spans="66:83" x14ac:dyDescent="0.25">
      <c r="BN497" s="7"/>
      <c r="BQ497" s="2"/>
      <c r="BR497" s="7"/>
      <c r="BT497" s="2"/>
      <c r="BU497" s="7"/>
      <c r="BW497" s="2"/>
      <c r="BX497" s="7"/>
      <c r="BZ497" s="2"/>
      <c r="CA497" s="7"/>
      <c r="CC497" s="7"/>
      <c r="CE497" s="7"/>
    </row>
    <row r="498" spans="66:83" x14ac:dyDescent="0.25">
      <c r="BN498" s="7"/>
      <c r="BQ498" s="2"/>
      <c r="BR498" s="7"/>
      <c r="BT498" s="2"/>
      <c r="BU498" s="7"/>
      <c r="BW498" s="2"/>
      <c r="BX498" s="7"/>
      <c r="BZ498" s="2"/>
      <c r="CA498" s="7"/>
      <c r="CC498" s="7"/>
      <c r="CE498" s="7"/>
    </row>
    <row r="499" spans="66:83" x14ac:dyDescent="0.25">
      <c r="BN499" s="7"/>
      <c r="BQ499" s="2"/>
      <c r="BR499" s="7"/>
      <c r="BT499" s="2"/>
      <c r="BU499" s="7"/>
      <c r="BW499" s="2"/>
      <c r="BX499" s="7"/>
      <c r="BZ499" s="2"/>
      <c r="CA499" s="7"/>
      <c r="CC499" s="7"/>
      <c r="CE499" s="7"/>
    </row>
    <row r="500" spans="66:83" x14ac:dyDescent="0.25">
      <c r="BN500" s="7"/>
      <c r="BQ500" s="2"/>
      <c r="BR500" s="7"/>
      <c r="BT500" s="2"/>
      <c r="BU500" s="7"/>
      <c r="BW500" s="2"/>
      <c r="BX500" s="7"/>
      <c r="BZ500" s="2"/>
      <c r="CA500" s="7"/>
      <c r="CC500" s="7"/>
      <c r="CE500" s="7"/>
    </row>
    <row r="501" spans="66:83" x14ac:dyDescent="0.25">
      <c r="BN501" s="7"/>
      <c r="BQ501" s="2"/>
      <c r="BR501" s="7"/>
      <c r="BT501" s="2"/>
      <c r="BU501" s="7"/>
      <c r="BW501" s="2"/>
      <c r="BX501" s="7"/>
      <c r="BZ501" s="2"/>
      <c r="CA501" s="7"/>
      <c r="CC501" s="7"/>
      <c r="CE501" s="7"/>
    </row>
    <row r="502" spans="66:83" x14ac:dyDescent="0.25">
      <c r="BN502" s="7"/>
      <c r="BQ502" s="2"/>
      <c r="BR502" s="7"/>
      <c r="BT502" s="2"/>
      <c r="BU502" s="7"/>
      <c r="BW502" s="2"/>
      <c r="BX502" s="7"/>
      <c r="BZ502" s="2"/>
      <c r="CA502" s="7"/>
      <c r="CC502" s="7"/>
      <c r="CE502" s="7"/>
    </row>
    <row r="503" spans="66:83" x14ac:dyDescent="0.25">
      <c r="BN503" s="7"/>
      <c r="BQ503" s="2"/>
      <c r="BR503" s="7"/>
      <c r="BT503" s="2"/>
      <c r="BU503" s="7"/>
      <c r="BW503" s="2"/>
      <c r="BX503" s="7"/>
      <c r="BZ503" s="2"/>
      <c r="CA503" s="7"/>
      <c r="CC503" s="7"/>
      <c r="CE503" s="7"/>
    </row>
    <row r="504" spans="66:83" x14ac:dyDescent="0.25">
      <c r="BN504" s="7"/>
      <c r="BQ504" s="2"/>
      <c r="BR504" s="7"/>
      <c r="BT504" s="2"/>
      <c r="BU504" s="7"/>
      <c r="BW504" s="2"/>
      <c r="BX504" s="7"/>
      <c r="BZ504" s="2"/>
      <c r="CA504" s="7"/>
      <c r="CC504" s="7"/>
      <c r="CE504" s="7"/>
    </row>
    <row r="505" spans="66:83" x14ac:dyDescent="0.25">
      <c r="BN505" s="7"/>
      <c r="BQ505" s="2"/>
      <c r="BR505" s="7"/>
      <c r="BT505" s="2"/>
      <c r="BU505" s="7"/>
      <c r="BW505" s="2"/>
      <c r="BX505" s="7"/>
      <c r="BZ505" s="2"/>
      <c r="CA505" s="7"/>
      <c r="CC505" s="7"/>
      <c r="CE505" s="7"/>
    </row>
    <row r="506" spans="66:83" x14ac:dyDescent="0.25">
      <c r="BN506" s="7"/>
      <c r="BQ506" s="2"/>
      <c r="BR506" s="7"/>
      <c r="BT506" s="2"/>
      <c r="BU506" s="7"/>
      <c r="BW506" s="2"/>
      <c r="BX506" s="7"/>
      <c r="BZ506" s="2"/>
      <c r="CA506" s="7"/>
      <c r="CC506" s="7"/>
      <c r="CE506" s="7"/>
    </row>
    <row r="507" spans="66:83" x14ac:dyDescent="0.25">
      <c r="BN507" s="7"/>
      <c r="BQ507" s="2"/>
      <c r="BR507" s="7"/>
      <c r="BT507" s="2"/>
      <c r="BU507" s="7"/>
      <c r="BW507" s="2"/>
      <c r="BX507" s="7"/>
      <c r="BZ507" s="2"/>
      <c r="CA507" s="7"/>
      <c r="CC507" s="7"/>
      <c r="CE507" s="7"/>
    </row>
    <row r="508" spans="66:83" x14ac:dyDescent="0.25">
      <c r="BN508" s="7"/>
      <c r="BQ508" s="2"/>
      <c r="BR508" s="7"/>
      <c r="BT508" s="2"/>
      <c r="BU508" s="7"/>
      <c r="BW508" s="2"/>
      <c r="BX508" s="7"/>
      <c r="BZ508" s="2"/>
      <c r="CA508" s="7"/>
      <c r="CC508" s="7"/>
      <c r="CE508" s="7"/>
    </row>
    <row r="509" spans="66:83" x14ac:dyDescent="0.25">
      <c r="BN509" s="7"/>
      <c r="BQ509" s="2"/>
      <c r="BR509" s="7"/>
      <c r="BT509" s="2"/>
      <c r="BU509" s="7"/>
      <c r="BW509" s="2"/>
      <c r="BX509" s="7"/>
      <c r="BZ509" s="2"/>
      <c r="CA509" s="7"/>
      <c r="CC509" s="7"/>
      <c r="CE509" s="7"/>
    </row>
    <row r="510" spans="66:83" x14ac:dyDescent="0.25">
      <c r="BN510" s="7"/>
      <c r="BQ510" s="2"/>
      <c r="BR510" s="7"/>
      <c r="BT510" s="2"/>
      <c r="BU510" s="7"/>
      <c r="BW510" s="2"/>
      <c r="BX510" s="7"/>
      <c r="BZ510" s="2"/>
      <c r="CA510" s="7"/>
      <c r="CC510" s="7"/>
      <c r="CE510" s="7"/>
    </row>
    <row r="511" spans="66:83" x14ac:dyDescent="0.25">
      <c r="BN511" s="7"/>
      <c r="BQ511" s="2"/>
      <c r="BR511" s="7"/>
      <c r="BT511" s="2"/>
      <c r="BU511" s="7"/>
      <c r="BW511" s="2"/>
      <c r="BX511" s="7"/>
      <c r="BZ511" s="2"/>
      <c r="CA511" s="7"/>
      <c r="CC511" s="7"/>
      <c r="CE511" s="7"/>
    </row>
    <row r="512" spans="66:83" x14ac:dyDescent="0.25">
      <c r="BN512" s="7"/>
      <c r="BQ512" s="2"/>
      <c r="BR512" s="7"/>
      <c r="BT512" s="2"/>
      <c r="BU512" s="7"/>
      <c r="BW512" s="2"/>
      <c r="BX512" s="7"/>
      <c r="BZ512" s="2"/>
      <c r="CA512" s="7"/>
      <c r="CC512" s="7"/>
      <c r="CE512" s="7"/>
    </row>
    <row r="513" spans="66:83" x14ac:dyDescent="0.25">
      <c r="BN513" s="7"/>
      <c r="BQ513" s="2"/>
      <c r="BR513" s="7"/>
      <c r="BT513" s="2"/>
      <c r="BU513" s="7"/>
      <c r="BW513" s="2"/>
      <c r="BX513" s="7"/>
      <c r="BZ513" s="2"/>
      <c r="CA513" s="7"/>
      <c r="CC513" s="7"/>
      <c r="CE513" s="7"/>
    </row>
    <row r="514" spans="66:83" x14ac:dyDescent="0.25">
      <c r="BN514" s="7"/>
      <c r="BQ514" s="2"/>
      <c r="BR514" s="7"/>
      <c r="BT514" s="2"/>
      <c r="BU514" s="7"/>
      <c r="BW514" s="2"/>
      <c r="BX514" s="7"/>
      <c r="BZ514" s="2"/>
      <c r="CA514" s="7"/>
      <c r="CC514" s="7"/>
      <c r="CE514" s="7"/>
    </row>
    <row r="515" spans="66:83" x14ac:dyDescent="0.25">
      <c r="BN515" s="7"/>
      <c r="BQ515" s="2"/>
      <c r="BR515" s="7"/>
      <c r="BT515" s="2"/>
      <c r="BU515" s="7"/>
      <c r="BW515" s="2"/>
      <c r="BX515" s="7"/>
      <c r="BZ515" s="2"/>
      <c r="CA515" s="7"/>
      <c r="CC515" s="7"/>
      <c r="CE515" s="7"/>
    </row>
    <row r="516" spans="66:83" x14ac:dyDescent="0.25">
      <c r="BN516" s="7"/>
      <c r="BQ516" s="2"/>
      <c r="BR516" s="7"/>
      <c r="BT516" s="2"/>
      <c r="BU516" s="7"/>
      <c r="BW516" s="2"/>
      <c r="BX516" s="7"/>
      <c r="BZ516" s="2"/>
      <c r="CA516" s="7"/>
      <c r="CC516" s="7"/>
      <c r="CE516" s="7"/>
    </row>
    <row r="517" spans="66:83" x14ac:dyDescent="0.25">
      <c r="BN517" s="7"/>
      <c r="BQ517" s="2"/>
      <c r="BR517" s="7"/>
      <c r="BT517" s="2"/>
      <c r="BU517" s="7"/>
      <c r="BW517" s="2"/>
      <c r="BX517" s="7"/>
      <c r="BZ517" s="2"/>
      <c r="CA517" s="7"/>
      <c r="CC517" s="7"/>
      <c r="CE517" s="7"/>
    </row>
    <row r="518" spans="66:83" x14ac:dyDescent="0.25">
      <c r="BN518" s="7"/>
      <c r="BQ518" s="2"/>
      <c r="BR518" s="7"/>
      <c r="BT518" s="2"/>
      <c r="BU518" s="7"/>
      <c r="BW518" s="2"/>
      <c r="BX518" s="7"/>
      <c r="BZ518" s="2"/>
      <c r="CA518" s="7"/>
      <c r="CC518" s="7"/>
      <c r="CE518" s="7"/>
    </row>
    <row r="519" spans="66:83" x14ac:dyDescent="0.25">
      <c r="BN519" s="7"/>
      <c r="BQ519" s="2"/>
      <c r="BR519" s="7"/>
      <c r="BT519" s="2"/>
      <c r="BU519" s="7"/>
      <c r="BW519" s="2"/>
      <c r="BX519" s="7"/>
      <c r="BZ519" s="2"/>
      <c r="CA519" s="7"/>
      <c r="CC519" s="7"/>
      <c r="CE519" s="7"/>
    </row>
    <row r="520" spans="66:83" x14ac:dyDescent="0.25">
      <c r="BN520" s="7"/>
      <c r="BQ520" s="2"/>
      <c r="BR520" s="7"/>
      <c r="BT520" s="2"/>
      <c r="BU520" s="7"/>
      <c r="BW520" s="2"/>
      <c r="BX520" s="7"/>
      <c r="BZ520" s="2"/>
      <c r="CA520" s="7"/>
      <c r="CC520" s="7"/>
      <c r="CE520" s="7"/>
    </row>
    <row r="521" spans="66:83" x14ac:dyDescent="0.25">
      <c r="BN521" s="7"/>
      <c r="BQ521" s="2"/>
      <c r="BR521" s="7"/>
      <c r="BT521" s="2"/>
      <c r="BU521" s="7"/>
      <c r="BW521" s="2"/>
      <c r="BX521" s="7"/>
      <c r="BZ521" s="2"/>
      <c r="CA521" s="7"/>
      <c r="CC521" s="7"/>
      <c r="CE521" s="7"/>
    </row>
    <row r="522" spans="66:83" x14ac:dyDescent="0.25">
      <c r="BN522" s="7"/>
      <c r="BQ522" s="2"/>
      <c r="BR522" s="7"/>
      <c r="BT522" s="2"/>
      <c r="BU522" s="7"/>
      <c r="BW522" s="2"/>
      <c r="BX522" s="7"/>
      <c r="BZ522" s="2"/>
      <c r="CA522" s="7"/>
      <c r="CC522" s="7"/>
      <c r="CE522" s="7"/>
    </row>
    <row r="523" spans="66:83" x14ac:dyDescent="0.25">
      <c r="BN523" s="7"/>
      <c r="BQ523" s="2"/>
      <c r="BR523" s="7"/>
      <c r="BT523" s="2"/>
      <c r="BU523" s="7"/>
      <c r="BW523" s="2"/>
      <c r="BX523" s="7"/>
      <c r="BZ523" s="2"/>
      <c r="CA523" s="7"/>
      <c r="CC523" s="7"/>
      <c r="CE523" s="7"/>
    </row>
    <row r="524" spans="66:83" x14ac:dyDescent="0.25">
      <c r="BN524" s="7"/>
      <c r="BQ524" s="2"/>
      <c r="BR524" s="7"/>
      <c r="BT524" s="2"/>
      <c r="BU524" s="7"/>
      <c r="BW524" s="2"/>
      <c r="BX524" s="7"/>
      <c r="BZ524" s="2"/>
      <c r="CA524" s="7"/>
      <c r="CC524" s="7"/>
      <c r="CE524" s="7"/>
    </row>
    <row r="525" spans="66:83" x14ac:dyDescent="0.25">
      <c r="BN525" s="7"/>
      <c r="BQ525" s="2"/>
      <c r="BR525" s="7"/>
      <c r="BT525" s="2"/>
      <c r="BU525" s="7"/>
      <c r="BW525" s="2"/>
      <c r="BX525" s="7"/>
      <c r="BZ525" s="2"/>
      <c r="CA525" s="7"/>
      <c r="CC525" s="7"/>
      <c r="CE525" s="7"/>
    </row>
    <row r="526" spans="66:83" x14ac:dyDescent="0.25">
      <c r="BN526" s="7"/>
      <c r="BQ526" s="2"/>
      <c r="BR526" s="7"/>
      <c r="BT526" s="2"/>
      <c r="BU526" s="7"/>
      <c r="BW526" s="2"/>
      <c r="BX526" s="7"/>
      <c r="BZ526" s="2"/>
      <c r="CA526" s="7"/>
      <c r="CC526" s="7"/>
      <c r="CE526" s="7"/>
    </row>
    <row r="527" spans="66:83" x14ac:dyDescent="0.25">
      <c r="BN527" s="7"/>
      <c r="BQ527" s="2"/>
      <c r="BR527" s="7"/>
      <c r="BT527" s="2"/>
      <c r="BU527" s="7"/>
      <c r="BW527" s="2"/>
      <c r="BX527" s="7"/>
      <c r="BZ527" s="2"/>
      <c r="CA527" s="7"/>
      <c r="CC527" s="7"/>
      <c r="CE527" s="7"/>
    </row>
    <row r="528" spans="66:83" x14ac:dyDescent="0.25">
      <c r="BN528" s="7"/>
      <c r="BQ528" s="2"/>
      <c r="BR528" s="7"/>
      <c r="BT528" s="2"/>
      <c r="BU528" s="7"/>
      <c r="BW528" s="2"/>
      <c r="BX528" s="7"/>
      <c r="BZ528" s="2"/>
      <c r="CA528" s="7"/>
      <c r="CC528" s="7"/>
      <c r="CE528" s="7"/>
    </row>
    <row r="529" spans="66:83" x14ac:dyDescent="0.25">
      <c r="BN529" s="7"/>
      <c r="BQ529" s="2"/>
      <c r="BR529" s="7"/>
      <c r="BT529" s="2"/>
      <c r="BU529" s="7"/>
      <c r="BW529" s="2"/>
      <c r="BX529" s="7"/>
      <c r="BZ529" s="2"/>
      <c r="CA529" s="7"/>
      <c r="CC529" s="7"/>
      <c r="CE529" s="7"/>
    </row>
    <row r="530" spans="66:83" x14ac:dyDescent="0.25">
      <c r="BN530" s="7"/>
      <c r="BQ530" s="2"/>
      <c r="BR530" s="7"/>
      <c r="BT530" s="2"/>
      <c r="BU530" s="7"/>
      <c r="BW530" s="2"/>
      <c r="BX530" s="7"/>
      <c r="BZ530" s="2"/>
      <c r="CA530" s="7"/>
      <c r="CC530" s="7"/>
      <c r="CE530" s="7"/>
    </row>
    <row r="531" spans="66:83" x14ac:dyDescent="0.25">
      <c r="BN531" s="7"/>
      <c r="BQ531" s="2"/>
      <c r="BR531" s="7"/>
      <c r="BT531" s="2"/>
      <c r="BU531" s="7"/>
      <c r="BW531" s="2"/>
      <c r="BX531" s="7"/>
      <c r="BZ531" s="2"/>
      <c r="CA531" s="7"/>
      <c r="CC531" s="7"/>
      <c r="CE531" s="7"/>
    </row>
    <row r="532" spans="66:83" x14ac:dyDescent="0.25">
      <c r="BN532" s="7"/>
      <c r="BQ532" s="2"/>
      <c r="BR532" s="7"/>
      <c r="BT532" s="2"/>
      <c r="BU532" s="7"/>
      <c r="BW532" s="2"/>
      <c r="BX532" s="7"/>
      <c r="BZ532" s="2"/>
      <c r="CA532" s="7"/>
      <c r="CC532" s="7"/>
      <c r="CE532" s="7"/>
    </row>
    <row r="533" spans="66:83" x14ac:dyDescent="0.25">
      <c r="BN533" s="7"/>
      <c r="BQ533" s="2"/>
      <c r="BR533" s="7"/>
      <c r="BT533" s="2"/>
      <c r="BU533" s="7"/>
      <c r="BW533" s="2"/>
      <c r="BX533" s="7"/>
      <c r="BZ533" s="2"/>
      <c r="CA533" s="7"/>
      <c r="CC533" s="7"/>
      <c r="CE533" s="7"/>
    </row>
    <row r="534" spans="66:83" x14ac:dyDescent="0.25">
      <c r="BN534" s="7"/>
      <c r="BQ534" s="2"/>
      <c r="BR534" s="7"/>
      <c r="BT534" s="2"/>
      <c r="BU534" s="7"/>
      <c r="BW534" s="2"/>
      <c r="BX534" s="7"/>
      <c r="BZ534" s="2"/>
      <c r="CA534" s="7"/>
      <c r="CC534" s="7"/>
      <c r="CE534" s="7"/>
    </row>
    <row r="535" spans="66:83" x14ac:dyDescent="0.25">
      <c r="BN535" s="7"/>
      <c r="BQ535" s="2"/>
      <c r="BR535" s="7"/>
      <c r="BT535" s="2"/>
      <c r="BU535" s="7"/>
      <c r="BW535" s="2"/>
      <c r="BX535" s="7"/>
      <c r="BZ535" s="2"/>
      <c r="CA535" s="7"/>
      <c r="CC535" s="7"/>
      <c r="CE535" s="7"/>
    </row>
    <row r="536" spans="66:83" x14ac:dyDescent="0.25">
      <c r="BN536" s="7"/>
      <c r="BQ536" s="2"/>
      <c r="BR536" s="7"/>
      <c r="BT536" s="2"/>
      <c r="BU536" s="7"/>
      <c r="BW536" s="2"/>
      <c r="BX536" s="7"/>
      <c r="BZ536" s="2"/>
      <c r="CA536" s="7"/>
      <c r="CC536" s="7"/>
      <c r="CE536" s="7"/>
    </row>
    <row r="537" spans="66:83" x14ac:dyDescent="0.25">
      <c r="BN537" s="7"/>
      <c r="BQ537" s="2"/>
      <c r="BR537" s="7"/>
      <c r="BT537" s="2"/>
      <c r="BU537" s="7"/>
      <c r="BW537" s="2"/>
      <c r="BX537" s="7"/>
      <c r="BZ537" s="2"/>
      <c r="CA537" s="7"/>
      <c r="CC537" s="7"/>
      <c r="CE537" s="7"/>
    </row>
    <row r="538" spans="66:83" x14ac:dyDescent="0.25">
      <c r="BN538" s="7"/>
      <c r="BQ538" s="2"/>
      <c r="BR538" s="7"/>
      <c r="BT538" s="2"/>
      <c r="BU538" s="7"/>
      <c r="BW538" s="2"/>
      <c r="BX538" s="7"/>
      <c r="BZ538" s="2"/>
      <c r="CA538" s="7"/>
      <c r="CC538" s="7"/>
      <c r="CE538" s="7"/>
    </row>
    <row r="539" spans="66:83" x14ac:dyDescent="0.25">
      <c r="BN539" s="7"/>
      <c r="BQ539" s="2"/>
      <c r="BR539" s="7"/>
      <c r="BT539" s="2"/>
      <c r="BU539" s="7"/>
      <c r="BW539" s="2"/>
      <c r="BX539" s="7"/>
      <c r="BZ539" s="2"/>
      <c r="CA539" s="7"/>
      <c r="CC539" s="7"/>
      <c r="CE539" s="7"/>
    </row>
    <row r="540" spans="66:83" x14ac:dyDescent="0.25">
      <c r="BN540" s="7"/>
      <c r="BQ540" s="2"/>
      <c r="BR540" s="7"/>
      <c r="BT540" s="2"/>
      <c r="BU540" s="7"/>
      <c r="BW540" s="2"/>
      <c r="BX540" s="7"/>
      <c r="BZ540" s="2"/>
      <c r="CA540" s="7"/>
      <c r="CC540" s="7"/>
      <c r="CE540" s="7"/>
    </row>
    <row r="541" spans="66:83" x14ac:dyDescent="0.25">
      <c r="BN541" s="7"/>
      <c r="BQ541" s="2"/>
      <c r="BR541" s="7"/>
      <c r="BT541" s="2"/>
      <c r="BU541" s="7"/>
      <c r="BW541" s="2"/>
      <c r="BX541" s="7"/>
      <c r="BZ541" s="2"/>
      <c r="CA541" s="7"/>
      <c r="CC541" s="7"/>
      <c r="CE541" s="7"/>
    </row>
    <row r="542" spans="66:83" x14ac:dyDescent="0.25">
      <c r="BN542" s="7"/>
      <c r="BQ542" s="2"/>
      <c r="BR542" s="7"/>
      <c r="BT542" s="2"/>
      <c r="BU542" s="7"/>
      <c r="BW542" s="2"/>
      <c r="BX542" s="7"/>
      <c r="BZ542" s="2"/>
      <c r="CA542" s="7"/>
      <c r="CC542" s="7"/>
      <c r="CE542" s="7"/>
    </row>
    <row r="543" spans="66:83" x14ac:dyDescent="0.25">
      <c r="BN543" s="7"/>
      <c r="BQ543" s="2"/>
      <c r="BR543" s="7"/>
      <c r="BT543" s="2"/>
      <c r="BU543" s="7"/>
      <c r="BW543" s="2"/>
      <c r="BX543" s="7"/>
      <c r="BZ543" s="2"/>
      <c r="CA543" s="7"/>
      <c r="CC543" s="7"/>
      <c r="CE543" s="7"/>
    </row>
    <row r="544" spans="66:83" x14ac:dyDescent="0.25">
      <c r="BN544" s="7"/>
      <c r="BQ544" s="2"/>
      <c r="BR544" s="7"/>
      <c r="BT544" s="2"/>
      <c r="BU544" s="7"/>
      <c r="BW544" s="2"/>
      <c r="BX544" s="7"/>
      <c r="BZ544" s="2"/>
      <c r="CA544" s="7"/>
      <c r="CC544" s="7"/>
      <c r="CE544" s="7"/>
    </row>
    <row r="545" spans="66:83" x14ac:dyDescent="0.25">
      <c r="BN545" s="7"/>
      <c r="BQ545" s="2"/>
      <c r="BR545" s="7"/>
      <c r="BT545" s="2"/>
      <c r="BU545" s="7"/>
      <c r="BW545" s="2"/>
      <c r="BX545" s="7"/>
      <c r="BZ545" s="2"/>
      <c r="CA545" s="7"/>
      <c r="CC545" s="7"/>
      <c r="CE545" s="7"/>
    </row>
    <row r="546" spans="66:83" x14ac:dyDescent="0.25">
      <c r="BN546" s="7"/>
      <c r="BQ546" s="2"/>
      <c r="BR546" s="7"/>
      <c r="BT546" s="2"/>
      <c r="BU546" s="7"/>
      <c r="BW546" s="2"/>
      <c r="BX546" s="7"/>
      <c r="BZ546" s="2"/>
      <c r="CA546" s="7"/>
      <c r="CC546" s="7"/>
      <c r="CE546" s="7"/>
    </row>
    <row r="547" spans="66:83" x14ac:dyDescent="0.25">
      <c r="BN547" s="7"/>
      <c r="BQ547" s="2"/>
      <c r="BR547" s="7"/>
      <c r="BT547" s="2"/>
      <c r="BU547" s="7"/>
      <c r="BW547" s="2"/>
      <c r="BX547" s="7"/>
      <c r="BZ547" s="2"/>
      <c r="CA547" s="7"/>
      <c r="CC547" s="7"/>
      <c r="CE547" s="7"/>
    </row>
    <row r="548" spans="66:83" x14ac:dyDescent="0.25">
      <c r="BN548" s="7"/>
      <c r="BQ548" s="2"/>
      <c r="BR548" s="7"/>
      <c r="BT548" s="2"/>
      <c r="BU548" s="7"/>
      <c r="BW548" s="2"/>
      <c r="BX548" s="7"/>
      <c r="BZ548" s="2"/>
      <c r="CA548" s="7"/>
      <c r="CC548" s="7"/>
      <c r="CE548" s="7"/>
    </row>
    <row r="549" spans="66:83" x14ac:dyDescent="0.25">
      <c r="BN549" s="7"/>
      <c r="BQ549" s="2"/>
      <c r="BR549" s="7"/>
      <c r="BT549" s="2"/>
      <c r="BU549" s="7"/>
      <c r="BW549" s="2"/>
      <c r="BX549" s="7"/>
      <c r="BZ549" s="2"/>
      <c r="CA549" s="7"/>
      <c r="CC549" s="7"/>
      <c r="CE549" s="7"/>
    </row>
    <row r="550" spans="66:83" x14ac:dyDescent="0.25">
      <c r="BN550" s="7"/>
      <c r="BQ550" s="2"/>
      <c r="BR550" s="7"/>
      <c r="BT550" s="2"/>
      <c r="BU550" s="7"/>
      <c r="BW550" s="2"/>
      <c r="BX550" s="7"/>
      <c r="BZ550" s="2"/>
      <c r="CA550" s="7"/>
      <c r="CC550" s="7"/>
      <c r="CE550" s="7"/>
    </row>
    <row r="551" spans="66:83" x14ac:dyDescent="0.25">
      <c r="BN551" s="7"/>
      <c r="BQ551" s="2"/>
      <c r="BR551" s="7"/>
      <c r="BT551" s="2"/>
      <c r="BU551" s="7"/>
      <c r="BW551" s="2"/>
      <c r="BX551" s="7"/>
      <c r="BZ551" s="2"/>
      <c r="CA551" s="7"/>
      <c r="CC551" s="7"/>
      <c r="CE551" s="7"/>
    </row>
    <row r="552" spans="66:83" x14ac:dyDescent="0.25">
      <c r="BN552" s="7"/>
      <c r="BQ552" s="2"/>
      <c r="BR552" s="7"/>
      <c r="BT552" s="2"/>
      <c r="BU552" s="7"/>
      <c r="BW552" s="2"/>
      <c r="BX552" s="7"/>
      <c r="BZ552" s="2"/>
      <c r="CA552" s="7"/>
      <c r="CC552" s="7"/>
      <c r="CE552" s="7"/>
    </row>
    <row r="553" spans="66:83" x14ac:dyDescent="0.25">
      <c r="BN553" s="7"/>
      <c r="BQ553" s="2"/>
      <c r="BR553" s="7"/>
      <c r="BT553" s="2"/>
      <c r="BU553" s="7"/>
      <c r="BW553" s="2"/>
      <c r="BX553" s="7"/>
      <c r="BZ553" s="2"/>
      <c r="CA553" s="7"/>
      <c r="CC553" s="7"/>
      <c r="CE553" s="7"/>
    </row>
    <row r="554" spans="66:83" x14ac:dyDescent="0.25">
      <c r="BN554" s="7"/>
      <c r="BQ554" s="2"/>
      <c r="BR554" s="7"/>
      <c r="BT554" s="2"/>
      <c r="BU554" s="7"/>
      <c r="BW554" s="2"/>
      <c r="BX554" s="7"/>
      <c r="BZ554" s="2"/>
      <c r="CA554" s="7"/>
      <c r="CC554" s="7"/>
      <c r="CE554" s="7"/>
    </row>
    <row r="555" spans="66:83" x14ac:dyDescent="0.25">
      <c r="BN555" s="7"/>
      <c r="BQ555" s="2"/>
      <c r="BR555" s="7"/>
      <c r="BT555" s="2"/>
      <c r="BU555" s="7"/>
      <c r="BW555" s="2"/>
      <c r="BX555" s="7"/>
      <c r="BZ555" s="2"/>
      <c r="CA555" s="7"/>
      <c r="CC555" s="7"/>
      <c r="CE555" s="7"/>
    </row>
    <row r="556" spans="66:83" x14ac:dyDescent="0.25">
      <c r="BN556" s="7"/>
      <c r="BQ556" s="2"/>
      <c r="BR556" s="7"/>
      <c r="BT556" s="2"/>
      <c r="BU556" s="7"/>
      <c r="BW556" s="2"/>
      <c r="BX556" s="7"/>
      <c r="BZ556" s="2"/>
      <c r="CA556" s="7"/>
      <c r="CC556" s="7"/>
      <c r="CE556" s="7"/>
    </row>
    <row r="557" spans="66:83" x14ac:dyDescent="0.25">
      <c r="BN557" s="7"/>
      <c r="BQ557" s="2"/>
      <c r="BR557" s="7"/>
      <c r="BT557" s="2"/>
      <c r="BU557" s="7"/>
      <c r="BW557" s="2"/>
      <c r="BX557" s="7"/>
      <c r="BZ557" s="2"/>
      <c r="CA557" s="7"/>
      <c r="CC557" s="7"/>
      <c r="CE557" s="7"/>
    </row>
    <row r="558" spans="66:83" x14ac:dyDescent="0.25">
      <c r="BN558" s="7"/>
      <c r="BQ558" s="2"/>
      <c r="BR558" s="7"/>
      <c r="BT558" s="2"/>
      <c r="BU558" s="7"/>
      <c r="BW558" s="2"/>
      <c r="BX558" s="7"/>
      <c r="BZ558" s="2"/>
      <c r="CA558" s="7"/>
      <c r="CC558" s="7"/>
      <c r="CE558" s="7"/>
    </row>
    <row r="559" spans="66:83" x14ac:dyDescent="0.25">
      <c r="BN559" s="7"/>
      <c r="BQ559" s="2"/>
      <c r="BR559" s="7"/>
      <c r="BT559" s="2"/>
      <c r="BU559" s="7"/>
      <c r="BW559" s="2"/>
      <c r="BX559" s="7"/>
      <c r="BZ559" s="2"/>
      <c r="CA559" s="7"/>
      <c r="CC559" s="7"/>
      <c r="CE559" s="7"/>
    </row>
    <row r="560" spans="66:83" x14ac:dyDescent="0.25">
      <c r="BN560" s="7"/>
      <c r="BQ560" s="2"/>
      <c r="BR560" s="7"/>
      <c r="BT560" s="2"/>
      <c r="BU560" s="7"/>
      <c r="BW560" s="2"/>
      <c r="BX560" s="7"/>
      <c r="BZ560" s="2"/>
      <c r="CA560" s="7"/>
      <c r="CC560" s="7"/>
      <c r="CE560" s="7"/>
    </row>
    <row r="561" spans="66:83" x14ac:dyDescent="0.25">
      <c r="BN561" s="7"/>
      <c r="BQ561" s="2"/>
      <c r="BR561" s="7"/>
      <c r="BT561" s="2"/>
      <c r="BU561" s="7"/>
      <c r="BW561" s="2"/>
      <c r="BX561" s="7"/>
      <c r="BZ561" s="2"/>
      <c r="CA561" s="7"/>
      <c r="CC561" s="7"/>
      <c r="CE561" s="7"/>
    </row>
    <row r="562" spans="66:83" x14ac:dyDescent="0.25">
      <c r="BN562" s="7"/>
      <c r="BQ562" s="2"/>
      <c r="BR562" s="7"/>
      <c r="BT562" s="2"/>
      <c r="BU562" s="7"/>
      <c r="BW562" s="2"/>
      <c r="BX562" s="7"/>
      <c r="BZ562" s="2"/>
      <c r="CA562" s="7"/>
      <c r="CC562" s="7"/>
      <c r="CE562" s="7"/>
    </row>
    <row r="563" spans="66:83" x14ac:dyDescent="0.25">
      <c r="BN563" s="7"/>
      <c r="BQ563" s="2"/>
      <c r="BR563" s="7"/>
      <c r="BT563" s="2"/>
      <c r="BU563" s="7"/>
      <c r="BW563" s="2"/>
      <c r="BX563" s="7"/>
      <c r="BZ563" s="2"/>
      <c r="CA563" s="7"/>
      <c r="CC563" s="7"/>
      <c r="CE563" s="7"/>
    </row>
    <row r="564" spans="66:83" x14ac:dyDescent="0.25">
      <c r="BN564" s="7"/>
      <c r="BQ564" s="2"/>
      <c r="BR564" s="7"/>
      <c r="BT564" s="2"/>
      <c r="BU564" s="7"/>
      <c r="BW564" s="2"/>
      <c r="BX564" s="7"/>
      <c r="BZ564" s="2"/>
      <c r="CA564" s="7"/>
      <c r="CC564" s="7"/>
      <c r="CE564" s="7"/>
    </row>
    <row r="565" spans="66:83" x14ac:dyDescent="0.25">
      <c r="BN565" s="7"/>
      <c r="BQ565" s="2"/>
      <c r="BR565" s="7"/>
      <c r="BT565" s="2"/>
      <c r="BU565" s="7"/>
      <c r="BW565" s="2"/>
      <c r="BX565" s="7"/>
      <c r="BZ565" s="2"/>
      <c r="CA565" s="7"/>
      <c r="CC565" s="7"/>
      <c r="CE565" s="7"/>
    </row>
    <row r="566" spans="66:83" x14ac:dyDescent="0.25">
      <c r="BN566" s="7"/>
      <c r="BQ566" s="2"/>
      <c r="BR566" s="7"/>
      <c r="BT566" s="2"/>
      <c r="BU566" s="7"/>
      <c r="BW566" s="2"/>
      <c r="BX566" s="7"/>
      <c r="BZ566" s="2"/>
      <c r="CA566" s="7"/>
      <c r="CC566" s="7"/>
      <c r="CE566" s="7"/>
    </row>
    <row r="567" spans="66:83" x14ac:dyDescent="0.25">
      <c r="BN567" s="7"/>
      <c r="BQ567" s="2"/>
      <c r="BR567" s="7"/>
      <c r="BT567" s="2"/>
      <c r="BU567" s="7"/>
      <c r="BW567" s="2"/>
      <c r="BX567" s="7"/>
      <c r="BZ567" s="2"/>
      <c r="CA567" s="7"/>
      <c r="CC567" s="7"/>
      <c r="CE567" s="7"/>
    </row>
    <row r="568" spans="66:83" x14ac:dyDescent="0.25">
      <c r="BN568" s="7"/>
      <c r="BQ568" s="2"/>
      <c r="BR568" s="7"/>
      <c r="BT568" s="2"/>
      <c r="BU568" s="7"/>
      <c r="BW568" s="2"/>
      <c r="BX568" s="7"/>
      <c r="BZ568" s="2"/>
      <c r="CA568" s="7"/>
      <c r="CC568" s="7"/>
      <c r="CE568" s="7"/>
    </row>
    <row r="569" spans="66:83" x14ac:dyDescent="0.25">
      <c r="BN569" s="7"/>
      <c r="BQ569" s="2"/>
      <c r="BR569" s="7"/>
      <c r="BT569" s="2"/>
      <c r="BU569" s="7"/>
      <c r="BW569" s="2"/>
      <c r="BX569" s="7"/>
      <c r="BZ569" s="2"/>
      <c r="CA569" s="7"/>
      <c r="CC569" s="7"/>
      <c r="CE569" s="7"/>
    </row>
    <row r="570" spans="66:83" x14ac:dyDescent="0.25">
      <c r="BN570" s="7"/>
      <c r="BQ570" s="2"/>
      <c r="BR570" s="7"/>
      <c r="BT570" s="2"/>
      <c r="BU570" s="7"/>
      <c r="BW570" s="2"/>
      <c r="BX570" s="7"/>
      <c r="BZ570" s="2"/>
      <c r="CA570" s="7"/>
      <c r="CC570" s="7"/>
      <c r="CE570" s="7"/>
    </row>
    <row r="571" spans="66:83" x14ac:dyDescent="0.25">
      <c r="BN571" s="7"/>
      <c r="BQ571" s="2"/>
      <c r="BR571" s="7"/>
      <c r="BT571" s="2"/>
      <c r="BU571" s="7"/>
      <c r="BW571" s="2"/>
      <c r="BX571" s="7"/>
      <c r="BZ571" s="2"/>
      <c r="CA571" s="7"/>
      <c r="CC571" s="7"/>
      <c r="CE571" s="7"/>
    </row>
    <row r="572" spans="66:83" x14ac:dyDescent="0.25">
      <c r="BN572" s="7"/>
      <c r="BQ572" s="2"/>
      <c r="BR572" s="7"/>
      <c r="BT572" s="2"/>
      <c r="BU572" s="7"/>
      <c r="BW572" s="2"/>
      <c r="BX572" s="7"/>
      <c r="BZ572" s="2"/>
      <c r="CA572" s="7"/>
      <c r="CC572" s="7"/>
      <c r="CE572" s="7"/>
    </row>
    <row r="573" spans="66:83" x14ac:dyDescent="0.25">
      <c r="BN573" s="7"/>
      <c r="BQ573" s="2"/>
      <c r="BR573" s="7"/>
      <c r="BT573" s="2"/>
      <c r="BU573" s="7"/>
      <c r="BW573" s="2"/>
      <c r="BX573" s="7"/>
      <c r="BZ573" s="2"/>
      <c r="CA573" s="7"/>
      <c r="CC573" s="7"/>
      <c r="CE573" s="7"/>
    </row>
    <row r="574" spans="66:83" x14ac:dyDescent="0.25">
      <c r="BN574" s="7"/>
      <c r="BQ574" s="2"/>
      <c r="BR574" s="7"/>
      <c r="BT574" s="2"/>
      <c r="BU574" s="7"/>
      <c r="BW574" s="2"/>
      <c r="BX574" s="7"/>
      <c r="BZ574" s="2"/>
      <c r="CA574" s="7"/>
      <c r="CC574" s="7"/>
      <c r="CE574" s="7"/>
    </row>
    <row r="575" spans="66:83" x14ac:dyDescent="0.25">
      <c r="BN575" s="7"/>
      <c r="BQ575" s="2"/>
      <c r="BR575" s="7"/>
      <c r="BT575" s="2"/>
      <c r="BU575" s="7"/>
      <c r="BW575" s="2"/>
      <c r="BX575" s="7"/>
      <c r="BZ575" s="2"/>
      <c r="CA575" s="7"/>
      <c r="CC575" s="7"/>
      <c r="CE575" s="7"/>
    </row>
    <row r="576" spans="66:83" x14ac:dyDescent="0.25">
      <c r="BN576" s="7"/>
      <c r="BQ576" s="2"/>
      <c r="BR576" s="7"/>
      <c r="BT576" s="2"/>
      <c r="BU576" s="7"/>
      <c r="BW576" s="2"/>
      <c r="BX576" s="7"/>
      <c r="BZ576" s="2"/>
      <c r="CA576" s="7"/>
      <c r="CC576" s="7"/>
      <c r="CE576" s="7"/>
    </row>
    <row r="577" spans="66:83" x14ac:dyDescent="0.25">
      <c r="BN577" s="7"/>
      <c r="BQ577" s="2"/>
      <c r="BR577" s="7"/>
      <c r="BT577" s="2"/>
      <c r="BU577" s="7"/>
      <c r="BW577" s="2"/>
      <c r="BX577" s="7"/>
      <c r="BZ577" s="2"/>
      <c r="CA577" s="7"/>
      <c r="CC577" s="7"/>
      <c r="CE577" s="7"/>
    </row>
    <row r="578" spans="66:83" x14ac:dyDescent="0.25">
      <c r="BN578" s="7"/>
      <c r="BQ578" s="2"/>
      <c r="BR578" s="7"/>
      <c r="BT578" s="2"/>
      <c r="BU578" s="7"/>
      <c r="BW578" s="2"/>
      <c r="BX578" s="7"/>
      <c r="BZ578" s="2"/>
      <c r="CA578" s="7"/>
      <c r="CC578" s="7"/>
      <c r="CE578" s="7"/>
    </row>
    <row r="579" spans="66:83" x14ac:dyDescent="0.25">
      <c r="BN579" s="7"/>
      <c r="BQ579" s="2"/>
      <c r="BR579" s="7"/>
      <c r="BT579" s="2"/>
      <c r="BU579" s="7"/>
      <c r="BW579" s="2"/>
      <c r="BX579" s="7"/>
      <c r="BZ579" s="2"/>
      <c r="CA579" s="7"/>
      <c r="CC579" s="7"/>
      <c r="CE579" s="7"/>
    </row>
    <row r="580" spans="66:83" x14ac:dyDescent="0.25">
      <c r="BN580" s="7"/>
      <c r="BQ580" s="2"/>
      <c r="BR580" s="7"/>
      <c r="BT580" s="2"/>
      <c r="BU580" s="7"/>
      <c r="BW580" s="2"/>
      <c r="BX580" s="7"/>
      <c r="BZ580" s="2"/>
      <c r="CA580" s="7"/>
      <c r="CC580" s="7"/>
      <c r="CE580" s="7"/>
    </row>
    <row r="581" spans="66:83" x14ac:dyDescent="0.25">
      <c r="BN581" s="7"/>
      <c r="BQ581" s="2"/>
      <c r="BR581" s="7"/>
      <c r="BT581" s="2"/>
      <c r="BU581" s="7"/>
      <c r="BW581" s="2"/>
      <c r="BX581" s="7"/>
      <c r="BZ581" s="2"/>
      <c r="CA581" s="7"/>
      <c r="CC581" s="7"/>
      <c r="CE581" s="7"/>
    </row>
    <row r="582" spans="66:83" x14ac:dyDescent="0.25">
      <c r="BN582" s="7"/>
      <c r="BQ582" s="2"/>
      <c r="BR582" s="7"/>
      <c r="BT582" s="2"/>
      <c r="BU582" s="7"/>
      <c r="BW582" s="2"/>
      <c r="BX582" s="7"/>
      <c r="BZ582" s="2"/>
      <c r="CA582" s="7"/>
      <c r="CC582" s="7"/>
      <c r="CE582" s="7"/>
    </row>
    <row r="583" spans="66:83" x14ac:dyDescent="0.25">
      <c r="BN583" s="7"/>
      <c r="BQ583" s="2"/>
      <c r="BR583" s="7"/>
      <c r="BT583" s="2"/>
      <c r="BU583" s="7"/>
      <c r="BW583" s="2"/>
      <c r="BX583" s="7"/>
      <c r="BZ583" s="2"/>
      <c r="CA583" s="7"/>
      <c r="CC583" s="7"/>
      <c r="CE583" s="7"/>
    </row>
  </sheetData>
  <sortState xmlns:xlrd2="http://schemas.microsoft.com/office/spreadsheetml/2017/richdata2" ref="AQ3:BI583">
    <sortCondition descending="1" ref="AR1:AR583"/>
  </sortState>
  <dataValidations disablePrompts="1" count="1">
    <dataValidation type="whole" allowBlank="1" showInputMessage="1" showErrorMessage="1" sqref="AV3:AV324 AA3:AA174 F3:F163 BR486:BR583 BR438:BR484 BR413:BR436 BR409:BR411 BR404:BR407 BR399:BR400 BR393:BR395 BR373:BR381 BR363:BR366 BR3:BR290" xr:uid="{773261E0-21E8-40FF-A443-4915E2B9FFDC}">
      <formula1>0</formula1>
      <formula2>10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BDFA6-87ED-480D-9089-55C439AAB05D}">
  <dimension ref="A1:CO250"/>
  <sheetViews>
    <sheetView topLeftCell="BR1" zoomScale="110" zoomScaleNormal="110" workbookViewId="0">
      <pane ySplit="2" topLeftCell="A74" activePane="bottomLeft" state="frozen"/>
      <selection activeCell="V76" sqref="V76"/>
      <selection pane="bottomLeft" activeCell="BU86" sqref="BU86"/>
    </sheetView>
  </sheetViews>
  <sheetFormatPr defaultRowHeight="15" x14ac:dyDescent="0.25"/>
  <cols>
    <col min="1" max="1" width="19" bestFit="1" customWidth="1"/>
    <col min="2" max="2" width="10.85546875" customWidth="1"/>
    <col min="5" max="5" width="12.28515625" style="3" customWidth="1"/>
    <col min="6" max="6" width="13.7109375" style="3" customWidth="1"/>
    <col min="7" max="7" width="9.140625" style="13"/>
    <col min="8" max="8" width="12.7109375" style="7" customWidth="1"/>
    <col min="10" max="10" width="9.140625" style="3"/>
    <col min="11" max="11" width="9.140625" style="7"/>
    <col min="13" max="13" width="10.42578125" bestFit="1" customWidth="1"/>
    <col min="15" max="15" width="11.85546875" bestFit="1" customWidth="1"/>
    <col min="17" max="17" width="9.140625" style="3"/>
    <col min="18" max="18" width="10.42578125" customWidth="1"/>
    <col min="24" max="24" width="19" bestFit="1" customWidth="1"/>
    <col min="28" max="28" width="11.7109375" bestFit="1" customWidth="1"/>
    <col min="29" max="29" width="14" bestFit="1" customWidth="1"/>
    <col min="34" max="34" width="10.140625" bestFit="1" customWidth="1"/>
    <col min="49" max="49" width="20.85546875" bestFit="1" customWidth="1"/>
    <col min="59" max="59" width="10.140625" bestFit="1" customWidth="1"/>
    <col min="73" max="73" width="19" bestFit="1" customWidth="1"/>
    <col min="77" max="77" width="11.7109375" bestFit="1" customWidth="1"/>
  </cols>
  <sheetData>
    <row r="1" spans="1:93" ht="42.75" customHeight="1" x14ac:dyDescent="0.25">
      <c r="I1" s="12" t="s">
        <v>213</v>
      </c>
      <c r="T1" s="12"/>
      <c r="AH1" s="14">
        <v>2021</v>
      </c>
      <c r="BG1" s="14">
        <v>2022</v>
      </c>
      <c r="CE1" s="14" t="s">
        <v>288</v>
      </c>
    </row>
    <row r="2" spans="1:93" x14ac:dyDescent="0.25">
      <c r="A2" t="s">
        <v>0</v>
      </c>
      <c r="B2" t="s">
        <v>192</v>
      </c>
      <c r="C2" t="s">
        <v>7</v>
      </c>
      <c r="D2" t="s">
        <v>293</v>
      </c>
      <c r="E2" s="3" t="s">
        <v>396</v>
      </c>
      <c r="F2" s="3" t="s">
        <v>397</v>
      </c>
      <c r="G2" s="13" t="s">
        <v>398</v>
      </c>
      <c r="H2" s="7" t="s">
        <v>399</v>
      </c>
      <c r="I2" t="s">
        <v>289</v>
      </c>
      <c r="J2" s="3" t="s">
        <v>400</v>
      </c>
      <c r="K2" s="7" t="s">
        <v>401</v>
      </c>
      <c r="L2" t="s">
        <v>290</v>
      </c>
      <c r="M2" t="s">
        <v>402</v>
      </c>
      <c r="N2" t="s">
        <v>291</v>
      </c>
      <c r="O2" t="s">
        <v>403</v>
      </c>
      <c r="P2" t="s">
        <v>294</v>
      </c>
      <c r="Q2" s="3" t="s">
        <v>404</v>
      </c>
      <c r="R2" t="s">
        <v>405</v>
      </c>
      <c r="S2" t="s">
        <v>292</v>
      </c>
      <c r="T2" t="s">
        <v>406</v>
      </c>
      <c r="U2" t="s">
        <v>407</v>
      </c>
      <c r="X2" t="s">
        <v>0</v>
      </c>
      <c r="Y2" t="s">
        <v>192</v>
      </c>
      <c r="Z2" t="s">
        <v>7</v>
      </c>
      <c r="AA2" t="s">
        <v>293</v>
      </c>
      <c r="AB2" s="3" t="s">
        <v>396</v>
      </c>
      <c r="AC2" s="3" t="s">
        <v>397</v>
      </c>
      <c r="AD2" s="13" t="s">
        <v>398</v>
      </c>
      <c r="AE2" s="7" t="s">
        <v>399</v>
      </c>
      <c r="AF2" t="s">
        <v>289</v>
      </c>
      <c r="AG2" s="3" t="s">
        <v>400</v>
      </c>
      <c r="AH2" s="7" t="s">
        <v>401</v>
      </c>
      <c r="AI2" t="s">
        <v>290</v>
      </c>
      <c r="AJ2" t="s">
        <v>402</v>
      </c>
      <c r="AK2" t="s">
        <v>291</v>
      </c>
      <c r="AL2" t="s">
        <v>403</v>
      </c>
      <c r="AM2" t="s">
        <v>294</v>
      </c>
      <c r="AN2" s="3" t="s">
        <v>404</v>
      </c>
      <c r="AO2" t="s">
        <v>405</v>
      </c>
      <c r="AP2" t="s">
        <v>292</v>
      </c>
      <c r="AQ2" t="s">
        <v>406</v>
      </c>
      <c r="AR2" t="s">
        <v>407</v>
      </c>
      <c r="AW2" t="s">
        <v>0</v>
      </c>
      <c r="AX2" t="s">
        <v>192</v>
      </c>
      <c r="AY2" t="s">
        <v>7</v>
      </c>
      <c r="AZ2" t="s">
        <v>293</v>
      </c>
      <c r="BA2" s="3" t="s">
        <v>396</v>
      </c>
      <c r="BB2" s="3" t="s">
        <v>397</v>
      </c>
      <c r="BC2" s="13" t="s">
        <v>398</v>
      </c>
      <c r="BD2" s="7" t="s">
        <v>399</v>
      </c>
      <c r="BE2" t="s">
        <v>289</v>
      </c>
      <c r="BF2" s="3" t="s">
        <v>400</v>
      </c>
      <c r="BG2" s="7" t="s">
        <v>401</v>
      </c>
      <c r="BH2" t="s">
        <v>290</v>
      </c>
      <c r="BI2" t="s">
        <v>402</v>
      </c>
      <c r="BJ2" t="s">
        <v>291</v>
      </c>
      <c r="BK2" t="s">
        <v>403</v>
      </c>
      <c r="BL2" t="s">
        <v>294</v>
      </c>
      <c r="BM2" s="3" t="s">
        <v>404</v>
      </c>
      <c r="BN2" t="s">
        <v>405</v>
      </c>
      <c r="BO2" t="s">
        <v>292</v>
      </c>
      <c r="BP2" t="s">
        <v>406</v>
      </c>
      <c r="BQ2" t="s">
        <v>407</v>
      </c>
      <c r="BU2" t="s">
        <v>0</v>
      </c>
      <c r="BV2" t="s">
        <v>192</v>
      </c>
      <c r="BW2" t="s">
        <v>7</v>
      </c>
      <c r="BX2" t="s">
        <v>293</v>
      </c>
      <c r="BY2" s="3" t="s">
        <v>396</v>
      </c>
      <c r="BZ2" s="3" t="s">
        <v>397</v>
      </c>
      <c r="CA2" s="13" t="s">
        <v>398</v>
      </c>
      <c r="CB2" s="7" t="s">
        <v>399</v>
      </c>
      <c r="CC2" t="s">
        <v>289</v>
      </c>
      <c r="CD2" s="3" t="s">
        <v>400</v>
      </c>
      <c r="CE2" s="7" t="s">
        <v>401</v>
      </c>
      <c r="CF2" t="s">
        <v>290</v>
      </c>
      <c r="CG2" t="s">
        <v>402</v>
      </c>
      <c r="CH2" t="s">
        <v>291</v>
      </c>
      <c r="CI2" t="s">
        <v>403</v>
      </c>
      <c r="CJ2" t="s">
        <v>294</v>
      </c>
      <c r="CK2" s="3" t="s">
        <v>404</v>
      </c>
      <c r="CL2" t="s">
        <v>405</v>
      </c>
      <c r="CM2" t="s">
        <v>292</v>
      </c>
      <c r="CN2" t="s">
        <v>406</v>
      </c>
      <c r="CO2" t="s">
        <v>407</v>
      </c>
    </row>
    <row r="3" spans="1:93" x14ac:dyDescent="0.25">
      <c r="A3" t="s">
        <v>296</v>
      </c>
      <c r="B3" s="7">
        <f t="shared" ref="B3:B34" si="0">H3+K3+M3+O3+R3+U3</f>
        <v>49.76</v>
      </c>
      <c r="C3">
        <v>69</v>
      </c>
      <c r="D3">
        <v>443</v>
      </c>
      <c r="E3" s="3">
        <f t="shared" ref="E3:E34" si="1">DOLLARDE(D3,3)</f>
        <v>443</v>
      </c>
      <c r="F3" s="3">
        <f t="shared" ref="F3:F34" si="2">E3/C3</f>
        <v>6.4202898550724639</v>
      </c>
      <c r="G3" s="13">
        <f t="shared" ref="G3:G34" si="3">DOLLARFR(F3,2.9)</f>
        <v>6.0840579710144924</v>
      </c>
      <c r="H3" s="7">
        <f t="shared" ref="H3:H34" si="4">MAX(1,(MIN(10,(((F3-1)/(6.33-1))*10))))</f>
        <v>10</v>
      </c>
      <c r="I3">
        <v>38</v>
      </c>
      <c r="J3" s="3">
        <f t="shared" ref="J3:J34" si="5">I3/C3</f>
        <v>0.55072463768115942</v>
      </c>
      <c r="K3" s="7">
        <f t="shared" ref="K3:K34" si="6">MAX(0,(MIN(10,(((J3)/(0.5))*10))))</f>
        <v>10</v>
      </c>
      <c r="L3">
        <v>2.56</v>
      </c>
      <c r="M3" s="7">
        <f t="shared" ref="M3:M34" si="7">MAX(1,(MIN(10,(((L3-5)/(2.5-5))*10))))</f>
        <v>9.76</v>
      </c>
      <c r="N3">
        <v>0.85</v>
      </c>
      <c r="O3" s="7">
        <f t="shared" ref="O3:O34" si="8">MAX(1,(MIN(10,(((N3-1.5)/(1-1.5))*10))))</f>
        <v>10</v>
      </c>
      <c r="P3">
        <v>597</v>
      </c>
      <c r="Q3" s="3">
        <f t="shared" ref="Q3:Q34" si="9">P3/C3</f>
        <v>8.6521739130434785</v>
      </c>
      <c r="R3" s="7">
        <f t="shared" ref="R3:R34" si="10">MAX(1,(MIN(10,(((Q3-0.5)/(8.5-0.5))*10))))</f>
        <v>10</v>
      </c>
      <c r="S3">
        <v>0</v>
      </c>
      <c r="T3" s="3">
        <f t="shared" ref="T3:T34" si="11">S3/C3</f>
        <v>0</v>
      </c>
      <c r="U3" s="7">
        <f t="shared" ref="U3:U34" si="12">MAX(0,(MIN(10,(((T3)/(0.5))*10))))</f>
        <v>0</v>
      </c>
      <c r="X3" t="s">
        <v>297</v>
      </c>
      <c r="Y3" s="7">
        <f t="shared" ref="Y3:Y34" si="13">AE3+AH3+AJ3+AL3+AO3+AR3</f>
        <v>48.547503648113405</v>
      </c>
      <c r="Z3">
        <v>30</v>
      </c>
      <c r="AA3">
        <v>179.1</v>
      </c>
      <c r="AB3" s="3">
        <f t="shared" ref="AB3:AB34" si="14">DOLLARDE(AA3,3)</f>
        <v>179.33333333333331</v>
      </c>
      <c r="AC3" s="3">
        <f t="shared" ref="AC3:AC34" si="15">AB3/Z3</f>
        <v>5.977777777777777</v>
      </c>
      <c r="AD3" s="13">
        <f t="shared" ref="AD3:AD34" si="16">DOLLARFR(AC3,2.9)</f>
        <v>5.195555555555555</v>
      </c>
      <c r="AE3" s="7">
        <f t="shared" ref="AE3:AE34" si="17">MAX(1,(MIN(10,(((AC3-1)/(6.33-1))*10))))</f>
        <v>9.3391703147800698</v>
      </c>
      <c r="AF3">
        <v>15</v>
      </c>
      <c r="AG3" s="3">
        <f t="shared" ref="AG3:AG34" si="18">AF3/Z3</f>
        <v>0.5</v>
      </c>
      <c r="AH3" s="7">
        <f t="shared" ref="AH3:AH34" si="19">MAX(0,(MIN(10,(((AG3)/(0.5))*10))))</f>
        <v>10</v>
      </c>
      <c r="AI3">
        <v>2.46</v>
      </c>
      <c r="AJ3" s="7">
        <f t="shared" ref="AJ3:AJ34" si="20">MAX(1,(MIN(10,(((AI3-5)/(2.5-5))*10))))</f>
        <v>10</v>
      </c>
      <c r="AK3">
        <v>0.86</v>
      </c>
      <c r="AL3" s="7">
        <f t="shared" ref="AL3:AL34" si="21">MAX(1,(MIN(10,(((AK3-1.5)/(1-1.5))*10))))</f>
        <v>10</v>
      </c>
      <c r="AM3">
        <v>236</v>
      </c>
      <c r="AN3" s="3">
        <f t="shared" ref="AN3:AN34" si="22">AM3/Z3</f>
        <v>7.8666666666666663</v>
      </c>
      <c r="AO3" s="7">
        <f t="shared" ref="AO3:AO34" si="23">MAX(1,(MIN(10,(((AN3-0.5)/(8.5-0.5))*10))))</f>
        <v>9.2083333333333321</v>
      </c>
      <c r="AP3">
        <v>0</v>
      </c>
      <c r="AQ3" s="3">
        <f t="shared" ref="AQ3:AQ34" si="24">AP3/Z3</f>
        <v>0</v>
      </c>
      <c r="AR3" s="7">
        <f t="shared" ref="AR3:AR34" si="25">MAX(0,(MIN(10,(((AQ3)/(0.5))*10))))</f>
        <v>0</v>
      </c>
      <c r="AW3" t="s">
        <v>413</v>
      </c>
      <c r="AX3" s="7">
        <f t="shared" ref="AX3:AX66" si="26">BD3+BG3+BI3+BK3+BN3+BQ3</f>
        <v>49.172633937877833</v>
      </c>
      <c r="AY3">
        <v>15</v>
      </c>
      <c r="AZ3">
        <v>91.1</v>
      </c>
      <c r="BA3" s="3">
        <f t="shared" ref="BA3:BA66" si="27">DOLLARDE(AZ3,3)</f>
        <v>91.333333333333314</v>
      </c>
      <c r="BB3" s="3">
        <f t="shared" ref="BB3:BB66" si="28">BA3/AY3</f>
        <v>6.0888888888888877</v>
      </c>
      <c r="BC3" s="13">
        <f t="shared" ref="BC3:BC66" si="29">DOLLARFR(BB3,2.9)</f>
        <v>6.0177777777777779</v>
      </c>
      <c r="BD3" s="7">
        <f t="shared" ref="BD3:BD66" si="30">MAX(1,(MIN(10,(((BB3-1)/(6.33-1))*10))))</f>
        <v>9.547633937877837</v>
      </c>
      <c r="BE3">
        <v>8</v>
      </c>
      <c r="BF3" s="3">
        <f t="shared" ref="BF3:BF66" si="31">BE3/AY3</f>
        <v>0.53333333333333333</v>
      </c>
      <c r="BG3" s="7">
        <f t="shared" ref="BG3:BG66" si="32">MAX(0,(MIN(10,(((BF3)/(0.5))*10))))</f>
        <v>10</v>
      </c>
      <c r="BH3">
        <v>1.77</v>
      </c>
      <c r="BI3" s="7">
        <f t="shared" ref="BI3:BI66" si="33">MAX(1,(MIN(10,(((BH3-5)/(2.5-5))*10))))</f>
        <v>10</v>
      </c>
      <c r="BJ3">
        <v>0.83</v>
      </c>
      <c r="BK3" s="7">
        <f t="shared" ref="BK3:BK66" si="34">MAX(1,(MIN(10,(((BJ3-1.5)/(1-1.5))*10))))</f>
        <v>10</v>
      </c>
      <c r="BL3">
        <v>123</v>
      </c>
      <c r="BM3" s="3">
        <f t="shared" ref="BM3:BM66" si="35">BL3/AY3</f>
        <v>8.1999999999999993</v>
      </c>
      <c r="BN3" s="7">
        <f t="shared" ref="BN3:BN66" si="36">MAX(1,(MIN(10,(((BM3-0.5)/(8.5-0.5))*10))))</f>
        <v>9.625</v>
      </c>
      <c r="BO3">
        <v>0</v>
      </c>
      <c r="BP3" s="3">
        <f t="shared" ref="BP3:BP34" si="37">BO3/AY3</f>
        <v>0</v>
      </c>
      <c r="BQ3" s="7">
        <f t="shared" ref="BQ3:BQ34" si="38">MAX(0,(MIN(10,(((BP3)/(0.5))*10))))</f>
        <v>0</v>
      </c>
      <c r="BU3" t="s">
        <v>295</v>
      </c>
      <c r="BV3" s="7">
        <f t="shared" ref="BV3:BV66" si="39">CB3+CE3+CG3+CI3+CL3+CO3</f>
        <v>48.408771106941842</v>
      </c>
      <c r="BW3">
        <v>9</v>
      </c>
      <c r="BX3">
        <v>55</v>
      </c>
      <c r="BY3" s="3">
        <f t="shared" ref="BY3:BY66" si="40">DOLLARDE(BX3,3)</f>
        <v>55</v>
      </c>
      <c r="BZ3" s="3">
        <f t="shared" ref="BZ3:BZ66" si="41">BY3/BW3</f>
        <v>6.1111111111111107</v>
      </c>
      <c r="CA3" s="13">
        <f t="shared" ref="CA3:CA66" si="42">DOLLARFR(BZ3,2.9)</f>
        <v>6.0222222222222221</v>
      </c>
      <c r="CB3" s="7">
        <f t="shared" ref="CB3:CB66" si="43">MAX(1,(MIN(10,(((BZ3-1)/(6.33-1))*10))))</f>
        <v>9.5893266624973936</v>
      </c>
      <c r="CC3">
        <v>4</v>
      </c>
      <c r="CD3" s="3">
        <f t="shared" ref="CD3:CD66" si="44">CC3/BW3</f>
        <v>0.44444444444444442</v>
      </c>
      <c r="CE3" s="7">
        <f t="shared" ref="CE3:CE66" si="45">MAX(0,(MIN(10,(((CD3)/(0.5))*10))))</f>
        <v>8.8888888888888893</v>
      </c>
      <c r="CF3">
        <v>2.4900000000000002</v>
      </c>
      <c r="CG3" s="7">
        <f t="shared" ref="CG3:CG66" si="46">MAX(1,(MIN(10,(((CF3-5)/(2.5-5))*10))))</f>
        <v>10</v>
      </c>
      <c r="CH3">
        <v>0.93</v>
      </c>
      <c r="CI3" s="7">
        <f t="shared" ref="CI3:CI66" si="47">MAX(1,(MIN(10,(((CH3-1.5)/(1-1.5))*10))))</f>
        <v>10</v>
      </c>
      <c r="CJ3">
        <v>76</v>
      </c>
      <c r="CK3" s="3">
        <f t="shared" ref="CK3:CK66" si="48">CJ3/BW3</f>
        <v>8.4444444444444446</v>
      </c>
      <c r="CL3" s="7">
        <f t="shared" ref="CL3:CL66" si="49">MAX(1,(MIN(10,(((CK3-0.5)/(8.5-0.5))*10))))</f>
        <v>9.9305555555555554</v>
      </c>
      <c r="CM3">
        <v>0</v>
      </c>
      <c r="CN3" s="3">
        <f t="shared" ref="CN3:CN66" si="50">CM3/BW3</f>
        <v>0</v>
      </c>
      <c r="CO3" s="7">
        <f t="shared" ref="CO3:CO66" si="51">MAX(0,(MIN(10,(((CN3)/(0.5))*10))))</f>
        <v>0</v>
      </c>
    </row>
    <row r="4" spans="1:93" x14ac:dyDescent="0.25">
      <c r="A4" t="s">
        <v>297</v>
      </c>
      <c r="B4" s="7">
        <f t="shared" si="0"/>
        <v>48.53760266833438</v>
      </c>
      <c r="C4">
        <v>102</v>
      </c>
      <c r="D4">
        <v>639.20000000000005</v>
      </c>
      <c r="E4" s="3">
        <f t="shared" si="1"/>
        <v>639.66666666666686</v>
      </c>
      <c r="F4" s="3">
        <f t="shared" si="2"/>
        <v>6.2712418300653612</v>
      </c>
      <c r="G4" s="13">
        <f t="shared" si="3"/>
        <v>6.0542483660130726</v>
      </c>
      <c r="H4" s="7">
        <f t="shared" si="4"/>
        <v>9.889759531079477</v>
      </c>
      <c r="I4">
        <v>49</v>
      </c>
      <c r="J4" s="3">
        <f t="shared" si="5"/>
        <v>0.48039215686274511</v>
      </c>
      <c r="K4" s="7">
        <f t="shared" si="6"/>
        <v>9.6078431372549016</v>
      </c>
      <c r="L4">
        <v>2.74</v>
      </c>
      <c r="M4" s="7">
        <f t="shared" si="7"/>
        <v>9.0399999999999991</v>
      </c>
      <c r="N4">
        <v>0.98</v>
      </c>
      <c r="O4" s="7">
        <f t="shared" si="8"/>
        <v>10</v>
      </c>
      <c r="P4">
        <v>871</v>
      </c>
      <c r="Q4" s="3">
        <f t="shared" si="9"/>
        <v>8.5392156862745097</v>
      </c>
      <c r="R4" s="7">
        <f t="shared" si="10"/>
        <v>10</v>
      </c>
      <c r="S4">
        <v>0</v>
      </c>
      <c r="T4" s="3">
        <f t="shared" si="11"/>
        <v>0</v>
      </c>
      <c r="U4" s="7">
        <f t="shared" si="12"/>
        <v>0</v>
      </c>
      <c r="X4" t="s">
        <v>408</v>
      </c>
      <c r="Y4" s="7">
        <f t="shared" si="13"/>
        <v>47.505309307900767</v>
      </c>
      <c r="Z4">
        <v>24</v>
      </c>
      <c r="AA4">
        <v>132.19999999999999</v>
      </c>
      <c r="AB4" s="3">
        <f t="shared" si="14"/>
        <v>132.66666666666663</v>
      </c>
      <c r="AC4" s="3">
        <f t="shared" si="15"/>
        <v>5.5277777777777759</v>
      </c>
      <c r="AD4" s="13">
        <f t="shared" si="16"/>
        <v>5.1055555555555552</v>
      </c>
      <c r="AE4" s="7">
        <f t="shared" si="17"/>
        <v>8.4948926412341006</v>
      </c>
      <c r="AF4">
        <v>13</v>
      </c>
      <c r="AG4" s="3">
        <f t="shared" si="18"/>
        <v>0.54166666666666663</v>
      </c>
      <c r="AH4" s="7">
        <f t="shared" si="19"/>
        <v>10</v>
      </c>
      <c r="AI4">
        <v>2.37</v>
      </c>
      <c r="AJ4" s="7">
        <f t="shared" si="20"/>
        <v>10</v>
      </c>
      <c r="AK4">
        <v>0.96</v>
      </c>
      <c r="AL4" s="7">
        <f t="shared" si="21"/>
        <v>10</v>
      </c>
      <c r="AM4">
        <v>185</v>
      </c>
      <c r="AN4" s="3">
        <f t="shared" si="22"/>
        <v>7.708333333333333</v>
      </c>
      <c r="AO4" s="7">
        <f t="shared" si="23"/>
        <v>9.0104166666666661</v>
      </c>
      <c r="AP4">
        <v>0</v>
      </c>
      <c r="AQ4" s="3">
        <f t="shared" si="24"/>
        <v>0</v>
      </c>
      <c r="AR4" s="7">
        <f t="shared" si="25"/>
        <v>0</v>
      </c>
      <c r="AW4" t="s">
        <v>297</v>
      </c>
      <c r="AX4" s="7">
        <f t="shared" si="26"/>
        <v>48.205482332707945</v>
      </c>
      <c r="AY4">
        <v>8</v>
      </c>
      <c r="AZ4">
        <v>49.2</v>
      </c>
      <c r="BA4" s="3">
        <f t="shared" si="27"/>
        <v>49.666666666666679</v>
      </c>
      <c r="BB4" s="3">
        <f t="shared" si="28"/>
        <v>6.2083333333333348</v>
      </c>
      <c r="BC4" s="13">
        <f t="shared" si="29"/>
        <v>6.041666666666667</v>
      </c>
      <c r="BD4" s="7">
        <f t="shared" si="30"/>
        <v>9.7717323327079448</v>
      </c>
      <c r="BE4">
        <v>5</v>
      </c>
      <c r="BF4" s="3">
        <f t="shared" si="31"/>
        <v>0.625</v>
      </c>
      <c r="BG4" s="7">
        <f t="shared" si="32"/>
        <v>10</v>
      </c>
      <c r="BH4">
        <v>2.54</v>
      </c>
      <c r="BI4" s="7">
        <f t="shared" si="33"/>
        <v>9.84</v>
      </c>
      <c r="BJ4">
        <v>0.95</v>
      </c>
      <c r="BK4" s="7">
        <f t="shared" si="34"/>
        <v>10</v>
      </c>
      <c r="BL4">
        <v>59</v>
      </c>
      <c r="BM4" s="3">
        <f t="shared" si="35"/>
        <v>7.375</v>
      </c>
      <c r="BN4" s="7">
        <f t="shared" si="36"/>
        <v>8.59375</v>
      </c>
      <c r="BO4">
        <v>0</v>
      </c>
      <c r="BP4" s="3">
        <f t="shared" si="37"/>
        <v>0</v>
      </c>
      <c r="BQ4" s="7">
        <f t="shared" si="38"/>
        <v>0</v>
      </c>
      <c r="BU4" t="s">
        <v>299</v>
      </c>
      <c r="BV4" s="7">
        <f t="shared" si="39"/>
        <v>43.600932016333736</v>
      </c>
      <c r="BW4">
        <v>17</v>
      </c>
      <c r="BX4">
        <v>103</v>
      </c>
      <c r="BY4" s="3">
        <f t="shared" si="40"/>
        <v>103</v>
      </c>
      <c r="BZ4" s="3">
        <f t="shared" si="41"/>
        <v>6.0588235294117645</v>
      </c>
      <c r="CA4" s="13">
        <f t="shared" si="42"/>
        <v>6.0117647058823529</v>
      </c>
      <c r="CB4" s="7">
        <f t="shared" si="43"/>
        <v>9.4912261339807973</v>
      </c>
      <c r="CC4">
        <v>7</v>
      </c>
      <c r="CD4" s="3">
        <f t="shared" si="44"/>
        <v>0.41176470588235292</v>
      </c>
      <c r="CE4" s="7">
        <f t="shared" si="45"/>
        <v>8.235294117647058</v>
      </c>
      <c r="CF4">
        <v>3.12</v>
      </c>
      <c r="CG4" s="7">
        <f t="shared" si="46"/>
        <v>7.52</v>
      </c>
      <c r="CH4">
        <v>1.04</v>
      </c>
      <c r="CI4" s="7">
        <f t="shared" si="47"/>
        <v>9.1999999999999993</v>
      </c>
      <c r="CJ4">
        <v>133</v>
      </c>
      <c r="CK4" s="3">
        <f t="shared" si="48"/>
        <v>7.8235294117647056</v>
      </c>
      <c r="CL4" s="7">
        <f t="shared" si="49"/>
        <v>9.1544117647058822</v>
      </c>
      <c r="CM4">
        <v>0</v>
      </c>
      <c r="CN4" s="3">
        <f t="shared" si="50"/>
        <v>0</v>
      </c>
      <c r="CO4" s="7">
        <f t="shared" si="51"/>
        <v>0</v>
      </c>
    </row>
    <row r="5" spans="1:93" x14ac:dyDescent="0.25">
      <c r="A5" t="s">
        <v>299</v>
      </c>
      <c r="B5" s="7">
        <f t="shared" si="0"/>
        <v>48.419221125352877</v>
      </c>
      <c r="C5">
        <v>107</v>
      </c>
      <c r="D5">
        <v>667</v>
      </c>
      <c r="E5" s="3">
        <f t="shared" si="1"/>
        <v>667</v>
      </c>
      <c r="F5" s="3">
        <f t="shared" si="2"/>
        <v>6.2336448598130838</v>
      </c>
      <c r="G5" s="13">
        <f t="shared" si="3"/>
        <v>6.0467289719626169</v>
      </c>
      <c r="H5" s="7">
        <f t="shared" si="4"/>
        <v>9.8192211253528772</v>
      </c>
      <c r="I5">
        <v>58</v>
      </c>
      <c r="J5" s="3">
        <f t="shared" si="5"/>
        <v>0.54205607476635509</v>
      </c>
      <c r="K5" s="7">
        <f t="shared" si="6"/>
        <v>10</v>
      </c>
      <c r="L5">
        <v>2.85</v>
      </c>
      <c r="M5" s="7">
        <f t="shared" si="7"/>
        <v>8.6</v>
      </c>
      <c r="N5">
        <v>0.99</v>
      </c>
      <c r="O5" s="7">
        <f t="shared" si="8"/>
        <v>10</v>
      </c>
      <c r="P5">
        <v>939</v>
      </c>
      <c r="Q5" s="3">
        <f t="shared" si="9"/>
        <v>8.7757009345794401</v>
      </c>
      <c r="R5" s="7">
        <f t="shared" si="10"/>
        <v>10</v>
      </c>
      <c r="S5">
        <v>0</v>
      </c>
      <c r="T5" s="3">
        <f t="shared" si="11"/>
        <v>0</v>
      </c>
      <c r="U5" s="7">
        <f t="shared" si="12"/>
        <v>0</v>
      </c>
      <c r="X5" t="s">
        <v>298</v>
      </c>
      <c r="Y5" s="7">
        <f t="shared" si="13"/>
        <v>47.032721682111926</v>
      </c>
      <c r="Z5">
        <v>33</v>
      </c>
      <c r="AA5">
        <v>207.2</v>
      </c>
      <c r="AB5" s="3">
        <f t="shared" si="14"/>
        <v>207.66666666666663</v>
      </c>
      <c r="AC5" s="3">
        <f t="shared" si="15"/>
        <v>6.2929292929292915</v>
      </c>
      <c r="AD5" s="13">
        <f t="shared" si="16"/>
        <v>6.0585858585858583</v>
      </c>
      <c r="AE5" s="7">
        <f t="shared" si="17"/>
        <v>9.9304489548391963</v>
      </c>
      <c r="AF5">
        <v>16</v>
      </c>
      <c r="AG5" s="3">
        <f t="shared" si="18"/>
        <v>0.48484848484848486</v>
      </c>
      <c r="AH5" s="7">
        <f t="shared" si="19"/>
        <v>9.6969696969696972</v>
      </c>
      <c r="AI5">
        <v>2.4700000000000002</v>
      </c>
      <c r="AJ5" s="7">
        <f t="shared" si="20"/>
        <v>10</v>
      </c>
      <c r="AK5">
        <v>0.97</v>
      </c>
      <c r="AL5" s="7">
        <f t="shared" si="21"/>
        <v>10</v>
      </c>
      <c r="AM5">
        <v>212</v>
      </c>
      <c r="AN5" s="3">
        <f t="shared" si="22"/>
        <v>6.4242424242424239</v>
      </c>
      <c r="AO5" s="7">
        <f t="shared" si="23"/>
        <v>7.4053030303030294</v>
      </c>
      <c r="AP5">
        <v>0</v>
      </c>
      <c r="AQ5" s="3">
        <f t="shared" si="24"/>
        <v>0</v>
      </c>
      <c r="AR5" s="7">
        <f t="shared" si="25"/>
        <v>0</v>
      </c>
      <c r="AW5" t="s">
        <v>339</v>
      </c>
      <c r="AX5" s="7">
        <f t="shared" si="26"/>
        <v>47.589285714285715</v>
      </c>
      <c r="AY5">
        <v>14</v>
      </c>
      <c r="AZ5">
        <v>92</v>
      </c>
      <c r="BA5" s="3">
        <f t="shared" si="27"/>
        <v>92</v>
      </c>
      <c r="BB5" s="3">
        <f t="shared" si="28"/>
        <v>6.5714285714285712</v>
      </c>
      <c r="BC5" s="13">
        <f t="shared" si="29"/>
        <v>6.1142857142857139</v>
      </c>
      <c r="BD5" s="7">
        <f t="shared" si="30"/>
        <v>10</v>
      </c>
      <c r="BE5">
        <v>8</v>
      </c>
      <c r="BF5" s="3">
        <f t="shared" si="31"/>
        <v>0.5714285714285714</v>
      </c>
      <c r="BG5" s="7">
        <f t="shared" si="32"/>
        <v>10</v>
      </c>
      <c r="BH5">
        <v>2.25</v>
      </c>
      <c r="BI5" s="7">
        <f t="shared" si="33"/>
        <v>10</v>
      </c>
      <c r="BJ5">
        <v>0.95</v>
      </c>
      <c r="BK5" s="7">
        <f t="shared" si="34"/>
        <v>10</v>
      </c>
      <c r="BL5">
        <v>92</v>
      </c>
      <c r="BM5" s="3">
        <f t="shared" si="35"/>
        <v>6.5714285714285712</v>
      </c>
      <c r="BN5" s="7">
        <f t="shared" si="36"/>
        <v>7.5892857142857135</v>
      </c>
      <c r="BO5">
        <v>0</v>
      </c>
      <c r="BP5" s="3">
        <f t="shared" si="37"/>
        <v>0</v>
      </c>
      <c r="BQ5" s="7">
        <f t="shared" si="38"/>
        <v>0</v>
      </c>
      <c r="BU5" t="s">
        <v>314</v>
      </c>
      <c r="BV5" s="7">
        <f t="shared" si="39"/>
        <v>43.034373827392116</v>
      </c>
      <c r="BW5">
        <v>16</v>
      </c>
      <c r="BX5">
        <v>97</v>
      </c>
      <c r="BY5" s="3">
        <f t="shared" si="40"/>
        <v>97</v>
      </c>
      <c r="BZ5" s="3">
        <f t="shared" si="41"/>
        <v>6.0625</v>
      </c>
      <c r="CA5" s="13">
        <f t="shared" si="42"/>
        <v>6.0125000000000002</v>
      </c>
      <c r="CB5" s="7">
        <f t="shared" si="43"/>
        <v>9.4981238273921207</v>
      </c>
      <c r="CC5">
        <v>7</v>
      </c>
      <c r="CD5" s="3">
        <f t="shared" si="44"/>
        <v>0.4375</v>
      </c>
      <c r="CE5" s="7">
        <f t="shared" si="45"/>
        <v>8.75</v>
      </c>
      <c r="CF5">
        <v>3.13</v>
      </c>
      <c r="CG5" s="7">
        <f t="shared" si="46"/>
        <v>7.48</v>
      </c>
      <c r="CH5">
        <v>1.08</v>
      </c>
      <c r="CI5" s="7">
        <f t="shared" si="47"/>
        <v>8.3999999999999986</v>
      </c>
      <c r="CJ5">
        <v>122</v>
      </c>
      <c r="CK5" s="3">
        <f t="shared" si="48"/>
        <v>7.625</v>
      </c>
      <c r="CL5" s="7">
        <f t="shared" si="49"/>
        <v>8.90625</v>
      </c>
      <c r="CM5">
        <v>0</v>
      </c>
      <c r="CN5" s="3">
        <f t="shared" si="50"/>
        <v>0</v>
      </c>
      <c r="CO5" s="7">
        <f t="shared" si="51"/>
        <v>0</v>
      </c>
    </row>
    <row r="6" spans="1:93" x14ac:dyDescent="0.25">
      <c r="A6" t="s">
        <v>295</v>
      </c>
      <c r="B6" s="7">
        <f t="shared" si="0"/>
        <v>47.032967032967036</v>
      </c>
      <c r="C6">
        <v>91</v>
      </c>
      <c r="D6">
        <v>581</v>
      </c>
      <c r="E6" s="3">
        <f t="shared" si="1"/>
        <v>581</v>
      </c>
      <c r="F6" s="3">
        <f t="shared" si="2"/>
        <v>6.384615384615385</v>
      </c>
      <c r="G6" s="13">
        <f t="shared" si="3"/>
        <v>6.0769230769230766</v>
      </c>
      <c r="H6" s="7">
        <f t="shared" si="4"/>
        <v>10</v>
      </c>
      <c r="I6">
        <v>32</v>
      </c>
      <c r="J6" s="3">
        <f t="shared" si="5"/>
        <v>0.35164835164835168</v>
      </c>
      <c r="K6" s="7">
        <f t="shared" si="6"/>
        <v>7.0329670329670337</v>
      </c>
      <c r="L6">
        <v>1.94</v>
      </c>
      <c r="M6" s="7">
        <f t="shared" si="7"/>
        <v>10</v>
      </c>
      <c r="N6">
        <v>0.88</v>
      </c>
      <c r="O6" s="7">
        <f t="shared" si="8"/>
        <v>10</v>
      </c>
      <c r="P6">
        <v>774</v>
      </c>
      <c r="Q6" s="3">
        <f t="shared" si="9"/>
        <v>8.5054945054945055</v>
      </c>
      <c r="R6" s="7">
        <f t="shared" si="10"/>
        <v>10</v>
      </c>
      <c r="S6">
        <v>0</v>
      </c>
      <c r="T6" s="3">
        <f t="shared" si="11"/>
        <v>0</v>
      </c>
      <c r="U6" s="7">
        <f t="shared" si="12"/>
        <v>0</v>
      </c>
      <c r="X6" t="s">
        <v>314</v>
      </c>
      <c r="Y6" s="7">
        <f t="shared" si="13"/>
        <v>46.992428303403912</v>
      </c>
      <c r="Z6">
        <v>28</v>
      </c>
      <c r="AA6">
        <v>167</v>
      </c>
      <c r="AB6" s="3">
        <f t="shared" si="14"/>
        <v>167</v>
      </c>
      <c r="AC6" s="3">
        <f t="shared" si="15"/>
        <v>5.9642857142857144</v>
      </c>
      <c r="AD6" s="13">
        <f t="shared" si="16"/>
        <v>5.1928571428571431</v>
      </c>
      <c r="AE6" s="7">
        <f t="shared" si="17"/>
        <v>9.313856874832485</v>
      </c>
      <c r="AF6">
        <v>11</v>
      </c>
      <c r="AG6" s="3">
        <f t="shared" si="18"/>
        <v>0.39285714285714285</v>
      </c>
      <c r="AH6" s="7">
        <f t="shared" si="19"/>
        <v>7.8571428571428568</v>
      </c>
      <c r="AI6">
        <v>2.4300000000000002</v>
      </c>
      <c r="AJ6" s="7">
        <f t="shared" si="20"/>
        <v>10</v>
      </c>
      <c r="AK6">
        <v>0.94</v>
      </c>
      <c r="AL6" s="7">
        <f t="shared" si="21"/>
        <v>10</v>
      </c>
      <c r="AM6">
        <v>234</v>
      </c>
      <c r="AN6" s="3">
        <f t="shared" si="22"/>
        <v>8.3571428571428577</v>
      </c>
      <c r="AO6" s="7">
        <f t="shared" si="23"/>
        <v>9.821428571428573</v>
      </c>
      <c r="AP6">
        <v>0</v>
      </c>
      <c r="AQ6" s="3">
        <f t="shared" si="24"/>
        <v>0</v>
      </c>
      <c r="AR6" s="7">
        <f t="shared" si="25"/>
        <v>0</v>
      </c>
      <c r="AW6" t="s">
        <v>314</v>
      </c>
      <c r="AX6" s="7">
        <f t="shared" si="26"/>
        <v>47.584232332707941</v>
      </c>
      <c r="AY6">
        <v>16</v>
      </c>
      <c r="AZ6">
        <v>99.1</v>
      </c>
      <c r="BA6" s="3">
        <f t="shared" si="27"/>
        <v>99.333333333333314</v>
      </c>
      <c r="BB6" s="3">
        <f t="shared" si="28"/>
        <v>6.2083333333333321</v>
      </c>
      <c r="BC6" s="13">
        <f t="shared" si="29"/>
        <v>6.0416666666666661</v>
      </c>
      <c r="BD6" s="7">
        <f t="shared" si="30"/>
        <v>9.7717323327079395</v>
      </c>
      <c r="BE6">
        <v>7</v>
      </c>
      <c r="BF6" s="3">
        <f t="shared" si="31"/>
        <v>0.4375</v>
      </c>
      <c r="BG6" s="7">
        <f t="shared" si="32"/>
        <v>8.75</v>
      </c>
      <c r="BH6">
        <v>2.36</v>
      </c>
      <c r="BI6" s="7">
        <f t="shared" si="33"/>
        <v>10</v>
      </c>
      <c r="BJ6">
        <v>0.92</v>
      </c>
      <c r="BK6" s="7">
        <f t="shared" si="34"/>
        <v>10</v>
      </c>
      <c r="BL6">
        <v>124</v>
      </c>
      <c r="BM6" s="3">
        <f t="shared" si="35"/>
        <v>7.75</v>
      </c>
      <c r="BN6" s="7">
        <f t="shared" si="36"/>
        <v>9.0625</v>
      </c>
      <c r="BO6">
        <v>0</v>
      </c>
      <c r="BP6" s="3">
        <f t="shared" si="37"/>
        <v>0</v>
      </c>
      <c r="BQ6" s="7">
        <f t="shared" si="38"/>
        <v>0</v>
      </c>
      <c r="BU6" t="s">
        <v>31</v>
      </c>
      <c r="BV6" s="7">
        <f t="shared" si="39"/>
        <v>41.599040025015633</v>
      </c>
      <c r="BW6">
        <v>15</v>
      </c>
      <c r="BX6">
        <v>88</v>
      </c>
      <c r="BY6" s="3">
        <f t="shared" si="40"/>
        <v>88</v>
      </c>
      <c r="BZ6" s="3">
        <f t="shared" si="41"/>
        <v>5.8666666666666663</v>
      </c>
      <c r="CA6" s="13">
        <f t="shared" si="42"/>
        <v>5.1733333333333329</v>
      </c>
      <c r="CB6" s="7">
        <f t="shared" si="43"/>
        <v>9.1307066916823008</v>
      </c>
      <c r="CC6">
        <v>6</v>
      </c>
      <c r="CD6" s="3">
        <f t="shared" si="44"/>
        <v>0.4</v>
      </c>
      <c r="CE6" s="7">
        <f t="shared" si="45"/>
        <v>8</v>
      </c>
      <c r="CF6">
        <v>3.11</v>
      </c>
      <c r="CG6" s="7">
        <f t="shared" si="46"/>
        <v>7.5600000000000005</v>
      </c>
      <c r="CH6">
        <v>1.0900000000000001</v>
      </c>
      <c r="CI6" s="7">
        <f t="shared" si="47"/>
        <v>8.1999999999999993</v>
      </c>
      <c r="CJ6">
        <v>112</v>
      </c>
      <c r="CK6" s="3">
        <f t="shared" si="48"/>
        <v>7.4666666666666668</v>
      </c>
      <c r="CL6" s="7">
        <f t="shared" si="49"/>
        <v>8.7083333333333339</v>
      </c>
      <c r="CM6">
        <v>0</v>
      </c>
      <c r="CN6" s="3">
        <f t="shared" si="50"/>
        <v>0</v>
      </c>
      <c r="CO6" s="7">
        <f t="shared" si="51"/>
        <v>0</v>
      </c>
    </row>
    <row r="7" spans="1:93" x14ac:dyDescent="0.25">
      <c r="A7" t="s">
        <v>302</v>
      </c>
      <c r="B7" s="7">
        <f t="shared" si="0"/>
        <v>43.993130440720861</v>
      </c>
      <c r="C7">
        <v>87</v>
      </c>
      <c r="D7">
        <v>519.20000000000005</v>
      </c>
      <c r="E7" s="3">
        <f t="shared" si="1"/>
        <v>519.66666666666686</v>
      </c>
      <c r="F7" s="3">
        <f t="shared" si="2"/>
        <v>5.9731800766283545</v>
      </c>
      <c r="G7" s="13">
        <f t="shared" si="3"/>
        <v>5.1946360153256705</v>
      </c>
      <c r="H7" s="7">
        <f t="shared" si="4"/>
        <v>9.3305442338243054</v>
      </c>
      <c r="I7">
        <v>41</v>
      </c>
      <c r="J7" s="3">
        <f t="shared" si="5"/>
        <v>0.47126436781609193</v>
      </c>
      <c r="K7" s="7">
        <f t="shared" si="6"/>
        <v>9.4252873563218387</v>
      </c>
      <c r="L7">
        <v>2.96</v>
      </c>
      <c r="M7" s="7">
        <f t="shared" si="7"/>
        <v>8.16</v>
      </c>
      <c r="N7">
        <v>1.01</v>
      </c>
      <c r="O7" s="7">
        <f t="shared" si="8"/>
        <v>9.8000000000000007</v>
      </c>
      <c r="P7">
        <v>550</v>
      </c>
      <c r="Q7" s="3">
        <f t="shared" si="9"/>
        <v>6.3218390804597702</v>
      </c>
      <c r="R7" s="7">
        <f t="shared" si="10"/>
        <v>7.2772988505747129</v>
      </c>
      <c r="S7">
        <v>0</v>
      </c>
      <c r="T7" s="3">
        <f t="shared" si="11"/>
        <v>0</v>
      </c>
      <c r="U7" s="7">
        <f t="shared" si="12"/>
        <v>0</v>
      </c>
      <c r="X7" t="s">
        <v>310</v>
      </c>
      <c r="Y7" s="7">
        <f t="shared" si="13"/>
        <v>46.453437500000007</v>
      </c>
      <c r="Z7">
        <v>32</v>
      </c>
      <c r="AA7">
        <v>213.1</v>
      </c>
      <c r="AB7" s="3">
        <f t="shared" si="14"/>
        <v>213.33333333333331</v>
      </c>
      <c r="AC7" s="3">
        <f t="shared" si="15"/>
        <v>6.6666666666666661</v>
      </c>
      <c r="AD7" s="13">
        <f t="shared" si="16"/>
        <v>6.1333333333333329</v>
      </c>
      <c r="AE7" s="7">
        <f t="shared" si="17"/>
        <v>10</v>
      </c>
      <c r="AF7">
        <v>14</v>
      </c>
      <c r="AG7" s="3">
        <f t="shared" si="18"/>
        <v>0.4375</v>
      </c>
      <c r="AH7" s="7">
        <f t="shared" si="19"/>
        <v>8.75</v>
      </c>
      <c r="AI7">
        <v>2.78</v>
      </c>
      <c r="AJ7" s="7">
        <f t="shared" si="20"/>
        <v>8.8800000000000008</v>
      </c>
      <c r="AK7">
        <v>1.01</v>
      </c>
      <c r="AL7" s="7">
        <f t="shared" si="21"/>
        <v>9.8000000000000007</v>
      </c>
      <c r="AM7">
        <v>247</v>
      </c>
      <c r="AN7" s="3">
        <f t="shared" si="22"/>
        <v>7.71875</v>
      </c>
      <c r="AO7" s="7">
        <f t="shared" si="23"/>
        <v>9.0234375</v>
      </c>
      <c r="AP7">
        <v>0</v>
      </c>
      <c r="AQ7" s="3">
        <f t="shared" si="24"/>
        <v>0</v>
      </c>
      <c r="AR7" s="7">
        <f t="shared" si="25"/>
        <v>0</v>
      </c>
      <c r="AW7" t="s">
        <v>31</v>
      </c>
      <c r="AX7" s="7">
        <f t="shared" si="26"/>
        <v>46.970117621590411</v>
      </c>
      <c r="AY7">
        <v>13</v>
      </c>
      <c r="AZ7">
        <v>74</v>
      </c>
      <c r="BA7" s="3">
        <f t="shared" si="27"/>
        <v>74</v>
      </c>
      <c r="BB7" s="3">
        <f t="shared" si="28"/>
        <v>5.6923076923076925</v>
      </c>
      <c r="BC7" s="13">
        <f t="shared" si="29"/>
        <v>5.1384615384615389</v>
      </c>
      <c r="BD7" s="7">
        <f t="shared" si="30"/>
        <v>8.8035791600519548</v>
      </c>
      <c r="BE7">
        <v>7</v>
      </c>
      <c r="BF7" s="3">
        <f t="shared" si="31"/>
        <v>0.53846153846153844</v>
      </c>
      <c r="BG7" s="7">
        <f t="shared" si="32"/>
        <v>10</v>
      </c>
      <c r="BH7">
        <v>2.68</v>
      </c>
      <c r="BI7" s="7">
        <f t="shared" si="33"/>
        <v>9.2799999999999994</v>
      </c>
      <c r="BJ7">
        <v>1.01</v>
      </c>
      <c r="BK7" s="7">
        <f t="shared" si="34"/>
        <v>9.8000000000000007</v>
      </c>
      <c r="BL7">
        <v>101</v>
      </c>
      <c r="BM7" s="3">
        <f t="shared" si="35"/>
        <v>7.7692307692307692</v>
      </c>
      <c r="BN7" s="7">
        <f t="shared" si="36"/>
        <v>9.0865384615384617</v>
      </c>
      <c r="BO7">
        <v>0</v>
      </c>
      <c r="BP7" s="3">
        <f t="shared" si="37"/>
        <v>0</v>
      </c>
      <c r="BQ7" s="7">
        <f t="shared" si="38"/>
        <v>0</v>
      </c>
      <c r="BU7" t="s">
        <v>413</v>
      </c>
      <c r="BV7" s="7">
        <f t="shared" si="39"/>
        <v>40.965550343964978</v>
      </c>
      <c r="BW7">
        <v>15</v>
      </c>
      <c r="BX7">
        <v>86</v>
      </c>
      <c r="BY7" s="3">
        <f t="shared" si="40"/>
        <v>86</v>
      </c>
      <c r="BZ7" s="3">
        <f t="shared" si="41"/>
        <v>5.7333333333333334</v>
      </c>
      <c r="CA7" s="13">
        <f t="shared" si="42"/>
        <v>5.1466666666666665</v>
      </c>
      <c r="CB7" s="7">
        <f t="shared" si="43"/>
        <v>8.8805503439649787</v>
      </c>
      <c r="CC7">
        <v>6</v>
      </c>
      <c r="CD7" s="3">
        <f t="shared" si="44"/>
        <v>0.4</v>
      </c>
      <c r="CE7" s="7">
        <f t="shared" si="45"/>
        <v>8</v>
      </c>
      <c r="CF7">
        <v>3.01</v>
      </c>
      <c r="CG7" s="7">
        <f t="shared" si="46"/>
        <v>7.9600000000000009</v>
      </c>
      <c r="CH7">
        <v>1.1000000000000001</v>
      </c>
      <c r="CI7" s="7">
        <f t="shared" si="47"/>
        <v>7.9999999999999982</v>
      </c>
      <c r="CJ7">
        <v>105</v>
      </c>
      <c r="CK7" s="3">
        <f t="shared" si="48"/>
        <v>7</v>
      </c>
      <c r="CL7" s="7">
        <f t="shared" si="49"/>
        <v>8.125</v>
      </c>
      <c r="CM7">
        <v>0</v>
      </c>
      <c r="CN7" s="3">
        <f t="shared" si="50"/>
        <v>0</v>
      </c>
      <c r="CO7" s="7">
        <f t="shared" si="51"/>
        <v>0</v>
      </c>
    </row>
    <row r="8" spans="1:93" x14ac:dyDescent="0.25">
      <c r="A8" t="s">
        <v>298</v>
      </c>
      <c r="B8" s="7">
        <f t="shared" si="0"/>
        <v>43.725788979954572</v>
      </c>
      <c r="C8">
        <v>95</v>
      </c>
      <c r="D8">
        <v>564</v>
      </c>
      <c r="E8" s="3">
        <f t="shared" si="1"/>
        <v>564</v>
      </c>
      <c r="F8" s="3">
        <f t="shared" si="2"/>
        <v>5.9368421052631577</v>
      </c>
      <c r="G8" s="13">
        <f t="shared" si="3"/>
        <v>5.1873684210526312</v>
      </c>
      <c r="H8" s="7">
        <f t="shared" si="4"/>
        <v>9.2623679273229982</v>
      </c>
      <c r="I8">
        <v>39</v>
      </c>
      <c r="J8" s="3">
        <f t="shared" si="5"/>
        <v>0.41052631578947368</v>
      </c>
      <c r="K8" s="7">
        <f t="shared" si="6"/>
        <v>8.2105263157894743</v>
      </c>
      <c r="L8">
        <v>2.82</v>
      </c>
      <c r="M8" s="7">
        <f t="shared" si="7"/>
        <v>8.7200000000000006</v>
      </c>
      <c r="N8">
        <v>0.99</v>
      </c>
      <c r="O8" s="7">
        <f t="shared" si="8"/>
        <v>10</v>
      </c>
      <c r="P8">
        <v>620</v>
      </c>
      <c r="Q8" s="3">
        <f t="shared" si="9"/>
        <v>6.5263157894736841</v>
      </c>
      <c r="R8" s="7">
        <f t="shared" si="10"/>
        <v>7.5328947368421053</v>
      </c>
      <c r="S8">
        <v>0</v>
      </c>
      <c r="T8" s="3">
        <f t="shared" si="11"/>
        <v>0</v>
      </c>
      <c r="U8" s="7">
        <f t="shared" si="12"/>
        <v>0</v>
      </c>
      <c r="X8" t="s">
        <v>299</v>
      </c>
      <c r="Y8" s="7">
        <f t="shared" si="13"/>
        <v>44.844248488638726</v>
      </c>
      <c r="Z8">
        <v>30</v>
      </c>
      <c r="AA8">
        <v>181.1</v>
      </c>
      <c r="AB8" s="3">
        <f t="shared" si="14"/>
        <v>181.33333333333331</v>
      </c>
      <c r="AC8" s="3">
        <f t="shared" si="15"/>
        <v>6.0444444444444434</v>
      </c>
      <c r="AD8" s="13">
        <f t="shared" si="16"/>
        <v>6.0088888888888885</v>
      </c>
      <c r="AE8" s="7">
        <f t="shared" si="17"/>
        <v>9.4642484886387308</v>
      </c>
      <c r="AF8">
        <v>16</v>
      </c>
      <c r="AG8" s="3">
        <f t="shared" si="18"/>
        <v>0.53333333333333333</v>
      </c>
      <c r="AH8" s="7">
        <f t="shared" si="19"/>
        <v>10</v>
      </c>
      <c r="AI8">
        <v>3.23</v>
      </c>
      <c r="AJ8" s="7">
        <f t="shared" si="20"/>
        <v>7.08</v>
      </c>
      <c r="AK8">
        <v>1.06</v>
      </c>
      <c r="AL8" s="7">
        <f t="shared" si="21"/>
        <v>8.7999999999999989</v>
      </c>
      <c r="AM8">
        <v>243</v>
      </c>
      <c r="AN8" s="3">
        <f t="shared" si="22"/>
        <v>8.1</v>
      </c>
      <c r="AO8" s="7">
        <f t="shared" si="23"/>
        <v>9.5</v>
      </c>
      <c r="AP8">
        <v>0</v>
      </c>
      <c r="AQ8" s="3">
        <f t="shared" si="24"/>
        <v>0</v>
      </c>
      <c r="AR8" s="7">
        <f t="shared" si="25"/>
        <v>0</v>
      </c>
      <c r="AW8" t="s">
        <v>317</v>
      </c>
      <c r="AX8" s="7">
        <f t="shared" si="26"/>
        <v>46.953125</v>
      </c>
      <c r="AY8">
        <v>16</v>
      </c>
      <c r="AZ8">
        <v>115.1</v>
      </c>
      <c r="BA8" s="3">
        <f t="shared" si="27"/>
        <v>115.33333333333331</v>
      </c>
      <c r="BB8" s="3">
        <f t="shared" si="28"/>
        <v>7.2083333333333321</v>
      </c>
      <c r="BC8" s="13">
        <f t="shared" si="29"/>
        <v>7.0416666666666661</v>
      </c>
      <c r="BD8" s="7">
        <f t="shared" si="30"/>
        <v>10</v>
      </c>
      <c r="BE8">
        <v>8</v>
      </c>
      <c r="BF8" s="3">
        <f t="shared" si="31"/>
        <v>0.5</v>
      </c>
      <c r="BG8" s="7">
        <f t="shared" si="32"/>
        <v>10</v>
      </c>
      <c r="BH8">
        <v>1.95</v>
      </c>
      <c r="BI8" s="7">
        <f t="shared" si="33"/>
        <v>10</v>
      </c>
      <c r="BJ8">
        <v>0.95</v>
      </c>
      <c r="BK8" s="7">
        <f t="shared" si="34"/>
        <v>10</v>
      </c>
      <c r="BL8">
        <v>97</v>
      </c>
      <c r="BM8" s="3">
        <f t="shared" si="35"/>
        <v>6.0625</v>
      </c>
      <c r="BN8" s="7">
        <f t="shared" si="36"/>
        <v>6.953125</v>
      </c>
      <c r="BO8">
        <v>0</v>
      </c>
      <c r="BP8" s="3">
        <f t="shared" si="37"/>
        <v>0</v>
      </c>
      <c r="BQ8" s="7">
        <f t="shared" si="38"/>
        <v>0</v>
      </c>
      <c r="BU8" t="s">
        <v>296</v>
      </c>
      <c r="BV8" s="7">
        <f t="shared" si="39"/>
        <v>40.245000000000005</v>
      </c>
      <c r="BW8">
        <v>15</v>
      </c>
      <c r="BX8">
        <v>96</v>
      </c>
      <c r="BY8" s="3">
        <f t="shared" si="40"/>
        <v>96</v>
      </c>
      <c r="BZ8" s="3">
        <f t="shared" si="41"/>
        <v>6.4</v>
      </c>
      <c r="CA8" s="13">
        <f t="shared" si="42"/>
        <v>6.08</v>
      </c>
      <c r="CB8" s="7">
        <f t="shared" si="43"/>
        <v>10</v>
      </c>
      <c r="CC8">
        <v>6</v>
      </c>
      <c r="CD8" s="3">
        <f t="shared" si="44"/>
        <v>0.4</v>
      </c>
      <c r="CE8" s="7">
        <f t="shared" si="45"/>
        <v>8</v>
      </c>
      <c r="CF8">
        <v>3.52</v>
      </c>
      <c r="CG8" s="7">
        <f t="shared" si="46"/>
        <v>5.92</v>
      </c>
      <c r="CH8">
        <v>1.0900000000000001</v>
      </c>
      <c r="CI8" s="7">
        <f t="shared" si="47"/>
        <v>8.1999999999999993</v>
      </c>
      <c r="CJ8">
        <v>105</v>
      </c>
      <c r="CK8" s="3">
        <f t="shared" si="48"/>
        <v>7</v>
      </c>
      <c r="CL8" s="7">
        <f t="shared" si="49"/>
        <v>8.125</v>
      </c>
      <c r="CM8">
        <v>0</v>
      </c>
      <c r="CN8" s="3">
        <f t="shared" si="50"/>
        <v>0</v>
      </c>
      <c r="CO8" s="7">
        <f t="shared" si="51"/>
        <v>0</v>
      </c>
    </row>
    <row r="9" spans="1:93" x14ac:dyDescent="0.25">
      <c r="A9" t="s">
        <v>311</v>
      </c>
      <c r="B9" s="7">
        <f t="shared" si="0"/>
        <v>43.096934974603023</v>
      </c>
      <c r="C9">
        <v>82</v>
      </c>
      <c r="D9">
        <v>503</v>
      </c>
      <c r="E9" s="3">
        <f t="shared" si="1"/>
        <v>503</v>
      </c>
      <c r="F9" s="3">
        <f t="shared" si="2"/>
        <v>6.1341463414634143</v>
      </c>
      <c r="G9" s="13">
        <f t="shared" si="3"/>
        <v>6.0268292682926825</v>
      </c>
      <c r="H9" s="7">
        <f t="shared" si="4"/>
        <v>9.6325447307005891</v>
      </c>
      <c r="I9">
        <v>41</v>
      </c>
      <c r="J9" s="3">
        <f t="shared" si="5"/>
        <v>0.5</v>
      </c>
      <c r="K9" s="7">
        <f t="shared" si="6"/>
        <v>10</v>
      </c>
      <c r="L9">
        <v>3.29</v>
      </c>
      <c r="M9" s="7">
        <f t="shared" si="7"/>
        <v>6.84</v>
      </c>
      <c r="N9">
        <v>1.1200000000000001</v>
      </c>
      <c r="O9" s="7">
        <f t="shared" si="8"/>
        <v>7.5999999999999979</v>
      </c>
      <c r="P9">
        <v>633</v>
      </c>
      <c r="Q9" s="3">
        <f t="shared" si="9"/>
        <v>7.7195121951219514</v>
      </c>
      <c r="R9" s="7">
        <f t="shared" si="10"/>
        <v>9.0243902439024399</v>
      </c>
      <c r="S9">
        <v>0</v>
      </c>
      <c r="T9" s="3">
        <f t="shared" si="11"/>
        <v>0</v>
      </c>
      <c r="U9" s="7">
        <f t="shared" si="12"/>
        <v>0</v>
      </c>
      <c r="X9" t="s">
        <v>344</v>
      </c>
      <c r="Y9" s="7">
        <f t="shared" si="13"/>
        <v>44.486536898061289</v>
      </c>
      <c r="Z9">
        <v>32</v>
      </c>
      <c r="AA9">
        <v>193.1</v>
      </c>
      <c r="AB9" s="3">
        <f t="shared" si="14"/>
        <v>193.33333333333331</v>
      </c>
      <c r="AC9" s="3">
        <f t="shared" si="15"/>
        <v>6.0416666666666661</v>
      </c>
      <c r="AD9" s="13">
        <f t="shared" si="16"/>
        <v>6.0083333333333329</v>
      </c>
      <c r="AE9" s="7">
        <f t="shared" si="17"/>
        <v>9.4590368980612869</v>
      </c>
      <c r="AF9">
        <v>13</v>
      </c>
      <c r="AG9" s="3">
        <f t="shared" si="18"/>
        <v>0.40625</v>
      </c>
      <c r="AH9" s="7">
        <f t="shared" si="19"/>
        <v>8.125</v>
      </c>
      <c r="AI9">
        <v>2.84</v>
      </c>
      <c r="AJ9" s="7">
        <f t="shared" si="20"/>
        <v>8.64</v>
      </c>
      <c r="AK9">
        <v>1.04</v>
      </c>
      <c r="AL9" s="7">
        <f t="shared" si="21"/>
        <v>9.1999999999999993</v>
      </c>
      <c r="AM9">
        <v>248</v>
      </c>
      <c r="AN9" s="3">
        <f t="shared" si="22"/>
        <v>7.75</v>
      </c>
      <c r="AO9" s="7">
        <f t="shared" si="23"/>
        <v>9.0625</v>
      </c>
      <c r="AP9">
        <v>0</v>
      </c>
      <c r="AQ9" s="3">
        <f t="shared" si="24"/>
        <v>0</v>
      </c>
      <c r="AR9" s="7">
        <f t="shared" si="25"/>
        <v>0</v>
      </c>
      <c r="AW9" t="s">
        <v>296</v>
      </c>
      <c r="AX9" s="7">
        <f t="shared" si="26"/>
        <v>46.875</v>
      </c>
      <c r="AY9">
        <v>15</v>
      </c>
      <c r="AZ9">
        <v>97.1</v>
      </c>
      <c r="BA9" s="3">
        <f t="shared" si="27"/>
        <v>97.333333333333314</v>
      </c>
      <c r="BB9" s="3">
        <f t="shared" si="28"/>
        <v>6.488888888888888</v>
      </c>
      <c r="BC9" s="13">
        <f t="shared" si="29"/>
        <v>6.097777777777778</v>
      </c>
      <c r="BD9" s="7">
        <f t="shared" si="30"/>
        <v>10</v>
      </c>
      <c r="BE9">
        <v>10</v>
      </c>
      <c r="BF9" s="3">
        <f t="shared" si="31"/>
        <v>0.66666666666666663</v>
      </c>
      <c r="BG9" s="7">
        <f t="shared" si="32"/>
        <v>10</v>
      </c>
      <c r="BH9">
        <v>2.0299999999999998</v>
      </c>
      <c r="BI9" s="7">
        <f t="shared" si="33"/>
        <v>10</v>
      </c>
      <c r="BJ9">
        <v>0.83</v>
      </c>
      <c r="BK9" s="7">
        <f t="shared" si="34"/>
        <v>10</v>
      </c>
      <c r="BL9">
        <v>90</v>
      </c>
      <c r="BM9" s="3">
        <f t="shared" si="35"/>
        <v>6</v>
      </c>
      <c r="BN9" s="7">
        <f t="shared" si="36"/>
        <v>6.875</v>
      </c>
      <c r="BO9">
        <v>0</v>
      </c>
      <c r="BP9" s="3">
        <f t="shared" si="37"/>
        <v>0</v>
      </c>
      <c r="BQ9" s="7">
        <f t="shared" si="38"/>
        <v>0</v>
      </c>
      <c r="BU9" t="s">
        <v>297</v>
      </c>
      <c r="BV9" s="7">
        <f t="shared" si="39"/>
        <v>39.992670865719646</v>
      </c>
      <c r="BW9">
        <v>14</v>
      </c>
      <c r="BX9">
        <v>80</v>
      </c>
      <c r="BY9" s="3">
        <f t="shared" si="40"/>
        <v>80</v>
      </c>
      <c r="BZ9" s="3">
        <f t="shared" si="41"/>
        <v>5.7142857142857144</v>
      </c>
      <c r="CA9" s="13">
        <f t="shared" si="42"/>
        <v>5.1428571428571432</v>
      </c>
      <c r="CB9" s="7">
        <f t="shared" si="43"/>
        <v>8.8448137228625043</v>
      </c>
      <c r="CC9">
        <v>5</v>
      </c>
      <c r="CD9" s="3">
        <f t="shared" si="44"/>
        <v>0.35714285714285715</v>
      </c>
      <c r="CE9" s="7">
        <f t="shared" si="45"/>
        <v>7.1428571428571432</v>
      </c>
      <c r="CF9">
        <v>3.28</v>
      </c>
      <c r="CG9" s="7">
        <f t="shared" si="46"/>
        <v>6.8800000000000008</v>
      </c>
      <c r="CH9">
        <v>1.05</v>
      </c>
      <c r="CI9" s="7">
        <f t="shared" si="47"/>
        <v>9</v>
      </c>
      <c r="CJ9">
        <v>98</v>
      </c>
      <c r="CK9" s="3">
        <f t="shared" si="48"/>
        <v>7</v>
      </c>
      <c r="CL9" s="7">
        <f t="shared" si="49"/>
        <v>8.125</v>
      </c>
      <c r="CM9">
        <v>0</v>
      </c>
      <c r="CN9" s="3">
        <f t="shared" si="50"/>
        <v>0</v>
      </c>
      <c r="CO9" s="7">
        <f t="shared" si="51"/>
        <v>0</v>
      </c>
    </row>
    <row r="10" spans="1:93" x14ac:dyDescent="0.25">
      <c r="A10" t="s">
        <v>306</v>
      </c>
      <c r="B10" s="7">
        <f t="shared" si="0"/>
        <v>43.092566204287522</v>
      </c>
      <c r="C10">
        <v>61</v>
      </c>
      <c r="D10">
        <v>348</v>
      </c>
      <c r="E10" s="3">
        <f t="shared" si="1"/>
        <v>348</v>
      </c>
      <c r="F10" s="3">
        <f t="shared" si="2"/>
        <v>5.7049180327868854</v>
      </c>
      <c r="G10" s="13">
        <f t="shared" si="3"/>
        <v>5.1409836065573771</v>
      </c>
      <c r="H10" s="7">
        <f t="shared" si="4"/>
        <v>8.827238335435057</v>
      </c>
      <c r="I10">
        <v>23</v>
      </c>
      <c r="J10" s="3">
        <f t="shared" si="5"/>
        <v>0.37704918032786883</v>
      </c>
      <c r="K10" s="7">
        <f t="shared" si="6"/>
        <v>7.5409836065573765</v>
      </c>
      <c r="L10">
        <v>3.21</v>
      </c>
      <c r="M10" s="7">
        <f t="shared" si="7"/>
        <v>7.16</v>
      </c>
      <c r="N10">
        <v>1.01</v>
      </c>
      <c r="O10" s="7">
        <f t="shared" si="8"/>
        <v>9.8000000000000007</v>
      </c>
      <c r="P10">
        <v>507</v>
      </c>
      <c r="Q10" s="3">
        <f t="shared" si="9"/>
        <v>8.3114754098360653</v>
      </c>
      <c r="R10" s="7">
        <f t="shared" si="10"/>
        <v>9.7643442622950811</v>
      </c>
      <c r="S10">
        <v>0</v>
      </c>
      <c r="T10" s="3">
        <f t="shared" si="11"/>
        <v>0</v>
      </c>
      <c r="U10" s="7">
        <f t="shared" si="12"/>
        <v>0</v>
      </c>
      <c r="X10" t="s">
        <v>300</v>
      </c>
      <c r="Y10" s="7">
        <f t="shared" si="13"/>
        <v>43.761724710756717</v>
      </c>
      <c r="Z10">
        <v>32</v>
      </c>
      <c r="AA10">
        <v>185.2</v>
      </c>
      <c r="AB10" s="3">
        <f t="shared" si="14"/>
        <v>185.66666666666663</v>
      </c>
      <c r="AC10" s="3">
        <f t="shared" si="15"/>
        <v>5.8020833333333321</v>
      </c>
      <c r="AD10" s="13">
        <f t="shared" si="16"/>
        <v>5.1604166666666664</v>
      </c>
      <c r="AE10" s="7">
        <f t="shared" si="17"/>
        <v>9.0095372107567204</v>
      </c>
      <c r="AF10">
        <v>20</v>
      </c>
      <c r="AG10" s="3">
        <f t="shared" si="18"/>
        <v>0.625</v>
      </c>
      <c r="AH10" s="7">
        <f t="shared" si="19"/>
        <v>10</v>
      </c>
      <c r="AI10">
        <v>2.96</v>
      </c>
      <c r="AJ10" s="7">
        <f t="shared" si="20"/>
        <v>8.16</v>
      </c>
      <c r="AK10">
        <v>1.02</v>
      </c>
      <c r="AL10" s="7">
        <f t="shared" si="21"/>
        <v>9.6</v>
      </c>
      <c r="AM10">
        <v>195</v>
      </c>
      <c r="AN10" s="3">
        <f t="shared" si="22"/>
        <v>6.09375</v>
      </c>
      <c r="AO10" s="7">
        <f t="shared" si="23"/>
        <v>6.9921875</v>
      </c>
      <c r="AP10">
        <v>0</v>
      </c>
      <c r="AQ10" s="3">
        <f t="shared" si="24"/>
        <v>0</v>
      </c>
      <c r="AR10" s="7">
        <f t="shared" si="25"/>
        <v>0</v>
      </c>
      <c r="AW10" t="s">
        <v>412</v>
      </c>
      <c r="AX10" s="7">
        <f t="shared" si="26"/>
        <v>46.422894517406718</v>
      </c>
      <c r="AY10">
        <v>15</v>
      </c>
      <c r="AZ10">
        <v>94.2</v>
      </c>
      <c r="BA10" s="3">
        <f t="shared" si="27"/>
        <v>94.666666666666671</v>
      </c>
      <c r="BB10" s="3">
        <f t="shared" si="28"/>
        <v>6.3111111111111118</v>
      </c>
      <c r="BC10" s="13">
        <f t="shared" si="29"/>
        <v>6.0622222222222222</v>
      </c>
      <c r="BD10" s="7">
        <f t="shared" si="30"/>
        <v>9.9645611840733803</v>
      </c>
      <c r="BE10">
        <v>9</v>
      </c>
      <c r="BF10" s="3">
        <f t="shared" si="31"/>
        <v>0.6</v>
      </c>
      <c r="BG10" s="7">
        <f t="shared" si="32"/>
        <v>10</v>
      </c>
      <c r="BH10">
        <v>2.09</v>
      </c>
      <c r="BI10" s="7">
        <f t="shared" si="33"/>
        <v>10</v>
      </c>
      <c r="BJ10">
        <v>0.96</v>
      </c>
      <c r="BK10" s="7">
        <f t="shared" si="34"/>
        <v>10</v>
      </c>
      <c r="BL10">
        <v>85</v>
      </c>
      <c r="BM10" s="3">
        <f t="shared" si="35"/>
        <v>5.666666666666667</v>
      </c>
      <c r="BN10" s="7">
        <f t="shared" si="36"/>
        <v>6.4583333333333339</v>
      </c>
      <c r="BO10">
        <v>0</v>
      </c>
      <c r="BP10" s="3">
        <f t="shared" si="37"/>
        <v>0</v>
      </c>
      <c r="BQ10" s="7">
        <f t="shared" si="38"/>
        <v>0</v>
      </c>
      <c r="BU10" t="s">
        <v>408</v>
      </c>
      <c r="BV10" s="7">
        <f t="shared" si="39"/>
        <v>38.382508001324354</v>
      </c>
      <c r="BW10">
        <v>17</v>
      </c>
      <c r="BX10">
        <v>96</v>
      </c>
      <c r="BY10" s="3">
        <f t="shared" si="40"/>
        <v>96</v>
      </c>
      <c r="BZ10" s="3">
        <f t="shared" si="41"/>
        <v>5.6470588235294121</v>
      </c>
      <c r="CA10" s="13">
        <f t="shared" si="42"/>
        <v>5.1294117647058828</v>
      </c>
      <c r="CB10" s="7">
        <f t="shared" si="43"/>
        <v>8.718684471912594</v>
      </c>
      <c r="CC10">
        <v>6</v>
      </c>
      <c r="CD10" s="3">
        <f t="shared" si="44"/>
        <v>0.35294117647058826</v>
      </c>
      <c r="CE10" s="7">
        <f t="shared" si="45"/>
        <v>7.0588235294117654</v>
      </c>
      <c r="CF10">
        <v>3.28</v>
      </c>
      <c r="CG10" s="7">
        <f t="shared" si="46"/>
        <v>6.8800000000000008</v>
      </c>
      <c r="CH10">
        <v>1.1200000000000001</v>
      </c>
      <c r="CI10" s="7">
        <f t="shared" si="47"/>
        <v>7.5999999999999979</v>
      </c>
      <c r="CJ10">
        <v>119</v>
      </c>
      <c r="CK10" s="3">
        <f t="shared" si="48"/>
        <v>7</v>
      </c>
      <c r="CL10" s="7">
        <f t="shared" si="49"/>
        <v>8.125</v>
      </c>
      <c r="CM10">
        <v>0</v>
      </c>
      <c r="CN10" s="3">
        <f t="shared" si="50"/>
        <v>0</v>
      </c>
      <c r="CO10" s="7">
        <f t="shared" si="51"/>
        <v>0</v>
      </c>
    </row>
    <row r="11" spans="1:93" x14ac:dyDescent="0.25">
      <c r="A11" t="s">
        <v>301</v>
      </c>
      <c r="B11" s="7">
        <f t="shared" si="0"/>
        <v>42.79991147130891</v>
      </c>
      <c r="C11">
        <v>61</v>
      </c>
      <c r="D11">
        <v>367.2</v>
      </c>
      <c r="E11" s="3">
        <f t="shared" si="1"/>
        <v>367.66666666666663</v>
      </c>
      <c r="F11" s="3">
        <f t="shared" si="2"/>
        <v>6.0273224043715841</v>
      </c>
      <c r="G11" s="13">
        <f t="shared" si="3"/>
        <v>6.0054644808743172</v>
      </c>
      <c r="H11" s="7">
        <f t="shared" si="4"/>
        <v>9.4321245860630096</v>
      </c>
      <c r="I11">
        <v>29</v>
      </c>
      <c r="J11" s="3">
        <f t="shared" si="5"/>
        <v>0.47540983606557374</v>
      </c>
      <c r="K11" s="7">
        <f t="shared" si="6"/>
        <v>9.5081967213114744</v>
      </c>
      <c r="L11">
        <v>2.91</v>
      </c>
      <c r="M11" s="7">
        <f t="shared" si="7"/>
        <v>8.36</v>
      </c>
      <c r="N11">
        <v>1.1200000000000001</v>
      </c>
      <c r="O11" s="7">
        <f t="shared" si="8"/>
        <v>7.5999999999999979</v>
      </c>
      <c r="P11">
        <v>416</v>
      </c>
      <c r="Q11" s="3">
        <f t="shared" si="9"/>
        <v>6.8196721311475406</v>
      </c>
      <c r="R11" s="7">
        <f t="shared" si="10"/>
        <v>7.8995901639344259</v>
      </c>
      <c r="S11">
        <v>0</v>
      </c>
      <c r="T11" s="3">
        <f t="shared" si="11"/>
        <v>0</v>
      </c>
      <c r="U11" s="7">
        <f t="shared" si="12"/>
        <v>0</v>
      </c>
      <c r="X11" t="s">
        <v>338</v>
      </c>
      <c r="Y11" s="7">
        <f t="shared" si="13"/>
        <v>43.45807408039115</v>
      </c>
      <c r="Z11">
        <v>33</v>
      </c>
      <c r="AA11">
        <v>192</v>
      </c>
      <c r="AB11" s="3">
        <f t="shared" si="14"/>
        <v>192</v>
      </c>
      <c r="AC11" s="3">
        <f t="shared" si="15"/>
        <v>5.8181818181818183</v>
      </c>
      <c r="AD11" s="13">
        <f t="shared" si="16"/>
        <v>5.163636363636364</v>
      </c>
      <c r="AE11" s="7">
        <f t="shared" si="17"/>
        <v>9.0397407470578202</v>
      </c>
      <c r="AF11">
        <v>14</v>
      </c>
      <c r="AG11" s="3">
        <f t="shared" si="18"/>
        <v>0.42424242424242425</v>
      </c>
      <c r="AH11" s="7">
        <f t="shared" si="19"/>
        <v>8.4848484848484844</v>
      </c>
      <c r="AI11">
        <v>2.81</v>
      </c>
      <c r="AJ11" s="7">
        <f t="shared" si="20"/>
        <v>8.76</v>
      </c>
      <c r="AK11">
        <v>1.04</v>
      </c>
      <c r="AL11" s="7">
        <f t="shared" si="21"/>
        <v>9.1999999999999993</v>
      </c>
      <c r="AM11">
        <v>227</v>
      </c>
      <c r="AN11" s="3">
        <f t="shared" si="22"/>
        <v>6.8787878787878789</v>
      </c>
      <c r="AO11" s="7">
        <f t="shared" si="23"/>
        <v>7.9734848484848486</v>
      </c>
      <c r="AP11">
        <v>0</v>
      </c>
      <c r="AQ11" s="3">
        <f t="shared" si="24"/>
        <v>0</v>
      </c>
      <c r="AR11" s="7">
        <f t="shared" si="25"/>
        <v>0</v>
      </c>
      <c r="AW11" t="s">
        <v>312</v>
      </c>
      <c r="AX11" s="7">
        <f t="shared" si="26"/>
        <v>45.634999999999998</v>
      </c>
      <c r="AY11">
        <v>16</v>
      </c>
      <c r="AZ11">
        <v>101.1</v>
      </c>
      <c r="BA11" s="3">
        <f t="shared" si="27"/>
        <v>101.33333333333331</v>
      </c>
      <c r="BB11" s="3">
        <f t="shared" si="28"/>
        <v>6.3333333333333321</v>
      </c>
      <c r="BC11" s="13">
        <f t="shared" si="29"/>
        <v>6.0666666666666664</v>
      </c>
      <c r="BD11" s="7">
        <f t="shared" si="30"/>
        <v>10</v>
      </c>
      <c r="BE11">
        <v>8</v>
      </c>
      <c r="BF11" s="3">
        <f t="shared" si="31"/>
        <v>0.5</v>
      </c>
      <c r="BG11" s="7">
        <f t="shared" si="32"/>
        <v>10</v>
      </c>
      <c r="BH11">
        <v>2.66</v>
      </c>
      <c r="BI11" s="7">
        <f t="shared" si="33"/>
        <v>9.36</v>
      </c>
      <c r="BJ11">
        <v>1.03</v>
      </c>
      <c r="BK11" s="7">
        <f t="shared" si="34"/>
        <v>9.3999999999999986</v>
      </c>
      <c r="BL11">
        <v>96</v>
      </c>
      <c r="BM11" s="3">
        <f t="shared" si="35"/>
        <v>6</v>
      </c>
      <c r="BN11" s="7">
        <f t="shared" si="36"/>
        <v>6.875</v>
      </c>
      <c r="BO11">
        <v>0</v>
      </c>
      <c r="BP11" s="3">
        <f t="shared" si="37"/>
        <v>0</v>
      </c>
      <c r="BQ11" s="7">
        <f t="shared" si="38"/>
        <v>0</v>
      </c>
      <c r="BU11" t="s">
        <v>306</v>
      </c>
      <c r="BV11" s="7">
        <f t="shared" si="39"/>
        <v>37.556110068792997</v>
      </c>
      <c r="BW11">
        <v>12</v>
      </c>
      <c r="BX11">
        <v>66</v>
      </c>
      <c r="BY11" s="3">
        <f t="shared" si="40"/>
        <v>66</v>
      </c>
      <c r="BZ11" s="3">
        <f t="shared" si="41"/>
        <v>5.5</v>
      </c>
      <c r="CA11" s="13">
        <f t="shared" si="42"/>
        <v>5.0999999999999996</v>
      </c>
      <c r="CB11" s="7">
        <f t="shared" si="43"/>
        <v>8.4427767354596615</v>
      </c>
      <c r="CC11">
        <v>5</v>
      </c>
      <c r="CD11" s="3">
        <f t="shared" si="44"/>
        <v>0.41666666666666669</v>
      </c>
      <c r="CE11" s="7">
        <f t="shared" si="45"/>
        <v>8.3333333333333339</v>
      </c>
      <c r="CF11">
        <v>3.48</v>
      </c>
      <c r="CG11" s="7">
        <f t="shared" si="46"/>
        <v>6.08</v>
      </c>
      <c r="CH11">
        <v>1.1399999999999999</v>
      </c>
      <c r="CI11" s="7">
        <f t="shared" si="47"/>
        <v>7.200000000000002</v>
      </c>
      <c r="CJ11">
        <v>78</v>
      </c>
      <c r="CK11" s="3">
        <f t="shared" si="48"/>
        <v>6.5</v>
      </c>
      <c r="CL11" s="7">
        <f t="shared" si="49"/>
        <v>7.5</v>
      </c>
      <c r="CM11">
        <v>0</v>
      </c>
      <c r="CN11" s="3">
        <f t="shared" si="50"/>
        <v>0</v>
      </c>
      <c r="CO11" s="7">
        <f t="shared" si="51"/>
        <v>0</v>
      </c>
    </row>
    <row r="12" spans="1:93" x14ac:dyDescent="0.25">
      <c r="A12" t="s">
        <v>303</v>
      </c>
      <c r="B12" s="7">
        <f t="shared" si="0"/>
        <v>40.208166203014812</v>
      </c>
      <c r="C12">
        <v>87</v>
      </c>
      <c r="D12">
        <v>501</v>
      </c>
      <c r="E12" s="3">
        <f t="shared" si="1"/>
        <v>501</v>
      </c>
      <c r="F12" s="3">
        <f t="shared" si="2"/>
        <v>5.7586206896551726</v>
      </c>
      <c r="G12" s="13">
        <f t="shared" si="3"/>
        <v>5.1517241379310343</v>
      </c>
      <c r="H12" s="7">
        <f t="shared" si="4"/>
        <v>8.9279937892217127</v>
      </c>
      <c r="I12">
        <v>40</v>
      </c>
      <c r="J12" s="3">
        <f t="shared" si="5"/>
        <v>0.45977011494252873</v>
      </c>
      <c r="K12" s="7">
        <f t="shared" si="6"/>
        <v>9.1954022988505741</v>
      </c>
      <c r="L12">
        <v>3</v>
      </c>
      <c r="M12" s="7">
        <f t="shared" si="7"/>
        <v>8</v>
      </c>
      <c r="N12">
        <v>1.1000000000000001</v>
      </c>
      <c r="O12" s="7">
        <f t="shared" si="8"/>
        <v>7.9999999999999982</v>
      </c>
      <c r="P12">
        <v>467</v>
      </c>
      <c r="Q12" s="3">
        <f t="shared" si="9"/>
        <v>5.3678160919540234</v>
      </c>
      <c r="R12" s="7">
        <f t="shared" si="10"/>
        <v>6.0847701149425291</v>
      </c>
      <c r="S12">
        <v>0</v>
      </c>
      <c r="T12" s="3">
        <f t="shared" si="11"/>
        <v>0</v>
      </c>
      <c r="U12" s="7">
        <f t="shared" si="12"/>
        <v>0</v>
      </c>
      <c r="X12" t="s">
        <v>304</v>
      </c>
      <c r="Y12" s="7">
        <f t="shared" si="13"/>
        <v>43.265836981446732</v>
      </c>
      <c r="Z12">
        <v>30</v>
      </c>
      <c r="AA12">
        <v>179.1</v>
      </c>
      <c r="AB12" s="3">
        <f t="shared" si="14"/>
        <v>179.33333333333331</v>
      </c>
      <c r="AC12" s="3">
        <f t="shared" si="15"/>
        <v>5.977777777777777</v>
      </c>
      <c r="AD12" s="13">
        <f t="shared" si="16"/>
        <v>5.195555555555555</v>
      </c>
      <c r="AE12" s="7">
        <f t="shared" si="17"/>
        <v>9.3391703147800698</v>
      </c>
      <c r="AF12">
        <v>9</v>
      </c>
      <c r="AG12" s="3">
        <f t="shared" si="18"/>
        <v>0.3</v>
      </c>
      <c r="AH12" s="7">
        <f t="shared" si="19"/>
        <v>6</v>
      </c>
      <c r="AI12">
        <v>2.56</v>
      </c>
      <c r="AJ12" s="7">
        <f t="shared" si="20"/>
        <v>9.76</v>
      </c>
      <c r="AK12">
        <v>0.96</v>
      </c>
      <c r="AL12" s="7">
        <f t="shared" si="21"/>
        <v>10</v>
      </c>
      <c r="AM12">
        <v>211</v>
      </c>
      <c r="AN12" s="3">
        <f t="shared" si="22"/>
        <v>7.0333333333333332</v>
      </c>
      <c r="AO12" s="7">
        <f t="shared" si="23"/>
        <v>8.1666666666666661</v>
      </c>
      <c r="AP12">
        <v>0</v>
      </c>
      <c r="AQ12" s="3">
        <f t="shared" si="24"/>
        <v>0</v>
      </c>
      <c r="AR12" s="7">
        <f t="shared" si="25"/>
        <v>0</v>
      </c>
      <c r="AW12" t="s">
        <v>450</v>
      </c>
      <c r="AX12" s="7">
        <f t="shared" si="26"/>
        <v>44.206515679442511</v>
      </c>
      <c r="AY12">
        <v>14</v>
      </c>
      <c r="AZ12">
        <v>79</v>
      </c>
      <c r="BA12" s="3">
        <f t="shared" si="27"/>
        <v>79</v>
      </c>
      <c r="BB12" s="3">
        <f t="shared" si="28"/>
        <v>5.6428571428571432</v>
      </c>
      <c r="BC12" s="13">
        <f t="shared" si="29"/>
        <v>5.128571428571429</v>
      </c>
      <c r="BD12" s="7">
        <f t="shared" si="30"/>
        <v>8.7108013937282234</v>
      </c>
      <c r="BE12">
        <v>6</v>
      </c>
      <c r="BF12" s="3">
        <f t="shared" si="31"/>
        <v>0.42857142857142855</v>
      </c>
      <c r="BG12" s="7">
        <f t="shared" si="32"/>
        <v>8.5714285714285712</v>
      </c>
      <c r="BH12">
        <v>2.5099999999999998</v>
      </c>
      <c r="BI12" s="7">
        <f t="shared" si="33"/>
        <v>9.9600000000000009</v>
      </c>
      <c r="BJ12">
        <v>0.99</v>
      </c>
      <c r="BK12" s="7">
        <f t="shared" si="34"/>
        <v>10</v>
      </c>
      <c r="BL12">
        <v>85</v>
      </c>
      <c r="BM12" s="3">
        <f t="shared" si="35"/>
        <v>6.0714285714285712</v>
      </c>
      <c r="BN12" s="7">
        <f t="shared" si="36"/>
        <v>6.9642857142857135</v>
      </c>
      <c r="BO12">
        <v>0</v>
      </c>
      <c r="BP12" s="3">
        <f t="shared" si="37"/>
        <v>0</v>
      </c>
      <c r="BQ12" s="7">
        <f t="shared" si="38"/>
        <v>0</v>
      </c>
      <c r="BU12" t="s">
        <v>304</v>
      </c>
      <c r="BV12" s="7">
        <f t="shared" si="39"/>
        <v>37.453805503439654</v>
      </c>
      <c r="BW12">
        <v>15</v>
      </c>
      <c r="BX12">
        <v>85</v>
      </c>
      <c r="BY12" s="3">
        <f t="shared" si="40"/>
        <v>85</v>
      </c>
      <c r="BZ12" s="3">
        <f t="shared" si="41"/>
        <v>5.666666666666667</v>
      </c>
      <c r="CA12" s="13">
        <f t="shared" si="42"/>
        <v>5.1333333333333337</v>
      </c>
      <c r="CB12" s="7">
        <f t="shared" si="43"/>
        <v>8.7554721701063158</v>
      </c>
      <c r="CC12">
        <v>6</v>
      </c>
      <c r="CD12" s="3">
        <f t="shared" si="44"/>
        <v>0.4</v>
      </c>
      <c r="CE12" s="7">
        <f t="shared" si="45"/>
        <v>8</v>
      </c>
      <c r="CF12">
        <v>3.49</v>
      </c>
      <c r="CG12" s="7">
        <f t="shared" si="46"/>
        <v>6.0399999999999991</v>
      </c>
      <c r="CH12">
        <v>1.1399999999999999</v>
      </c>
      <c r="CI12" s="7">
        <f t="shared" si="47"/>
        <v>7.200000000000002</v>
      </c>
      <c r="CJ12">
        <v>97</v>
      </c>
      <c r="CK12" s="3">
        <f t="shared" si="48"/>
        <v>6.4666666666666668</v>
      </c>
      <c r="CL12" s="7">
        <f t="shared" si="49"/>
        <v>7.4583333333333339</v>
      </c>
      <c r="CM12">
        <v>0</v>
      </c>
      <c r="CN12" s="3">
        <f t="shared" si="50"/>
        <v>0</v>
      </c>
      <c r="CO12" s="7">
        <f t="shared" si="51"/>
        <v>0</v>
      </c>
    </row>
    <row r="13" spans="1:93" x14ac:dyDescent="0.25">
      <c r="A13" t="s">
        <v>309</v>
      </c>
      <c r="B13" s="7">
        <f t="shared" si="0"/>
        <v>39.911554691920543</v>
      </c>
      <c r="C13">
        <v>105</v>
      </c>
      <c r="D13">
        <v>585.1</v>
      </c>
      <c r="E13" s="3">
        <f t="shared" si="1"/>
        <v>585.33333333333337</v>
      </c>
      <c r="F13" s="3">
        <f t="shared" si="2"/>
        <v>5.5746031746031752</v>
      </c>
      <c r="G13" s="13">
        <f t="shared" si="3"/>
        <v>5.1149206349206349</v>
      </c>
      <c r="H13" s="7">
        <f t="shared" si="4"/>
        <v>8.5827451681110229</v>
      </c>
      <c r="I13">
        <v>47</v>
      </c>
      <c r="J13" s="3">
        <f t="shared" si="5"/>
        <v>0.44761904761904764</v>
      </c>
      <c r="K13" s="7">
        <f t="shared" si="6"/>
        <v>8.9523809523809526</v>
      </c>
      <c r="L13">
        <v>3.28</v>
      </c>
      <c r="M13" s="7">
        <f t="shared" si="7"/>
        <v>6.8800000000000008</v>
      </c>
      <c r="N13">
        <v>1.1100000000000001</v>
      </c>
      <c r="O13" s="7">
        <f t="shared" si="8"/>
        <v>7.799999999999998</v>
      </c>
      <c r="P13">
        <v>699</v>
      </c>
      <c r="Q13" s="3">
        <f t="shared" si="9"/>
        <v>6.6571428571428575</v>
      </c>
      <c r="R13" s="7">
        <f t="shared" si="10"/>
        <v>7.6964285714285721</v>
      </c>
      <c r="S13">
        <v>0</v>
      </c>
      <c r="T13" s="3">
        <f t="shared" si="11"/>
        <v>0</v>
      </c>
      <c r="U13" s="7">
        <f t="shared" si="12"/>
        <v>0</v>
      </c>
      <c r="X13" t="s">
        <v>324</v>
      </c>
      <c r="Y13" s="7">
        <f t="shared" si="13"/>
        <v>42.771875000000001</v>
      </c>
      <c r="Z13">
        <v>32</v>
      </c>
      <c r="AA13">
        <v>206.1</v>
      </c>
      <c r="AB13" s="3">
        <f t="shared" si="14"/>
        <v>206.33333333333331</v>
      </c>
      <c r="AC13" s="3">
        <f t="shared" si="15"/>
        <v>6.4479166666666661</v>
      </c>
      <c r="AD13" s="13">
        <f t="shared" si="16"/>
        <v>6.0895833333333336</v>
      </c>
      <c r="AE13" s="7">
        <f t="shared" si="17"/>
        <v>10</v>
      </c>
      <c r="AF13">
        <v>17</v>
      </c>
      <c r="AG13" s="3">
        <f t="shared" si="18"/>
        <v>0.53125</v>
      </c>
      <c r="AH13" s="7">
        <f t="shared" si="19"/>
        <v>10</v>
      </c>
      <c r="AI13">
        <v>3.05</v>
      </c>
      <c r="AJ13" s="7">
        <f t="shared" si="20"/>
        <v>7.8000000000000007</v>
      </c>
      <c r="AK13">
        <v>1.06</v>
      </c>
      <c r="AL13" s="7">
        <f t="shared" si="21"/>
        <v>8.7999999999999989</v>
      </c>
      <c r="AM13">
        <v>174</v>
      </c>
      <c r="AN13" s="3">
        <f t="shared" si="22"/>
        <v>5.4375</v>
      </c>
      <c r="AO13" s="7">
        <f t="shared" si="23"/>
        <v>6.171875</v>
      </c>
      <c r="AP13">
        <v>0</v>
      </c>
      <c r="AQ13" s="3">
        <f t="shared" si="24"/>
        <v>0</v>
      </c>
      <c r="AR13" s="7">
        <f t="shared" si="25"/>
        <v>0</v>
      </c>
      <c r="AW13" t="s">
        <v>449</v>
      </c>
      <c r="AX13" s="7">
        <f t="shared" si="26"/>
        <v>44.130211590577439</v>
      </c>
      <c r="AY13">
        <v>15</v>
      </c>
      <c r="AZ13">
        <v>81.2</v>
      </c>
      <c r="BA13" s="3">
        <f t="shared" si="27"/>
        <v>81.666666666666671</v>
      </c>
      <c r="BB13" s="3">
        <f t="shared" si="28"/>
        <v>5.4444444444444446</v>
      </c>
      <c r="BC13" s="13">
        <f t="shared" si="29"/>
        <v>5.0888888888888886</v>
      </c>
      <c r="BD13" s="7">
        <f t="shared" si="30"/>
        <v>8.3385449239107778</v>
      </c>
      <c r="BE13">
        <v>10</v>
      </c>
      <c r="BF13" s="3">
        <f t="shared" si="31"/>
        <v>0.66666666666666663</v>
      </c>
      <c r="BG13" s="7">
        <f t="shared" si="32"/>
        <v>10</v>
      </c>
      <c r="BH13">
        <v>1.54</v>
      </c>
      <c r="BI13" s="7">
        <f t="shared" si="33"/>
        <v>10</v>
      </c>
      <c r="BJ13">
        <v>0.82</v>
      </c>
      <c r="BK13" s="7">
        <f t="shared" si="34"/>
        <v>10</v>
      </c>
      <c r="BL13">
        <v>77</v>
      </c>
      <c r="BM13" s="3">
        <f t="shared" si="35"/>
        <v>5.1333333333333337</v>
      </c>
      <c r="BN13" s="7">
        <f t="shared" si="36"/>
        <v>5.791666666666667</v>
      </c>
      <c r="BO13">
        <v>0</v>
      </c>
      <c r="BP13" s="3">
        <f t="shared" si="37"/>
        <v>0</v>
      </c>
      <c r="BQ13" s="7">
        <f t="shared" si="38"/>
        <v>0</v>
      </c>
      <c r="BU13" t="s">
        <v>338</v>
      </c>
      <c r="BV13" s="7">
        <f t="shared" si="39"/>
        <v>37.343822425780822</v>
      </c>
      <c r="BW13">
        <v>17</v>
      </c>
      <c r="BX13">
        <v>98</v>
      </c>
      <c r="BY13" s="3">
        <f t="shared" si="40"/>
        <v>98</v>
      </c>
      <c r="BZ13" s="3">
        <f t="shared" si="41"/>
        <v>5.7647058823529411</v>
      </c>
      <c r="CA13" s="13">
        <f t="shared" si="42"/>
        <v>5.1529411764705886</v>
      </c>
      <c r="CB13" s="7">
        <f t="shared" si="43"/>
        <v>8.9394106610749375</v>
      </c>
      <c r="CC13">
        <v>7</v>
      </c>
      <c r="CD13" s="3">
        <f t="shared" si="44"/>
        <v>0.41176470588235292</v>
      </c>
      <c r="CE13" s="7">
        <f t="shared" si="45"/>
        <v>8.235294117647058</v>
      </c>
      <c r="CF13">
        <v>3.55</v>
      </c>
      <c r="CG13" s="7">
        <f t="shared" si="46"/>
        <v>5.8000000000000007</v>
      </c>
      <c r="CH13">
        <v>1.1399999999999999</v>
      </c>
      <c r="CI13" s="7">
        <f t="shared" si="47"/>
        <v>7.200000000000002</v>
      </c>
      <c r="CJ13">
        <v>106</v>
      </c>
      <c r="CK13" s="3">
        <f t="shared" si="48"/>
        <v>6.2352941176470589</v>
      </c>
      <c r="CL13" s="7">
        <f t="shared" si="49"/>
        <v>7.1691176470588234</v>
      </c>
      <c r="CM13">
        <v>0</v>
      </c>
      <c r="CN13" s="3">
        <f t="shared" si="50"/>
        <v>0</v>
      </c>
      <c r="CO13" s="7">
        <f t="shared" si="51"/>
        <v>0</v>
      </c>
    </row>
    <row r="14" spans="1:93" x14ac:dyDescent="0.25">
      <c r="A14" t="s">
        <v>310</v>
      </c>
      <c r="B14" s="7">
        <f t="shared" si="0"/>
        <v>39.755776699029127</v>
      </c>
      <c r="C14">
        <v>103</v>
      </c>
      <c r="D14">
        <v>662</v>
      </c>
      <c r="E14" s="3">
        <f t="shared" si="1"/>
        <v>662</v>
      </c>
      <c r="F14" s="3">
        <f t="shared" si="2"/>
        <v>6.4271844660194173</v>
      </c>
      <c r="G14" s="13">
        <f t="shared" si="3"/>
        <v>6.0854368932038838</v>
      </c>
      <c r="H14" s="7">
        <f t="shared" si="4"/>
        <v>10</v>
      </c>
      <c r="I14">
        <v>41</v>
      </c>
      <c r="J14" s="3">
        <f t="shared" si="5"/>
        <v>0.39805825242718446</v>
      </c>
      <c r="K14" s="7">
        <f t="shared" si="6"/>
        <v>7.9611650485436893</v>
      </c>
      <c r="L14">
        <v>3.29</v>
      </c>
      <c r="M14" s="7">
        <f t="shared" si="7"/>
        <v>6.84</v>
      </c>
      <c r="N14">
        <v>1.1299999999999999</v>
      </c>
      <c r="O14" s="7">
        <f t="shared" si="8"/>
        <v>7.4000000000000021</v>
      </c>
      <c r="P14">
        <v>674</v>
      </c>
      <c r="Q14" s="3">
        <f t="shared" si="9"/>
        <v>6.5436893203883493</v>
      </c>
      <c r="R14" s="7">
        <f t="shared" si="10"/>
        <v>7.5546116504854366</v>
      </c>
      <c r="S14">
        <v>0</v>
      </c>
      <c r="T14" s="3">
        <f t="shared" si="11"/>
        <v>0</v>
      </c>
      <c r="U14" s="7">
        <f t="shared" si="12"/>
        <v>0</v>
      </c>
      <c r="X14" t="s">
        <v>341</v>
      </c>
      <c r="Y14" s="7">
        <f t="shared" si="13"/>
        <v>42.146675584277205</v>
      </c>
      <c r="Z14">
        <v>27</v>
      </c>
      <c r="AA14">
        <v>142.1</v>
      </c>
      <c r="AB14" s="3">
        <f t="shared" si="14"/>
        <v>142.33333333333331</v>
      </c>
      <c r="AC14" s="3">
        <f t="shared" si="15"/>
        <v>5.2716049382716044</v>
      </c>
      <c r="AD14" s="13">
        <f t="shared" si="16"/>
        <v>5.0543209876543207</v>
      </c>
      <c r="AE14" s="7">
        <f t="shared" si="17"/>
        <v>8.0142681768698019</v>
      </c>
      <c r="AF14">
        <v>10</v>
      </c>
      <c r="AG14" s="3">
        <f t="shared" si="18"/>
        <v>0.37037037037037035</v>
      </c>
      <c r="AH14" s="7">
        <f t="shared" si="19"/>
        <v>7.4074074074074066</v>
      </c>
      <c r="AI14">
        <v>2.85</v>
      </c>
      <c r="AJ14" s="7">
        <f t="shared" si="20"/>
        <v>8.6</v>
      </c>
      <c r="AK14">
        <v>0.95</v>
      </c>
      <c r="AL14" s="7">
        <f t="shared" si="21"/>
        <v>10</v>
      </c>
      <c r="AM14">
        <v>189</v>
      </c>
      <c r="AN14" s="3">
        <f t="shared" si="22"/>
        <v>7</v>
      </c>
      <c r="AO14" s="7">
        <f t="shared" si="23"/>
        <v>8.125</v>
      </c>
      <c r="AP14">
        <v>0</v>
      </c>
      <c r="AQ14" s="3">
        <f t="shared" si="24"/>
        <v>0</v>
      </c>
      <c r="AR14" s="7">
        <f t="shared" si="25"/>
        <v>0</v>
      </c>
      <c r="AW14" t="s">
        <v>408</v>
      </c>
      <c r="AX14" s="7">
        <f t="shared" si="26"/>
        <v>44.058883677298311</v>
      </c>
      <c r="AY14">
        <v>15</v>
      </c>
      <c r="AZ14">
        <v>86</v>
      </c>
      <c r="BA14" s="3">
        <f t="shared" si="27"/>
        <v>86</v>
      </c>
      <c r="BB14" s="3">
        <f t="shared" si="28"/>
        <v>5.7333333333333334</v>
      </c>
      <c r="BC14" s="13">
        <f t="shared" si="29"/>
        <v>5.1466666666666665</v>
      </c>
      <c r="BD14" s="7">
        <f t="shared" si="30"/>
        <v>8.8805503439649787</v>
      </c>
      <c r="BE14">
        <v>7</v>
      </c>
      <c r="BF14" s="3">
        <f t="shared" si="31"/>
        <v>0.46666666666666667</v>
      </c>
      <c r="BG14" s="7">
        <f t="shared" si="32"/>
        <v>9.3333333333333339</v>
      </c>
      <c r="BH14">
        <v>2.62</v>
      </c>
      <c r="BI14" s="7">
        <f t="shared" si="33"/>
        <v>9.52</v>
      </c>
      <c r="BJ14">
        <v>1.0900000000000001</v>
      </c>
      <c r="BK14" s="7">
        <f t="shared" si="34"/>
        <v>8.1999999999999993</v>
      </c>
      <c r="BL14">
        <v>105</v>
      </c>
      <c r="BM14" s="3">
        <f t="shared" si="35"/>
        <v>7</v>
      </c>
      <c r="BN14" s="7">
        <f t="shared" si="36"/>
        <v>8.125</v>
      </c>
      <c r="BO14">
        <v>0</v>
      </c>
      <c r="BP14" s="3">
        <f t="shared" si="37"/>
        <v>0</v>
      </c>
      <c r="BQ14" s="7">
        <f t="shared" si="38"/>
        <v>0</v>
      </c>
      <c r="BU14" t="s">
        <v>344</v>
      </c>
      <c r="BV14" s="7">
        <f t="shared" si="39"/>
        <v>37.108270403377112</v>
      </c>
      <c r="BW14">
        <v>16</v>
      </c>
      <c r="BX14">
        <v>99</v>
      </c>
      <c r="BY14" s="3">
        <f t="shared" si="40"/>
        <v>99</v>
      </c>
      <c r="BZ14" s="3">
        <f t="shared" si="41"/>
        <v>6.1875</v>
      </c>
      <c r="CA14" s="13">
        <f t="shared" si="42"/>
        <v>6.0374999999999996</v>
      </c>
      <c r="CB14" s="7">
        <f t="shared" si="43"/>
        <v>9.732645403377111</v>
      </c>
      <c r="CC14">
        <v>6</v>
      </c>
      <c r="CD14" s="3">
        <f t="shared" si="44"/>
        <v>0.375</v>
      </c>
      <c r="CE14" s="7">
        <f t="shared" si="45"/>
        <v>7.5</v>
      </c>
      <c r="CF14">
        <v>3.71</v>
      </c>
      <c r="CG14" s="7">
        <f t="shared" si="46"/>
        <v>5.16</v>
      </c>
      <c r="CH14">
        <v>1.19</v>
      </c>
      <c r="CI14" s="7">
        <f t="shared" si="47"/>
        <v>6.2000000000000011</v>
      </c>
      <c r="CJ14">
        <v>117</v>
      </c>
      <c r="CK14" s="3">
        <f t="shared" si="48"/>
        <v>7.3125</v>
      </c>
      <c r="CL14" s="7">
        <f t="shared" si="49"/>
        <v>8.515625</v>
      </c>
      <c r="CM14">
        <v>0</v>
      </c>
      <c r="CN14" s="3">
        <f t="shared" si="50"/>
        <v>0</v>
      </c>
      <c r="CO14" s="7">
        <f t="shared" si="51"/>
        <v>0</v>
      </c>
    </row>
    <row r="15" spans="1:93" x14ac:dyDescent="0.25">
      <c r="A15" t="s">
        <v>325</v>
      </c>
      <c r="B15" s="7">
        <f t="shared" si="0"/>
        <v>39.428404547196834</v>
      </c>
      <c r="C15">
        <v>62</v>
      </c>
      <c r="D15">
        <v>365.2</v>
      </c>
      <c r="E15" s="3">
        <f t="shared" si="1"/>
        <v>365.66666666666663</v>
      </c>
      <c r="F15" s="3">
        <f t="shared" si="2"/>
        <v>5.897849462365591</v>
      </c>
      <c r="G15" s="13">
        <f t="shared" si="3"/>
        <v>5.1795698924731184</v>
      </c>
      <c r="H15" s="7">
        <f t="shared" si="4"/>
        <v>9.1892109988097399</v>
      </c>
      <c r="I15">
        <v>29</v>
      </c>
      <c r="J15" s="3">
        <f t="shared" si="5"/>
        <v>0.46774193548387094</v>
      </c>
      <c r="K15" s="7">
        <f t="shared" si="6"/>
        <v>9.3548387096774182</v>
      </c>
      <c r="L15">
        <v>3.64</v>
      </c>
      <c r="M15" s="7">
        <f t="shared" si="7"/>
        <v>5.4399999999999995</v>
      </c>
      <c r="N15">
        <v>1.1299999999999999</v>
      </c>
      <c r="O15" s="7">
        <f t="shared" si="8"/>
        <v>7.4000000000000021</v>
      </c>
      <c r="P15">
        <v>430</v>
      </c>
      <c r="Q15" s="3">
        <f t="shared" si="9"/>
        <v>6.935483870967742</v>
      </c>
      <c r="R15" s="7">
        <f t="shared" si="10"/>
        <v>8.0443548387096779</v>
      </c>
      <c r="S15">
        <v>0</v>
      </c>
      <c r="T15" s="3">
        <f t="shared" si="11"/>
        <v>0</v>
      </c>
      <c r="U15" s="7">
        <f t="shared" si="12"/>
        <v>0</v>
      </c>
      <c r="X15" t="s">
        <v>312</v>
      </c>
      <c r="Y15" s="7">
        <f t="shared" si="13"/>
        <v>41.693086750647723</v>
      </c>
      <c r="Z15">
        <v>28</v>
      </c>
      <c r="AA15">
        <v>165.2</v>
      </c>
      <c r="AB15" s="3">
        <f t="shared" si="14"/>
        <v>165.66666666666663</v>
      </c>
      <c r="AC15" s="3">
        <f t="shared" si="15"/>
        <v>5.9166666666666652</v>
      </c>
      <c r="AD15" s="13">
        <f t="shared" si="16"/>
        <v>5.1833333333333327</v>
      </c>
      <c r="AE15" s="7">
        <f t="shared" si="17"/>
        <v>9.2245153220762948</v>
      </c>
      <c r="AF15">
        <v>14</v>
      </c>
      <c r="AG15" s="3">
        <f t="shared" si="18"/>
        <v>0.5</v>
      </c>
      <c r="AH15" s="7">
        <f t="shared" si="19"/>
        <v>10</v>
      </c>
      <c r="AI15">
        <v>3.04</v>
      </c>
      <c r="AJ15" s="7">
        <f t="shared" si="20"/>
        <v>7.84</v>
      </c>
      <c r="AK15">
        <v>1.0900000000000001</v>
      </c>
      <c r="AL15" s="7">
        <f t="shared" si="21"/>
        <v>8.1999999999999993</v>
      </c>
      <c r="AM15">
        <v>158</v>
      </c>
      <c r="AN15" s="3">
        <f t="shared" si="22"/>
        <v>5.6428571428571432</v>
      </c>
      <c r="AO15" s="7">
        <f t="shared" si="23"/>
        <v>6.4285714285714288</v>
      </c>
      <c r="AP15">
        <v>0</v>
      </c>
      <c r="AQ15" s="3">
        <f t="shared" si="24"/>
        <v>0</v>
      </c>
      <c r="AR15" s="7">
        <f t="shared" si="25"/>
        <v>0</v>
      </c>
      <c r="AW15" t="s">
        <v>299</v>
      </c>
      <c r="AX15" s="7">
        <f t="shared" si="26"/>
        <v>43.512321242443193</v>
      </c>
      <c r="AY15">
        <v>15</v>
      </c>
      <c r="AZ15">
        <v>87.1</v>
      </c>
      <c r="BA15" s="3">
        <f t="shared" si="27"/>
        <v>87.333333333333314</v>
      </c>
      <c r="BB15" s="3">
        <f t="shared" si="28"/>
        <v>5.8222222222222211</v>
      </c>
      <c r="BC15" s="13">
        <f t="shared" si="29"/>
        <v>5.1644444444444444</v>
      </c>
      <c r="BD15" s="7">
        <f t="shared" si="30"/>
        <v>9.047321242443191</v>
      </c>
      <c r="BE15">
        <v>6</v>
      </c>
      <c r="BF15" s="3">
        <f t="shared" si="31"/>
        <v>0.4</v>
      </c>
      <c r="BG15" s="7">
        <f t="shared" si="32"/>
        <v>8</v>
      </c>
      <c r="BH15">
        <v>2.99</v>
      </c>
      <c r="BI15" s="7">
        <f t="shared" si="33"/>
        <v>8.0399999999999991</v>
      </c>
      <c r="BJ15">
        <v>1.01</v>
      </c>
      <c r="BK15" s="7">
        <f t="shared" si="34"/>
        <v>9.8000000000000007</v>
      </c>
      <c r="BL15">
        <v>111</v>
      </c>
      <c r="BM15" s="3">
        <f t="shared" si="35"/>
        <v>7.4</v>
      </c>
      <c r="BN15" s="7">
        <f t="shared" si="36"/>
        <v>8.625</v>
      </c>
      <c r="BO15">
        <v>0</v>
      </c>
      <c r="BP15" s="3">
        <f t="shared" si="37"/>
        <v>0</v>
      </c>
      <c r="BQ15" s="7">
        <f t="shared" si="38"/>
        <v>0</v>
      </c>
      <c r="BU15" t="s">
        <v>310</v>
      </c>
      <c r="BV15" s="7">
        <f t="shared" si="39"/>
        <v>37.066634615384615</v>
      </c>
      <c r="BW15">
        <v>16</v>
      </c>
      <c r="BX15">
        <v>98</v>
      </c>
      <c r="BY15" s="3">
        <f t="shared" si="40"/>
        <v>98</v>
      </c>
      <c r="BZ15" s="3">
        <f t="shared" si="41"/>
        <v>6.125</v>
      </c>
      <c r="CA15" s="13">
        <f t="shared" si="42"/>
        <v>6.0250000000000004</v>
      </c>
      <c r="CB15" s="7">
        <f t="shared" si="43"/>
        <v>9.615384615384615</v>
      </c>
      <c r="CC15">
        <v>6</v>
      </c>
      <c r="CD15" s="3">
        <f t="shared" si="44"/>
        <v>0.375</v>
      </c>
      <c r="CE15" s="7">
        <f t="shared" si="45"/>
        <v>7.5</v>
      </c>
      <c r="CF15">
        <v>3.47</v>
      </c>
      <c r="CG15" s="7">
        <f t="shared" si="46"/>
        <v>6.1199999999999992</v>
      </c>
      <c r="CH15">
        <v>1.1599999999999999</v>
      </c>
      <c r="CI15" s="7">
        <f t="shared" si="47"/>
        <v>6.8000000000000016</v>
      </c>
      <c r="CJ15">
        <v>98</v>
      </c>
      <c r="CK15" s="3">
        <f t="shared" si="48"/>
        <v>6.125</v>
      </c>
      <c r="CL15" s="7">
        <f t="shared" si="49"/>
        <v>7.03125</v>
      </c>
      <c r="CM15">
        <v>0</v>
      </c>
      <c r="CN15" s="3">
        <f t="shared" si="50"/>
        <v>0</v>
      </c>
      <c r="CO15" s="7">
        <f t="shared" si="51"/>
        <v>0</v>
      </c>
    </row>
    <row r="16" spans="1:93" x14ac:dyDescent="0.25">
      <c r="A16" t="s">
        <v>305</v>
      </c>
      <c r="B16" s="7">
        <f t="shared" si="0"/>
        <v>38.923728946971167</v>
      </c>
      <c r="C16">
        <v>87</v>
      </c>
      <c r="D16">
        <v>466</v>
      </c>
      <c r="E16" s="3">
        <f t="shared" si="1"/>
        <v>466</v>
      </c>
      <c r="F16" s="3">
        <f t="shared" si="2"/>
        <v>5.3563218390804597</v>
      </c>
      <c r="G16" s="13">
        <f t="shared" si="3"/>
        <v>5.0712643678160916</v>
      </c>
      <c r="H16" s="7">
        <f t="shared" si="4"/>
        <v>8.1732117055918572</v>
      </c>
      <c r="I16">
        <v>32</v>
      </c>
      <c r="J16" s="3">
        <f t="shared" si="5"/>
        <v>0.36781609195402298</v>
      </c>
      <c r="K16" s="7">
        <f t="shared" si="6"/>
        <v>7.3563218390804597</v>
      </c>
      <c r="L16">
        <v>3.21</v>
      </c>
      <c r="M16" s="7">
        <f t="shared" si="7"/>
        <v>7.16</v>
      </c>
      <c r="N16">
        <v>1.05</v>
      </c>
      <c r="O16" s="7">
        <f t="shared" si="8"/>
        <v>9</v>
      </c>
      <c r="P16">
        <v>547</v>
      </c>
      <c r="Q16" s="3">
        <f t="shared" si="9"/>
        <v>6.2873563218390807</v>
      </c>
      <c r="R16" s="7">
        <f t="shared" si="10"/>
        <v>7.2341954022988508</v>
      </c>
      <c r="S16">
        <v>0</v>
      </c>
      <c r="T16" s="3">
        <f t="shared" si="11"/>
        <v>0</v>
      </c>
      <c r="U16" s="7">
        <f t="shared" si="12"/>
        <v>0</v>
      </c>
      <c r="X16" t="s">
        <v>327</v>
      </c>
      <c r="Y16" s="7">
        <f t="shared" si="13"/>
        <v>41.57308094344679</v>
      </c>
      <c r="Z16">
        <v>28</v>
      </c>
      <c r="AA16">
        <v>157</v>
      </c>
      <c r="AB16" s="3">
        <f t="shared" si="14"/>
        <v>157</v>
      </c>
      <c r="AC16" s="3">
        <f t="shared" si="15"/>
        <v>5.6071428571428568</v>
      </c>
      <c r="AD16" s="13">
        <f t="shared" si="16"/>
        <v>5.121428571428571</v>
      </c>
      <c r="AE16" s="7">
        <f t="shared" si="17"/>
        <v>8.643795229161082</v>
      </c>
      <c r="AF16">
        <v>11</v>
      </c>
      <c r="AG16" s="3">
        <f t="shared" si="18"/>
        <v>0.39285714285714285</v>
      </c>
      <c r="AH16" s="7">
        <f t="shared" si="19"/>
        <v>7.8571428571428568</v>
      </c>
      <c r="AI16">
        <v>2.69</v>
      </c>
      <c r="AJ16" s="7">
        <f t="shared" si="20"/>
        <v>9.24</v>
      </c>
      <c r="AK16">
        <v>1.07</v>
      </c>
      <c r="AL16" s="7">
        <f t="shared" si="21"/>
        <v>8.5999999999999979</v>
      </c>
      <c r="AM16">
        <v>176</v>
      </c>
      <c r="AN16" s="3">
        <f t="shared" si="22"/>
        <v>6.2857142857142856</v>
      </c>
      <c r="AO16" s="7">
        <f t="shared" si="23"/>
        <v>7.2321428571428568</v>
      </c>
      <c r="AP16">
        <v>0</v>
      </c>
      <c r="AQ16" s="3">
        <f t="shared" si="24"/>
        <v>0</v>
      </c>
      <c r="AR16" s="7">
        <f t="shared" si="25"/>
        <v>0</v>
      </c>
      <c r="AW16" t="s">
        <v>331</v>
      </c>
      <c r="AX16" s="7">
        <f t="shared" si="26"/>
        <v>43.041666666666664</v>
      </c>
      <c r="AY16">
        <v>15</v>
      </c>
      <c r="AZ16">
        <v>95</v>
      </c>
      <c r="BA16" s="3">
        <f t="shared" si="27"/>
        <v>95</v>
      </c>
      <c r="BB16" s="3">
        <f t="shared" si="28"/>
        <v>6.333333333333333</v>
      </c>
      <c r="BC16" s="13">
        <f t="shared" si="29"/>
        <v>6.0666666666666664</v>
      </c>
      <c r="BD16" s="7">
        <f t="shared" si="30"/>
        <v>10</v>
      </c>
      <c r="BE16">
        <v>8</v>
      </c>
      <c r="BF16" s="3">
        <f t="shared" si="31"/>
        <v>0.53333333333333333</v>
      </c>
      <c r="BG16" s="7">
        <f t="shared" si="32"/>
        <v>10</v>
      </c>
      <c r="BH16">
        <v>2.65</v>
      </c>
      <c r="BI16" s="7">
        <f t="shared" si="33"/>
        <v>9.4</v>
      </c>
      <c r="BJ16">
        <v>1.1200000000000001</v>
      </c>
      <c r="BK16" s="7">
        <f t="shared" si="34"/>
        <v>7.5999999999999979</v>
      </c>
      <c r="BL16">
        <v>80</v>
      </c>
      <c r="BM16" s="3">
        <f t="shared" si="35"/>
        <v>5.333333333333333</v>
      </c>
      <c r="BN16" s="7">
        <f t="shared" si="36"/>
        <v>6.0416666666666661</v>
      </c>
      <c r="BO16">
        <v>0</v>
      </c>
      <c r="BP16" s="3">
        <f t="shared" si="37"/>
        <v>0</v>
      </c>
      <c r="BQ16" s="7">
        <f t="shared" si="38"/>
        <v>0</v>
      </c>
      <c r="BU16" t="s">
        <v>320</v>
      </c>
      <c r="BV16" s="7">
        <f t="shared" si="39"/>
        <v>37.009980686458448</v>
      </c>
      <c r="BW16">
        <v>17</v>
      </c>
      <c r="BX16">
        <v>102</v>
      </c>
      <c r="BY16" s="3">
        <f t="shared" si="40"/>
        <v>102</v>
      </c>
      <c r="BZ16" s="3">
        <f t="shared" si="41"/>
        <v>6</v>
      </c>
      <c r="CA16" s="13">
        <f t="shared" si="42"/>
        <v>6</v>
      </c>
      <c r="CB16" s="7">
        <f t="shared" si="43"/>
        <v>9.3808630393996246</v>
      </c>
      <c r="CC16">
        <v>6</v>
      </c>
      <c r="CD16" s="3">
        <f t="shared" si="44"/>
        <v>0.35294117647058826</v>
      </c>
      <c r="CE16" s="7">
        <f t="shared" si="45"/>
        <v>7.0588235294117654</v>
      </c>
      <c r="CF16">
        <v>3.56</v>
      </c>
      <c r="CG16" s="7">
        <f t="shared" si="46"/>
        <v>5.76</v>
      </c>
      <c r="CH16">
        <v>1.1399999999999999</v>
      </c>
      <c r="CI16" s="7">
        <f t="shared" si="47"/>
        <v>7.200000000000002</v>
      </c>
      <c r="CJ16">
        <v>112</v>
      </c>
      <c r="CK16" s="3">
        <f t="shared" si="48"/>
        <v>6.5882352941176467</v>
      </c>
      <c r="CL16" s="7">
        <f t="shared" si="49"/>
        <v>7.610294117647058</v>
      </c>
      <c r="CM16">
        <v>0</v>
      </c>
      <c r="CN16" s="3">
        <f t="shared" si="50"/>
        <v>0</v>
      </c>
      <c r="CO16" s="7">
        <f t="shared" si="51"/>
        <v>0</v>
      </c>
    </row>
    <row r="17" spans="1:93" x14ac:dyDescent="0.25">
      <c r="A17" t="s">
        <v>316</v>
      </c>
      <c r="B17" s="7">
        <f t="shared" si="0"/>
        <v>38.801533655293817</v>
      </c>
      <c r="C17">
        <v>108</v>
      </c>
      <c r="D17">
        <v>654.1</v>
      </c>
      <c r="E17" s="3">
        <f t="shared" si="1"/>
        <v>654.33333333333337</v>
      </c>
      <c r="F17" s="3">
        <f t="shared" si="2"/>
        <v>6.0586419753086425</v>
      </c>
      <c r="G17" s="13">
        <f t="shared" si="3"/>
        <v>6.0117283950617288</v>
      </c>
      <c r="H17" s="7">
        <f t="shared" si="4"/>
        <v>9.4908855071456717</v>
      </c>
      <c r="I17">
        <v>47</v>
      </c>
      <c r="J17" s="3">
        <f t="shared" si="5"/>
        <v>0.43518518518518517</v>
      </c>
      <c r="K17" s="7">
        <f t="shared" si="6"/>
        <v>8.7037037037037042</v>
      </c>
      <c r="L17">
        <v>3.45</v>
      </c>
      <c r="M17" s="7">
        <f t="shared" si="7"/>
        <v>6.1999999999999993</v>
      </c>
      <c r="N17">
        <v>1.08</v>
      </c>
      <c r="O17" s="7">
        <f t="shared" si="8"/>
        <v>8.3999999999999986</v>
      </c>
      <c r="P17">
        <v>573</v>
      </c>
      <c r="Q17" s="3">
        <f t="shared" si="9"/>
        <v>5.3055555555555554</v>
      </c>
      <c r="R17" s="7">
        <f t="shared" si="10"/>
        <v>6.0069444444444446</v>
      </c>
      <c r="S17">
        <v>0</v>
      </c>
      <c r="T17" s="3">
        <f t="shared" si="11"/>
        <v>0</v>
      </c>
      <c r="U17" s="7">
        <f t="shared" si="12"/>
        <v>0</v>
      </c>
      <c r="X17" t="s">
        <v>412</v>
      </c>
      <c r="Y17" s="7">
        <f t="shared" si="13"/>
        <v>41.031624452782985</v>
      </c>
      <c r="Z17">
        <v>20</v>
      </c>
      <c r="AA17">
        <v>111.2</v>
      </c>
      <c r="AB17" s="3">
        <f t="shared" si="14"/>
        <v>111.66666666666667</v>
      </c>
      <c r="AC17" s="3">
        <f t="shared" si="15"/>
        <v>5.5833333333333339</v>
      </c>
      <c r="AD17" s="13">
        <f t="shared" si="16"/>
        <v>5.1166666666666671</v>
      </c>
      <c r="AE17" s="7">
        <f t="shared" si="17"/>
        <v>8.5991244527829895</v>
      </c>
      <c r="AF17">
        <v>9</v>
      </c>
      <c r="AG17" s="3">
        <f t="shared" si="18"/>
        <v>0.45</v>
      </c>
      <c r="AH17" s="7">
        <f t="shared" si="19"/>
        <v>9</v>
      </c>
      <c r="AI17">
        <v>3.22</v>
      </c>
      <c r="AJ17" s="7">
        <f t="shared" si="20"/>
        <v>7.1199999999999992</v>
      </c>
      <c r="AK17">
        <v>1.05</v>
      </c>
      <c r="AL17" s="7">
        <f t="shared" si="21"/>
        <v>9</v>
      </c>
      <c r="AM17">
        <v>127</v>
      </c>
      <c r="AN17" s="3">
        <f t="shared" si="22"/>
        <v>6.35</v>
      </c>
      <c r="AO17" s="7">
        <f t="shared" si="23"/>
        <v>7.3125</v>
      </c>
      <c r="AP17">
        <v>0</v>
      </c>
      <c r="AQ17" s="3">
        <f t="shared" si="24"/>
        <v>0</v>
      </c>
      <c r="AR17" s="7">
        <f t="shared" si="25"/>
        <v>0</v>
      </c>
      <c r="AW17" t="s">
        <v>337</v>
      </c>
      <c r="AX17" s="7">
        <f t="shared" si="26"/>
        <v>42.993011703743406</v>
      </c>
      <c r="AY17">
        <v>14</v>
      </c>
      <c r="AZ17">
        <v>88.1</v>
      </c>
      <c r="BA17" s="3">
        <f t="shared" si="27"/>
        <v>88.333333333333314</v>
      </c>
      <c r="BB17" s="3">
        <f t="shared" si="28"/>
        <v>6.3095238095238084</v>
      </c>
      <c r="BC17" s="13">
        <f t="shared" si="29"/>
        <v>6.0619047619047617</v>
      </c>
      <c r="BD17" s="7">
        <f t="shared" si="30"/>
        <v>9.9615831323148374</v>
      </c>
      <c r="BE17">
        <v>7</v>
      </c>
      <c r="BF17" s="3">
        <f t="shared" si="31"/>
        <v>0.5</v>
      </c>
      <c r="BG17" s="7">
        <f t="shared" si="32"/>
        <v>10</v>
      </c>
      <c r="BH17">
        <v>3.26</v>
      </c>
      <c r="BI17" s="7">
        <f t="shared" si="33"/>
        <v>6.9600000000000009</v>
      </c>
      <c r="BJ17">
        <v>0.98</v>
      </c>
      <c r="BK17" s="7">
        <f t="shared" si="34"/>
        <v>10</v>
      </c>
      <c r="BL17">
        <v>75</v>
      </c>
      <c r="BM17" s="3">
        <f t="shared" si="35"/>
        <v>5.3571428571428568</v>
      </c>
      <c r="BN17" s="7">
        <f t="shared" si="36"/>
        <v>6.0714285714285712</v>
      </c>
      <c r="BO17">
        <v>0</v>
      </c>
      <c r="BP17" s="3">
        <f t="shared" si="37"/>
        <v>0</v>
      </c>
      <c r="BQ17" s="7">
        <f t="shared" si="38"/>
        <v>0</v>
      </c>
      <c r="BU17" t="s">
        <v>331</v>
      </c>
      <c r="BV17" s="7">
        <f t="shared" si="39"/>
        <v>36.944999999999993</v>
      </c>
      <c r="BW17">
        <v>16</v>
      </c>
      <c r="BX17">
        <v>102</v>
      </c>
      <c r="BY17" s="3">
        <f t="shared" si="40"/>
        <v>102</v>
      </c>
      <c r="BZ17" s="3">
        <f t="shared" si="41"/>
        <v>6.375</v>
      </c>
      <c r="CA17" s="13">
        <f t="shared" si="42"/>
        <v>6.0750000000000002</v>
      </c>
      <c r="CB17" s="7">
        <f t="shared" si="43"/>
        <v>10</v>
      </c>
      <c r="CC17">
        <v>7</v>
      </c>
      <c r="CD17" s="3">
        <f t="shared" si="44"/>
        <v>0.4375</v>
      </c>
      <c r="CE17" s="7">
        <f t="shared" si="45"/>
        <v>8.75</v>
      </c>
      <c r="CF17">
        <v>3.22</v>
      </c>
      <c r="CG17" s="7">
        <f t="shared" si="46"/>
        <v>7.1199999999999992</v>
      </c>
      <c r="CH17">
        <v>1.29</v>
      </c>
      <c r="CI17" s="7">
        <f t="shared" si="47"/>
        <v>4.1999999999999993</v>
      </c>
      <c r="CJ17">
        <v>96</v>
      </c>
      <c r="CK17" s="3">
        <f t="shared" si="48"/>
        <v>6</v>
      </c>
      <c r="CL17" s="7">
        <f t="shared" si="49"/>
        <v>6.875</v>
      </c>
      <c r="CM17">
        <v>0</v>
      </c>
      <c r="CN17" s="3">
        <f t="shared" si="50"/>
        <v>0</v>
      </c>
      <c r="CO17" s="7">
        <f t="shared" si="51"/>
        <v>0</v>
      </c>
    </row>
    <row r="18" spans="1:93" x14ac:dyDescent="0.25">
      <c r="A18" t="s">
        <v>315</v>
      </c>
      <c r="B18" s="7">
        <f t="shared" si="0"/>
        <v>38.731352215748878</v>
      </c>
      <c r="C18">
        <v>57</v>
      </c>
      <c r="D18">
        <v>331.2</v>
      </c>
      <c r="E18" s="3">
        <f t="shared" si="1"/>
        <v>331.66666666666663</v>
      </c>
      <c r="F18" s="3">
        <f t="shared" si="2"/>
        <v>5.8187134502923969</v>
      </c>
      <c r="G18" s="13">
        <f t="shared" si="3"/>
        <v>5.1637426900584797</v>
      </c>
      <c r="H18" s="7">
        <f t="shared" si="4"/>
        <v>9.0407381806611582</v>
      </c>
      <c r="I18">
        <v>27</v>
      </c>
      <c r="J18" s="3">
        <f t="shared" si="5"/>
        <v>0.47368421052631576</v>
      </c>
      <c r="K18" s="7">
        <f t="shared" si="6"/>
        <v>9.473684210526315</v>
      </c>
      <c r="L18">
        <v>3.42</v>
      </c>
      <c r="M18" s="7">
        <f t="shared" si="7"/>
        <v>6.32</v>
      </c>
      <c r="N18">
        <v>1.1499999999999999</v>
      </c>
      <c r="O18" s="7">
        <f t="shared" si="8"/>
        <v>7.0000000000000018</v>
      </c>
      <c r="P18">
        <v>343</v>
      </c>
      <c r="Q18" s="3">
        <f t="shared" si="9"/>
        <v>6.0175438596491224</v>
      </c>
      <c r="R18" s="7">
        <f t="shared" si="10"/>
        <v>6.8969298245614032</v>
      </c>
      <c r="S18">
        <v>0</v>
      </c>
      <c r="T18" s="3">
        <f t="shared" si="11"/>
        <v>0</v>
      </c>
      <c r="U18" s="7">
        <f t="shared" si="12"/>
        <v>0</v>
      </c>
      <c r="X18" t="s">
        <v>308</v>
      </c>
      <c r="Y18" s="7">
        <f t="shared" si="13"/>
        <v>40.881586292358648</v>
      </c>
      <c r="Z18">
        <v>27</v>
      </c>
      <c r="AA18">
        <v>157.1</v>
      </c>
      <c r="AB18" s="3">
        <f t="shared" si="14"/>
        <v>157.33333333333331</v>
      </c>
      <c r="AC18" s="3">
        <f t="shared" si="15"/>
        <v>5.8271604938271597</v>
      </c>
      <c r="AD18" s="13">
        <f t="shared" si="16"/>
        <v>5.1654320987654323</v>
      </c>
      <c r="AE18" s="7">
        <f t="shared" si="17"/>
        <v>9.0565862923586486</v>
      </c>
      <c r="AF18">
        <v>12</v>
      </c>
      <c r="AG18" s="3">
        <f t="shared" si="18"/>
        <v>0.44444444444444442</v>
      </c>
      <c r="AH18" s="7">
        <f t="shared" si="19"/>
        <v>8.8888888888888893</v>
      </c>
      <c r="AI18">
        <v>3.15</v>
      </c>
      <c r="AJ18" s="7">
        <f t="shared" si="20"/>
        <v>7.4</v>
      </c>
      <c r="AK18">
        <v>1.06</v>
      </c>
      <c r="AL18" s="7">
        <f t="shared" si="21"/>
        <v>8.7999999999999989</v>
      </c>
      <c r="AM18">
        <v>159</v>
      </c>
      <c r="AN18" s="3">
        <f t="shared" si="22"/>
        <v>5.8888888888888893</v>
      </c>
      <c r="AO18" s="7">
        <f t="shared" si="23"/>
        <v>6.7361111111111116</v>
      </c>
      <c r="AP18">
        <v>0</v>
      </c>
      <c r="AQ18" s="3">
        <f t="shared" si="24"/>
        <v>0</v>
      </c>
      <c r="AR18" s="7">
        <f t="shared" si="25"/>
        <v>0</v>
      </c>
      <c r="AW18" t="s">
        <v>432</v>
      </c>
      <c r="AX18" s="7">
        <f t="shared" si="26"/>
        <v>42.747015322076294</v>
      </c>
      <c r="AY18">
        <v>16</v>
      </c>
      <c r="AZ18">
        <v>94.2</v>
      </c>
      <c r="BA18" s="3">
        <f t="shared" si="27"/>
        <v>94.666666666666671</v>
      </c>
      <c r="BB18" s="3">
        <f t="shared" si="28"/>
        <v>5.916666666666667</v>
      </c>
      <c r="BC18" s="13">
        <f t="shared" si="29"/>
        <v>5.1833333333333336</v>
      </c>
      <c r="BD18" s="7">
        <f t="shared" si="30"/>
        <v>9.2245153220762983</v>
      </c>
      <c r="BE18">
        <v>9</v>
      </c>
      <c r="BF18" s="3">
        <f t="shared" si="31"/>
        <v>0.5625</v>
      </c>
      <c r="BG18" s="7">
        <f t="shared" si="32"/>
        <v>10</v>
      </c>
      <c r="BH18">
        <v>2.66</v>
      </c>
      <c r="BI18" s="7">
        <f t="shared" si="33"/>
        <v>9.36</v>
      </c>
      <c r="BJ18">
        <v>1.1200000000000001</v>
      </c>
      <c r="BK18" s="7">
        <f t="shared" si="34"/>
        <v>7.5999999999999979</v>
      </c>
      <c r="BL18">
        <v>92</v>
      </c>
      <c r="BM18" s="3">
        <f t="shared" si="35"/>
        <v>5.75</v>
      </c>
      <c r="BN18" s="7">
        <f t="shared" si="36"/>
        <v>6.5625</v>
      </c>
      <c r="BO18">
        <v>0</v>
      </c>
      <c r="BP18" s="3">
        <f t="shared" si="37"/>
        <v>0</v>
      </c>
      <c r="BQ18" s="7">
        <f t="shared" si="38"/>
        <v>0</v>
      </c>
      <c r="BU18" t="s">
        <v>311</v>
      </c>
      <c r="BV18" s="7">
        <f t="shared" si="39"/>
        <v>36.861069970201967</v>
      </c>
      <c r="BW18">
        <v>17</v>
      </c>
      <c r="BX18">
        <v>105</v>
      </c>
      <c r="BY18" s="3">
        <f t="shared" si="40"/>
        <v>105</v>
      </c>
      <c r="BZ18" s="3">
        <f t="shared" si="41"/>
        <v>6.1764705882352944</v>
      </c>
      <c r="CA18" s="13">
        <f t="shared" si="42"/>
        <v>6.0352941176470587</v>
      </c>
      <c r="CB18" s="7">
        <f t="shared" si="43"/>
        <v>9.7119523231431408</v>
      </c>
      <c r="CC18">
        <v>6</v>
      </c>
      <c r="CD18" s="3">
        <f t="shared" si="44"/>
        <v>0.35294117647058826</v>
      </c>
      <c r="CE18" s="7">
        <f t="shared" si="45"/>
        <v>7.0588235294117654</v>
      </c>
      <c r="CF18">
        <v>3.53</v>
      </c>
      <c r="CG18" s="7">
        <f t="shared" si="46"/>
        <v>5.8800000000000008</v>
      </c>
      <c r="CH18">
        <v>1.17</v>
      </c>
      <c r="CI18" s="7">
        <f t="shared" si="47"/>
        <v>6.6000000000000014</v>
      </c>
      <c r="CJ18">
        <v>112</v>
      </c>
      <c r="CK18" s="3">
        <f t="shared" si="48"/>
        <v>6.5882352941176467</v>
      </c>
      <c r="CL18" s="7">
        <f t="shared" si="49"/>
        <v>7.610294117647058</v>
      </c>
      <c r="CM18">
        <v>0</v>
      </c>
      <c r="CN18" s="3">
        <f t="shared" si="50"/>
        <v>0</v>
      </c>
      <c r="CO18" s="7">
        <f t="shared" si="51"/>
        <v>0</v>
      </c>
    </row>
    <row r="19" spans="1:93" x14ac:dyDescent="0.25">
      <c r="A19" t="s">
        <v>320</v>
      </c>
      <c r="B19" s="7">
        <f t="shared" si="0"/>
        <v>38.6485727847923</v>
      </c>
      <c r="C19">
        <v>111</v>
      </c>
      <c r="D19">
        <v>666.2</v>
      </c>
      <c r="E19" s="3">
        <f t="shared" si="1"/>
        <v>666.66666666666686</v>
      </c>
      <c r="F19" s="3">
        <f t="shared" si="2"/>
        <v>6.0060060060060074</v>
      </c>
      <c r="G19" s="13">
        <f t="shared" si="3"/>
        <v>6.0012012012012015</v>
      </c>
      <c r="H19" s="7">
        <f t="shared" si="4"/>
        <v>9.392131343350858</v>
      </c>
      <c r="I19">
        <v>43</v>
      </c>
      <c r="J19" s="3">
        <f t="shared" si="5"/>
        <v>0.38738738738738737</v>
      </c>
      <c r="K19" s="7">
        <f t="shared" si="6"/>
        <v>7.7477477477477477</v>
      </c>
      <c r="L19">
        <v>3.54</v>
      </c>
      <c r="M19" s="7">
        <f t="shared" si="7"/>
        <v>5.84</v>
      </c>
      <c r="N19">
        <v>1.1200000000000001</v>
      </c>
      <c r="O19" s="7">
        <f t="shared" si="8"/>
        <v>7.5999999999999979</v>
      </c>
      <c r="P19">
        <v>772</v>
      </c>
      <c r="Q19" s="3">
        <f t="shared" si="9"/>
        <v>6.954954954954955</v>
      </c>
      <c r="R19" s="7">
        <f t="shared" si="10"/>
        <v>8.0686936936936942</v>
      </c>
      <c r="S19">
        <v>0</v>
      </c>
      <c r="T19" s="3">
        <f t="shared" si="11"/>
        <v>0</v>
      </c>
      <c r="U19" s="7">
        <f t="shared" si="12"/>
        <v>0</v>
      </c>
      <c r="X19" t="s">
        <v>309</v>
      </c>
      <c r="Y19" s="7">
        <f t="shared" si="13"/>
        <v>40.56133388291925</v>
      </c>
      <c r="Z19">
        <v>33</v>
      </c>
      <c r="AA19">
        <v>185.2</v>
      </c>
      <c r="AB19" s="3">
        <f t="shared" si="14"/>
        <v>185.66666666666663</v>
      </c>
      <c r="AC19" s="3">
        <f t="shared" si="15"/>
        <v>5.6262626262626254</v>
      </c>
      <c r="AD19" s="13">
        <f t="shared" si="16"/>
        <v>5.1252525252525247</v>
      </c>
      <c r="AE19" s="7">
        <f t="shared" si="17"/>
        <v>8.6796672162525805</v>
      </c>
      <c r="AF19">
        <v>14</v>
      </c>
      <c r="AG19" s="3">
        <f t="shared" si="18"/>
        <v>0.42424242424242425</v>
      </c>
      <c r="AH19" s="7">
        <f t="shared" si="19"/>
        <v>8.4848484848484844</v>
      </c>
      <c r="AI19">
        <v>3.34</v>
      </c>
      <c r="AJ19" s="7">
        <f t="shared" si="20"/>
        <v>6.6400000000000006</v>
      </c>
      <c r="AK19">
        <v>1.04</v>
      </c>
      <c r="AL19" s="7">
        <f t="shared" si="21"/>
        <v>9.1999999999999993</v>
      </c>
      <c r="AM19">
        <v>216</v>
      </c>
      <c r="AN19" s="3">
        <f t="shared" si="22"/>
        <v>6.5454545454545459</v>
      </c>
      <c r="AO19" s="7">
        <f t="shared" si="23"/>
        <v>7.5568181818181825</v>
      </c>
      <c r="AP19">
        <v>0</v>
      </c>
      <c r="AQ19" s="3">
        <f t="shared" si="24"/>
        <v>0</v>
      </c>
      <c r="AR19" s="7">
        <f t="shared" si="25"/>
        <v>0</v>
      </c>
      <c r="AW19" t="s">
        <v>320</v>
      </c>
      <c r="AX19" s="7">
        <f t="shared" si="26"/>
        <v>42.245625000000004</v>
      </c>
      <c r="AY19">
        <v>16</v>
      </c>
      <c r="AZ19">
        <v>103.2</v>
      </c>
      <c r="BA19" s="3">
        <f t="shared" si="27"/>
        <v>103.66666666666667</v>
      </c>
      <c r="BB19" s="3">
        <f t="shared" si="28"/>
        <v>6.479166666666667</v>
      </c>
      <c r="BC19" s="13">
        <f t="shared" si="29"/>
        <v>6.0958333333333332</v>
      </c>
      <c r="BD19" s="7">
        <f t="shared" si="30"/>
        <v>10</v>
      </c>
      <c r="BE19">
        <v>5</v>
      </c>
      <c r="BF19" s="3">
        <f t="shared" si="31"/>
        <v>0.3125</v>
      </c>
      <c r="BG19" s="7">
        <f t="shared" si="32"/>
        <v>6.25</v>
      </c>
      <c r="BH19">
        <v>3.13</v>
      </c>
      <c r="BI19" s="7">
        <f t="shared" si="33"/>
        <v>7.48</v>
      </c>
      <c r="BJ19">
        <v>0.92</v>
      </c>
      <c r="BK19" s="7">
        <f t="shared" si="34"/>
        <v>10</v>
      </c>
      <c r="BL19">
        <v>117</v>
      </c>
      <c r="BM19" s="3">
        <f t="shared" si="35"/>
        <v>7.3125</v>
      </c>
      <c r="BN19" s="7">
        <f t="shared" si="36"/>
        <v>8.515625</v>
      </c>
      <c r="BO19">
        <v>0</v>
      </c>
      <c r="BP19" s="3">
        <f t="shared" si="37"/>
        <v>0</v>
      </c>
      <c r="BQ19" s="7">
        <f t="shared" si="38"/>
        <v>0</v>
      </c>
      <c r="BU19" t="s">
        <v>308</v>
      </c>
      <c r="BV19" s="7">
        <f t="shared" si="39"/>
        <v>36.032686053783614</v>
      </c>
      <c r="BW19">
        <v>15</v>
      </c>
      <c r="BX19">
        <v>92</v>
      </c>
      <c r="BY19" s="3">
        <f t="shared" si="40"/>
        <v>92</v>
      </c>
      <c r="BZ19" s="3">
        <f t="shared" si="41"/>
        <v>6.1333333333333337</v>
      </c>
      <c r="CA19" s="13">
        <f t="shared" si="42"/>
        <v>6.0266666666666664</v>
      </c>
      <c r="CB19" s="7">
        <f t="shared" si="43"/>
        <v>9.6310193871169485</v>
      </c>
      <c r="CC19">
        <v>6</v>
      </c>
      <c r="CD19" s="3">
        <f t="shared" si="44"/>
        <v>0.4</v>
      </c>
      <c r="CE19" s="7">
        <f t="shared" si="45"/>
        <v>8</v>
      </c>
      <c r="CF19">
        <v>3.71</v>
      </c>
      <c r="CG19" s="7">
        <f t="shared" si="46"/>
        <v>5.16</v>
      </c>
      <c r="CH19">
        <v>1.19</v>
      </c>
      <c r="CI19" s="7">
        <f t="shared" si="47"/>
        <v>6.2000000000000011</v>
      </c>
      <c r="CJ19">
        <v>92</v>
      </c>
      <c r="CK19" s="3">
        <f t="shared" si="48"/>
        <v>6.1333333333333337</v>
      </c>
      <c r="CL19" s="7">
        <f t="shared" si="49"/>
        <v>7.041666666666667</v>
      </c>
      <c r="CM19">
        <v>0</v>
      </c>
      <c r="CN19" s="3">
        <f t="shared" si="50"/>
        <v>0</v>
      </c>
      <c r="CO19" s="7">
        <f t="shared" si="51"/>
        <v>0</v>
      </c>
    </row>
    <row r="20" spans="1:93" x14ac:dyDescent="0.25">
      <c r="A20" t="s">
        <v>304</v>
      </c>
      <c r="B20" s="7">
        <f t="shared" si="0"/>
        <v>37.522684266952567</v>
      </c>
      <c r="C20">
        <v>84</v>
      </c>
      <c r="D20">
        <v>417</v>
      </c>
      <c r="E20" s="3">
        <f t="shared" si="1"/>
        <v>417</v>
      </c>
      <c r="F20" s="3">
        <f t="shared" si="2"/>
        <v>4.9642857142857144</v>
      </c>
      <c r="G20" s="13">
        <f t="shared" si="3"/>
        <v>4.1928571428571431</v>
      </c>
      <c r="H20" s="7">
        <f t="shared" si="4"/>
        <v>7.4376842669525605</v>
      </c>
      <c r="I20">
        <v>26</v>
      </c>
      <c r="J20" s="3">
        <f t="shared" si="5"/>
        <v>0.30952380952380953</v>
      </c>
      <c r="K20" s="7">
        <f t="shared" si="6"/>
        <v>6.1904761904761907</v>
      </c>
      <c r="L20">
        <v>3.06</v>
      </c>
      <c r="M20" s="7">
        <f t="shared" si="7"/>
        <v>7.76</v>
      </c>
      <c r="N20">
        <v>1.04</v>
      </c>
      <c r="O20" s="7">
        <f t="shared" si="8"/>
        <v>9.1999999999999993</v>
      </c>
      <c r="P20">
        <v>492</v>
      </c>
      <c r="Q20" s="3">
        <f t="shared" si="9"/>
        <v>5.8571428571428568</v>
      </c>
      <c r="R20" s="7">
        <f t="shared" si="10"/>
        <v>6.6964285714285712</v>
      </c>
      <c r="S20">
        <v>1</v>
      </c>
      <c r="T20" s="3">
        <f t="shared" si="11"/>
        <v>1.1904761904761904E-2</v>
      </c>
      <c r="U20" s="7">
        <f t="shared" si="12"/>
        <v>0.23809523809523808</v>
      </c>
      <c r="X20" t="s">
        <v>302</v>
      </c>
      <c r="Y20" s="7">
        <f t="shared" si="13"/>
        <v>40.547357723577235</v>
      </c>
      <c r="Z20">
        <v>22</v>
      </c>
      <c r="AA20">
        <v>121.2</v>
      </c>
      <c r="AB20" s="3">
        <f t="shared" si="14"/>
        <v>121.66666666666667</v>
      </c>
      <c r="AC20" s="3">
        <f t="shared" si="15"/>
        <v>5.5303030303030303</v>
      </c>
      <c r="AD20" s="13">
        <f t="shared" si="16"/>
        <v>5.1060606060606064</v>
      </c>
      <c r="AE20" s="7">
        <f t="shared" si="17"/>
        <v>8.4996304508499634</v>
      </c>
      <c r="AF20">
        <v>10</v>
      </c>
      <c r="AG20" s="3">
        <f t="shared" si="18"/>
        <v>0.45454545454545453</v>
      </c>
      <c r="AH20" s="7">
        <f t="shared" si="19"/>
        <v>9.0909090909090899</v>
      </c>
      <c r="AI20">
        <v>3.55</v>
      </c>
      <c r="AJ20" s="7">
        <f t="shared" si="20"/>
        <v>5.8000000000000007</v>
      </c>
      <c r="AK20">
        <v>1.02</v>
      </c>
      <c r="AL20" s="7">
        <f t="shared" si="21"/>
        <v>9.6</v>
      </c>
      <c r="AM20">
        <v>144</v>
      </c>
      <c r="AN20" s="3">
        <f t="shared" si="22"/>
        <v>6.5454545454545459</v>
      </c>
      <c r="AO20" s="7">
        <f t="shared" si="23"/>
        <v>7.5568181818181825</v>
      </c>
      <c r="AP20">
        <v>0</v>
      </c>
      <c r="AQ20" s="3">
        <f t="shared" si="24"/>
        <v>0</v>
      </c>
      <c r="AR20" s="7">
        <f t="shared" si="25"/>
        <v>0</v>
      </c>
      <c r="AW20" t="s">
        <v>457</v>
      </c>
      <c r="AX20" s="7">
        <f t="shared" si="26"/>
        <v>42.086019387116956</v>
      </c>
      <c r="AY20">
        <v>15</v>
      </c>
      <c r="AZ20">
        <v>92</v>
      </c>
      <c r="BA20" s="3">
        <f t="shared" si="27"/>
        <v>92</v>
      </c>
      <c r="BB20" s="3">
        <f t="shared" si="28"/>
        <v>6.1333333333333337</v>
      </c>
      <c r="BC20" s="13">
        <f t="shared" si="29"/>
        <v>6.0266666666666664</v>
      </c>
      <c r="BD20" s="7">
        <f t="shared" si="30"/>
        <v>9.6310193871169485</v>
      </c>
      <c r="BE20">
        <v>9</v>
      </c>
      <c r="BF20" s="3">
        <f t="shared" si="31"/>
        <v>0.6</v>
      </c>
      <c r="BG20" s="7">
        <f t="shared" si="32"/>
        <v>10</v>
      </c>
      <c r="BH20">
        <v>3.03</v>
      </c>
      <c r="BI20" s="7">
        <f t="shared" si="33"/>
        <v>7.8800000000000008</v>
      </c>
      <c r="BJ20">
        <v>1.1399999999999999</v>
      </c>
      <c r="BK20" s="7">
        <f t="shared" si="34"/>
        <v>7.200000000000002</v>
      </c>
      <c r="BL20">
        <v>96</v>
      </c>
      <c r="BM20" s="3">
        <f t="shared" si="35"/>
        <v>6.4</v>
      </c>
      <c r="BN20" s="7">
        <f t="shared" si="36"/>
        <v>7.375</v>
      </c>
      <c r="BO20">
        <v>0</v>
      </c>
      <c r="BP20" s="3">
        <f t="shared" si="37"/>
        <v>0</v>
      </c>
      <c r="BQ20" s="7">
        <f t="shared" si="38"/>
        <v>0</v>
      </c>
      <c r="BU20" t="s">
        <v>423</v>
      </c>
      <c r="BV20" s="7">
        <f t="shared" si="39"/>
        <v>35.777889305816132</v>
      </c>
      <c r="BW20">
        <v>17</v>
      </c>
      <c r="BX20">
        <v>93</v>
      </c>
      <c r="BY20" s="3">
        <f t="shared" si="40"/>
        <v>93</v>
      </c>
      <c r="BZ20" s="3">
        <f t="shared" si="41"/>
        <v>5.4705882352941178</v>
      </c>
      <c r="CA20" s="13">
        <f t="shared" si="42"/>
        <v>5.0941176470588232</v>
      </c>
      <c r="CB20" s="7">
        <f t="shared" si="43"/>
        <v>8.387595188169076</v>
      </c>
      <c r="CC20">
        <v>6</v>
      </c>
      <c r="CD20" s="3">
        <f t="shared" si="44"/>
        <v>0.35294117647058826</v>
      </c>
      <c r="CE20" s="7">
        <f t="shared" si="45"/>
        <v>7.0588235294117654</v>
      </c>
      <c r="CF20">
        <v>3.48</v>
      </c>
      <c r="CG20" s="7">
        <f t="shared" si="46"/>
        <v>6.08</v>
      </c>
      <c r="CH20">
        <v>1.19</v>
      </c>
      <c r="CI20" s="7">
        <f t="shared" si="47"/>
        <v>6.2000000000000011</v>
      </c>
      <c r="CJ20">
        <v>118</v>
      </c>
      <c r="CK20" s="3">
        <f t="shared" si="48"/>
        <v>6.9411764705882355</v>
      </c>
      <c r="CL20" s="7">
        <f t="shared" si="49"/>
        <v>8.0514705882352935</v>
      </c>
      <c r="CM20">
        <v>0</v>
      </c>
      <c r="CN20" s="3">
        <f t="shared" si="50"/>
        <v>0</v>
      </c>
      <c r="CO20" s="7">
        <f t="shared" si="51"/>
        <v>0</v>
      </c>
    </row>
    <row r="21" spans="1:93" x14ac:dyDescent="0.25">
      <c r="A21" t="s">
        <v>307</v>
      </c>
      <c r="B21" s="7">
        <f t="shared" si="0"/>
        <v>37.35547767626506</v>
      </c>
      <c r="C21">
        <v>92</v>
      </c>
      <c r="D21">
        <v>466.1</v>
      </c>
      <c r="E21" s="3">
        <f t="shared" si="1"/>
        <v>466.33333333333343</v>
      </c>
      <c r="F21" s="3">
        <f t="shared" si="2"/>
        <v>5.0688405797101463</v>
      </c>
      <c r="G21" s="13">
        <f t="shared" si="3"/>
        <v>5.0137681159420291</v>
      </c>
      <c r="H21" s="7">
        <f t="shared" si="4"/>
        <v>7.6338472414824512</v>
      </c>
      <c r="I21">
        <v>38</v>
      </c>
      <c r="J21" s="3">
        <f t="shared" si="5"/>
        <v>0.41304347826086957</v>
      </c>
      <c r="K21" s="7">
        <f t="shared" si="6"/>
        <v>8.2608695652173907</v>
      </c>
      <c r="L21">
        <v>3.22</v>
      </c>
      <c r="M21" s="7">
        <f t="shared" si="7"/>
        <v>7.1199999999999992</v>
      </c>
      <c r="N21">
        <v>1.1599999999999999</v>
      </c>
      <c r="O21" s="7">
        <f t="shared" si="8"/>
        <v>6.8000000000000016</v>
      </c>
      <c r="P21">
        <v>601</v>
      </c>
      <c r="Q21" s="3">
        <f t="shared" si="9"/>
        <v>6.5326086956521738</v>
      </c>
      <c r="R21" s="7">
        <f t="shared" si="10"/>
        <v>7.5407608695652169</v>
      </c>
      <c r="S21">
        <v>0</v>
      </c>
      <c r="T21" s="3">
        <f t="shared" si="11"/>
        <v>0</v>
      </c>
      <c r="U21" s="7">
        <f t="shared" si="12"/>
        <v>0</v>
      </c>
      <c r="X21" t="s">
        <v>31</v>
      </c>
      <c r="Y21" s="7">
        <f t="shared" si="13"/>
        <v>39.914819996193273</v>
      </c>
      <c r="Z21">
        <v>23</v>
      </c>
      <c r="AA21">
        <v>130.1</v>
      </c>
      <c r="AB21" s="3">
        <f t="shared" si="14"/>
        <v>130.33333333333331</v>
      </c>
      <c r="AC21" s="3">
        <f t="shared" si="15"/>
        <v>5.6666666666666661</v>
      </c>
      <c r="AD21" s="13">
        <f t="shared" si="16"/>
        <v>5.1333333333333329</v>
      </c>
      <c r="AE21" s="7">
        <f t="shared" si="17"/>
        <v>8.7554721701063158</v>
      </c>
      <c r="AF21">
        <v>9</v>
      </c>
      <c r="AG21" s="3">
        <f t="shared" si="18"/>
        <v>0.39130434782608697</v>
      </c>
      <c r="AH21" s="7">
        <f t="shared" si="19"/>
        <v>7.8260869565217392</v>
      </c>
      <c r="AI21">
        <v>3.18</v>
      </c>
      <c r="AJ21" s="7">
        <f t="shared" si="20"/>
        <v>7.2799999999999994</v>
      </c>
      <c r="AK21">
        <v>1.0900000000000001</v>
      </c>
      <c r="AL21" s="7">
        <f t="shared" si="21"/>
        <v>8.1999999999999993</v>
      </c>
      <c r="AM21">
        <v>156</v>
      </c>
      <c r="AN21" s="3">
        <f t="shared" si="22"/>
        <v>6.7826086956521738</v>
      </c>
      <c r="AO21" s="7">
        <f t="shared" si="23"/>
        <v>7.8532608695652169</v>
      </c>
      <c r="AP21">
        <v>0</v>
      </c>
      <c r="AQ21" s="3">
        <f t="shared" si="24"/>
        <v>0</v>
      </c>
      <c r="AR21" s="7">
        <f t="shared" si="25"/>
        <v>0</v>
      </c>
      <c r="AW21" t="s">
        <v>504</v>
      </c>
      <c r="AX21" s="7">
        <f t="shared" si="26"/>
        <v>41.809273504273499</v>
      </c>
      <c r="AY21">
        <v>15</v>
      </c>
      <c r="AZ21">
        <v>69.2</v>
      </c>
      <c r="BA21" s="3">
        <f t="shared" si="27"/>
        <v>69.666666666666671</v>
      </c>
      <c r="BB21" s="3">
        <f t="shared" si="28"/>
        <v>4.6444444444444448</v>
      </c>
      <c r="BC21" s="13">
        <f t="shared" si="29"/>
        <v>4.1288888888888886</v>
      </c>
      <c r="BD21" s="7">
        <f t="shared" si="30"/>
        <v>6.8376068376068382</v>
      </c>
      <c r="BE21">
        <v>6</v>
      </c>
      <c r="BF21" s="3">
        <f t="shared" si="31"/>
        <v>0.4</v>
      </c>
      <c r="BG21" s="7">
        <f t="shared" si="32"/>
        <v>8</v>
      </c>
      <c r="BH21">
        <v>2.58</v>
      </c>
      <c r="BI21" s="7">
        <f t="shared" si="33"/>
        <v>9.68</v>
      </c>
      <c r="BJ21">
        <v>0.96</v>
      </c>
      <c r="BK21" s="7">
        <f t="shared" si="34"/>
        <v>10</v>
      </c>
      <c r="BL21">
        <v>95</v>
      </c>
      <c r="BM21" s="3">
        <f t="shared" si="35"/>
        <v>6.333333333333333</v>
      </c>
      <c r="BN21" s="7">
        <f t="shared" si="36"/>
        <v>7.2916666666666661</v>
      </c>
      <c r="BO21">
        <v>0</v>
      </c>
      <c r="BP21" s="3">
        <f t="shared" si="37"/>
        <v>0</v>
      </c>
      <c r="BQ21" s="7">
        <f t="shared" si="38"/>
        <v>0</v>
      </c>
      <c r="BU21" t="s">
        <v>412</v>
      </c>
      <c r="BV21" s="7">
        <f t="shared" si="39"/>
        <v>35.638446797105331</v>
      </c>
      <c r="BW21">
        <v>14</v>
      </c>
      <c r="BX21">
        <v>85</v>
      </c>
      <c r="BY21" s="3">
        <f t="shared" si="40"/>
        <v>85</v>
      </c>
      <c r="BZ21" s="3">
        <f t="shared" si="41"/>
        <v>6.0714285714285712</v>
      </c>
      <c r="CA21" s="13">
        <f t="shared" si="42"/>
        <v>6.0142857142857142</v>
      </c>
      <c r="CB21" s="7">
        <f t="shared" si="43"/>
        <v>9.5148753685339056</v>
      </c>
      <c r="CC21">
        <v>6</v>
      </c>
      <c r="CD21" s="3">
        <f t="shared" si="44"/>
        <v>0.42857142857142855</v>
      </c>
      <c r="CE21" s="7">
        <f t="shared" si="45"/>
        <v>8.5714285714285712</v>
      </c>
      <c r="CF21">
        <v>3.92</v>
      </c>
      <c r="CG21" s="7">
        <f t="shared" si="46"/>
        <v>4.32</v>
      </c>
      <c r="CH21">
        <v>1.2</v>
      </c>
      <c r="CI21" s="7">
        <f t="shared" si="47"/>
        <v>6.0000000000000009</v>
      </c>
      <c r="CJ21">
        <v>88</v>
      </c>
      <c r="CK21" s="3">
        <f t="shared" si="48"/>
        <v>6.2857142857142856</v>
      </c>
      <c r="CL21" s="7">
        <f t="shared" si="49"/>
        <v>7.2321428571428568</v>
      </c>
      <c r="CM21">
        <v>0</v>
      </c>
      <c r="CN21" s="3">
        <f t="shared" si="50"/>
        <v>0</v>
      </c>
      <c r="CO21" s="7">
        <f t="shared" si="51"/>
        <v>0</v>
      </c>
    </row>
    <row r="22" spans="1:93" x14ac:dyDescent="0.25">
      <c r="A22" t="s">
        <v>329</v>
      </c>
      <c r="B22" s="7">
        <f t="shared" si="0"/>
        <v>36.416090901720985</v>
      </c>
      <c r="C22">
        <v>108</v>
      </c>
      <c r="D22">
        <v>647.20000000000005</v>
      </c>
      <c r="E22" s="3">
        <f t="shared" si="1"/>
        <v>647.66666666666686</v>
      </c>
      <c r="F22" s="3">
        <f t="shared" si="2"/>
        <v>5.9969135802469156</v>
      </c>
      <c r="G22" s="13">
        <f t="shared" si="3"/>
        <v>5.1993827160493833</v>
      </c>
      <c r="H22" s="7">
        <f t="shared" si="4"/>
        <v>9.3750723832024683</v>
      </c>
      <c r="I22">
        <v>43</v>
      </c>
      <c r="J22" s="3">
        <f t="shared" si="5"/>
        <v>0.39814814814814814</v>
      </c>
      <c r="K22" s="7">
        <f t="shared" si="6"/>
        <v>7.9629629629629628</v>
      </c>
      <c r="L22">
        <v>3.71</v>
      </c>
      <c r="M22" s="7">
        <f t="shared" si="7"/>
        <v>5.16</v>
      </c>
      <c r="N22">
        <v>1.1599999999999999</v>
      </c>
      <c r="O22" s="7">
        <f t="shared" si="8"/>
        <v>6.8000000000000016</v>
      </c>
      <c r="P22">
        <v>669</v>
      </c>
      <c r="Q22" s="3">
        <f t="shared" si="9"/>
        <v>6.1944444444444446</v>
      </c>
      <c r="R22" s="7">
        <f t="shared" si="10"/>
        <v>7.1180555555555554</v>
      </c>
      <c r="S22">
        <v>0</v>
      </c>
      <c r="T22" s="3">
        <f t="shared" si="11"/>
        <v>0</v>
      </c>
      <c r="U22" s="7">
        <f t="shared" si="12"/>
        <v>0</v>
      </c>
      <c r="X22" t="s">
        <v>410</v>
      </c>
      <c r="Y22" s="7">
        <f t="shared" si="13"/>
        <v>39.740087554721697</v>
      </c>
      <c r="Z22">
        <v>26</v>
      </c>
      <c r="AA22">
        <v>147.1</v>
      </c>
      <c r="AB22" s="3">
        <f t="shared" si="14"/>
        <v>147.33333333333331</v>
      </c>
      <c r="AC22" s="3">
        <f t="shared" si="15"/>
        <v>5.6666666666666661</v>
      </c>
      <c r="AD22" s="13">
        <f t="shared" si="16"/>
        <v>5.1333333333333329</v>
      </c>
      <c r="AE22" s="7">
        <f t="shared" si="17"/>
        <v>8.7554721701063158</v>
      </c>
      <c r="AF22">
        <v>11</v>
      </c>
      <c r="AG22" s="3">
        <f t="shared" si="18"/>
        <v>0.42307692307692307</v>
      </c>
      <c r="AH22" s="7">
        <f t="shared" si="19"/>
        <v>8.4615384615384617</v>
      </c>
      <c r="AI22">
        <v>3.05</v>
      </c>
      <c r="AJ22" s="7">
        <f t="shared" si="20"/>
        <v>7.8000000000000007</v>
      </c>
      <c r="AK22">
        <v>1.1100000000000001</v>
      </c>
      <c r="AL22" s="7">
        <f t="shared" si="21"/>
        <v>7.799999999999998</v>
      </c>
      <c r="AM22">
        <v>157</v>
      </c>
      <c r="AN22" s="3">
        <f t="shared" si="22"/>
        <v>6.0384615384615383</v>
      </c>
      <c r="AO22" s="7">
        <f t="shared" si="23"/>
        <v>6.9230769230769234</v>
      </c>
      <c r="AP22">
        <v>0</v>
      </c>
      <c r="AQ22" s="3">
        <f t="shared" si="24"/>
        <v>0</v>
      </c>
      <c r="AR22" s="7">
        <f t="shared" si="25"/>
        <v>0</v>
      </c>
      <c r="AW22" t="s">
        <v>310</v>
      </c>
      <c r="AX22" s="7">
        <f t="shared" si="26"/>
        <v>41.758111766282497</v>
      </c>
      <c r="AY22">
        <v>14</v>
      </c>
      <c r="AZ22">
        <v>81</v>
      </c>
      <c r="BA22" s="3">
        <f t="shared" si="27"/>
        <v>81</v>
      </c>
      <c r="BB22" s="3">
        <f t="shared" si="28"/>
        <v>5.7857142857142856</v>
      </c>
      <c r="BC22" s="13">
        <f t="shared" si="29"/>
        <v>5.1571428571428575</v>
      </c>
      <c r="BD22" s="7">
        <f t="shared" si="30"/>
        <v>8.9788260519967835</v>
      </c>
      <c r="BE22">
        <v>6</v>
      </c>
      <c r="BF22" s="3">
        <f t="shared" si="31"/>
        <v>0.42857142857142855</v>
      </c>
      <c r="BG22" s="7">
        <f t="shared" si="32"/>
        <v>8.5714285714285712</v>
      </c>
      <c r="BH22">
        <v>2.89</v>
      </c>
      <c r="BI22" s="7">
        <f t="shared" si="33"/>
        <v>8.44</v>
      </c>
      <c r="BJ22">
        <v>1.1000000000000001</v>
      </c>
      <c r="BK22" s="7">
        <f t="shared" si="34"/>
        <v>7.9999999999999982</v>
      </c>
      <c r="BL22">
        <v>94</v>
      </c>
      <c r="BM22" s="3">
        <f t="shared" si="35"/>
        <v>6.7142857142857144</v>
      </c>
      <c r="BN22" s="7">
        <f t="shared" si="36"/>
        <v>7.7678571428571432</v>
      </c>
      <c r="BO22">
        <v>0</v>
      </c>
      <c r="BP22" s="3">
        <f t="shared" si="37"/>
        <v>0</v>
      </c>
      <c r="BQ22" s="7">
        <f t="shared" si="38"/>
        <v>0</v>
      </c>
      <c r="BU22" t="s">
        <v>494</v>
      </c>
      <c r="BV22" s="7">
        <f t="shared" si="39"/>
        <v>35.526288305190747</v>
      </c>
      <c r="BW22">
        <v>9</v>
      </c>
      <c r="BX22">
        <v>53</v>
      </c>
      <c r="BY22" s="3">
        <f t="shared" si="40"/>
        <v>53</v>
      </c>
      <c r="BZ22" s="3">
        <f t="shared" si="41"/>
        <v>5.8888888888888893</v>
      </c>
      <c r="CA22" s="13">
        <f t="shared" si="42"/>
        <v>5.177777777777778</v>
      </c>
      <c r="CB22" s="7">
        <f t="shared" si="43"/>
        <v>9.1723994163018556</v>
      </c>
      <c r="CC22">
        <v>3</v>
      </c>
      <c r="CD22" s="3">
        <f t="shared" si="44"/>
        <v>0.33333333333333331</v>
      </c>
      <c r="CE22" s="7">
        <f t="shared" si="45"/>
        <v>6.6666666666666661</v>
      </c>
      <c r="CF22">
        <v>3.59</v>
      </c>
      <c r="CG22" s="7">
        <f t="shared" si="46"/>
        <v>5.6400000000000006</v>
      </c>
      <c r="CH22">
        <v>1.19</v>
      </c>
      <c r="CI22" s="7">
        <f t="shared" si="47"/>
        <v>6.2000000000000011</v>
      </c>
      <c r="CJ22">
        <v>61</v>
      </c>
      <c r="CK22" s="3">
        <f t="shared" si="48"/>
        <v>6.7777777777777777</v>
      </c>
      <c r="CL22" s="7">
        <f t="shared" si="49"/>
        <v>7.8472222222222223</v>
      </c>
      <c r="CM22">
        <v>0</v>
      </c>
      <c r="CN22" s="3">
        <f t="shared" si="50"/>
        <v>0</v>
      </c>
      <c r="CO22" s="7">
        <f t="shared" si="51"/>
        <v>0</v>
      </c>
    </row>
    <row r="23" spans="1:93" x14ac:dyDescent="0.25">
      <c r="A23" t="s">
        <v>324</v>
      </c>
      <c r="B23" s="7">
        <f t="shared" si="0"/>
        <v>35.82916741945197</v>
      </c>
      <c r="C23">
        <v>81</v>
      </c>
      <c r="D23">
        <v>484</v>
      </c>
      <c r="E23" s="3">
        <f t="shared" si="1"/>
        <v>484</v>
      </c>
      <c r="F23" s="3">
        <f t="shared" si="2"/>
        <v>5.9753086419753085</v>
      </c>
      <c r="G23" s="13">
        <f t="shared" si="3"/>
        <v>5.1950617283950615</v>
      </c>
      <c r="H23" s="7">
        <f t="shared" si="4"/>
        <v>9.3345377898223418</v>
      </c>
      <c r="I23">
        <v>38</v>
      </c>
      <c r="J23" s="3">
        <f t="shared" si="5"/>
        <v>0.46913580246913578</v>
      </c>
      <c r="K23" s="7">
        <f t="shared" si="6"/>
        <v>9.3827160493827151</v>
      </c>
      <c r="L23">
        <v>3.59</v>
      </c>
      <c r="M23" s="7">
        <f t="shared" si="7"/>
        <v>5.6400000000000006</v>
      </c>
      <c r="N23">
        <v>1.22</v>
      </c>
      <c r="O23" s="7">
        <f t="shared" si="8"/>
        <v>5.6000000000000005</v>
      </c>
      <c r="P23">
        <v>421</v>
      </c>
      <c r="Q23" s="3">
        <f t="shared" si="9"/>
        <v>5.1975308641975309</v>
      </c>
      <c r="R23" s="7">
        <f t="shared" si="10"/>
        <v>5.8719135802469138</v>
      </c>
      <c r="S23">
        <v>0</v>
      </c>
      <c r="T23" s="3">
        <f t="shared" si="11"/>
        <v>0</v>
      </c>
      <c r="U23" s="7">
        <f t="shared" si="12"/>
        <v>0</v>
      </c>
      <c r="X23" t="s">
        <v>329</v>
      </c>
      <c r="Y23" s="7">
        <f t="shared" si="13"/>
        <v>38.94461303939962</v>
      </c>
      <c r="Z23">
        <v>32</v>
      </c>
      <c r="AA23">
        <v>192</v>
      </c>
      <c r="AB23" s="3">
        <f t="shared" si="14"/>
        <v>192</v>
      </c>
      <c r="AC23" s="3">
        <f t="shared" si="15"/>
        <v>6</v>
      </c>
      <c r="AD23" s="13">
        <f t="shared" si="16"/>
        <v>6</v>
      </c>
      <c r="AE23" s="7">
        <f t="shared" si="17"/>
        <v>9.3808630393996246</v>
      </c>
      <c r="AF23">
        <v>12</v>
      </c>
      <c r="AG23" s="3">
        <f t="shared" si="18"/>
        <v>0.375</v>
      </c>
      <c r="AH23" s="7">
        <f t="shared" si="19"/>
        <v>7.5</v>
      </c>
      <c r="AI23">
        <v>3.52</v>
      </c>
      <c r="AJ23" s="7">
        <f t="shared" si="20"/>
        <v>5.92</v>
      </c>
      <c r="AK23">
        <v>1.06</v>
      </c>
      <c r="AL23" s="7">
        <f t="shared" si="21"/>
        <v>8.7999999999999989</v>
      </c>
      <c r="AM23">
        <v>204</v>
      </c>
      <c r="AN23" s="3">
        <f t="shared" si="22"/>
        <v>6.375</v>
      </c>
      <c r="AO23" s="7">
        <f t="shared" si="23"/>
        <v>7.34375</v>
      </c>
      <c r="AP23">
        <v>0</v>
      </c>
      <c r="AQ23" s="3">
        <f t="shared" si="24"/>
        <v>0</v>
      </c>
      <c r="AR23" s="7">
        <f t="shared" si="25"/>
        <v>0</v>
      </c>
      <c r="AW23" t="s">
        <v>695</v>
      </c>
      <c r="AX23" s="7">
        <f t="shared" si="26"/>
        <v>41.42952574525745</v>
      </c>
      <c r="AY23">
        <v>9</v>
      </c>
      <c r="AZ23">
        <v>48</v>
      </c>
      <c r="BA23" s="3">
        <f t="shared" si="27"/>
        <v>48</v>
      </c>
      <c r="BB23" s="3">
        <f t="shared" si="28"/>
        <v>5.333333333333333</v>
      </c>
      <c r="BC23" s="13">
        <f t="shared" si="29"/>
        <v>5.0666666666666664</v>
      </c>
      <c r="BD23" s="7">
        <f t="shared" si="30"/>
        <v>8.1300813008130071</v>
      </c>
      <c r="BE23">
        <v>4</v>
      </c>
      <c r="BF23" s="3">
        <f t="shared" si="31"/>
        <v>0.44444444444444442</v>
      </c>
      <c r="BG23" s="7">
        <f t="shared" si="32"/>
        <v>8.8888888888888893</v>
      </c>
      <c r="BH23">
        <v>2.63</v>
      </c>
      <c r="BI23" s="7">
        <f t="shared" si="33"/>
        <v>9.48</v>
      </c>
      <c r="BJ23">
        <v>0.96</v>
      </c>
      <c r="BK23" s="7">
        <f t="shared" si="34"/>
        <v>10</v>
      </c>
      <c r="BL23">
        <v>40</v>
      </c>
      <c r="BM23" s="3">
        <f t="shared" si="35"/>
        <v>4.4444444444444446</v>
      </c>
      <c r="BN23" s="7">
        <f t="shared" si="36"/>
        <v>4.9305555555555554</v>
      </c>
      <c r="BO23">
        <v>0</v>
      </c>
      <c r="BP23" s="3">
        <f t="shared" si="37"/>
        <v>0</v>
      </c>
      <c r="BQ23" s="7">
        <f t="shared" si="38"/>
        <v>0</v>
      </c>
      <c r="BU23" t="s">
        <v>302</v>
      </c>
      <c r="BV23" s="7">
        <f t="shared" si="39"/>
        <v>35.440315822388996</v>
      </c>
      <c r="BW23">
        <v>15</v>
      </c>
      <c r="BX23">
        <v>83</v>
      </c>
      <c r="BY23" s="3">
        <f t="shared" si="40"/>
        <v>83</v>
      </c>
      <c r="BZ23" s="3">
        <f t="shared" si="41"/>
        <v>5.5333333333333332</v>
      </c>
      <c r="CA23" s="13">
        <f t="shared" si="42"/>
        <v>5.1066666666666665</v>
      </c>
      <c r="CB23" s="7">
        <f t="shared" si="43"/>
        <v>8.505315822388992</v>
      </c>
      <c r="CC23">
        <v>6</v>
      </c>
      <c r="CD23" s="3">
        <f t="shared" si="44"/>
        <v>0.4</v>
      </c>
      <c r="CE23" s="7">
        <f t="shared" si="45"/>
        <v>8</v>
      </c>
      <c r="CF23">
        <v>3.56</v>
      </c>
      <c r="CG23" s="7">
        <f t="shared" si="46"/>
        <v>5.76</v>
      </c>
      <c r="CH23">
        <v>1.1599999999999999</v>
      </c>
      <c r="CI23" s="7">
        <f t="shared" si="47"/>
        <v>6.8000000000000016</v>
      </c>
      <c r="CJ23">
        <v>84</v>
      </c>
      <c r="CK23" s="3">
        <f t="shared" si="48"/>
        <v>5.6</v>
      </c>
      <c r="CL23" s="7">
        <f t="shared" si="49"/>
        <v>6.375</v>
      </c>
      <c r="CM23">
        <v>0</v>
      </c>
      <c r="CN23" s="3">
        <f t="shared" si="50"/>
        <v>0</v>
      </c>
      <c r="CO23" s="7">
        <f t="shared" si="51"/>
        <v>0</v>
      </c>
    </row>
    <row r="24" spans="1:93" x14ac:dyDescent="0.25">
      <c r="A24" t="s">
        <v>308</v>
      </c>
      <c r="B24" s="7">
        <f t="shared" si="0"/>
        <v>35.778608099217863</v>
      </c>
      <c r="C24">
        <v>77</v>
      </c>
      <c r="D24">
        <v>412</v>
      </c>
      <c r="E24" s="3">
        <f t="shared" si="1"/>
        <v>412</v>
      </c>
      <c r="F24" s="3">
        <f t="shared" si="2"/>
        <v>5.3506493506493502</v>
      </c>
      <c r="G24" s="13">
        <f t="shared" si="3"/>
        <v>5.07012987012987</v>
      </c>
      <c r="H24" s="7">
        <f t="shared" si="4"/>
        <v>8.1625691381788936</v>
      </c>
      <c r="I24">
        <v>29</v>
      </c>
      <c r="J24" s="3">
        <f t="shared" si="5"/>
        <v>0.37662337662337664</v>
      </c>
      <c r="K24" s="7">
        <f t="shared" si="6"/>
        <v>7.5324675324675328</v>
      </c>
      <c r="L24">
        <v>3.23</v>
      </c>
      <c r="M24" s="7">
        <f t="shared" si="7"/>
        <v>7.08</v>
      </c>
      <c r="N24">
        <v>1.1399999999999999</v>
      </c>
      <c r="O24" s="7">
        <f t="shared" si="8"/>
        <v>7.200000000000002</v>
      </c>
      <c r="P24">
        <v>396</v>
      </c>
      <c r="Q24" s="3">
        <f t="shared" si="9"/>
        <v>5.1428571428571432</v>
      </c>
      <c r="R24" s="7">
        <f t="shared" si="10"/>
        <v>5.8035714285714288</v>
      </c>
      <c r="S24">
        <v>0</v>
      </c>
      <c r="T24" s="3">
        <f t="shared" si="11"/>
        <v>0</v>
      </c>
      <c r="U24" s="7">
        <f t="shared" si="12"/>
        <v>0</v>
      </c>
      <c r="X24" t="s">
        <v>321</v>
      </c>
      <c r="Y24" s="7">
        <f t="shared" si="13"/>
        <v>38.880804297328687</v>
      </c>
      <c r="Z24">
        <v>28</v>
      </c>
      <c r="AA24">
        <v>162.1</v>
      </c>
      <c r="AB24" s="3">
        <f t="shared" si="14"/>
        <v>162.33333333333331</v>
      </c>
      <c r="AC24" s="3">
        <f t="shared" si="15"/>
        <v>5.7976190476190466</v>
      </c>
      <c r="AD24" s="13">
        <f t="shared" si="16"/>
        <v>5.159523809523809</v>
      </c>
      <c r="AE24" s="7">
        <f t="shared" si="17"/>
        <v>9.0011614401858289</v>
      </c>
      <c r="AF24">
        <v>13</v>
      </c>
      <c r="AG24" s="3">
        <f t="shared" si="18"/>
        <v>0.4642857142857143</v>
      </c>
      <c r="AH24" s="7">
        <f t="shared" si="19"/>
        <v>9.2857142857142865</v>
      </c>
      <c r="AI24">
        <v>3.16</v>
      </c>
      <c r="AJ24" s="7">
        <f t="shared" si="20"/>
        <v>7.3599999999999994</v>
      </c>
      <c r="AK24">
        <v>1.22</v>
      </c>
      <c r="AL24" s="7">
        <f t="shared" si="21"/>
        <v>5.6000000000000005</v>
      </c>
      <c r="AM24">
        <v>185</v>
      </c>
      <c r="AN24" s="3">
        <f t="shared" si="22"/>
        <v>6.6071428571428568</v>
      </c>
      <c r="AO24" s="7">
        <f t="shared" si="23"/>
        <v>7.6339285714285712</v>
      </c>
      <c r="AP24">
        <v>0</v>
      </c>
      <c r="AQ24" s="3">
        <f t="shared" si="24"/>
        <v>0</v>
      </c>
      <c r="AR24" s="7">
        <f t="shared" si="25"/>
        <v>0</v>
      </c>
      <c r="AW24" t="s">
        <v>322</v>
      </c>
      <c r="AX24" s="7">
        <f t="shared" si="26"/>
        <v>41.206781191369608</v>
      </c>
      <c r="AY24">
        <v>16</v>
      </c>
      <c r="AZ24">
        <v>100</v>
      </c>
      <c r="BA24" s="3">
        <f t="shared" si="27"/>
        <v>100</v>
      </c>
      <c r="BB24" s="3">
        <f t="shared" si="28"/>
        <v>6.25</v>
      </c>
      <c r="BC24" s="13">
        <f t="shared" si="29"/>
        <v>6.05</v>
      </c>
      <c r="BD24" s="7">
        <f t="shared" si="30"/>
        <v>9.8499061913696053</v>
      </c>
      <c r="BE24">
        <v>5</v>
      </c>
      <c r="BF24" s="3">
        <f t="shared" si="31"/>
        <v>0.3125</v>
      </c>
      <c r="BG24" s="7">
        <f t="shared" si="32"/>
        <v>6.25</v>
      </c>
      <c r="BH24">
        <v>2.61</v>
      </c>
      <c r="BI24" s="7">
        <f t="shared" si="33"/>
        <v>9.56</v>
      </c>
      <c r="BJ24">
        <v>0.99</v>
      </c>
      <c r="BK24" s="7">
        <f t="shared" si="34"/>
        <v>10</v>
      </c>
      <c r="BL24">
        <v>79</v>
      </c>
      <c r="BM24" s="3">
        <f t="shared" si="35"/>
        <v>4.9375</v>
      </c>
      <c r="BN24" s="7">
        <f t="shared" si="36"/>
        <v>5.546875</v>
      </c>
      <c r="BO24">
        <v>0</v>
      </c>
      <c r="BP24" s="3">
        <f t="shared" si="37"/>
        <v>0</v>
      </c>
      <c r="BQ24" s="7">
        <f t="shared" si="38"/>
        <v>0</v>
      </c>
      <c r="BU24" t="s">
        <v>355</v>
      </c>
      <c r="BV24" s="7">
        <f t="shared" si="39"/>
        <v>35.284118198874296</v>
      </c>
      <c r="BW24">
        <v>15</v>
      </c>
      <c r="BX24">
        <v>89</v>
      </c>
      <c r="BY24" s="3">
        <f t="shared" si="40"/>
        <v>89</v>
      </c>
      <c r="BZ24" s="3">
        <f t="shared" si="41"/>
        <v>5.9333333333333336</v>
      </c>
      <c r="CA24" s="13">
        <f t="shared" si="42"/>
        <v>5.1866666666666665</v>
      </c>
      <c r="CB24" s="7">
        <f t="shared" si="43"/>
        <v>9.2557848655409636</v>
      </c>
      <c r="CC24">
        <v>6</v>
      </c>
      <c r="CD24" s="3">
        <f t="shared" si="44"/>
        <v>0.4</v>
      </c>
      <c r="CE24" s="7">
        <f t="shared" si="45"/>
        <v>8</v>
      </c>
      <c r="CF24">
        <v>3.77</v>
      </c>
      <c r="CG24" s="7">
        <f t="shared" si="46"/>
        <v>4.92</v>
      </c>
      <c r="CH24">
        <v>1.18</v>
      </c>
      <c r="CI24" s="7">
        <f t="shared" si="47"/>
        <v>6.4000000000000012</v>
      </c>
      <c r="CJ24">
        <v>88</v>
      </c>
      <c r="CK24" s="3">
        <f t="shared" si="48"/>
        <v>5.8666666666666663</v>
      </c>
      <c r="CL24" s="7">
        <f t="shared" si="49"/>
        <v>6.708333333333333</v>
      </c>
      <c r="CM24">
        <v>0</v>
      </c>
      <c r="CN24" s="3">
        <f t="shared" si="50"/>
        <v>0</v>
      </c>
      <c r="CO24" s="7">
        <f t="shared" si="51"/>
        <v>0</v>
      </c>
    </row>
    <row r="25" spans="1:93" x14ac:dyDescent="0.25">
      <c r="A25" t="s">
        <v>337</v>
      </c>
      <c r="B25" s="7">
        <f t="shared" si="0"/>
        <v>35.332106061658905</v>
      </c>
      <c r="C25">
        <v>81</v>
      </c>
      <c r="D25">
        <v>461</v>
      </c>
      <c r="E25" s="3">
        <f t="shared" si="1"/>
        <v>461</v>
      </c>
      <c r="F25" s="3">
        <f t="shared" si="2"/>
        <v>5.6913580246913584</v>
      </c>
      <c r="G25" s="13">
        <f t="shared" si="3"/>
        <v>5.1382716049382715</v>
      </c>
      <c r="H25" s="7">
        <f t="shared" si="4"/>
        <v>8.8017974196835986</v>
      </c>
      <c r="I25">
        <v>23</v>
      </c>
      <c r="J25" s="3">
        <f t="shared" si="5"/>
        <v>0.2839506172839506</v>
      </c>
      <c r="K25" s="7">
        <f t="shared" si="6"/>
        <v>5.6790123456790118</v>
      </c>
      <c r="L25">
        <v>3.83</v>
      </c>
      <c r="M25" s="7">
        <f t="shared" si="7"/>
        <v>4.68</v>
      </c>
      <c r="N25">
        <v>1.1000000000000001</v>
      </c>
      <c r="O25" s="7">
        <f t="shared" si="8"/>
        <v>7.9999999999999982</v>
      </c>
      <c r="P25">
        <v>570</v>
      </c>
      <c r="Q25" s="3">
        <f t="shared" si="9"/>
        <v>7.0370370370370372</v>
      </c>
      <c r="R25" s="7">
        <f t="shared" si="10"/>
        <v>8.1712962962962958</v>
      </c>
      <c r="S25">
        <v>0</v>
      </c>
      <c r="T25" s="3">
        <f t="shared" si="11"/>
        <v>0</v>
      </c>
      <c r="U25" s="7">
        <f t="shared" si="12"/>
        <v>0</v>
      </c>
      <c r="X25" t="s">
        <v>331</v>
      </c>
      <c r="Y25" s="7">
        <f t="shared" si="13"/>
        <v>38.525550628233553</v>
      </c>
      <c r="Z25">
        <v>22</v>
      </c>
      <c r="AA25">
        <v>134.19999999999999</v>
      </c>
      <c r="AB25" s="3">
        <f t="shared" si="14"/>
        <v>134.66666666666663</v>
      </c>
      <c r="AC25" s="3">
        <f t="shared" si="15"/>
        <v>6.1212121212121193</v>
      </c>
      <c r="AD25" s="13">
        <f t="shared" si="16"/>
        <v>6.0242424242424235</v>
      </c>
      <c r="AE25" s="7">
        <f t="shared" si="17"/>
        <v>9.6082779009608252</v>
      </c>
      <c r="AF25">
        <v>11</v>
      </c>
      <c r="AG25" s="3">
        <f t="shared" si="18"/>
        <v>0.5</v>
      </c>
      <c r="AH25" s="7">
        <f t="shared" si="19"/>
        <v>10</v>
      </c>
      <c r="AI25">
        <v>3.14</v>
      </c>
      <c r="AJ25" s="7">
        <f t="shared" si="20"/>
        <v>7.4399999999999995</v>
      </c>
      <c r="AK25">
        <v>1.25</v>
      </c>
      <c r="AL25" s="7">
        <f t="shared" si="21"/>
        <v>5</v>
      </c>
      <c r="AM25">
        <v>125</v>
      </c>
      <c r="AN25" s="3">
        <f t="shared" si="22"/>
        <v>5.6818181818181817</v>
      </c>
      <c r="AO25" s="7">
        <f t="shared" si="23"/>
        <v>6.4772727272727266</v>
      </c>
      <c r="AP25">
        <v>0</v>
      </c>
      <c r="AQ25" s="3">
        <f t="shared" si="24"/>
        <v>0</v>
      </c>
      <c r="AR25" s="7">
        <f t="shared" si="25"/>
        <v>0</v>
      </c>
      <c r="AW25" t="s">
        <v>455</v>
      </c>
      <c r="AX25" s="7">
        <f t="shared" si="26"/>
        <v>41.06777673545966</v>
      </c>
      <c r="AY25">
        <v>12</v>
      </c>
      <c r="AZ25">
        <v>66</v>
      </c>
      <c r="BA25" s="3">
        <f t="shared" si="27"/>
        <v>66</v>
      </c>
      <c r="BB25" s="3">
        <f t="shared" si="28"/>
        <v>5.5</v>
      </c>
      <c r="BC25" s="13">
        <f t="shared" si="29"/>
        <v>5.0999999999999996</v>
      </c>
      <c r="BD25" s="7">
        <f t="shared" si="30"/>
        <v>8.4427767354596615</v>
      </c>
      <c r="BE25">
        <v>6</v>
      </c>
      <c r="BF25" s="3">
        <f t="shared" si="31"/>
        <v>0.5</v>
      </c>
      <c r="BG25" s="7">
        <f t="shared" si="32"/>
        <v>10</v>
      </c>
      <c r="BH25">
        <v>3</v>
      </c>
      <c r="BI25" s="7">
        <f t="shared" si="33"/>
        <v>8</v>
      </c>
      <c r="BJ25">
        <v>1.05</v>
      </c>
      <c r="BK25" s="7">
        <f t="shared" si="34"/>
        <v>9</v>
      </c>
      <c r="BL25">
        <v>60</v>
      </c>
      <c r="BM25" s="3">
        <f t="shared" si="35"/>
        <v>5</v>
      </c>
      <c r="BN25" s="7">
        <f t="shared" si="36"/>
        <v>5.625</v>
      </c>
      <c r="BO25">
        <v>0</v>
      </c>
      <c r="BP25" s="3">
        <f t="shared" si="37"/>
        <v>0</v>
      </c>
      <c r="BQ25" s="7">
        <f t="shared" si="38"/>
        <v>0</v>
      </c>
      <c r="BU25" t="s">
        <v>312</v>
      </c>
      <c r="BV25" s="7">
        <f t="shared" si="39"/>
        <v>35.28062382739212</v>
      </c>
      <c r="BW25">
        <v>16</v>
      </c>
      <c r="BX25">
        <v>97</v>
      </c>
      <c r="BY25" s="3">
        <f t="shared" si="40"/>
        <v>97</v>
      </c>
      <c r="BZ25" s="3">
        <f t="shared" si="41"/>
        <v>6.0625</v>
      </c>
      <c r="CA25" s="13">
        <f t="shared" si="42"/>
        <v>6.0125000000000002</v>
      </c>
      <c r="CB25" s="7">
        <f t="shared" si="43"/>
        <v>9.4981238273921207</v>
      </c>
      <c r="CC25">
        <v>6</v>
      </c>
      <c r="CD25" s="3">
        <f t="shared" si="44"/>
        <v>0.375</v>
      </c>
      <c r="CE25" s="7">
        <f t="shared" si="45"/>
        <v>7.5</v>
      </c>
      <c r="CF25">
        <v>3.47</v>
      </c>
      <c r="CG25" s="7">
        <f t="shared" si="46"/>
        <v>6.1199999999999992</v>
      </c>
      <c r="CH25">
        <v>1.22</v>
      </c>
      <c r="CI25" s="7">
        <f t="shared" si="47"/>
        <v>5.6000000000000005</v>
      </c>
      <c r="CJ25">
        <v>92</v>
      </c>
      <c r="CK25" s="3">
        <f t="shared" si="48"/>
        <v>5.75</v>
      </c>
      <c r="CL25" s="7">
        <f t="shared" si="49"/>
        <v>6.5625</v>
      </c>
      <c r="CM25">
        <v>0</v>
      </c>
      <c r="CN25" s="3">
        <f t="shared" si="50"/>
        <v>0</v>
      </c>
      <c r="CO25" s="7">
        <f t="shared" si="51"/>
        <v>0</v>
      </c>
    </row>
    <row r="26" spans="1:93" x14ac:dyDescent="0.25">
      <c r="A26" t="s">
        <v>321</v>
      </c>
      <c r="B26" s="7">
        <f t="shared" si="0"/>
        <v>35.277582571138211</v>
      </c>
      <c r="C26">
        <v>64</v>
      </c>
      <c r="D26">
        <v>345.2</v>
      </c>
      <c r="E26" s="3">
        <f t="shared" si="1"/>
        <v>345.66666666666663</v>
      </c>
      <c r="F26" s="3">
        <f t="shared" si="2"/>
        <v>5.4010416666666661</v>
      </c>
      <c r="G26" s="13">
        <f t="shared" si="3"/>
        <v>5.0802083333333332</v>
      </c>
      <c r="H26" s="7">
        <f t="shared" si="4"/>
        <v>8.2571138211382102</v>
      </c>
      <c r="I26">
        <v>26</v>
      </c>
      <c r="J26" s="3">
        <f t="shared" si="5"/>
        <v>0.40625</v>
      </c>
      <c r="K26" s="7">
        <f t="shared" si="6"/>
        <v>8.125</v>
      </c>
      <c r="L26">
        <v>3.54</v>
      </c>
      <c r="M26" s="7">
        <f t="shared" si="7"/>
        <v>5.84</v>
      </c>
      <c r="N26">
        <v>1.19</v>
      </c>
      <c r="O26" s="7">
        <f t="shared" si="8"/>
        <v>6.2000000000000011</v>
      </c>
      <c r="P26">
        <v>383</v>
      </c>
      <c r="Q26" s="3">
        <f t="shared" si="9"/>
        <v>5.984375</v>
      </c>
      <c r="R26" s="7">
        <f t="shared" si="10"/>
        <v>6.85546875</v>
      </c>
      <c r="S26">
        <v>0</v>
      </c>
      <c r="T26" s="3">
        <f t="shared" si="11"/>
        <v>0</v>
      </c>
      <c r="U26" s="7">
        <f t="shared" si="12"/>
        <v>0</v>
      </c>
      <c r="X26" t="s">
        <v>317</v>
      </c>
      <c r="Y26" s="7">
        <f t="shared" si="13"/>
        <v>38.099923342240409</v>
      </c>
      <c r="Z26">
        <v>33</v>
      </c>
      <c r="AA26">
        <v>205.2</v>
      </c>
      <c r="AB26" s="3">
        <f t="shared" si="14"/>
        <v>205.66666666666663</v>
      </c>
      <c r="AC26" s="3">
        <f t="shared" si="15"/>
        <v>6.2323232323232309</v>
      </c>
      <c r="AD26" s="13">
        <f t="shared" si="16"/>
        <v>6.0464646464646465</v>
      </c>
      <c r="AE26" s="7">
        <f t="shared" si="17"/>
        <v>9.8167415240585942</v>
      </c>
      <c r="AF26">
        <v>9</v>
      </c>
      <c r="AG26" s="3">
        <f t="shared" si="18"/>
        <v>0.27272727272727271</v>
      </c>
      <c r="AH26" s="7">
        <f t="shared" si="19"/>
        <v>5.4545454545454541</v>
      </c>
      <c r="AI26">
        <v>3.19</v>
      </c>
      <c r="AJ26" s="7">
        <f t="shared" si="20"/>
        <v>7.24</v>
      </c>
      <c r="AK26">
        <v>1.07</v>
      </c>
      <c r="AL26" s="7">
        <f t="shared" si="21"/>
        <v>8.5999999999999979</v>
      </c>
      <c r="AM26">
        <v>201</v>
      </c>
      <c r="AN26" s="3">
        <f t="shared" si="22"/>
        <v>6.0909090909090908</v>
      </c>
      <c r="AO26" s="7">
        <f t="shared" si="23"/>
        <v>6.9886363636363633</v>
      </c>
      <c r="AP26">
        <v>0</v>
      </c>
      <c r="AQ26" s="3">
        <f t="shared" si="24"/>
        <v>0</v>
      </c>
      <c r="AR26" s="7">
        <f t="shared" si="25"/>
        <v>0</v>
      </c>
      <c r="AW26" t="s">
        <v>302</v>
      </c>
      <c r="AX26" s="7">
        <f t="shared" si="26"/>
        <v>41.036878257244112</v>
      </c>
      <c r="AY26">
        <v>9</v>
      </c>
      <c r="AZ26">
        <v>49</v>
      </c>
      <c r="BA26" s="3">
        <f t="shared" si="27"/>
        <v>49</v>
      </c>
      <c r="BB26" s="3">
        <f t="shared" si="28"/>
        <v>5.4444444444444446</v>
      </c>
      <c r="BC26" s="13">
        <f t="shared" si="29"/>
        <v>5.0888888888888886</v>
      </c>
      <c r="BD26" s="7">
        <f t="shared" si="30"/>
        <v>8.3385449239107778</v>
      </c>
      <c r="BE26">
        <v>5</v>
      </c>
      <c r="BF26" s="3">
        <f t="shared" si="31"/>
        <v>0.55555555555555558</v>
      </c>
      <c r="BG26" s="7">
        <f t="shared" si="32"/>
        <v>10</v>
      </c>
      <c r="BH26">
        <v>2.94</v>
      </c>
      <c r="BI26" s="7">
        <f t="shared" si="33"/>
        <v>8.24</v>
      </c>
      <c r="BJ26">
        <v>1.1000000000000001</v>
      </c>
      <c r="BK26" s="7">
        <f t="shared" si="34"/>
        <v>7.9999999999999982</v>
      </c>
      <c r="BL26">
        <v>51</v>
      </c>
      <c r="BM26" s="3">
        <f t="shared" si="35"/>
        <v>5.666666666666667</v>
      </c>
      <c r="BN26" s="7">
        <f t="shared" si="36"/>
        <v>6.4583333333333339</v>
      </c>
      <c r="BO26">
        <v>0</v>
      </c>
      <c r="BP26" s="3">
        <f t="shared" si="37"/>
        <v>0</v>
      </c>
      <c r="BQ26" s="7">
        <f t="shared" si="38"/>
        <v>0</v>
      </c>
      <c r="BU26" t="s">
        <v>339</v>
      </c>
      <c r="BV26" s="7">
        <f t="shared" si="39"/>
        <v>34.997738039399628</v>
      </c>
      <c r="BW26">
        <v>16</v>
      </c>
      <c r="BX26">
        <v>96</v>
      </c>
      <c r="BY26" s="3">
        <f t="shared" si="40"/>
        <v>96</v>
      </c>
      <c r="BZ26" s="3">
        <f t="shared" si="41"/>
        <v>6</v>
      </c>
      <c r="CA26" s="13">
        <f t="shared" si="42"/>
        <v>6</v>
      </c>
      <c r="CB26" s="7">
        <f t="shared" si="43"/>
        <v>9.3808630393996246</v>
      </c>
      <c r="CC26">
        <v>6</v>
      </c>
      <c r="CD26" s="3">
        <f t="shared" si="44"/>
        <v>0.375</v>
      </c>
      <c r="CE26" s="7">
        <f t="shared" si="45"/>
        <v>7.5</v>
      </c>
      <c r="CF26">
        <v>3.72</v>
      </c>
      <c r="CG26" s="7">
        <f t="shared" si="46"/>
        <v>5.1199999999999992</v>
      </c>
      <c r="CH26">
        <v>1.19</v>
      </c>
      <c r="CI26" s="7">
        <f t="shared" si="47"/>
        <v>6.2000000000000011</v>
      </c>
      <c r="CJ26">
        <v>95</v>
      </c>
      <c r="CK26" s="3">
        <f t="shared" si="48"/>
        <v>5.9375</v>
      </c>
      <c r="CL26" s="7">
        <f t="shared" si="49"/>
        <v>6.796875</v>
      </c>
      <c r="CM26">
        <v>0</v>
      </c>
      <c r="CN26" s="3">
        <f t="shared" si="50"/>
        <v>0</v>
      </c>
      <c r="CO26" s="7">
        <f t="shared" si="51"/>
        <v>0</v>
      </c>
    </row>
    <row r="27" spans="1:93" x14ac:dyDescent="0.25">
      <c r="A27" t="s">
        <v>328</v>
      </c>
      <c r="B27" s="7">
        <f t="shared" si="0"/>
        <v>35.127117990410675</v>
      </c>
      <c r="C27">
        <v>75</v>
      </c>
      <c r="D27">
        <v>423.2</v>
      </c>
      <c r="E27" s="3">
        <f t="shared" si="1"/>
        <v>423.66666666666663</v>
      </c>
      <c r="F27" s="3">
        <f t="shared" si="2"/>
        <v>5.6488888888888882</v>
      </c>
      <c r="G27" s="13">
        <f t="shared" si="3"/>
        <v>5.129777777777778</v>
      </c>
      <c r="H27" s="7">
        <f t="shared" si="4"/>
        <v>8.7221179904106716</v>
      </c>
      <c r="I27">
        <v>31</v>
      </c>
      <c r="J27" s="3">
        <f t="shared" si="5"/>
        <v>0.41333333333333333</v>
      </c>
      <c r="K27" s="7">
        <f t="shared" si="6"/>
        <v>8.2666666666666657</v>
      </c>
      <c r="L27">
        <v>3.68</v>
      </c>
      <c r="M27" s="7">
        <f t="shared" si="7"/>
        <v>5.2799999999999994</v>
      </c>
      <c r="N27">
        <v>1.1399999999999999</v>
      </c>
      <c r="O27" s="7">
        <f t="shared" si="8"/>
        <v>7.200000000000002</v>
      </c>
      <c r="P27">
        <v>377</v>
      </c>
      <c r="Q27" s="3">
        <f t="shared" si="9"/>
        <v>5.0266666666666664</v>
      </c>
      <c r="R27" s="7">
        <f t="shared" si="10"/>
        <v>5.6583333333333332</v>
      </c>
      <c r="S27">
        <v>0</v>
      </c>
      <c r="T27" s="3">
        <f t="shared" si="11"/>
        <v>0</v>
      </c>
      <c r="U27" s="7">
        <f t="shared" si="12"/>
        <v>0</v>
      </c>
      <c r="X27" t="s">
        <v>339</v>
      </c>
      <c r="Y27" s="7">
        <f t="shared" si="13"/>
        <v>38.052110290705883</v>
      </c>
      <c r="Z27">
        <v>31</v>
      </c>
      <c r="AA27">
        <v>176.1</v>
      </c>
      <c r="AB27" s="3">
        <f t="shared" si="14"/>
        <v>176.33333333333331</v>
      </c>
      <c r="AC27" s="3">
        <f t="shared" si="15"/>
        <v>5.6881720430107521</v>
      </c>
      <c r="AD27" s="13">
        <f t="shared" si="16"/>
        <v>5.1376344086021506</v>
      </c>
      <c r="AE27" s="7">
        <f t="shared" si="17"/>
        <v>8.7958199681252385</v>
      </c>
      <c r="AF27">
        <v>11</v>
      </c>
      <c r="AG27" s="3">
        <f t="shared" si="18"/>
        <v>0.35483870967741937</v>
      </c>
      <c r="AH27" s="7">
        <f t="shared" si="19"/>
        <v>7.0967741935483879</v>
      </c>
      <c r="AI27">
        <v>3.27</v>
      </c>
      <c r="AJ27" s="7">
        <f t="shared" si="20"/>
        <v>6.92</v>
      </c>
      <c r="AK27">
        <v>1.1100000000000001</v>
      </c>
      <c r="AL27" s="7">
        <f t="shared" si="21"/>
        <v>7.799999999999998</v>
      </c>
      <c r="AM27">
        <v>200</v>
      </c>
      <c r="AN27" s="3">
        <f t="shared" si="22"/>
        <v>6.4516129032258061</v>
      </c>
      <c r="AO27" s="7">
        <f t="shared" si="23"/>
        <v>7.439516129032258</v>
      </c>
      <c r="AP27">
        <v>0</v>
      </c>
      <c r="AQ27" s="3">
        <f t="shared" si="24"/>
        <v>0</v>
      </c>
      <c r="AR27" s="7">
        <f t="shared" si="25"/>
        <v>0</v>
      </c>
      <c r="AW27" t="s">
        <v>340</v>
      </c>
      <c r="AX27" s="7">
        <f t="shared" si="26"/>
        <v>40.942151344590371</v>
      </c>
      <c r="AY27">
        <v>10</v>
      </c>
      <c r="AZ27">
        <v>49.2</v>
      </c>
      <c r="BA27" s="3">
        <f t="shared" si="27"/>
        <v>49.666666666666679</v>
      </c>
      <c r="BB27" s="3">
        <f t="shared" si="28"/>
        <v>4.9666666666666677</v>
      </c>
      <c r="BC27" s="13">
        <f t="shared" si="29"/>
        <v>4.1933333333333334</v>
      </c>
      <c r="BD27" s="7">
        <f t="shared" si="30"/>
        <v>7.4421513445903713</v>
      </c>
      <c r="BE27">
        <v>4</v>
      </c>
      <c r="BF27" s="3">
        <f t="shared" si="31"/>
        <v>0.4</v>
      </c>
      <c r="BG27" s="7">
        <f t="shared" si="32"/>
        <v>8</v>
      </c>
      <c r="BH27">
        <v>2.17</v>
      </c>
      <c r="BI27" s="7">
        <f t="shared" si="33"/>
        <v>10</v>
      </c>
      <c r="BJ27">
        <v>0.97</v>
      </c>
      <c r="BK27" s="7">
        <f t="shared" si="34"/>
        <v>10</v>
      </c>
      <c r="BL27">
        <v>49</v>
      </c>
      <c r="BM27" s="3">
        <f t="shared" si="35"/>
        <v>4.9000000000000004</v>
      </c>
      <c r="BN27" s="7">
        <f t="shared" si="36"/>
        <v>5.5</v>
      </c>
      <c r="BO27">
        <v>0</v>
      </c>
      <c r="BP27" s="3">
        <f t="shared" si="37"/>
        <v>0</v>
      </c>
      <c r="BQ27" s="7">
        <f t="shared" si="38"/>
        <v>0</v>
      </c>
      <c r="BU27" t="s">
        <v>309</v>
      </c>
      <c r="BV27" s="7">
        <f t="shared" si="39"/>
        <v>34.965550343964978</v>
      </c>
      <c r="BW27">
        <v>15</v>
      </c>
      <c r="BX27">
        <v>86</v>
      </c>
      <c r="BY27" s="3">
        <f t="shared" si="40"/>
        <v>86</v>
      </c>
      <c r="BZ27" s="3">
        <f t="shared" si="41"/>
        <v>5.7333333333333334</v>
      </c>
      <c r="CA27" s="13">
        <f t="shared" si="42"/>
        <v>5.1466666666666665</v>
      </c>
      <c r="CB27" s="7">
        <f t="shared" si="43"/>
        <v>8.8805503439649787</v>
      </c>
      <c r="CC27">
        <v>6</v>
      </c>
      <c r="CD27" s="3">
        <f t="shared" si="44"/>
        <v>0.4</v>
      </c>
      <c r="CE27" s="7">
        <f t="shared" si="45"/>
        <v>8</v>
      </c>
      <c r="CF27">
        <v>3.66</v>
      </c>
      <c r="CG27" s="7">
        <f t="shared" si="46"/>
        <v>5.3599999999999994</v>
      </c>
      <c r="CH27">
        <v>1.22</v>
      </c>
      <c r="CI27" s="7">
        <f t="shared" si="47"/>
        <v>5.6000000000000005</v>
      </c>
      <c r="CJ27">
        <v>93</v>
      </c>
      <c r="CK27" s="3">
        <f t="shared" si="48"/>
        <v>6.2</v>
      </c>
      <c r="CL27" s="7">
        <f t="shared" si="49"/>
        <v>7.125</v>
      </c>
      <c r="CM27">
        <v>0</v>
      </c>
      <c r="CN27" s="3">
        <f t="shared" si="50"/>
        <v>0</v>
      </c>
      <c r="CO27" s="7">
        <f t="shared" si="51"/>
        <v>0</v>
      </c>
    </row>
    <row r="28" spans="1:93" x14ac:dyDescent="0.25">
      <c r="A28" t="s">
        <v>327</v>
      </c>
      <c r="B28" s="7">
        <f t="shared" si="0"/>
        <v>35.117499776646113</v>
      </c>
      <c r="C28">
        <v>105</v>
      </c>
      <c r="D28">
        <v>606</v>
      </c>
      <c r="E28" s="3">
        <f t="shared" si="1"/>
        <v>606</v>
      </c>
      <c r="F28" s="3">
        <f t="shared" si="2"/>
        <v>5.7714285714285714</v>
      </c>
      <c r="G28" s="13">
        <f t="shared" si="3"/>
        <v>5.1542857142857139</v>
      </c>
      <c r="H28" s="7">
        <f t="shared" si="4"/>
        <v>8.9520235861699273</v>
      </c>
      <c r="I28">
        <v>43</v>
      </c>
      <c r="J28" s="3">
        <f t="shared" si="5"/>
        <v>0.40952380952380951</v>
      </c>
      <c r="K28" s="7">
        <f t="shared" si="6"/>
        <v>8.1904761904761898</v>
      </c>
      <c r="L28">
        <v>3.65</v>
      </c>
      <c r="M28" s="7">
        <f t="shared" si="7"/>
        <v>5.4</v>
      </c>
      <c r="N28">
        <v>1.24</v>
      </c>
      <c r="O28" s="7">
        <f t="shared" si="8"/>
        <v>5.2</v>
      </c>
      <c r="P28">
        <v>672</v>
      </c>
      <c r="Q28" s="3">
        <f t="shared" si="9"/>
        <v>6.4</v>
      </c>
      <c r="R28" s="7">
        <f t="shared" si="10"/>
        <v>7.375</v>
      </c>
      <c r="S28">
        <v>0</v>
      </c>
      <c r="T28" s="3">
        <f t="shared" si="11"/>
        <v>0</v>
      </c>
      <c r="U28" s="7">
        <f t="shared" si="12"/>
        <v>0</v>
      </c>
      <c r="X28" t="s">
        <v>354</v>
      </c>
      <c r="Y28" s="7">
        <f t="shared" si="13"/>
        <v>37.682427626137297</v>
      </c>
      <c r="Z28">
        <v>31</v>
      </c>
      <c r="AA28">
        <v>167.2</v>
      </c>
      <c r="AB28" s="3">
        <f t="shared" si="14"/>
        <v>167.66666666666663</v>
      </c>
      <c r="AC28" s="3">
        <f t="shared" si="15"/>
        <v>5.4086021505376332</v>
      </c>
      <c r="AD28" s="13">
        <f t="shared" si="16"/>
        <v>5.0817204301075263</v>
      </c>
      <c r="AE28" s="7">
        <f t="shared" si="17"/>
        <v>8.2712985938792354</v>
      </c>
      <c r="AF28">
        <v>13</v>
      </c>
      <c r="AG28" s="3">
        <f t="shared" si="18"/>
        <v>0.41935483870967744</v>
      </c>
      <c r="AH28" s="7">
        <f t="shared" si="19"/>
        <v>8.387096774193548</v>
      </c>
      <c r="AI28">
        <v>3.17</v>
      </c>
      <c r="AJ28" s="7">
        <f t="shared" si="20"/>
        <v>7.32</v>
      </c>
      <c r="AK28">
        <v>1.0900000000000001</v>
      </c>
      <c r="AL28" s="7">
        <f t="shared" si="21"/>
        <v>8.1999999999999993</v>
      </c>
      <c r="AM28">
        <v>152</v>
      </c>
      <c r="AN28" s="3">
        <f t="shared" si="22"/>
        <v>4.903225806451613</v>
      </c>
      <c r="AO28" s="7">
        <f t="shared" si="23"/>
        <v>5.504032258064516</v>
      </c>
      <c r="AP28">
        <v>0</v>
      </c>
      <c r="AQ28" s="3">
        <f t="shared" si="24"/>
        <v>0</v>
      </c>
      <c r="AR28" s="7">
        <f t="shared" si="25"/>
        <v>0</v>
      </c>
      <c r="AW28" t="s">
        <v>300</v>
      </c>
      <c r="AX28" s="7">
        <f t="shared" si="26"/>
        <v>40.886878257244113</v>
      </c>
      <c r="AY28">
        <v>15</v>
      </c>
      <c r="AZ28">
        <v>81.2</v>
      </c>
      <c r="BA28" s="3">
        <f t="shared" si="27"/>
        <v>81.666666666666671</v>
      </c>
      <c r="BB28" s="3">
        <f t="shared" si="28"/>
        <v>5.4444444444444446</v>
      </c>
      <c r="BC28" s="13">
        <f t="shared" si="29"/>
        <v>5.0888888888888886</v>
      </c>
      <c r="BD28" s="7">
        <f t="shared" si="30"/>
        <v>8.3385449239107778</v>
      </c>
      <c r="BE28">
        <v>6</v>
      </c>
      <c r="BF28" s="3">
        <f t="shared" si="31"/>
        <v>0.4</v>
      </c>
      <c r="BG28" s="7">
        <f t="shared" si="32"/>
        <v>8</v>
      </c>
      <c r="BH28">
        <v>2.64</v>
      </c>
      <c r="BI28" s="7">
        <f t="shared" si="33"/>
        <v>9.44</v>
      </c>
      <c r="BJ28">
        <v>1.03</v>
      </c>
      <c r="BK28" s="7">
        <f t="shared" si="34"/>
        <v>9.3999999999999986</v>
      </c>
      <c r="BL28">
        <v>76</v>
      </c>
      <c r="BM28" s="3">
        <f t="shared" si="35"/>
        <v>5.0666666666666664</v>
      </c>
      <c r="BN28" s="7">
        <f t="shared" si="36"/>
        <v>5.708333333333333</v>
      </c>
      <c r="BO28">
        <v>0</v>
      </c>
      <c r="BP28" s="3">
        <f t="shared" si="37"/>
        <v>0</v>
      </c>
      <c r="BQ28" s="7">
        <f t="shared" si="38"/>
        <v>0</v>
      </c>
      <c r="BU28" t="s">
        <v>323</v>
      </c>
      <c r="BV28" s="7">
        <f t="shared" si="39"/>
        <v>34.826727251407135</v>
      </c>
      <c r="BW28">
        <v>16</v>
      </c>
      <c r="BX28">
        <v>95</v>
      </c>
      <c r="BY28" s="3">
        <f t="shared" si="40"/>
        <v>95</v>
      </c>
      <c r="BZ28" s="3">
        <f t="shared" si="41"/>
        <v>5.9375</v>
      </c>
      <c r="CA28" s="13">
        <f t="shared" si="42"/>
        <v>5.1875</v>
      </c>
      <c r="CB28" s="7">
        <f t="shared" si="43"/>
        <v>9.2636022514071286</v>
      </c>
      <c r="CC28">
        <v>5</v>
      </c>
      <c r="CD28" s="3">
        <f t="shared" si="44"/>
        <v>0.3125</v>
      </c>
      <c r="CE28" s="7">
        <f t="shared" si="45"/>
        <v>6.25</v>
      </c>
      <c r="CF28">
        <v>3.51</v>
      </c>
      <c r="CG28" s="7">
        <f t="shared" si="46"/>
        <v>5.9600000000000009</v>
      </c>
      <c r="CH28">
        <v>1.18</v>
      </c>
      <c r="CI28" s="7">
        <f t="shared" si="47"/>
        <v>6.4000000000000012</v>
      </c>
      <c r="CJ28">
        <v>97</v>
      </c>
      <c r="CK28" s="3">
        <f t="shared" si="48"/>
        <v>6.0625</v>
      </c>
      <c r="CL28" s="7">
        <f t="shared" si="49"/>
        <v>6.953125</v>
      </c>
      <c r="CM28">
        <v>0</v>
      </c>
      <c r="CN28" s="3">
        <f t="shared" si="50"/>
        <v>0</v>
      </c>
      <c r="CO28" s="7">
        <f t="shared" si="51"/>
        <v>0</v>
      </c>
    </row>
    <row r="29" spans="1:93" x14ac:dyDescent="0.25">
      <c r="A29" t="s">
        <v>300</v>
      </c>
      <c r="B29" s="7">
        <f t="shared" si="0"/>
        <v>34.860096257450067</v>
      </c>
      <c r="C29">
        <v>83</v>
      </c>
      <c r="D29">
        <v>324.10000000000002</v>
      </c>
      <c r="E29" s="3">
        <f t="shared" si="1"/>
        <v>324.33333333333343</v>
      </c>
      <c r="F29" s="3">
        <f t="shared" si="2"/>
        <v>3.9076305220883545</v>
      </c>
      <c r="G29" s="13">
        <f t="shared" si="3"/>
        <v>3.1815261044176708</v>
      </c>
      <c r="H29" s="7">
        <f t="shared" si="4"/>
        <v>5.455216739377776</v>
      </c>
      <c r="I29">
        <v>27</v>
      </c>
      <c r="J29" s="3">
        <f t="shared" si="5"/>
        <v>0.3253012048192771</v>
      </c>
      <c r="K29" s="7">
        <f t="shared" si="6"/>
        <v>6.5060240963855422</v>
      </c>
      <c r="L29">
        <v>2.86</v>
      </c>
      <c r="M29" s="7">
        <f t="shared" si="7"/>
        <v>8.56</v>
      </c>
      <c r="N29">
        <v>1.05</v>
      </c>
      <c r="O29" s="7">
        <f t="shared" si="8"/>
        <v>9</v>
      </c>
      <c r="P29">
        <v>332</v>
      </c>
      <c r="Q29" s="3">
        <f t="shared" si="9"/>
        <v>4</v>
      </c>
      <c r="R29" s="7">
        <f t="shared" si="10"/>
        <v>4.375</v>
      </c>
      <c r="S29">
        <v>4</v>
      </c>
      <c r="T29" s="3">
        <f t="shared" si="11"/>
        <v>4.8192771084337352E-2</v>
      </c>
      <c r="U29" s="7">
        <f t="shared" si="12"/>
        <v>0.96385542168674698</v>
      </c>
      <c r="X29" t="s">
        <v>323</v>
      </c>
      <c r="Y29" s="7">
        <f t="shared" si="13"/>
        <v>37.593648569418392</v>
      </c>
      <c r="Z29">
        <v>32</v>
      </c>
      <c r="AA29">
        <v>187</v>
      </c>
      <c r="AB29" s="3">
        <f t="shared" si="14"/>
        <v>187</v>
      </c>
      <c r="AC29" s="3">
        <f t="shared" si="15"/>
        <v>5.84375</v>
      </c>
      <c r="AD29" s="13">
        <f t="shared" si="16"/>
        <v>5.1687500000000002</v>
      </c>
      <c r="AE29" s="7">
        <f t="shared" si="17"/>
        <v>9.0877110694183862</v>
      </c>
      <c r="AF29">
        <v>13</v>
      </c>
      <c r="AG29" s="3">
        <f t="shared" si="18"/>
        <v>0.40625</v>
      </c>
      <c r="AH29" s="7">
        <f t="shared" si="19"/>
        <v>8.125</v>
      </c>
      <c r="AI29">
        <v>3.37</v>
      </c>
      <c r="AJ29" s="7">
        <f t="shared" si="20"/>
        <v>6.52</v>
      </c>
      <c r="AK29">
        <v>1.18</v>
      </c>
      <c r="AL29" s="7">
        <f t="shared" si="21"/>
        <v>6.4000000000000012</v>
      </c>
      <c r="AM29">
        <v>207</v>
      </c>
      <c r="AN29" s="3">
        <f t="shared" si="22"/>
        <v>6.46875</v>
      </c>
      <c r="AO29" s="7">
        <f t="shared" si="23"/>
        <v>7.4609375</v>
      </c>
      <c r="AP29">
        <v>0</v>
      </c>
      <c r="AQ29" s="3">
        <f t="shared" si="24"/>
        <v>0</v>
      </c>
      <c r="AR29" s="7">
        <f t="shared" si="25"/>
        <v>0</v>
      </c>
      <c r="AW29" t="s">
        <v>423</v>
      </c>
      <c r="AX29" s="7">
        <f t="shared" si="26"/>
        <v>40.873492808004997</v>
      </c>
      <c r="AY29">
        <v>15</v>
      </c>
      <c r="AZ29">
        <v>81</v>
      </c>
      <c r="BA29" s="3">
        <f t="shared" si="27"/>
        <v>81</v>
      </c>
      <c r="BB29" s="3">
        <f t="shared" si="28"/>
        <v>5.4</v>
      </c>
      <c r="BC29" s="13">
        <f t="shared" si="29"/>
        <v>5.08</v>
      </c>
      <c r="BD29" s="7">
        <f t="shared" si="30"/>
        <v>8.2551594746716699</v>
      </c>
      <c r="BE29">
        <v>6</v>
      </c>
      <c r="BF29" s="3">
        <f t="shared" si="31"/>
        <v>0.4</v>
      </c>
      <c r="BG29" s="7">
        <f t="shared" si="32"/>
        <v>8</v>
      </c>
      <c r="BH29">
        <v>2.56</v>
      </c>
      <c r="BI29" s="7">
        <f t="shared" si="33"/>
        <v>9.76</v>
      </c>
      <c r="BJ29">
        <v>1.23</v>
      </c>
      <c r="BK29" s="7">
        <f t="shared" si="34"/>
        <v>5.4</v>
      </c>
      <c r="BL29">
        <v>121</v>
      </c>
      <c r="BM29" s="3">
        <f t="shared" si="35"/>
        <v>8.0666666666666664</v>
      </c>
      <c r="BN29" s="7">
        <f t="shared" si="36"/>
        <v>9.4583333333333321</v>
      </c>
      <c r="BO29">
        <v>0</v>
      </c>
      <c r="BP29" s="3">
        <f t="shared" si="37"/>
        <v>0</v>
      </c>
      <c r="BQ29" s="7">
        <f t="shared" si="38"/>
        <v>0</v>
      </c>
      <c r="BU29" t="s">
        <v>317</v>
      </c>
      <c r="BV29" s="7">
        <f t="shared" si="39"/>
        <v>34.80088235294118</v>
      </c>
      <c r="BW29">
        <v>17</v>
      </c>
      <c r="BX29">
        <v>112</v>
      </c>
      <c r="BY29" s="3">
        <f t="shared" si="40"/>
        <v>112</v>
      </c>
      <c r="BZ29" s="3">
        <f t="shared" si="41"/>
        <v>6.5882352941176467</v>
      </c>
      <c r="CA29" s="13">
        <f t="shared" si="42"/>
        <v>6.117647058823529</v>
      </c>
      <c r="CB29" s="7">
        <f t="shared" si="43"/>
        <v>10</v>
      </c>
      <c r="CC29">
        <v>6</v>
      </c>
      <c r="CD29" s="3">
        <f t="shared" si="44"/>
        <v>0.35294117647058826</v>
      </c>
      <c r="CE29" s="7">
        <f t="shared" si="45"/>
        <v>7.0588235294117654</v>
      </c>
      <c r="CF29">
        <v>3.67</v>
      </c>
      <c r="CG29" s="7">
        <f t="shared" si="46"/>
        <v>5.32</v>
      </c>
      <c r="CH29">
        <v>1.23</v>
      </c>
      <c r="CI29" s="7">
        <f t="shared" si="47"/>
        <v>5.4</v>
      </c>
      <c r="CJ29">
        <v>104</v>
      </c>
      <c r="CK29" s="3">
        <f t="shared" si="48"/>
        <v>6.117647058823529</v>
      </c>
      <c r="CL29" s="7">
        <f t="shared" si="49"/>
        <v>7.0220588235294112</v>
      </c>
      <c r="CM29">
        <v>0</v>
      </c>
      <c r="CN29" s="3">
        <f t="shared" si="50"/>
        <v>0</v>
      </c>
      <c r="CO29" s="7">
        <f t="shared" si="51"/>
        <v>0</v>
      </c>
    </row>
    <row r="30" spans="1:93" x14ac:dyDescent="0.25">
      <c r="A30" t="s">
        <v>322</v>
      </c>
      <c r="B30" s="7">
        <f t="shared" si="0"/>
        <v>34.814901907870507</v>
      </c>
      <c r="C30">
        <v>73</v>
      </c>
      <c r="D30">
        <v>429.1</v>
      </c>
      <c r="E30" s="3">
        <f t="shared" si="1"/>
        <v>429.33333333333343</v>
      </c>
      <c r="F30" s="3">
        <f t="shared" si="2"/>
        <v>5.8812785388127864</v>
      </c>
      <c r="G30" s="13">
        <f t="shared" si="3"/>
        <v>5.1762557077625573</v>
      </c>
      <c r="H30" s="7">
        <f t="shared" si="4"/>
        <v>9.1581210859526951</v>
      </c>
      <c r="I30">
        <v>29</v>
      </c>
      <c r="J30" s="3">
        <f t="shared" si="5"/>
        <v>0.39726027397260272</v>
      </c>
      <c r="K30" s="7">
        <f t="shared" si="6"/>
        <v>7.9452054794520546</v>
      </c>
      <c r="L30">
        <v>3.54</v>
      </c>
      <c r="M30" s="7">
        <f t="shared" si="7"/>
        <v>5.84</v>
      </c>
      <c r="N30">
        <v>1.1499999999999999</v>
      </c>
      <c r="O30" s="7">
        <f t="shared" si="8"/>
        <v>7.0000000000000018</v>
      </c>
      <c r="P30">
        <v>321</v>
      </c>
      <c r="Q30" s="3">
        <f t="shared" si="9"/>
        <v>4.397260273972603</v>
      </c>
      <c r="R30" s="7">
        <f t="shared" si="10"/>
        <v>4.8715753424657535</v>
      </c>
      <c r="S30">
        <v>0</v>
      </c>
      <c r="T30" s="3">
        <f t="shared" si="11"/>
        <v>0</v>
      </c>
      <c r="U30" s="7">
        <f t="shared" si="12"/>
        <v>0</v>
      </c>
      <c r="X30" t="s">
        <v>361</v>
      </c>
      <c r="Y30" s="7">
        <f t="shared" si="13"/>
        <v>37.393650164417274</v>
      </c>
      <c r="Z30">
        <v>31</v>
      </c>
      <c r="AA30">
        <v>178.2</v>
      </c>
      <c r="AB30" s="3">
        <f t="shared" si="14"/>
        <v>178.66666666666663</v>
      </c>
      <c r="AC30" s="3">
        <f t="shared" si="15"/>
        <v>5.7634408602150522</v>
      </c>
      <c r="AD30" s="13">
        <f t="shared" si="16"/>
        <v>5.1526881720430104</v>
      </c>
      <c r="AE30" s="7">
        <f t="shared" si="17"/>
        <v>8.9370372611914668</v>
      </c>
      <c r="AF30">
        <v>11</v>
      </c>
      <c r="AG30" s="3">
        <f t="shared" si="18"/>
        <v>0.35483870967741937</v>
      </c>
      <c r="AH30" s="7">
        <f t="shared" si="19"/>
        <v>7.0967741935483879</v>
      </c>
      <c r="AI30">
        <v>3.53</v>
      </c>
      <c r="AJ30" s="7">
        <f t="shared" si="20"/>
        <v>5.8800000000000008</v>
      </c>
      <c r="AK30">
        <v>1.1000000000000001</v>
      </c>
      <c r="AL30" s="7">
        <f t="shared" si="21"/>
        <v>7.9999999999999982</v>
      </c>
      <c r="AM30">
        <v>201</v>
      </c>
      <c r="AN30" s="3">
        <f t="shared" si="22"/>
        <v>6.4838709677419351</v>
      </c>
      <c r="AO30" s="7">
        <f t="shared" si="23"/>
        <v>7.479838709677419</v>
      </c>
      <c r="AP30">
        <v>0</v>
      </c>
      <c r="AQ30" s="3">
        <f t="shared" si="24"/>
        <v>0</v>
      </c>
      <c r="AR30" s="7">
        <f t="shared" si="25"/>
        <v>0</v>
      </c>
      <c r="AW30" t="s">
        <v>410</v>
      </c>
      <c r="AX30" s="7">
        <f t="shared" si="26"/>
        <v>40.487659995830725</v>
      </c>
      <c r="AY30">
        <v>15</v>
      </c>
      <c r="AZ30">
        <v>91.2</v>
      </c>
      <c r="BA30" s="3">
        <f t="shared" si="27"/>
        <v>91.666666666666671</v>
      </c>
      <c r="BB30" s="3">
        <f t="shared" si="28"/>
        <v>6.1111111111111116</v>
      </c>
      <c r="BC30" s="13">
        <f t="shared" si="29"/>
        <v>6.0222222222222221</v>
      </c>
      <c r="BD30" s="7">
        <f t="shared" si="30"/>
        <v>9.5893266624973954</v>
      </c>
      <c r="BE30">
        <v>7</v>
      </c>
      <c r="BF30" s="3">
        <f t="shared" si="31"/>
        <v>0.46666666666666667</v>
      </c>
      <c r="BG30" s="7">
        <f t="shared" si="32"/>
        <v>9.3333333333333339</v>
      </c>
      <c r="BH30">
        <v>3.04</v>
      </c>
      <c r="BI30" s="7">
        <f t="shared" si="33"/>
        <v>7.84</v>
      </c>
      <c r="BJ30">
        <v>1.1200000000000001</v>
      </c>
      <c r="BK30" s="7">
        <f t="shared" si="34"/>
        <v>7.5999999999999979</v>
      </c>
      <c r="BL30">
        <v>81</v>
      </c>
      <c r="BM30" s="3">
        <f t="shared" si="35"/>
        <v>5.4</v>
      </c>
      <c r="BN30" s="7">
        <f t="shared" si="36"/>
        <v>6.125</v>
      </c>
      <c r="BO30">
        <v>0</v>
      </c>
      <c r="BP30" s="3">
        <f t="shared" si="37"/>
        <v>0</v>
      </c>
      <c r="BQ30" s="7">
        <f t="shared" si="38"/>
        <v>0</v>
      </c>
      <c r="BU30" t="s">
        <v>298</v>
      </c>
      <c r="BV30" s="7">
        <f t="shared" si="39"/>
        <v>34.005863039399628</v>
      </c>
      <c r="BW30">
        <v>5</v>
      </c>
      <c r="BX30">
        <v>30</v>
      </c>
      <c r="BY30" s="3">
        <f t="shared" si="40"/>
        <v>30</v>
      </c>
      <c r="BZ30" s="3">
        <f t="shared" si="41"/>
        <v>6</v>
      </c>
      <c r="CA30" s="13">
        <f t="shared" si="42"/>
        <v>6</v>
      </c>
      <c r="CB30" s="7">
        <f t="shared" si="43"/>
        <v>9.3808630393996246</v>
      </c>
      <c r="CC30">
        <v>2</v>
      </c>
      <c r="CD30" s="3">
        <f t="shared" si="44"/>
        <v>0.4</v>
      </c>
      <c r="CE30" s="7">
        <f t="shared" si="45"/>
        <v>8</v>
      </c>
      <c r="CF30">
        <v>3.9</v>
      </c>
      <c r="CG30" s="7">
        <f t="shared" si="46"/>
        <v>4.4000000000000004</v>
      </c>
      <c r="CH30">
        <v>1.22</v>
      </c>
      <c r="CI30" s="7">
        <f t="shared" si="47"/>
        <v>5.6000000000000005</v>
      </c>
      <c r="CJ30">
        <v>29</v>
      </c>
      <c r="CK30" s="3">
        <f t="shared" si="48"/>
        <v>5.8</v>
      </c>
      <c r="CL30" s="7">
        <f t="shared" si="49"/>
        <v>6.625</v>
      </c>
      <c r="CM30">
        <v>0</v>
      </c>
      <c r="CN30" s="3">
        <f t="shared" si="50"/>
        <v>0</v>
      </c>
      <c r="CO30" s="7">
        <f t="shared" si="51"/>
        <v>0</v>
      </c>
    </row>
    <row r="31" spans="1:93" x14ac:dyDescent="0.25">
      <c r="A31" t="s">
        <v>334</v>
      </c>
      <c r="B31" s="7">
        <f t="shared" si="0"/>
        <v>34.518405412280984</v>
      </c>
      <c r="C31">
        <v>59</v>
      </c>
      <c r="D31">
        <v>354</v>
      </c>
      <c r="E31" s="3">
        <f t="shared" si="1"/>
        <v>354</v>
      </c>
      <c r="F31" s="3">
        <f t="shared" si="2"/>
        <v>6</v>
      </c>
      <c r="G31" s="13">
        <f t="shared" si="3"/>
        <v>6</v>
      </c>
      <c r="H31" s="7">
        <f t="shared" si="4"/>
        <v>9.3808630393996246</v>
      </c>
      <c r="I31">
        <v>23</v>
      </c>
      <c r="J31" s="3">
        <f t="shared" si="5"/>
        <v>0.38983050847457629</v>
      </c>
      <c r="K31" s="7">
        <f t="shared" si="6"/>
        <v>7.796610169491526</v>
      </c>
      <c r="L31">
        <v>3.76</v>
      </c>
      <c r="M31" s="7">
        <f t="shared" si="7"/>
        <v>4.9600000000000009</v>
      </c>
      <c r="N31">
        <v>1.23</v>
      </c>
      <c r="O31" s="7">
        <f t="shared" si="8"/>
        <v>5.4</v>
      </c>
      <c r="P31">
        <v>359</v>
      </c>
      <c r="Q31" s="3">
        <f t="shared" si="9"/>
        <v>6.0847457627118642</v>
      </c>
      <c r="R31" s="7">
        <f t="shared" si="10"/>
        <v>6.9809322033898304</v>
      </c>
      <c r="S31">
        <v>0</v>
      </c>
      <c r="T31" s="3">
        <f t="shared" si="11"/>
        <v>0</v>
      </c>
      <c r="U31" s="7">
        <f t="shared" si="12"/>
        <v>0</v>
      </c>
      <c r="X31" t="s">
        <v>409</v>
      </c>
      <c r="Y31" s="7">
        <f t="shared" si="13"/>
        <v>37.370065666041278</v>
      </c>
      <c r="Z31">
        <v>25</v>
      </c>
      <c r="AA31">
        <v>133</v>
      </c>
      <c r="AB31" s="3">
        <f t="shared" si="14"/>
        <v>133</v>
      </c>
      <c r="AC31" s="3">
        <f t="shared" si="15"/>
        <v>5.32</v>
      </c>
      <c r="AD31" s="13">
        <f t="shared" si="16"/>
        <v>5.0640000000000001</v>
      </c>
      <c r="AE31" s="7">
        <f t="shared" si="17"/>
        <v>8.105065666041277</v>
      </c>
      <c r="AF31">
        <v>7</v>
      </c>
      <c r="AG31" s="3">
        <f t="shared" si="18"/>
        <v>0.28000000000000003</v>
      </c>
      <c r="AH31" s="7">
        <f t="shared" si="19"/>
        <v>5.6000000000000005</v>
      </c>
      <c r="AI31">
        <v>2.64</v>
      </c>
      <c r="AJ31" s="7">
        <f t="shared" si="20"/>
        <v>9.44</v>
      </c>
      <c r="AK31">
        <v>1.1499999999999999</v>
      </c>
      <c r="AL31" s="7">
        <f t="shared" si="21"/>
        <v>7.0000000000000018</v>
      </c>
      <c r="AM31">
        <v>157</v>
      </c>
      <c r="AN31" s="3">
        <f t="shared" si="22"/>
        <v>6.28</v>
      </c>
      <c r="AO31" s="7">
        <f t="shared" si="23"/>
        <v>7.2250000000000005</v>
      </c>
      <c r="AP31">
        <v>0</v>
      </c>
      <c r="AQ31" s="3">
        <f t="shared" si="24"/>
        <v>0</v>
      </c>
      <c r="AR31" s="7">
        <f t="shared" si="25"/>
        <v>0</v>
      </c>
      <c r="AW31" t="s">
        <v>434</v>
      </c>
      <c r="AX31" s="7">
        <f t="shared" si="26"/>
        <v>40.389456952261831</v>
      </c>
      <c r="AY31">
        <v>15</v>
      </c>
      <c r="AZ31">
        <v>93.1</v>
      </c>
      <c r="BA31" s="3">
        <f t="shared" si="27"/>
        <v>93.333333333333314</v>
      </c>
      <c r="BB31" s="3">
        <f t="shared" si="28"/>
        <v>6.2222222222222205</v>
      </c>
      <c r="BC31" s="13">
        <f t="shared" si="29"/>
        <v>6.0444444444444443</v>
      </c>
      <c r="BD31" s="7">
        <f t="shared" si="30"/>
        <v>9.7977902855951609</v>
      </c>
      <c r="BE31">
        <v>6</v>
      </c>
      <c r="BF31" s="3">
        <f t="shared" si="31"/>
        <v>0.4</v>
      </c>
      <c r="BG31" s="7">
        <f t="shared" si="32"/>
        <v>8</v>
      </c>
      <c r="BH31">
        <v>2.2200000000000002</v>
      </c>
      <c r="BI31" s="7">
        <f t="shared" si="33"/>
        <v>10</v>
      </c>
      <c r="BJ31">
        <v>1.1599999999999999</v>
      </c>
      <c r="BK31" s="7">
        <f t="shared" si="34"/>
        <v>6.8000000000000016</v>
      </c>
      <c r="BL31">
        <v>77</v>
      </c>
      <c r="BM31" s="3">
        <f t="shared" si="35"/>
        <v>5.1333333333333337</v>
      </c>
      <c r="BN31" s="7">
        <f t="shared" si="36"/>
        <v>5.791666666666667</v>
      </c>
      <c r="BO31">
        <v>0</v>
      </c>
      <c r="BP31" s="3">
        <f t="shared" si="37"/>
        <v>0</v>
      </c>
      <c r="BQ31" s="7">
        <f t="shared" si="38"/>
        <v>0</v>
      </c>
      <c r="BU31" t="s">
        <v>414</v>
      </c>
      <c r="BV31" s="7">
        <f t="shared" si="39"/>
        <v>33.935706691682299</v>
      </c>
      <c r="BW31">
        <v>15</v>
      </c>
      <c r="BX31">
        <v>88</v>
      </c>
      <c r="BY31" s="3">
        <f t="shared" si="40"/>
        <v>88</v>
      </c>
      <c r="BZ31" s="3">
        <f t="shared" si="41"/>
        <v>5.8666666666666663</v>
      </c>
      <c r="CA31" s="13">
        <f t="shared" si="42"/>
        <v>5.1733333333333329</v>
      </c>
      <c r="CB31" s="7">
        <f t="shared" si="43"/>
        <v>9.1307066916823008</v>
      </c>
      <c r="CC31">
        <v>6</v>
      </c>
      <c r="CD31" s="3">
        <f t="shared" si="44"/>
        <v>0.4</v>
      </c>
      <c r="CE31" s="7">
        <f t="shared" si="45"/>
        <v>8</v>
      </c>
      <c r="CF31">
        <v>3.93</v>
      </c>
      <c r="CG31" s="7">
        <f t="shared" si="46"/>
        <v>4.2799999999999994</v>
      </c>
      <c r="CH31">
        <v>1.23</v>
      </c>
      <c r="CI31" s="7">
        <f t="shared" si="47"/>
        <v>5.4</v>
      </c>
      <c r="CJ31">
        <v>93</v>
      </c>
      <c r="CK31" s="3">
        <f t="shared" si="48"/>
        <v>6.2</v>
      </c>
      <c r="CL31" s="7">
        <f t="shared" si="49"/>
        <v>7.125</v>
      </c>
      <c r="CM31">
        <v>0</v>
      </c>
      <c r="CN31" s="3">
        <f t="shared" si="50"/>
        <v>0</v>
      </c>
      <c r="CO31" s="7">
        <f t="shared" si="51"/>
        <v>0</v>
      </c>
    </row>
    <row r="32" spans="1:93" x14ac:dyDescent="0.25">
      <c r="A32" t="s">
        <v>312</v>
      </c>
      <c r="B32" s="7">
        <f t="shared" si="0"/>
        <v>34.490439809764823</v>
      </c>
      <c r="C32">
        <v>86</v>
      </c>
      <c r="D32">
        <v>421</v>
      </c>
      <c r="E32" s="3">
        <f t="shared" si="1"/>
        <v>421</v>
      </c>
      <c r="F32" s="3">
        <f t="shared" si="2"/>
        <v>4.8953488372093021</v>
      </c>
      <c r="G32" s="13">
        <f t="shared" si="3"/>
        <v>4.1790697674418604</v>
      </c>
      <c r="H32" s="7">
        <f t="shared" si="4"/>
        <v>7.3083467865090093</v>
      </c>
      <c r="I32">
        <v>39</v>
      </c>
      <c r="J32" s="3">
        <f t="shared" si="5"/>
        <v>0.45348837209302323</v>
      </c>
      <c r="K32" s="7">
        <f t="shared" si="6"/>
        <v>9.0697674418604652</v>
      </c>
      <c r="L32">
        <v>3.31</v>
      </c>
      <c r="M32" s="7">
        <f t="shared" si="7"/>
        <v>6.76</v>
      </c>
      <c r="N32">
        <v>1.21</v>
      </c>
      <c r="O32" s="7">
        <f t="shared" si="8"/>
        <v>5.8000000000000007</v>
      </c>
      <c r="P32">
        <v>425</v>
      </c>
      <c r="Q32" s="3">
        <f t="shared" si="9"/>
        <v>4.941860465116279</v>
      </c>
      <c r="R32" s="7">
        <f t="shared" si="10"/>
        <v>5.5523255813953485</v>
      </c>
      <c r="S32">
        <v>0</v>
      </c>
      <c r="T32" s="3">
        <f t="shared" si="11"/>
        <v>0</v>
      </c>
      <c r="U32" s="7">
        <f t="shared" si="12"/>
        <v>0</v>
      </c>
      <c r="X32" t="s">
        <v>422</v>
      </c>
      <c r="Y32" s="7">
        <f t="shared" si="13"/>
        <v>36.739817594329786</v>
      </c>
      <c r="Z32">
        <v>21</v>
      </c>
      <c r="AA32">
        <v>124.1</v>
      </c>
      <c r="AB32" s="3">
        <f t="shared" si="14"/>
        <v>124.33333333333331</v>
      </c>
      <c r="AC32" s="3">
        <f t="shared" si="15"/>
        <v>5.92063492063492</v>
      </c>
      <c r="AD32" s="13">
        <f t="shared" si="16"/>
        <v>5.1841269841269844</v>
      </c>
      <c r="AE32" s="7">
        <f t="shared" si="17"/>
        <v>9.231960451472645</v>
      </c>
      <c r="AF32">
        <v>12</v>
      </c>
      <c r="AG32" s="3">
        <f t="shared" si="18"/>
        <v>0.5714285714285714</v>
      </c>
      <c r="AH32" s="7">
        <f t="shared" si="19"/>
        <v>10</v>
      </c>
      <c r="AI32">
        <v>3.84</v>
      </c>
      <c r="AJ32" s="7">
        <f t="shared" si="20"/>
        <v>4.6400000000000006</v>
      </c>
      <c r="AK32">
        <v>1.1200000000000001</v>
      </c>
      <c r="AL32" s="7">
        <f t="shared" si="21"/>
        <v>7.5999999999999979</v>
      </c>
      <c r="AM32">
        <v>99</v>
      </c>
      <c r="AN32" s="3">
        <f t="shared" si="22"/>
        <v>4.7142857142857144</v>
      </c>
      <c r="AO32" s="7">
        <f t="shared" si="23"/>
        <v>5.2678571428571432</v>
      </c>
      <c r="AP32">
        <v>0</v>
      </c>
      <c r="AQ32" s="3">
        <f t="shared" si="24"/>
        <v>0</v>
      </c>
      <c r="AR32" s="7">
        <f t="shared" si="25"/>
        <v>0</v>
      </c>
      <c r="AW32" t="s">
        <v>376</v>
      </c>
      <c r="AX32" s="7">
        <f t="shared" si="26"/>
        <v>40.388890322076293</v>
      </c>
      <c r="AY32">
        <v>16</v>
      </c>
      <c r="AZ32">
        <v>94.2</v>
      </c>
      <c r="BA32" s="3">
        <f t="shared" si="27"/>
        <v>94.666666666666671</v>
      </c>
      <c r="BB32" s="3">
        <f t="shared" si="28"/>
        <v>5.916666666666667</v>
      </c>
      <c r="BC32" s="13">
        <f t="shared" si="29"/>
        <v>5.1833333333333336</v>
      </c>
      <c r="BD32" s="7">
        <f t="shared" si="30"/>
        <v>9.2245153220762983</v>
      </c>
      <c r="BE32">
        <v>8</v>
      </c>
      <c r="BF32" s="3">
        <f t="shared" si="31"/>
        <v>0.5</v>
      </c>
      <c r="BG32" s="7">
        <f t="shared" si="32"/>
        <v>10</v>
      </c>
      <c r="BH32">
        <v>3.23</v>
      </c>
      <c r="BI32" s="7">
        <f t="shared" si="33"/>
        <v>7.08</v>
      </c>
      <c r="BJ32">
        <v>1.1200000000000001</v>
      </c>
      <c r="BK32" s="7">
        <f t="shared" si="34"/>
        <v>7.5999999999999979</v>
      </c>
      <c r="BL32">
        <v>91</v>
      </c>
      <c r="BM32" s="3">
        <f t="shared" si="35"/>
        <v>5.6875</v>
      </c>
      <c r="BN32" s="7">
        <f t="shared" si="36"/>
        <v>6.484375</v>
      </c>
      <c r="BO32">
        <v>0</v>
      </c>
      <c r="BP32" s="3">
        <f t="shared" si="37"/>
        <v>0</v>
      </c>
      <c r="BQ32" s="7">
        <f t="shared" si="38"/>
        <v>0</v>
      </c>
      <c r="BU32" t="s">
        <v>341</v>
      </c>
      <c r="BV32" s="7">
        <f t="shared" si="39"/>
        <v>33.910159474671673</v>
      </c>
      <c r="BW32">
        <v>5</v>
      </c>
      <c r="BX32">
        <v>27</v>
      </c>
      <c r="BY32" s="3">
        <f t="shared" si="40"/>
        <v>27</v>
      </c>
      <c r="BZ32" s="3">
        <f t="shared" si="41"/>
        <v>5.4</v>
      </c>
      <c r="CA32" s="13">
        <f t="shared" si="42"/>
        <v>5.08</v>
      </c>
      <c r="CB32" s="7">
        <f t="shared" si="43"/>
        <v>8.2551594746716699</v>
      </c>
      <c r="CC32">
        <v>2</v>
      </c>
      <c r="CD32" s="3">
        <f t="shared" si="44"/>
        <v>0.4</v>
      </c>
      <c r="CE32" s="7">
        <f t="shared" si="45"/>
        <v>8</v>
      </c>
      <c r="CF32">
        <v>3.83</v>
      </c>
      <c r="CG32" s="7">
        <f t="shared" si="46"/>
        <v>4.68</v>
      </c>
      <c r="CH32">
        <v>1.22</v>
      </c>
      <c r="CI32" s="7">
        <f t="shared" si="47"/>
        <v>5.6000000000000005</v>
      </c>
      <c r="CJ32">
        <v>32</v>
      </c>
      <c r="CK32" s="3">
        <f t="shared" si="48"/>
        <v>6.4</v>
      </c>
      <c r="CL32" s="7">
        <f t="shared" si="49"/>
        <v>7.375</v>
      </c>
      <c r="CM32">
        <v>0</v>
      </c>
      <c r="CN32" s="3">
        <f t="shared" si="50"/>
        <v>0</v>
      </c>
      <c r="CO32" s="7">
        <f t="shared" si="51"/>
        <v>0</v>
      </c>
    </row>
    <row r="33" spans="1:93" x14ac:dyDescent="0.25">
      <c r="A33" t="s">
        <v>346</v>
      </c>
      <c r="B33" s="7">
        <f t="shared" si="0"/>
        <v>34.430257353306132</v>
      </c>
      <c r="C33">
        <v>63</v>
      </c>
      <c r="D33">
        <v>332.2</v>
      </c>
      <c r="E33" s="3">
        <f t="shared" si="1"/>
        <v>332.66666666666663</v>
      </c>
      <c r="F33" s="3">
        <f t="shared" si="2"/>
        <v>5.28042328042328</v>
      </c>
      <c r="G33" s="13">
        <f t="shared" si="3"/>
        <v>5.0560846560846562</v>
      </c>
      <c r="H33" s="7">
        <f t="shared" si="4"/>
        <v>8.0308129088616891</v>
      </c>
      <c r="I33">
        <v>27</v>
      </c>
      <c r="J33" s="3">
        <f t="shared" si="5"/>
        <v>0.42857142857142855</v>
      </c>
      <c r="K33" s="7">
        <f t="shared" si="6"/>
        <v>8.5714285714285712</v>
      </c>
      <c r="L33">
        <v>3.98</v>
      </c>
      <c r="M33" s="7">
        <f t="shared" si="7"/>
        <v>4.08</v>
      </c>
      <c r="N33">
        <v>1.2</v>
      </c>
      <c r="O33" s="7">
        <f t="shared" si="8"/>
        <v>6.0000000000000009</v>
      </c>
      <c r="P33">
        <v>422</v>
      </c>
      <c r="Q33" s="3">
        <f t="shared" si="9"/>
        <v>6.6984126984126986</v>
      </c>
      <c r="R33" s="7">
        <f t="shared" si="10"/>
        <v>7.7480158730158735</v>
      </c>
      <c r="S33">
        <v>0</v>
      </c>
      <c r="T33" s="3">
        <f t="shared" si="11"/>
        <v>0</v>
      </c>
      <c r="U33" s="7">
        <f t="shared" si="12"/>
        <v>0</v>
      </c>
      <c r="X33" t="s">
        <v>417</v>
      </c>
      <c r="Y33" s="7">
        <f t="shared" si="13"/>
        <v>36.681350844277674</v>
      </c>
      <c r="Z33">
        <v>20</v>
      </c>
      <c r="AA33">
        <v>107</v>
      </c>
      <c r="AB33" s="3">
        <f t="shared" si="14"/>
        <v>107</v>
      </c>
      <c r="AC33" s="3">
        <f t="shared" si="15"/>
        <v>5.35</v>
      </c>
      <c r="AD33" s="13">
        <f t="shared" si="16"/>
        <v>5.07</v>
      </c>
      <c r="AE33" s="7">
        <f t="shared" si="17"/>
        <v>8.1613508442776723</v>
      </c>
      <c r="AF33">
        <v>8</v>
      </c>
      <c r="AG33" s="3">
        <f t="shared" si="18"/>
        <v>0.4</v>
      </c>
      <c r="AH33" s="7">
        <f t="shared" si="19"/>
        <v>8</v>
      </c>
      <c r="AI33">
        <v>3.62</v>
      </c>
      <c r="AJ33" s="7">
        <f t="shared" si="20"/>
        <v>5.52</v>
      </c>
      <c r="AK33">
        <v>0.99</v>
      </c>
      <c r="AL33" s="7">
        <f t="shared" si="21"/>
        <v>10</v>
      </c>
      <c r="AM33">
        <v>90</v>
      </c>
      <c r="AN33" s="3">
        <f t="shared" si="22"/>
        <v>4.5</v>
      </c>
      <c r="AO33" s="7">
        <f t="shared" si="23"/>
        <v>5</v>
      </c>
      <c r="AP33">
        <v>0</v>
      </c>
      <c r="AQ33" s="3">
        <f t="shared" si="24"/>
        <v>0</v>
      </c>
      <c r="AR33" s="7">
        <f t="shared" si="25"/>
        <v>0</v>
      </c>
      <c r="AW33" t="s">
        <v>374</v>
      </c>
      <c r="AX33" s="7">
        <f t="shared" si="26"/>
        <v>40.213931921736794</v>
      </c>
      <c r="AY33">
        <v>14</v>
      </c>
      <c r="AZ33">
        <v>78</v>
      </c>
      <c r="BA33" s="3">
        <f t="shared" si="27"/>
        <v>78</v>
      </c>
      <c r="BB33" s="3">
        <f t="shared" si="28"/>
        <v>5.5714285714285712</v>
      </c>
      <c r="BC33" s="13">
        <f t="shared" si="29"/>
        <v>5.1142857142857139</v>
      </c>
      <c r="BD33" s="7">
        <f t="shared" si="30"/>
        <v>8.5767890645939424</v>
      </c>
      <c r="BE33">
        <v>8</v>
      </c>
      <c r="BF33" s="3">
        <f t="shared" si="31"/>
        <v>0.5714285714285714</v>
      </c>
      <c r="BG33" s="7">
        <f t="shared" si="32"/>
        <v>10</v>
      </c>
      <c r="BH33">
        <v>3.23</v>
      </c>
      <c r="BI33" s="7">
        <f t="shared" si="33"/>
        <v>7.08</v>
      </c>
      <c r="BJ33">
        <v>1.04</v>
      </c>
      <c r="BK33" s="7">
        <f t="shared" si="34"/>
        <v>9.1999999999999993</v>
      </c>
      <c r="BL33">
        <v>67</v>
      </c>
      <c r="BM33" s="3">
        <f t="shared" si="35"/>
        <v>4.7857142857142856</v>
      </c>
      <c r="BN33" s="7">
        <f t="shared" si="36"/>
        <v>5.3571428571428568</v>
      </c>
      <c r="BO33">
        <v>0</v>
      </c>
      <c r="BP33" s="3">
        <f t="shared" si="37"/>
        <v>0</v>
      </c>
      <c r="BQ33" s="7">
        <f t="shared" si="38"/>
        <v>0</v>
      </c>
      <c r="BU33" t="s">
        <v>432</v>
      </c>
      <c r="BV33" s="7">
        <f t="shared" si="39"/>
        <v>33.540801393728223</v>
      </c>
      <c r="BW33">
        <v>14</v>
      </c>
      <c r="BX33">
        <v>79</v>
      </c>
      <c r="BY33" s="3">
        <f t="shared" si="40"/>
        <v>79</v>
      </c>
      <c r="BZ33" s="3">
        <f t="shared" si="41"/>
        <v>5.6428571428571432</v>
      </c>
      <c r="CA33" s="13">
        <f t="shared" si="42"/>
        <v>5.128571428571429</v>
      </c>
      <c r="CB33" s="7">
        <f t="shared" si="43"/>
        <v>8.7108013937282234</v>
      </c>
      <c r="CC33">
        <v>5</v>
      </c>
      <c r="CD33" s="3">
        <f t="shared" si="44"/>
        <v>0.35714285714285715</v>
      </c>
      <c r="CE33" s="7">
        <f t="shared" si="45"/>
        <v>7.1428571428571432</v>
      </c>
      <c r="CF33">
        <v>3.83</v>
      </c>
      <c r="CG33" s="7">
        <f t="shared" si="46"/>
        <v>4.68</v>
      </c>
      <c r="CH33">
        <v>1.18</v>
      </c>
      <c r="CI33" s="7">
        <f t="shared" si="47"/>
        <v>6.4000000000000012</v>
      </c>
      <c r="CJ33">
        <v>81</v>
      </c>
      <c r="CK33" s="3">
        <f t="shared" si="48"/>
        <v>5.7857142857142856</v>
      </c>
      <c r="CL33" s="7">
        <f t="shared" si="49"/>
        <v>6.6071428571428568</v>
      </c>
      <c r="CM33">
        <v>0</v>
      </c>
      <c r="CN33" s="3">
        <f t="shared" si="50"/>
        <v>0</v>
      </c>
      <c r="CO33" s="7">
        <f t="shared" si="51"/>
        <v>0</v>
      </c>
    </row>
    <row r="34" spans="1:93" x14ac:dyDescent="0.25">
      <c r="A34" t="s">
        <v>332</v>
      </c>
      <c r="B34" s="7">
        <f t="shared" si="0"/>
        <v>34.414000426668537</v>
      </c>
      <c r="C34">
        <v>107</v>
      </c>
      <c r="D34">
        <v>638.1</v>
      </c>
      <c r="E34" s="3">
        <f t="shared" si="1"/>
        <v>638.33333333333337</v>
      </c>
      <c r="F34" s="3">
        <f t="shared" si="2"/>
        <v>5.9657320872274147</v>
      </c>
      <c r="G34" s="13">
        <f t="shared" si="3"/>
        <v>5.1931464174454831</v>
      </c>
      <c r="H34" s="7">
        <f t="shared" si="4"/>
        <v>9.316570520126481</v>
      </c>
      <c r="I34">
        <v>45</v>
      </c>
      <c r="J34" s="3">
        <f t="shared" si="5"/>
        <v>0.42056074766355139</v>
      </c>
      <c r="K34" s="7">
        <f t="shared" si="6"/>
        <v>8.4112149532710276</v>
      </c>
      <c r="L34">
        <v>3.75</v>
      </c>
      <c r="M34" s="7">
        <f t="shared" si="7"/>
        <v>5</v>
      </c>
      <c r="N34">
        <v>1.18</v>
      </c>
      <c r="O34" s="7">
        <f t="shared" si="8"/>
        <v>6.4000000000000012</v>
      </c>
      <c r="P34">
        <v>506</v>
      </c>
      <c r="Q34" s="3">
        <f t="shared" si="9"/>
        <v>4.7289719626168223</v>
      </c>
      <c r="R34" s="7">
        <f t="shared" si="10"/>
        <v>5.2862149532710276</v>
      </c>
      <c r="S34">
        <v>0</v>
      </c>
      <c r="T34" s="3">
        <f t="shared" si="11"/>
        <v>0</v>
      </c>
      <c r="U34" s="7">
        <f t="shared" si="12"/>
        <v>0</v>
      </c>
      <c r="X34" t="s">
        <v>363</v>
      </c>
      <c r="Y34" s="7">
        <f t="shared" si="13"/>
        <v>36.057581300813013</v>
      </c>
      <c r="Z34">
        <v>20</v>
      </c>
      <c r="AA34">
        <v>106.2</v>
      </c>
      <c r="AB34" s="3">
        <f t="shared" si="14"/>
        <v>106.66666666666667</v>
      </c>
      <c r="AC34" s="3">
        <f t="shared" si="15"/>
        <v>5.3333333333333339</v>
      </c>
      <c r="AD34" s="13">
        <f t="shared" si="16"/>
        <v>5.0666666666666664</v>
      </c>
      <c r="AE34" s="7">
        <f t="shared" si="17"/>
        <v>8.1300813008130088</v>
      </c>
      <c r="AF34">
        <v>7</v>
      </c>
      <c r="AG34" s="3">
        <f t="shared" si="18"/>
        <v>0.35</v>
      </c>
      <c r="AH34" s="7">
        <f t="shared" si="19"/>
        <v>7</v>
      </c>
      <c r="AI34">
        <v>3.04</v>
      </c>
      <c r="AJ34" s="7">
        <f t="shared" si="20"/>
        <v>7.84</v>
      </c>
      <c r="AK34">
        <v>1.1299999999999999</v>
      </c>
      <c r="AL34" s="7">
        <f t="shared" si="21"/>
        <v>7.4000000000000021</v>
      </c>
      <c r="AM34">
        <v>101</v>
      </c>
      <c r="AN34" s="3">
        <f t="shared" si="22"/>
        <v>5.05</v>
      </c>
      <c r="AO34" s="7">
        <f t="shared" si="23"/>
        <v>5.6875</v>
      </c>
      <c r="AP34">
        <v>0</v>
      </c>
      <c r="AQ34" s="3">
        <f t="shared" si="24"/>
        <v>0</v>
      </c>
      <c r="AR34" s="7">
        <f t="shared" si="25"/>
        <v>0</v>
      </c>
      <c r="AW34" t="s">
        <v>703</v>
      </c>
      <c r="AX34" s="7">
        <f t="shared" si="26"/>
        <v>39.54594086581892</v>
      </c>
      <c r="AY34">
        <v>9</v>
      </c>
      <c r="AZ34">
        <v>50.1</v>
      </c>
      <c r="BA34" s="3">
        <f t="shared" si="27"/>
        <v>50.333333333333336</v>
      </c>
      <c r="BB34" s="3">
        <f t="shared" si="28"/>
        <v>5.5925925925925926</v>
      </c>
      <c r="BC34" s="13">
        <f t="shared" si="29"/>
        <v>5.1185185185185187</v>
      </c>
      <c r="BD34" s="7">
        <f t="shared" si="30"/>
        <v>8.6164964213744693</v>
      </c>
      <c r="BE34">
        <v>4</v>
      </c>
      <c r="BF34" s="3">
        <f t="shared" si="31"/>
        <v>0.44444444444444442</v>
      </c>
      <c r="BG34" s="7">
        <f t="shared" si="32"/>
        <v>8.8888888888888893</v>
      </c>
      <c r="BH34">
        <v>2.86</v>
      </c>
      <c r="BI34" s="7">
        <f t="shared" si="33"/>
        <v>8.56</v>
      </c>
      <c r="BJ34">
        <v>1.01</v>
      </c>
      <c r="BK34" s="7">
        <f t="shared" si="34"/>
        <v>9.8000000000000007</v>
      </c>
      <c r="BL34">
        <v>31</v>
      </c>
      <c r="BM34" s="3">
        <f t="shared" si="35"/>
        <v>3.4444444444444446</v>
      </c>
      <c r="BN34" s="7">
        <f t="shared" si="36"/>
        <v>3.6805555555555558</v>
      </c>
      <c r="BO34">
        <v>0</v>
      </c>
      <c r="BP34" s="3">
        <f t="shared" si="37"/>
        <v>0</v>
      </c>
      <c r="BQ34" s="7">
        <f t="shared" si="38"/>
        <v>0</v>
      </c>
      <c r="BU34" t="s">
        <v>361</v>
      </c>
      <c r="BV34" s="7">
        <f t="shared" si="39"/>
        <v>33.522059099437143</v>
      </c>
      <c r="BW34">
        <v>16</v>
      </c>
      <c r="BX34">
        <v>91</v>
      </c>
      <c r="BY34" s="3">
        <f t="shared" si="40"/>
        <v>91</v>
      </c>
      <c r="BZ34" s="3">
        <f t="shared" si="41"/>
        <v>5.6875</v>
      </c>
      <c r="CA34" s="13">
        <f t="shared" si="42"/>
        <v>5.1375000000000002</v>
      </c>
      <c r="CB34" s="7">
        <f t="shared" si="43"/>
        <v>8.7945590994371479</v>
      </c>
      <c r="CC34">
        <v>6</v>
      </c>
      <c r="CD34" s="3">
        <f t="shared" si="44"/>
        <v>0.375</v>
      </c>
      <c r="CE34" s="7">
        <f t="shared" si="45"/>
        <v>7.5</v>
      </c>
      <c r="CF34">
        <v>3.94</v>
      </c>
      <c r="CG34" s="7">
        <f t="shared" si="46"/>
        <v>4.24</v>
      </c>
      <c r="CH34">
        <v>1.21</v>
      </c>
      <c r="CI34" s="7">
        <f t="shared" si="47"/>
        <v>5.8000000000000007</v>
      </c>
      <c r="CJ34">
        <v>100</v>
      </c>
      <c r="CK34" s="3">
        <f t="shared" si="48"/>
        <v>6.25</v>
      </c>
      <c r="CL34" s="7">
        <f t="shared" si="49"/>
        <v>7.1875</v>
      </c>
      <c r="CM34">
        <v>0</v>
      </c>
      <c r="CN34" s="3">
        <f t="shared" si="50"/>
        <v>0</v>
      </c>
      <c r="CO34" s="7">
        <f t="shared" si="51"/>
        <v>0</v>
      </c>
    </row>
    <row r="35" spans="1:93" x14ac:dyDescent="0.25">
      <c r="A35" t="s">
        <v>323</v>
      </c>
      <c r="B35" s="7">
        <f t="shared" ref="B35:B66" si="52">H35+K35+M35+O35+R35+U35</f>
        <v>34.171538722117987</v>
      </c>
      <c r="C35">
        <v>72</v>
      </c>
      <c r="D35">
        <v>401</v>
      </c>
      <c r="E35" s="3">
        <f t="shared" ref="E35:E66" si="53">DOLLARDE(D35,3)</f>
        <v>401</v>
      </c>
      <c r="F35" s="3">
        <f t="shared" ref="F35:F66" si="54">E35/C35</f>
        <v>5.5694444444444446</v>
      </c>
      <c r="G35" s="13">
        <f t="shared" ref="G35:G66" si="55">DOLLARFR(F35,2.9)</f>
        <v>5.1138888888888889</v>
      </c>
      <c r="H35" s="7">
        <f t="shared" ref="H35:H66" si="56">MAX(1,(MIN(10,(((F35-1)/(6.33-1))*10))))</f>
        <v>8.5730664998957682</v>
      </c>
      <c r="I35">
        <v>30</v>
      </c>
      <c r="J35" s="3">
        <f t="shared" ref="J35:J66" si="57">I35/C35</f>
        <v>0.41666666666666669</v>
      </c>
      <c r="K35" s="7">
        <f t="shared" ref="K35:K66" si="58">MAX(0,(MIN(10,(((J35)/(0.5))*10))))</f>
        <v>8.3333333333333339</v>
      </c>
      <c r="L35">
        <v>3.57</v>
      </c>
      <c r="M35" s="7">
        <f t="shared" ref="M35:M66" si="59">MAX(1,(MIN(10,(((L35-5)/(2.5-5))*10))))</f>
        <v>5.7200000000000006</v>
      </c>
      <c r="N35">
        <v>1.25</v>
      </c>
      <c r="O35" s="7">
        <f t="shared" ref="O35:O66" si="60">MAX(1,(MIN(10,(((N35-1.5)/(1-1.5))*10))))</f>
        <v>5</v>
      </c>
      <c r="P35">
        <v>413</v>
      </c>
      <c r="Q35" s="3">
        <f t="shared" ref="Q35:Q66" si="61">P35/C35</f>
        <v>5.7361111111111107</v>
      </c>
      <c r="R35" s="7">
        <f t="shared" ref="R35:R66" si="62">MAX(1,(MIN(10,(((Q35-0.5)/(8.5-0.5))*10))))</f>
        <v>6.5451388888888884</v>
      </c>
      <c r="S35">
        <v>0</v>
      </c>
      <c r="T35" s="3">
        <f t="shared" ref="T35:T66" si="63">S35/C35</f>
        <v>0</v>
      </c>
      <c r="U35" s="7">
        <f t="shared" ref="U35:U66" si="64">MAX(0,(MIN(10,(((T35)/(0.5))*10))))</f>
        <v>0</v>
      </c>
      <c r="X35" t="s">
        <v>411</v>
      </c>
      <c r="Y35" s="7">
        <f t="shared" ref="Y35:Y66" si="65">AE35+AH35+AJ35+AL35+AO35+AR35</f>
        <v>35.235504008186936</v>
      </c>
      <c r="Z35">
        <v>22</v>
      </c>
      <c r="AA35">
        <v>121</v>
      </c>
      <c r="AB35" s="3">
        <f t="shared" ref="AB35:AB66" si="66">DOLLARDE(AA35,3)</f>
        <v>121</v>
      </c>
      <c r="AC35" s="3">
        <f t="shared" ref="AC35:AC66" si="67">AB35/Z35</f>
        <v>5.5</v>
      </c>
      <c r="AD35" s="13">
        <f t="shared" ref="AD35:AD66" si="68">DOLLARFR(AC35,2.9)</f>
        <v>5.0999999999999996</v>
      </c>
      <c r="AE35" s="7">
        <f t="shared" ref="AE35:AE66" si="69">MAX(1,(MIN(10,(((AC35-1)/(6.33-1))*10))))</f>
        <v>8.4427767354596615</v>
      </c>
      <c r="AF35">
        <v>8</v>
      </c>
      <c r="AG35" s="3">
        <f t="shared" ref="AG35:AG66" si="70">AF35/Z35</f>
        <v>0.36363636363636365</v>
      </c>
      <c r="AH35" s="7">
        <f t="shared" ref="AH35:AH66" si="71">MAX(0,(MIN(10,(((AG35)/(0.5))*10))))</f>
        <v>7.2727272727272734</v>
      </c>
      <c r="AI35">
        <v>3.12</v>
      </c>
      <c r="AJ35" s="7">
        <f t="shared" ref="AJ35:AJ66" si="72">MAX(1,(MIN(10,(((AI35-5)/(2.5-5))*10))))</f>
        <v>7.52</v>
      </c>
      <c r="AK35">
        <v>1.1499999999999999</v>
      </c>
      <c r="AL35" s="7">
        <f t="shared" ref="AL35:AL66" si="73">MAX(1,(MIN(10,(((AK35-1.5)/(1-1.5))*10))))</f>
        <v>7.0000000000000018</v>
      </c>
      <c r="AM35">
        <v>99</v>
      </c>
      <c r="AN35" s="3">
        <f t="shared" ref="AN35:AN66" si="74">AM35/Z35</f>
        <v>4.5</v>
      </c>
      <c r="AO35" s="7">
        <f t="shared" ref="AO35:AO66" si="75">MAX(1,(MIN(10,(((AN35-0.5)/(8.5-0.5))*10))))</f>
        <v>5</v>
      </c>
      <c r="AP35">
        <v>0</v>
      </c>
      <c r="AQ35" s="3">
        <f t="shared" ref="AQ35:AQ66" si="76">AP35/Z35</f>
        <v>0</v>
      </c>
      <c r="AR35" s="7">
        <f t="shared" ref="AR35:AR66" si="77">MAX(0,(MIN(10,(((AQ35)/(0.5))*10))))</f>
        <v>0</v>
      </c>
      <c r="AW35" t="s">
        <v>349</v>
      </c>
      <c r="AX35" s="7">
        <f t="shared" si="26"/>
        <v>38.944013967062752</v>
      </c>
      <c r="AY35">
        <v>15</v>
      </c>
      <c r="AZ35">
        <v>87.2</v>
      </c>
      <c r="BA35" s="3">
        <f t="shared" si="27"/>
        <v>87.666666666666671</v>
      </c>
      <c r="BB35" s="3">
        <f t="shared" si="28"/>
        <v>5.844444444444445</v>
      </c>
      <c r="BC35" s="13">
        <f t="shared" si="29"/>
        <v>5.1688888888888886</v>
      </c>
      <c r="BD35" s="7">
        <f t="shared" si="30"/>
        <v>9.0890139670627494</v>
      </c>
      <c r="BE35">
        <v>5</v>
      </c>
      <c r="BF35" s="3">
        <f t="shared" si="31"/>
        <v>0.33333333333333331</v>
      </c>
      <c r="BG35" s="7">
        <f t="shared" si="32"/>
        <v>6.6666666666666661</v>
      </c>
      <c r="BH35">
        <v>2.98</v>
      </c>
      <c r="BI35" s="7">
        <f t="shared" si="33"/>
        <v>8.08</v>
      </c>
      <c r="BJ35">
        <v>1.08</v>
      </c>
      <c r="BK35" s="7">
        <f t="shared" si="34"/>
        <v>8.3999999999999986</v>
      </c>
      <c r="BL35">
        <v>88</v>
      </c>
      <c r="BM35" s="3">
        <f t="shared" si="35"/>
        <v>5.8666666666666663</v>
      </c>
      <c r="BN35" s="7">
        <f t="shared" si="36"/>
        <v>6.708333333333333</v>
      </c>
      <c r="BO35">
        <v>0</v>
      </c>
      <c r="BP35" s="3">
        <f t="shared" ref="BP35:BP53" si="78">BO35/AY35</f>
        <v>0</v>
      </c>
      <c r="BQ35" s="7">
        <f t="shared" ref="BQ35:BQ53" si="79">MAX(0,(MIN(10,(((BP35)/(0.5))*10))))</f>
        <v>0</v>
      </c>
      <c r="BU35" t="s">
        <v>337</v>
      </c>
      <c r="BV35" s="7">
        <f t="shared" si="39"/>
        <v>33.402373358348967</v>
      </c>
      <c r="BW35">
        <v>15</v>
      </c>
      <c r="BX35">
        <v>88</v>
      </c>
      <c r="BY35" s="3">
        <f t="shared" si="40"/>
        <v>88</v>
      </c>
      <c r="BZ35" s="3">
        <f t="shared" si="41"/>
        <v>5.8666666666666663</v>
      </c>
      <c r="CA35" s="13">
        <f t="shared" si="42"/>
        <v>5.1733333333333329</v>
      </c>
      <c r="CB35" s="7">
        <f t="shared" si="43"/>
        <v>9.1307066916823008</v>
      </c>
      <c r="CC35">
        <v>5</v>
      </c>
      <c r="CD35" s="3">
        <f t="shared" si="44"/>
        <v>0.33333333333333331</v>
      </c>
      <c r="CE35" s="7">
        <f t="shared" si="45"/>
        <v>6.6666666666666661</v>
      </c>
      <c r="CF35">
        <v>3.98</v>
      </c>
      <c r="CG35" s="7">
        <f t="shared" si="46"/>
        <v>4.08</v>
      </c>
      <c r="CH35">
        <v>1.18</v>
      </c>
      <c r="CI35" s="7">
        <f t="shared" si="47"/>
        <v>6.4000000000000012</v>
      </c>
      <c r="CJ35">
        <v>93</v>
      </c>
      <c r="CK35" s="3">
        <f t="shared" si="48"/>
        <v>6.2</v>
      </c>
      <c r="CL35" s="7">
        <f t="shared" si="49"/>
        <v>7.125</v>
      </c>
      <c r="CM35">
        <v>0</v>
      </c>
      <c r="CN35" s="3">
        <f t="shared" si="50"/>
        <v>0</v>
      </c>
      <c r="CO35" s="7">
        <f t="shared" si="51"/>
        <v>0</v>
      </c>
    </row>
    <row r="36" spans="1:93" x14ac:dyDescent="0.25">
      <c r="A36" t="s">
        <v>379</v>
      </c>
      <c r="B36" s="7">
        <f t="shared" si="52"/>
        <v>34.169416243654823</v>
      </c>
      <c r="C36">
        <v>197</v>
      </c>
      <c r="D36">
        <v>234.2</v>
      </c>
      <c r="E36" s="3">
        <f t="shared" si="53"/>
        <v>234.66666666666663</v>
      </c>
      <c r="F36" s="3">
        <f t="shared" si="54"/>
        <v>1.1912013536379016</v>
      </c>
      <c r="G36" s="13">
        <f t="shared" si="55"/>
        <v>1.0382402707275804</v>
      </c>
      <c r="H36" s="7">
        <f t="shared" si="56"/>
        <v>1</v>
      </c>
      <c r="I36">
        <v>14</v>
      </c>
      <c r="J36" s="3">
        <f t="shared" si="57"/>
        <v>7.1065989847715741E-2</v>
      </c>
      <c r="K36" s="7">
        <f t="shared" si="58"/>
        <v>1.4213197969543148</v>
      </c>
      <c r="L36">
        <v>2.2999999999999998</v>
      </c>
      <c r="M36" s="7">
        <f t="shared" si="59"/>
        <v>10</v>
      </c>
      <c r="N36">
        <v>0.83</v>
      </c>
      <c r="O36" s="7">
        <f t="shared" si="60"/>
        <v>10</v>
      </c>
      <c r="P36">
        <v>414</v>
      </c>
      <c r="Q36" s="3">
        <f t="shared" si="61"/>
        <v>2.1015228426395938</v>
      </c>
      <c r="R36" s="7">
        <f t="shared" si="62"/>
        <v>2.001903553299492</v>
      </c>
      <c r="S36">
        <v>96</v>
      </c>
      <c r="T36" s="3">
        <f t="shared" si="63"/>
        <v>0.48730964467005078</v>
      </c>
      <c r="U36" s="7">
        <f t="shared" si="64"/>
        <v>9.746192893401016</v>
      </c>
      <c r="X36" t="s">
        <v>326</v>
      </c>
      <c r="Y36" s="7">
        <f t="shared" si="65"/>
        <v>34.641096992438456</v>
      </c>
      <c r="Z36">
        <v>33</v>
      </c>
      <c r="AA36">
        <v>179</v>
      </c>
      <c r="AB36" s="3">
        <f t="shared" si="66"/>
        <v>179</v>
      </c>
      <c r="AC36" s="3">
        <f t="shared" si="67"/>
        <v>5.4242424242424239</v>
      </c>
      <c r="AD36" s="13">
        <f t="shared" si="68"/>
        <v>5.084848484848485</v>
      </c>
      <c r="AE36" s="7">
        <f t="shared" si="69"/>
        <v>8.3006424469839093</v>
      </c>
      <c r="AF36">
        <v>10</v>
      </c>
      <c r="AG36" s="3">
        <f t="shared" si="70"/>
        <v>0.30303030303030304</v>
      </c>
      <c r="AH36" s="7">
        <f t="shared" si="71"/>
        <v>6.0606060606060606</v>
      </c>
      <c r="AI36">
        <v>3.02</v>
      </c>
      <c r="AJ36" s="7">
        <f t="shared" si="72"/>
        <v>7.92</v>
      </c>
      <c r="AK36">
        <v>1.1499999999999999</v>
      </c>
      <c r="AL36" s="7">
        <f t="shared" si="73"/>
        <v>7.0000000000000018</v>
      </c>
      <c r="AM36">
        <v>158</v>
      </c>
      <c r="AN36" s="3">
        <f t="shared" si="74"/>
        <v>4.7878787878787881</v>
      </c>
      <c r="AO36" s="7">
        <f t="shared" si="75"/>
        <v>5.3598484848484853</v>
      </c>
      <c r="AP36">
        <v>0</v>
      </c>
      <c r="AQ36" s="3">
        <f t="shared" si="76"/>
        <v>0</v>
      </c>
      <c r="AR36" s="7">
        <f t="shared" si="77"/>
        <v>0</v>
      </c>
      <c r="AW36" t="s">
        <v>370</v>
      </c>
      <c r="AX36" s="7">
        <f t="shared" si="26"/>
        <v>38.727863809111462</v>
      </c>
      <c r="AY36">
        <v>13</v>
      </c>
      <c r="AZ36">
        <v>70.099999999999994</v>
      </c>
      <c r="BA36" s="3">
        <f t="shared" si="27"/>
        <v>70.333333333333314</v>
      </c>
      <c r="BB36" s="3">
        <f t="shared" si="28"/>
        <v>5.4102564102564088</v>
      </c>
      <c r="BC36" s="13">
        <f t="shared" si="29"/>
        <v>5.0820512820512818</v>
      </c>
      <c r="BD36" s="7">
        <f t="shared" si="30"/>
        <v>8.2744022706499223</v>
      </c>
      <c r="BE36">
        <v>6</v>
      </c>
      <c r="BF36" s="3">
        <f t="shared" si="31"/>
        <v>0.46153846153846156</v>
      </c>
      <c r="BG36" s="7">
        <f t="shared" si="32"/>
        <v>9.2307692307692317</v>
      </c>
      <c r="BH36">
        <v>2.69</v>
      </c>
      <c r="BI36" s="7">
        <f t="shared" si="33"/>
        <v>9.24</v>
      </c>
      <c r="BJ36">
        <v>1.1100000000000001</v>
      </c>
      <c r="BK36" s="7">
        <f t="shared" si="34"/>
        <v>7.799999999999998</v>
      </c>
      <c r="BL36">
        <v>50</v>
      </c>
      <c r="BM36" s="3">
        <f t="shared" si="35"/>
        <v>3.8461538461538463</v>
      </c>
      <c r="BN36" s="7">
        <f t="shared" si="36"/>
        <v>4.1826923076923075</v>
      </c>
      <c r="BO36">
        <v>0</v>
      </c>
      <c r="BP36" s="3">
        <f t="shared" si="78"/>
        <v>0</v>
      </c>
      <c r="BQ36" s="7">
        <f t="shared" si="79"/>
        <v>0</v>
      </c>
      <c r="BU36" t="s">
        <v>390</v>
      </c>
      <c r="BV36" s="7">
        <f t="shared" si="39"/>
        <v>33.366428571428571</v>
      </c>
      <c r="BW36">
        <v>35</v>
      </c>
      <c r="BX36">
        <v>35</v>
      </c>
      <c r="BY36" s="3">
        <f t="shared" si="40"/>
        <v>35</v>
      </c>
      <c r="BZ36" s="3">
        <f t="shared" si="41"/>
        <v>1</v>
      </c>
      <c r="CA36" s="13">
        <f t="shared" si="42"/>
        <v>1</v>
      </c>
      <c r="CB36" s="7">
        <f t="shared" si="43"/>
        <v>1</v>
      </c>
      <c r="CC36">
        <v>2</v>
      </c>
      <c r="CD36" s="3">
        <f t="shared" si="44"/>
        <v>5.7142857142857141E-2</v>
      </c>
      <c r="CE36" s="7">
        <f t="shared" si="45"/>
        <v>1.1428571428571428</v>
      </c>
      <c r="CF36">
        <v>2.52</v>
      </c>
      <c r="CG36" s="7">
        <f t="shared" si="46"/>
        <v>9.92</v>
      </c>
      <c r="CH36">
        <v>1</v>
      </c>
      <c r="CI36" s="7">
        <f t="shared" si="47"/>
        <v>10</v>
      </c>
      <c r="CJ36">
        <v>54</v>
      </c>
      <c r="CK36" s="3">
        <f t="shared" si="48"/>
        <v>1.5428571428571429</v>
      </c>
      <c r="CL36" s="7">
        <f t="shared" si="49"/>
        <v>1.3035714285714286</v>
      </c>
      <c r="CM36">
        <v>18</v>
      </c>
      <c r="CN36" s="3">
        <f t="shared" si="50"/>
        <v>0.51428571428571423</v>
      </c>
      <c r="CO36" s="7">
        <f t="shared" si="51"/>
        <v>10</v>
      </c>
    </row>
    <row r="37" spans="1:93" x14ac:dyDescent="0.25">
      <c r="A37" t="s">
        <v>342</v>
      </c>
      <c r="B37" s="7">
        <f t="shared" si="52"/>
        <v>33.9725974883292</v>
      </c>
      <c r="C37">
        <v>99</v>
      </c>
      <c r="D37">
        <v>582.20000000000005</v>
      </c>
      <c r="E37" s="3">
        <f t="shared" si="53"/>
        <v>582.66666666666686</v>
      </c>
      <c r="F37" s="3">
        <f t="shared" si="54"/>
        <v>5.8855218855218876</v>
      </c>
      <c r="G37" s="13">
        <f t="shared" si="55"/>
        <v>5.1771043771043779</v>
      </c>
      <c r="H37" s="7">
        <f t="shared" si="56"/>
        <v>9.166082336814048</v>
      </c>
      <c r="I37">
        <v>46</v>
      </c>
      <c r="J37" s="3">
        <f t="shared" si="57"/>
        <v>0.46464646464646464</v>
      </c>
      <c r="K37" s="7">
        <f t="shared" si="58"/>
        <v>9.2929292929292924</v>
      </c>
      <c r="L37">
        <v>3.88</v>
      </c>
      <c r="M37" s="7">
        <f t="shared" si="59"/>
        <v>4.4800000000000004</v>
      </c>
      <c r="N37">
        <v>1.21</v>
      </c>
      <c r="O37" s="7">
        <f t="shared" si="60"/>
        <v>5.8000000000000007</v>
      </c>
      <c r="P37">
        <v>464</v>
      </c>
      <c r="Q37" s="3">
        <f t="shared" si="61"/>
        <v>4.6868686868686869</v>
      </c>
      <c r="R37" s="7">
        <f t="shared" si="62"/>
        <v>5.2335858585858581</v>
      </c>
      <c r="S37">
        <v>0</v>
      </c>
      <c r="T37" s="3">
        <f t="shared" si="63"/>
        <v>0</v>
      </c>
      <c r="U37" s="7">
        <f t="shared" si="64"/>
        <v>0</v>
      </c>
      <c r="X37" t="s">
        <v>349</v>
      </c>
      <c r="Y37" s="7">
        <f t="shared" si="65"/>
        <v>34.637346779237021</v>
      </c>
      <c r="Z37">
        <v>20</v>
      </c>
      <c r="AA37">
        <v>102.2</v>
      </c>
      <c r="AB37" s="3">
        <f t="shared" si="66"/>
        <v>102.66666666666667</v>
      </c>
      <c r="AC37" s="3">
        <f t="shared" si="67"/>
        <v>5.1333333333333337</v>
      </c>
      <c r="AD37" s="13">
        <f t="shared" si="68"/>
        <v>5.0266666666666664</v>
      </c>
      <c r="AE37" s="7">
        <f t="shared" si="69"/>
        <v>7.7548467792370239</v>
      </c>
      <c r="AF37">
        <v>5</v>
      </c>
      <c r="AG37" s="3">
        <f t="shared" si="70"/>
        <v>0.25</v>
      </c>
      <c r="AH37" s="7">
        <f t="shared" si="71"/>
        <v>5</v>
      </c>
      <c r="AI37">
        <v>3.07</v>
      </c>
      <c r="AJ37" s="7">
        <f t="shared" si="72"/>
        <v>7.7200000000000006</v>
      </c>
      <c r="AK37">
        <v>1.1200000000000001</v>
      </c>
      <c r="AL37" s="7">
        <f t="shared" si="73"/>
        <v>7.5999999999999979</v>
      </c>
      <c r="AM37">
        <v>115</v>
      </c>
      <c r="AN37" s="3">
        <f t="shared" si="74"/>
        <v>5.75</v>
      </c>
      <c r="AO37" s="7">
        <f t="shared" si="75"/>
        <v>6.5625</v>
      </c>
      <c r="AP37">
        <v>0</v>
      </c>
      <c r="AQ37" s="3">
        <f t="shared" si="76"/>
        <v>0</v>
      </c>
      <c r="AR37" s="7">
        <f t="shared" si="77"/>
        <v>0</v>
      </c>
      <c r="AW37" t="s">
        <v>414</v>
      </c>
      <c r="AX37" s="7">
        <f t="shared" si="26"/>
        <v>38.082720896989187</v>
      </c>
      <c r="AY37">
        <v>14</v>
      </c>
      <c r="AZ37">
        <v>76.099999999999994</v>
      </c>
      <c r="BA37" s="3">
        <f t="shared" si="27"/>
        <v>76.333333333333314</v>
      </c>
      <c r="BB37" s="3">
        <f t="shared" si="28"/>
        <v>5.4523809523809508</v>
      </c>
      <c r="BC37" s="13">
        <f t="shared" si="29"/>
        <v>5.0904761904761902</v>
      </c>
      <c r="BD37" s="7">
        <f t="shared" si="30"/>
        <v>8.353435182703473</v>
      </c>
      <c r="BE37">
        <v>6</v>
      </c>
      <c r="BF37" s="3">
        <f t="shared" si="31"/>
        <v>0.42857142857142855</v>
      </c>
      <c r="BG37" s="7">
        <f t="shared" si="32"/>
        <v>8.5714285714285712</v>
      </c>
      <c r="BH37">
        <v>3.54</v>
      </c>
      <c r="BI37" s="7">
        <f t="shared" si="33"/>
        <v>5.84</v>
      </c>
      <c r="BJ37">
        <v>1.06</v>
      </c>
      <c r="BK37" s="7">
        <f t="shared" si="34"/>
        <v>8.7999999999999989</v>
      </c>
      <c r="BL37">
        <v>80</v>
      </c>
      <c r="BM37" s="3">
        <f t="shared" si="35"/>
        <v>5.7142857142857144</v>
      </c>
      <c r="BN37" s="7">
        <f t="shared" si="36"/>
        <v>6.5178571428571432</v>
      </c>
      <c r="BO37">
        <v>0</v>
      </c>
      <c r="BP37" s="3">
        <f t="shared" si="78"/>
        <v>0</v>
      </c>
      <c r="BQ37" s="7">
        <f t="shared" si="79"/>
        <v>0</v>
      </c>
      <c r="BU37" t="s">
        <v>321</v>
      </c>
      <c r="BV37" s="7">
        <f t="shared" si="39"/>
        <v>32.945276735459665</v>
      </c>
      <c r="BW37">
        <v>8</v>
      </c>
      <c r="BX37">
        <v>44</v>
      </c>
      <c r="BY37" s="3">
        <f t="shared" si="40"/>
        <v>44</v>
      </c>
      <c r="BZ37" s="3">
        <f t="shared" si="41"/>
        <v>5.5</v>
      </c>
      <c r="CA37" s="13">
        <f t="shared" si="42"/>
        <v>5.0999999999999996</v>
      </c>
      <c r="CB37" s="7">
        <f t="shared" si="43"/>
        <v>8.4427767354596615</v>
      </c>
      <c r="CC37">
        <v>3</v>
      </c>
      <c r="CD37" s="3">
        <f t="shared" si="44"/>
        <v>0.375</v>
      </c>
      <c r="CE37" s="7">
        <f t="shared" si="45"/>
        <v>7.5</v>
      </c>
      <c r="CF37">
        <v>3.54</v>
      </c>
      <c r="CG37" s="7">
        <f t="shared" si="46"/>
        <v>5.84</v>
      </c>
      <c r="CH37">
        <v>1.27</v>
      </c>
      <c r="CI37" s="7">
        <f t="shared" si="47"/>
        <v>4.5999999999999996</v>
      </c>
      <c r="CJ37">
        <v>46</v>
      </c>
      <c r="CK37" s="3">
        <f t="shared" si="48"/>
        <v>5.75</v>
      </c>
      <c r="CL37" s="7">
        <f t="shared" si="49"/>
        <v>6.5625</v>
      </c>
      <c r="CM37">
        <v>0</v>
      </c>
      <c r="CN37" s="3">
        <f t="shared" si="50"/>
        <v>0</v>
      </c>
      <c r="CO37" s="7">
        <f t="shared" si="51"/>
        <v>0</v>
      </c>
    </row>
    <row r="38" spans="1:93" x14ac:dyDescent="0.25">
      <c r="A38" t="s">
        <v>345</v>
      </c>
      <c r="B38" s="7">
        <f t="shared" si="52"/>
        <v>33.696286799620133</v>
      </c>
      <c r="C38">
        <v>54</v>
      </c>
      <c r="D38">
        <v>313.2</v>
      </c>
      <c r="E38" s="3">
        <f t="shared" si="53"/>
        <v>313.66666666666663</v>
      </c>
      <c r="F38" s="3">
        <f t="shared" si="54"/>
        <v>5.8086419753086416</v>
      </c>
      <c r="G38" s="13">
        <f t="shared" si="55"/>
        <v>5.1617283950617283</v>
      </c>
      <c r="H38" s="7">
        <f t="shared" si="56"/>
        <v>9.0218423551756874</v>
      </c>
      <c r="I38">
        <v>22</v>
      </c>
      <c r="J38" s="3">
        <f t="shared" si="57"/>
        <v>0.40740740740740738</v>
      </c>
      <c r="K38" s="7">
        <f t="shared" si="58"/>
        <v>8.148148148148147</v>
      </c>
      <c r="L38">
        <v>3.93</v>
      </c>
      <c r="M38" s="7">
        <f t="shared" si="59"/>
        <v>4.2799999999999994</v>
      </c>
      <c r="N38">
        <v>1.1399999999999999</v>
      </c>
      <c r="O38" s="7">
        <f t="shared" si="60"/>
        <v>7.200000000000002</v>
      </c>
      <c r="P38">
        <v>245</v>
      </c>
      <c r="Q38" s="3">
        <f t="shared" si="61"/>
        <v>4.5370370370370372</v>
      </c>
      <c r="R38" s="7">
        <f t="shared" si="62"/>
        <v>5.0462962962962967</v>
      </c>
      <c r="S38">
        <v>0</v>
      </c>
      <c r="T38" s="3">
        <f t="shared" si="63"/>
        <v>0</v>
      </c>
      <c r="U38" s="7">
        <f t="shared" si="64"/>
        <v>0</v>
      </c>
      <c r="X38" t="s">
        <v>378</v>
      </c>
      <c r="Y38" s="7">
        <f t="shared" si="65"/>
        <v>34.580942028985504</v>
      </c>
      <c r="Z38">
        <v>69</v>
      </c>
      <c r="AA38">
        <v>71</v>
      </c>
      <c r="AB38" s="3">
        <f t="shared" si="66"/>
        <v>71</v>
      </c>
      <c r="AC38" s="3">
        <f t="shared" si="67"/>
        <v>1.0289855072463767</v>
      </c>
      <c r="AD38" s="13">
        <f t="shared" si="68"/>
        <v>1.0057971014492753</v>
      </c>
      <c r="AE38" s="7">
        <f t="shared" si="69"/>
        <v>1</v>
      </c>
      <c r="AF38">
        <v>8</v>
      </c>
      <c r="AG38" s="3">
        <f t="shared" si="70"/>
        <v>0.11594202898550725</v>
      </c>
      <c r="AH38" s="7">
        <f t="shared" si="71"/>
        <v>2.318840579710145</v>
      </c>
      <c r="AI38">
        <v>2.54</v>
      </c>
      <c r="AJ38" s="7">
        <f t="shared" si="72"/>
        <v>9.84</v>
      </c>
      <c r="AK38">
        <v>0.73</v>
      </c>
      <c r="AL38" s="7">
        <f t="shared" si="73"/>
        <v>10</v>
      </c>
      <c r="AM38">
        <v>113</v>
      </c>
      <c r="AN38" s="3">
        <f t="shared" si="74"/>
        <v>1.6376811594202898</v>
      </c>
      <c r="AO38" s="7">
        <f t="shared" si="75"/>
        <v>1.4221014492753623</v>
      </c>
      <c r="AP38">
        <v>38</v>
      </c>
      <c r="AQ38" s="3">
        <f t="shared" si="76"/>
        <v>0.55072463768115942</v>
      </c>
      <c r="AR38" s="7">
        <f t="shared" si="77"/>
        <v>10</v>
      </c>
      <c r="AW38" t="s">
        <v>429</v>
      </c>
      <c r="AX38" s="7">
        <f t="shared" si="26"/>
        <v>37.936920431038629</v>
      </c>
      <c r="AY38">
        <v>13</v>
      </c>
      <c r="AZ38">
        <v>72.2</v>
      </c>
      <c r="BA38" s="3">
        <f t="shared" si="27"/>
        <v>72.666666666666671</v>
      </c>
      <c r="BB38" s="3">
        <f t="shared" si="28"/>
        <v>5.5897435897435903</v>
      </c>
      <c r="BC38" s="13">
        <f t="shared" si="29"/>
        <v>5.1179487179487184</v>
      </c>
      <c r="BD38" s="7">
        <f t="shared" si="30"/>
        <v>8.6111512002694006</v>
      </c>
      <c r="BE38">
        <v>6</v>
      </c>
      <c r="BF38" s="3">
        <f t="shared" si="31"/>
        <v>0.46153846153846156</v>
      </c>
      <c r="BG38" s="7">
        <f t="shared" si="32"/>
        <v>9.2307692307692317</v>
      </c>
      <c r="BH38">
        <v>2.72</v>
      </c>
      <c r="BI38" s="7">
        <f t="shared" si="33"/>
        <v>9.1199999999999992</v>
      </c>
      <c r="BJ38">
        <v>1.17</v>
      </c>
      <c r="BK38" s="7">
        <f t="shared" si="34"/>
        <v>6.6000000000000014</v>
      </c>
      <c r="BL38">
        <v>52</v>
      </c>
      <c r="BM38" s="3">
        <f t="shared" si="35"/>
        <v>4</v>
      </c>
      <c r="BN38" s="7">
        <f t="shared" si="36"/>
        <v>4.375</v>
      </c>
      <c r="BO38">
        <v>0</v>
      </c>
      <c r="BP38" s="3">
        <f t="shared" si="78"/>
        <v>0</v>
      </c>
      <c r="BQ38" s="7">
        <f t="shared" si="79"/>
        <v>0</v>
      </c>
      <c r="BU38" t="s">
        <v>501</v>
      </c>
      <c r="BV38" s="7">
        <f t="shared" si="39"/>
        <v>32.920276735459659</v>
      </c>
      <c r="BW38">
        <v>12</v>
      </c>
      <c r="BX38">
        <v>66</v>
      </c>
      <c r="BY38" s="3">
        <f t="shared" si="40"/>
        <v>66</v>
      </c>
      <c r="BZ38" s="3">
        <f t="shared" si="41"/>
        <v>5.5</v>
      </c>
      <c r="CA38" s="13">
        <f t="shared" si="42"/>
        <v>5.0999999999999996</v>
      </c>
      <c r="CB38" s="7">
        <f t="shared" si="43"/>
        <v>8.4427767354596615</v>
      </c>
      <c r="CC38">
        <v>4</v>
      </c>
      <c r="CD38" s="3">
        <f t="shared" si="44"/>
        <v>0.33333333333333331</v>
      </c>
      <c r="CE38" s="7">
        <f t="shared" si="45"/>
        <v>6.6666666666666661</v>
      </c>
      <c r="CF38">
        <v>3.74</v>
      </c>
      <c r="CG38" s="7">
        <f t="shared" si="46"/>
        <v>5.0399999999999991</v>
      </c>
      <c r="CH38">
        <v>1.2</v>
      </c>
      <c r="CI38" s="7">
        <f t="shared" si="47"/>
        <v>6.0000000000000009</v>
      </c>
      <c r="CJ38">
        <v>71</v>
      </c>
      <c r="CK38" s="3">
        <f t="shared" si="48"/>
        <v>5.916666666666667</v>
      </c>
      <c r="CL38" s="7">
        <f t="shared" si="49"/>
        <v>6.7708333333333339</v>
      </c>
      <c r="CM38">
        <v>0</v>
      </c>
      <c r="CN38" s="3">
        <f t="shared" si="50"/>
        <v>0</v>
      </c>
      <c r="CO38" s="7">
        <f t="shared" si="51"/>
        <v>0</v>
      </c>
    </row>
    <row r="39" spans="1:93" x14ac:dyDescent="0.25">
      <c r="A39" t="s">
        <v>361</v>
      </c>
      <c r="B39" s="7">
        <f t="shared" si="52"/>
        <v>32.905459481887725</v>
      </c>
      <c r="C39">
        <v>104</v>
      </c>
      <c r="D39">
        <v>601</v>
      </c>
      <c r="E39" s="3">
        <f t="shared" si="53"/>
        <v>601</v>
      </c>
      <c r="F39" s="3">
        <f t="shared" si="54"/>
        <v>5.7788461538461542</v>
      </c>
      <c r="G39" s="13">
        <f t="shared" si="55"/>
        <v>5.1557692307692307</v>
      </c>
      <c r="H39" s="7">
        <f t="shared" si="56"/>
        <v>8.9659402511184876</v>
      </c>
      <c r="I39">
        <v>39</v>
      </c>
      <c r="J39" s="3">
        <f t="shared" si="57"/>
        <v>0.375</v>
      </c>
      <c r="K39" s="7">
        <f t="shared" si="58"/>
        <v>7.5</v>
      </c>
      <c r="L39">
        <v>4.24</v>
      </c>
      <c r="M39" s="7">
        <f t="shared" si="59"/>
        <v>3.0399999999999991</v>
      </c>
      <c r="N39">
        <v>1.19</v>
      </c>
      <c r="O39" s="7">
        <f t="shared" si="60"/>
        <v>6.2000000000000011</v>
      </c>
      <c r="P39">
        <v>651</v>
      </c>
      <c r="Q39" s="3">
        <f t="shared" si="61"/>
        <v>6.259615384615385</v>
      </c>
      <c r="R39" s="7">
        <f t="shared" si="62"/>
        <v>7.1995192307692317</v>
      </c>
      <c r="S39">
        <v>0</v>
      </c>
      <c r="T39" s="3">
        <f t="shared" si="63"/>
        <v>0</v>
      </c>
      <c r="U39" s="7">
        <f t="shared" si="64"/>
        <v>0</v>
      </c>
      <c r="X39" t="s">
        <v>414</v>
      </c>
      <c r="Y39" s="7">
        <f t="shared" si="65"/>
        <v>34.465081300813011</v>
      </c>
      <c r="Z39">
        <v>28</v>
      </c>
      <c r="AA39">
        <v>149.1</v>
      </c>
      <c r="AB39" s="3">
        <f t="shared" si="66"/>
        <v>149.33333333333331</v>
      </c>
      <c r="AC39" s="3">
        <f t="shared" si="67"/>
        <v>5.333333333333333</v>
      </c>
      <c r="AD39" s="13">
        <f t="shared" si="68"/>
        <v>5.0666666666666664</v>
      </c>
      <c r="AE39" s="7">
        <f t="shared" si="69"/>
        <v>8.1300813008130071</v>
      </c>
      <c r="AF39">
        <v>11</v>
      </c>
      <c r="AG39" s="3">
        <f t="shared" si="70"/>
        <v>0.39285714285714285</v>
      </c>
      <c r="AH39" s="7">
        <f t="shared" si="71"/>
        <v>7.8571428571428568</v>
      </c>
      <c r="AI39">
        <v>3.56</v>
      </c>
      <c r="AJ39" s="7">
        <f t="shared" si="72"/>
        <v>5.76</v>
      </c>
      <c r="AK39">
        <v>1.19</v>
      </c>
      <c r="AL39" s="7">
        <f t="shared" si="73"/>
        <v>6.2000000000000011</v>
      </c>
      <c r="AM39">
        <v>160</v>
      </c>
      <c r="AN39" s="3">
        <f t="shared" si="74"/>
        <v>5.7142857142857144</v>
      </c>
      <c r="AO39" s="7">
        <f t="shared" si="75"/>
        <v>6.5178571428571432</v>
      </c>
      <c r="AP39">
        <v>0</v>
      </c>
      <c r="AQ39" s="3">
        <f t="shared" si="76"/>
        <v>0</v>
      </c>
      <c r="AR39" s="7">
        <f t="shared" si="77"/>
        <v>0</v>
      </c>
      <c r="AW39" t="s">
        <v>338</v>
      </c>
      <c r="AX39" s="7">
        <f t="shared" si="26"/>
        <v>37.818883677298309</v>
      </c>
      <c r="AY39">
        <v>15</v>
      </c>
      <c r="AZ39">
        <v>86</v>
      </c>
      <c r="BA39" s="3">
        <f t="shared" si="27"/>
        <v>86</v>
      </c>
      <c r="BB39" s="3">
        <f t="shared" si="28"/>
        <v>5.7333333333333334</v>
      </c>
      <c r="BC39" s="13">
        <f t="shared" si="29"/>
        <v>5.1466666666666665</v>
      </c>
      <c r="BD39" s="7">
        <f t="shared" si="30"/>
        <v>8.8805503439649787</v>
      </c>
      <c r="BE39">
        <v>6</v>
      </c>
      <c r="BF39" s="3">
        <f t="shared" si="31"/>
        <v>0.4</v>
      </c>
      <c r="BG39" s="7">
        <f t="shared" si="32"/>
        <v>8</v>
      </c>
      <c r="BH39">
        <v>2.93</v>
      </c>
      <c r="BI39" s="7">
        <f t="shared" si="33"/>
        <v>8.2799999999999994</v>
      </c>
      <c r="BJ39">
        <v>1.24</v>
      </c>
      <c r="BK39" s="7">
        <f t="shared" si="34"/>
        <v>5.2</v>
      </c>
      <c r="BL39">
        <v>97</v>
      </c>
      <c r="BM39" s="3">
        <f t="shared" si="35"/>
        <v>6.4666666666666668</v>
      </c>
      <c r="BN39" s="7">
        <f t="shared" si="36"/>
        <v>7.4583333333333339</v>
      </c>
      <c r="BO39">
        <v>0</v>
      </c>
      <c r="BP39" s="3">
        <f t="shared" si="78"/>
        <v>0</v>
      </c>
      <c r="BQ39" s="7">
        <f t="shared" si="79"/>
        <v>0</v>
      </c>
      <c r="BU39" t="s">
        <v>328</v>
      </c>
      <c r="BV39" s="7">
        <f t="shared" si="39"/>
        <v>32.695706691682304</v>
      </c>
      <c r="BW39">
        <v>15</v>
      </c>
      <c r="BX39">
        <v>88</v>
      </c>
      <c r="BY39" s="3">
        <f t="shared" si="40"/>
        <v>88</v>
      </c>
      <c r="BZ39" s="3">
        <f t="shared" si="41"/>
        <v>5.8666666666666663</v>
      </c>
      <c r="CA39" s="13">
        <f t="shared" si="42"/>
        <v>5.1733333333333329</v>
      </c>
      <c r="CB39" s="7">
        <f t="shared" si="43"/>
        <v>9.1307066916823008</v>
      </c>
      <c r="CC39">
        <v>5</v>
      </c>
      <c r="CD39" s="3">
        <f t="shared" si="44"/>
        <v>0.33333333333333331</v>
      </c>
      <c r="CE39" s="7">
        <f t="shared" si="45"/>
        <v>6.6666666666666661</v>
      </c>
      <c r="CF39">
        <v>3.79</v>
      </c>
      <c r="CG39" s="7">
        <f t="shared" si="46"/>
        <v>4.84</v>
      </c>
      <c r="CH39">
        <v>1.22</v>
      </c>
      <c r="CI39" s="7">
        <f t="shared" si="47"/>
        <v>5.6000000000000005</v>
      </c>
      <c r="CJ39">
        <v>85</v>
      </c>
      <c r="CK39" s="3">
        <f t="shared" si="48"/>
        <v>5.666666666666667</v>
      </c>
      <c r="CL39" s="7">
        <f t="shared" si="49"/>
        <v>6.4583333333333339</v>
      </c>
      <c r="CM39">
        <v>0</v>
      </c>
      <c r="CN39" s="3">
        <f t="shared" si="50"/>
        <v>0</v>
      </c>
      <c r="CO39" s="7">
        <f t="shared" si="51"/>
        <v>0</v>
      </c>
    </row>
    <row r="40" spans="1:93" x14ac:dyDescent="0.25">
      <c r="A40" t="s">
        <v>335</v>
      </c>
      <c r="B40" s="7">
        <f t="shared" si="52"/>
        <v>32.864333611284827</v>
      </c>
      <c r="C40">
        <v>108</v>
      </c>
      <c r="D40">
        <v>618</v>
      </c>
      <c r="E40" s="3">
        <f t="shared" si="53"/>
        <v>618</v>
      </c>
      <c r="F40" s="3">
        <f t="shared" si="54"/>
        <v>5.7222222222222223</v>
      </c>
      <c r="G40" s="13">
        <f t="shared" si="55"/>
        <v>5.1444444444444448</v>
      </c>
      <c r="H40" s="7">
        <f t="shared" si="56"/>
        <v>8.8597039816552012</v>
      </c>
      <c r="I40">
        <v>37</v>
      </c>
      <c r="J40" s="3">
        <f t="shared" si="57"/>
        <v>0.34259259259259262</v>
      </c>
      <c r="K40" s="7">
        <f t="shared" si="58"/>
        <v>6.8518518518518521</v>
      </c>
      <c r="L40">
        <v>3.8</v>
      </c>
      <c r="M40" s="7">
        <f t="shared" si="59"/>
        <v>4.8000000000000007</v>
      </c>
      <c r="N40">
        <v>1.24</v>
      </c>
      <c r="O40" s="7">
        <f t="shared" si="60"/>
        <v>5.2</v>
      </c>
      <c r="P40">
        <v>672</v>
      </c>
      <c r="Q40" s="3">
        <f t="shared" si="61"/>
        <v>6.2222222222222223</v>
      </c>
      <c r="R40" s="7">
        <f t="shared" si="62"/>
        <v>7.1527777777777777</v>
      </c>
      <c r="S40">
        <v>0</v>
      </c>
      <c r="T40" s="3">
        <f t="shared" si="63"/>
        <v>0</v>
      </c>
      <c r="U40" s="7">
        <f t="shared" si="64"/>
        <v>0</v>
      </c>
      <c r="X40" t="s">
        <v>387</v>
      </c>
      <c r="Y40" s="7">
        <f t="shared" si="65"/>
        <v>34.229615384615386</v>
      </c>
      <c r="Z40">
        <v>65</v>
      </c>
      <c r="AA40">
        <v>70</v>
      </c>
      <c r="AB40" s="3">
        <f t="shared" si="66"/>
        <v>70</v>
      </c>
      <c r="AC40" s="3">
        <f t="shared" si="67"/>
        <v>1.0769230769230769</v>
      </c>
      <c r="AD40" s="13">
        <f t="shared" si="68"/>
        <v>1.0153846153846153</v>
      </c>
      <c r="AE40" s="7">
        <f t="shared" si="69"/>
        <v>1</v>
      </c>
      <c r="AF40">
        <v>7</v>
      </c>
      <c r="AG40" s="3">
        <f t="shared" si="70"/>
        <v>0.1076923076923077</v>
      </c>
      <c r="AH40" s="7">
        <f t="shared" si="71"/>
        <v>2.1538461538461542</v>
      </c>
      <c r="AI40">
        <v>2.57</v>
      </c>
      <c r="AJ40" s="7">
        <f t="shared" si="72"/>
        <v>9.7200000000000006</v>
      </c>
      <c r="AK40">
        <v>0.93</v>
      </c>
      <c r="AL40" s="7">
        <f t="shared" si="73"/>
        <v>10</v>
      </c>
      <c r="AM40">
        <v>103</v>
      </c>
      <c r="AN40" s="3">
        <f t="shared" si="74"/>
        <v>1.5846153846153845</v>
      </c>
      <c r="AO40" s="7">
        <f t="shared" si="75"/>
        <v>1.3557692307692306</v>
      </c>
      <c r="AP40">
        <v>34</v>
      </c>
      <c r="AQ40" s="3">
        <f t="shared" si="76"/>
        <v>0.52307692307692311</v>
      </c>
      <c r="AR40" s="7">
        <f t="shared" si="77"/>
        <v>10</v>
      </c>
      <c r="AW40" t="s">
        <v>355</v>
      </c>
      <c r="AX40" s="7">
        <f t="shared" si="26"/>
        <v>37.709254742547422</v>
      </c>
      <c r="AY40">
        <v>12</v>
      </c>
      <c r="AZ40">
        <v>68.099999999999994</v>
      </c>
      <c r="BA40" s="3">
        <f t="shared" si="27"/>
        <v>68.333333333333314</v>
      </c>
      <c r="BB40" s="3">
        <f t="shared" si="28"/>
        <v>5.6944444444444429</v>
      </c>
      <c r="BC40" s="13">
        <f t="shared" si="29"/>
        <v>5.1388888888888884</v>
      </c>
      <c r="BD40" s="7">
        <f t="shared" si="30"/>
        <v>8.807588075880755</v>
      </c>
      <c r="BE40">
        <v>4</v>
      </c>
      <c r="BF40" s="3">
        <f t="shared" si="31"/>
        <v>0.33333333333333331</v>
      </c>
      <c r="BG40" s="7">
        <f t="shared" si="32"/>
        <v>6.6666666666666661</v>
      </c>
      <c r="BH40">
        <v>3.16</v>
      </c>
      <c r="BI40" s="7">
        <f t="shared" si="33"/>
        <v>7.3599999999999994</v>
      </c>
      <c r="BJ40">
        <v>1.1000000000000001</v>
      </c>
      <c r="BK40" s="7">
        <f t="shared" si="34"/>
        <v>7.9999999999999982</v>
      </c>
      <c r="BL40">
        <v>72</v>
      </c>
      <c r="BM40" s="3">
        <f t="shared" si="35"/>
        <v>6</v>
      </c>
      <c r="BN40" s="7">
        <f t="shared" si="36"/>
        <v>6.875</v>
      </c>
      <c r="BO40">
        <v>0</v>
      </c>
      <c r="BP40" s="3">
        <f t="shared" si="78"/>
        <v>0</v>
      </c>
      <c r="BQ40" s="7">
        <f t="shared" si="79"/>
        <v>0</v>
      </c>
      <c r="BU40" t="s">
        <v>300</v>
      </c>
      <c r="BV40" s="7">
        <f t="shared" si="39"/>
        <v>32.571727251407125</v>
      </c>
      <c r="BW40">
        <v>16</v>
      </c>
      <c r="BX40">
        <v>95</v>
      </c>
      <c r="BY40" s="3">
        <f t="shared" si="40"/>
        <v>95</v>
      </c>
      <c r="BZ40" s="3">
        <f t="shared" si="41"/>
        <v>5.9375</v>
      </c>
      <c r="CA40" s="13">
        <f t="shared" si="42"/>
        <v>5.1875</v>
      </c>
      <c r="CB40" s="7">
        <f t="shared" si="43"/>
        <v>9.2636022514071286</v>
      </c>
      <c r="CC40">
        <v>6</v>
      </c>
      <c r="CD40" s="3">
        <f t="shared" si="44"/>
        <v>0.375</v>
      </c>
      <c r="CE40" s="7">
        <f t="shared" si="45"/>
        <v>7.5</v>
      </c>
      <c r="CF40">
        <v>4.03</v>
      </c>
      <c r="CG40" s="7">
        <f t="shared" si="46"/>
        <v>3.879999999999999</v>
      </c>
      <c r="CH40">
        <v>1.22</v>
      </c>
      <c r="CI40" s="7">
        <f t="shared" si="47"/>
        <v>5.6000000000000005</v>
      </c>
      <c r="CJ40">
        <v>89</v>
      </c>
      <c r="CK40" s="3">
        <f t="shared" si="48"/>
        <v>5.5625</v>
      </c>
      <c r="CL40" s="7">
        <f t="shared" si="49"/>
        <v>6.328125</v>
      </c>
      <c r="CM40">
        <v>0</v>
      </c>
      <c r="CN40" s="3">
        <f t="shared" si="50"/>
        <v>0</v>
      </c>
      <c r="CO40" s="7">
        <f t="shared" si="51"/>
        <v>0</v>
      </c>
    </row>
    <row r="41" spans="1:93" x14ac:dyDescent="0.25">
      <c r="A41" t="s">
        <v>360</v>
      </c>
      <c r="B41" s="7">
        <f t="shared" si="52"/>
        <v>32.83595661203347</v>
      </c>
      <c r="C41">
        <v>106</v>
      </c>
      <c r="D41">
        <v>631.20000000000005</v>
      </c>
      <c r="E41" s="3">
        <f t="shared" si="53"/>
        <v>631.66666666666686</v>
      </c>
      <c r="F41" s="3">
        <f t="shared" si="54"/>
        <v>5.9591194968553474</v>
      </c>
      <c r="G41" s="13">
        <f t="shared" si="55"/>
        <v>5.1918238993710695</v>
      </c>
      <c r="H41" s="7">
        <f t="shared" si="56"/>
        <v>9.3041641592032782</v>
      </c>
      <c r="I41">
        <v>42</v>
      </c>
      <c r="J41" s="3">
        <f t="shared" si="57"/>
        <v>0.39622641509433965</v>
      </c>
      <c r="K41" s="7">
        <f t="shared" si="58"/>
        <v>7.9245283018867934</v>
      </c>
      <c r="L41">
        <v>4.22</v>
      </c>
      <c r="M41" s="7">
        <f t="shared" si="59"/>
        <v>3.120000000000001</v>
      </c>
      <c r="N41">
        <v>1.23</v>
      </c>
      <c r="O41" s="7">
        <f t="shared" si="60"/>
        <v>5.4</v>
      </c>
      <c r="P41">
        <v>654</v>
      </c>
      <c r="Q41" s="3">
        <f t="shared" si="61"/>
        <v>6.1698113207547172</v>
      </c>
      <c r="R41" s="7">
        <f t="shared" si="62"/>
        <v>7.0872641509433967</v>
      </c>
      <c r="S41">
        <v>0</v>
      </c>
      <c r="T41" s="3">
        <f t="shared" si="63"/>
        <v>0</v>
      </c>
      <c r="U41" s="7">
        <f t="shared" si="64"/>
        <v>0</v>
      </c>
      <c r="X41" t="s">
        <v>336</v>
      </c>
      <c r="Y41" s="7">
        <f t="shared" si="65"/>
        <v>34.06005748785298</v>
      </c>
      <c r="Z41">
        <v>26</v>
      </c>
      <c r="AA41">
        <v>146.19999999999999</v>
      </c>
      <c r="AB41" s="3">
        <f t="shared" si="66"/>
        <v>146.66666666666663</v>
      </c>
      <c r="AC41" s="3">
        <f t="shared" si="67"/>
        <v>5.6410256410256396</v>
      </c>
      <c r="AD41" s="13">
        <f t="shared" si="68"/>
        <v>5.1282051282051277</v>
      </c>
      <c r="AE41" s="7">
        <f t="shared" si="69"/>
        <v>8.7073651801606751</v>
      </c>
      <c r="AF41">
        <v>6</v>
      </c>
      <c r="AG41" s="3">
        <f t="shared" si="70"/>
        <v>0.23076923076923078</v>
      </c>
      <c r="AH41" s="7">
        <f t="shared" si="71"/>
        <v>4.6153846153846159</v>
      </c>
      <c r="AI41">
        <v>3.62</v>
      </c>
      <c r="AJ41" s="7">
        <f t="shared" si="72"/>
        <v>5.52</v>
      </c>
      <c r="AK41">
        <v>1.03</v>
      </c>
      <c r="AL41" s="7">
        <f t="shared" si="73"/>
        <v>9.3999999999999986</v>
      </c>
      <c r="AM41">
        <v>134</v>
      </c>
      <c r="AN41" s="3">
        <f t="shared" si="74"/>
        <v>5.1538461538461542</v>
      </c>
      <c r="AO41" s="7">
        <f t="shared" si="75"/>
        <v>5.8173076923076925</v>
      </c>
      <c r="AP41">
        <v>0</v>
      </c>
      <c r="AQ41" s="3">
        <f t="shared" si="76"/>
        <v>0</v>
      </c>
      <c r="AR41" s="7">
        <f t="shared" si="77"/>
        <v>0</v>
      </c>
      <c r="AW41" t="s">
        <v>330</v>
      </c>
      <c r="AX41" s="7">
        <f t="shared" si="26"/>
        <v>37.475393996247654</v>
      </c>
      <c r="AY41">
        <v>15</v>
      </c>
      <c r="AZ41">
        <v>84</v>
      </c>
      <c r="BA41" s="3">
        <f t="shared" si="27"/>
        <v>84</v>
      </c>
      <c r="BB41" s="3">
        <f t="shared" si="28"/>
        <v>5.6</v>
      </c>
      <c r="BC41" s="13">
        <f t="shared" si="29"/>
        <v>5.12</v>
      </c>
      <c r="BD41" s="7">
        <f t="shared" si="30"/>
        <v>8.6303939962476548</v>
      </c>
      <c r="BE41">
        <v>9</v>
      </c>
      <c r="BF41" s="3">
        <f t="shared" si="31"/>
        <v>0.6</v>
      </c>
      <c r="BG41" s="7">
        <f t="shared" si="32"/>
        <v>10</v>
      </c>
      <c r="BH41">
        <v>3.32</v>
      </c>
      <c r="BI41" s="7">
        <f t="shared" si="33"/>
        <v>6.7200000000000006</v>
      </c>
      <c r="BJ41">
        <v>1.1499999999999999</v>
      </c>
      <c r="BK41" s="7">
        <f t="shared" si="34"/>
        <v>7.0000000000000018</v>
      </c>
      <c r="BL41">
        <v>69</v>
      </c>
      <c r="BM41" s="3">
        <f t="shared" si="35"/>
        <v>4.5999999999999996</v>
      </c>
      <c r="BN41" s="7">
        <f t="shared" si="36"/>
        <v>5.125</v>
      </c>
      <c r="BO41">
        <v>0</v>
      </c>
      <c r="BP41" s="3">
        <f t="shared" si="78"/>
        <v>0</v>
      </c>
      <c r="BQ41" s="7">
        <f t="shared" si="79"/>
        <v>0</v>
      </c>
      <c r="BU41" t="s">
        <v>421</v>
      </c>
      <c r="BV41" s="7">
        <f t="shared" si="39"/>
        <v>32.558883677298311</v>
      </c>
      <c r="BW41">
        <v>15</v>
      </c>
      <c r="BX41">
        <v>86</v>
      </c>
      <c r="BY41" s="3">
        <f t="shared" si="40"/>
        <v>86</v>
      </c>
      <c r="BZ41" s="3">
        <f t="shared" si="41"/>
        <v>5.7333333333333334</v>
      </c>
      <c r="CA41" s="13">
        <f t="shared" si="42"/>
        <v>5.1466666666666665</v>
      </c>
      <c r="CB41" s="7">
        <f t="shared" si="43"/>
        <v>8.8805503439649787</v>
      </c>
      <c r="CC41">
        <v>6</v>
      </c>
      <c r="CD41" s="3">
        <f t="shared" si="44"/>
        <v>0.4</v>
      </c>
      <c r="CE41" s="7">
        <f t="shared" si="45"/>
        <v>8</v>
      </c>
      <c r="CF41">
        <v>3.87</v>
      </c>
      <c r="CG41" s="7">
        <f t="shared" si="46"/>
        <v>4.5199999999999996</v>
      </c>
      <c r="CH41">
        <v>1.24</v>
      </c>
      <c r="CI41" s="7">
        <f t="shared" si="47"/>
        <v>5.2</v>
      </c>
      <c r="CJ41">
        <v>79</v>
      </c>
      <c r="CK41" s="3">
        <f t="shared" si="48"/>
        <v>5.2666666666666666</v>
      </c>
      <c r="CL41" s="7">
        <f t="shared" si="49"/>
        <v>5.958333333333333</v>
      </c>
      <c r="CM41">
        <v>0</v>
      </c>
      <c r="CN41" s="3">
        <f t="shared" si="50"/>
        <v>0</v>
      </c>
      <c r="CO41" s="7">
        <f t="shared" si="51"/>
        <v>0</v>
      </c>
    </row>
    <row r="42" spans="1:93" x14ac:dyDescent="0.25">
      <c r="A42" t="s">
        <v>339</v>
      </c>
      <c r="B42" s="7">
        <f t="shared" si="52"/>
        <v>32.792718835261056</v>
      </c>
      <c r="C42">
        <v>91</v>
      </c>
      <c r="D42">
        <v>506.2</v>
      </c>
      <c r="E42" s="3">
        <f t="shared" si="53"/>
        <v>506.66666666666663</v>
      </c>
      <c r="F42" s="3">
        <f t="shared" si="54"/>
        <v>5.5677655677655675</v>
      </c>
      <c r="G42" s="13">
        <f t="shared" si="55"/>
        <v>5.1135531135531131</v>
      </c>
      <c r="H42" s="7">
        <f t="shared" si="56"/>
        <v>8.5699166374588511</v>
      </c>
      <c r="I42">
        <v>29</v>
      </c>
      <c r="J42" s="3">
        <f t="shared" si="57"/>
        <v>0.31868131868131866</v>
      </c>
      <c r="K42" s="7">
        <f t="shared" si="58"/>
        <v>6.3736263736263732</v>
      </c>
      <c r="L42">
        <v>3.85</v>
      </c>
      <c r="M42" s="7">
        <f t="shared" si="59"/>
        <v>4.5999999999999996</v>
      </c>
      <c r="N42">
        <v>1.1599999999999999</v>
      </c>
      <c r="O42" s="7">
        <f t="shared" si="60"/>
        <v>6.8000000000000016</v>
      </c>
      <c r="P42">
        <v>515</v>
      </c>
      <c r="Q42" s="3">
        <f t="shared" si="61"/>
        <v>5.6593406593406597</v>
      </c>
      <c r="R42" s="7">
        <f t="shared" si="62"/>
        <v>6.4491758241758248</v>
      </c>
      <c r="S42">
        <v>0</v>
      </c>
      <c r="T42" s="3">
        <f t="shared" si="63"/>
        <v>0</v>
      </c>
      <c r="U42" s="7">
        <f t="shared" si="64"/>
        <v>0</v>
      </c>
      <c r="X42" t="s">
        <v>368</v>
      </c>
      <c r="Y42" s="7">
        <f t="shared" si="65"/>
        <v>33.965829495707546</v>
      </c>
      <c r="Z42">
        <v>33</v>
      </c>
      <c r="AA42">
        <v>180</v>
      </c>
      <c r="AB42" s="3">
        <f t="shared" si="66"/>
        <v>180</v>
      </c>
      <c r="AC42" s="3">
        <f t="shared" si="67"/>
        <v>5.4545454545454541</v>
      </c>
      <c r="AD42" s="13">
        <f t="shared" si="68"/>
        <v>5.0909090909090908</v>
      </c>
      <c r="AE42" s="7">
        <f t="shared" si="69"/>
        <v>8.3574961623742112</v>
      </c>
      <c r="AF42">
        <v>13</v>
      </c>
      <c r="AG42" s="3">
        <f t="shared" si="70"/>
        <v>0.39393939393939392</v>
      </c>
      <c r="AH42" s="7">
        <f t="shared" si="71"/>
        <v>7.8787878787878789</v>
      </c>
      <c r="AI42">
        <v>3.75</v>
      </c>
      <c r="AJ42" s="7">
        <f t="shared" si="72"/>
        <v>5</v>
      </c>
      <c r="AK42">
        <v>1.23</v>
      </c>
      <c r="AL42" s="7">
        <f t="shared" si="73"/>
        <v>5.4</v>
      </c>
      <c r="AM42">
        <v>210</v>
      </c>
      <c r="AN42" s="3">
        <f t="shared" si="74"/>
        <v>6.3636363636363633</v>
      </c>
      <c r="AO42" s="7">
        <f t="shared" si="75"/>
        <v>7.3295454545454541</v>
      </c>
      <c r="AP42">
        <v>0</v>
      </c>
      <c r="AQ42" s="3">
        <f t="shared" si="76"/>
        <v>0</v>
      </c>
      <c r="AR42" s="7">
        <f t="shared" si="77"/>
        <v>0</v>
      </c>
      <c r="AW42" t="s">
        <v>458</v>
      </c>
      <c r="AX42" s="7">
        <f t="shared" si="26"/>
        <v>37.391074778879656</v>
      </c>
      <c r="AY42">
        <v>14</v>
      </c>
      <c r="AZ42">
        <v>78</v>
      </c>
      <c r="BA42" s="3">
        <f t="shared" si="27"/>
        <v>78</v>
      </c>
      <c r="BB42" s="3">
        <f t="shared" si="28"/>
        <v>5.5714285714285712</v>
      </c>
      <c r="BC42" s="13">
        <f t="shared" si="29"/>
        <v>5.1142857142857139</v>
      </c>
      <c r="BD42" s="7">
        <f t="shared" si="30"/>
        <v>8.5767890645939424</v>
      </c>
      <c r="BE42">
        <v>4</v>
      </c>
      <c r="BF42" s="3">
        <f t="shared" si="31"/>
        <v>0.2857142857142857</v>
      </c>
      <c r="BG42" s="7">
        <f t="shared" si="32"/>
        <v>5.7142857142857135</v>
      </c>
      <c r="BH42">
        <v>3.35</v>
      </c>
      <c r="BI42" s="7">
        <f t="shared" si="33"/>
        <v>6.6</v>
      </c>
      <c r="BJ42">
        <v>1.05</v>
      </c>
      <c r="BK42" s="7">
        <f t="shared" si="34"/>
        <v>9</v>
      </c>
      <c r="BL42">
        <v>91</v>
      </c>
      <c r="BM42" s="3">
        <f t="shared" si="35"/>
        <v>6.5</v>
      </c>
      <c r="BN42" s="7">
        <f t="shared" si="36"/>
        <v>7.5</v>
      </c>
      <c r="BO42">
        <v>0</v>
      </c>
      <c r="BP42" s="3">
        <f t="shared" si="78"/>
        <v>0</v>
      </c>
      <c r="BQ42" s="7">
        <f t="shared" si="79"/>
        <v>0</v>
      </c>
      <c r="BU42" t="s">
        <v>350</v>
      </c>
      <c r="BV42" s="7">
        <f t="shared" si="39"/>
        <v>32.445550343964982</v>
      </c>
      <c r="BW42">
        <v>15</v>
      </c>
      <c r="BX42">
        <v>86</v>
      </c>
      <c r="BY42" s="3">
        <f t="shared" si="40"/>
        <v>86</v>
      </c>
      <c r="BZ42" s="3">
        <f t="shared" si="41"/>
        <v>5.7333333333333334</v>
      </c>
      <c r="CA42" s="13">
        <f t="shared" si="42"/>
        <v>5.1466666666666665</v>
      </c>
      <c r="CB42" s="7">
        <f t="shared" si="43"/>
        <v>8.8805503439649787</v>
      </c>
      <c r="CC42">
        <v>5</v>
      </c>
      <c r="CD42" s="3">
        <f t="shared" si="44"/>
        <v>0.33333333333333331</v>
      </c>
      <c r="CE42" s="7">
        <f t="shared" si="45"/>
        <v>6.6666666666666661</v>
      </c>
      <c r="CF42">
        <v>3.79</v>
      </c>
      <c r="CG42" s="7">
        <f t="shared" si="46"/>
        <v>4.84</v>
      </c>
      <c r="CH42">
        <v>1.22</v>
      </c>
      <c r="CI42" s="7">
        <f t="shared" si="47"/>
        <v>5.6000000000000005</v>
      </c>
      <c r="CJ42">
        <v>85</v>
      </c>
      <c r="CK42" s="3">
        <f t="shared" si="48"/>
        <v>5.666666666666667</v>
      </c>
      <c r="CL42" s="7">
        <f t="shared" si="49"/>
        <v>6.4583333333333339</v>
      </c>
      <c r="CM42">
        <v>0</v>
      </c>
      <c r="CN42" s="3">
        <f t="shared" si="50"/>
        <v>0</v>
      </c>
      <c r="CO42" s="7">
        <f t="shared" si="51"/>
        <v>0</v>
      </c>
    </row>
    <row r="43" spans="1:93" x14ac:dyDescent="0.25">
      <c r="A43" t="s">
        <v>317</v>
      </c>
      <c r="B43" s="7">
        <f t="shared" si="52"/>
        <v>32.775451484100643</v>
      </c>
      <c r="C43">
        <v>78</v>
      </c>
      <c r="D43">
        <v>479</v>
      </c>
      <c r="E43" s="3">
        <f t="shared" si="53"/>
        <v>479</v>
      </c>
      <c r="F43" s="3">
        <f t="shared" si="54"/>
        <v>6.1410256410256414</v>
      </c>
      <c r="G43" s="13">
        <f t="shared" si="55"/>
        <v>6.0282051282051281</v>
      </c>
      <c r="H43" s="7">
        <f t="shared" si="56"/>
        <v>9.64545148410064</v>
      </c>
      <c r="I43">
        <v>20</v>
      </c>
      <c r="J43" s="3">
        <f t="shared" si="57"/>
        <v>0.25641025641025639</v>
      </c>
      <c r="K43" s="7">
        <f t="shared" si="58"/>
        <v>5.1282051282051277</v>
      </c>
      <c r="L43">
        <v>3.48</v>
      </c>
      <c r="M43" s="7">
        <f t="shared" si="59"/>
        <v>6.08</v>
      </c>
      <c r="N43">
        <v>1.21</v>
      </c>
      <c r="O43" s="7">
        <f t="shared" si="60"/>
        <v>5.8000000000000007</v>
      </c>
      <c r="P43">
        <v>421</v>
      </c>
      <c r="Q43" s="3">
        <f t="shared" si="61"/>
        <v>5.3974358974358978</v>
      </c>
      <c r="R43" s="7">
        <f t="shared" si="62"/>
        <v>6.1217948717948723</v>
      </c>
      <c r="S43">
        <v>0</v>
      </c>
      <c r="T43" s="3">
        <f t="shared" si="63"/>
        <v>0</v>
      </c>
      <c r="U43" s="7">
        <f t="shared" si="64"/>
        <v>0</v>
      </c>
      <c r="X43" t="s">
        <v>355</v>
      </c>
      <c r="Y43" s="7">
        <f t="shared" si="65"/>
        <v>33.881290064102565</v>
      </c>
      <c r="Z43">
        <v>32</v>
      </c>
      <c r="AA43">
        <v>182.1</v>
      </c>
      <c r="AB43" s="3">
        <f t="shared" si="66"/>
        <v>182.33333333333331</v>
      </c>
      <c r="AC43" s="3">
        <f t="shared" si="67"/>
        <v>5.6979166666666661</v>
      </c>
      <c r="AD43" s="13">
        <f t="shared" si="68"/>
        <v>5.1395833333333334</v>
      </c>
      <c r="AE43" s="7">
        <f t="shared" si="69"/>
        <v>8.8141025641025621</v>
      </c>
      <c r="AF43">
        <v>11</v>
      </c>
      <c r="AG43" s="3">
        <f t="shared" si="70"/>
        <v>0.34375</v>
      </c>
      <c r="AH43" s="7">
        <f t="shared" si="71"/>
        <v>6.875</v>
      </c>
      <c r="AI43">
        <v>3.75</v>
      </c>
      <c r="AJ43" s="7">
        <f t="shared" si="72"/>
        <v>5</v>
      </c>
      <c r="AK43">
        <v>1.19</v>
      </c>
      <c r="AL43" s="7">
        <f t="shared" si="73"/>
        <v>6.2000000000000011</v>
      </c>
      <c r="AM43">
        <v>195</v>
      </c>
      <c r="AN43" s="3">
        <f t="shared" si="74"/>
        <v>6.09375</v>
      </c>
      <c r="AO43" s="7">
        <f t="shared" si="75"/>
        <v>6.9921875</v>
      </c>
      <c r="AP43">
        <v>0</v>
      </c>
      <c r="AQ43" s="3">
        <f t="shared" si="76"/>
        <v>0</v>
      </c>
      <c r="AR43" s="7">
        <f t="shared" si="77"/>
        <v>0</v>
      </c>
      <c r="AW43" t="s">
        <v>344</v>
      </c>
      <c r="AX43" s="7">
        <f t="shared" si="26"/>
        <v>36.73442268605379</v>
      </c>
      <c r="AY43">
        <v>16</v>
      </c>
      <c r="AZ43">
        <v>97.2</v>
      </c>
      <c r="BA43" s="3">
        <f t="shared" si="27"/>
        <v>97.666666666666671</v>
      </c>
      <c r="BB43" s="3">
        <f t="shared" si="28"/>
        <v>6.104166666666667</v>
      </c>
      <c r="BC43" s="13">
        <f t="shared" si="29"/>
        <v>6.020833333333333</v>
      </c>
      <c r="BD43" s="7">
        <f t="shared" si="30"/>
        <v>9.5762976860537847</v>
      </c>
      <c r="BE43">
        <v>6</v>
      </c>
      <c r="BF43" s="3">
        <f t="shared" si="31"/>
        <v>0.375</v>
      </c>
      <c r="BG43" s="7">
        <f t="shared" si="32"/>
        <v>7.5</v>
      </c>
      <c r="BH43">
        <v>3.78</v>
      </c>
      <c r="BI43" s="7">
        <f t="shared" si="33"/>
        <v>4.8800000000000008</v>
      </c>
      <c r="BJ43">
        <v>1.1399999999999999</v>
      </c>
      <c r="BK43" s="7">
        <f t="shared" si="34"/>
        <v>7.200000000000002</v>
      </c>
      <c r="BL43">
        <v>105</v>
      </c>
      <c r="BM43" s="3">
        <f t="shared" si="35"/>
        <v>6.5625</v>
      </c>
      <c r="BN43" s="7">
        <f t="shared" si="36"/>
        <v>7.578125</v>
      </c>
      <c r="BO43">
        <v>0</v>
      </c>
      <c r="BP43" s="3">
        <f t="shared" si="78"/>
        <v>0</v>
      </c>
      <c r="BQ43" s="7">
        <f t="shared" si="79"/>
        <v>0</v>
      </c>
      <c r="BU43" t="s">
        <v>499</v>
      </c>
      <c r="BV43" s="7">
        <f t="shared" si="39"/>
        <v>32.368859798737844</v>
      </c>
      <c r="BW43">
        <v>11</v>
      </c>
      <c r="BX43">
        <v>60</v>
      </c>
      <c r="BY43" s="3">
        <f t="shared" si="40"/>
        <v>60</v>
      </c>
      <c r="BZ43" s="3">
        <f t="shared" si="41"/>
        <v>5.4545454545454541</v>
      </c>
      <c r="CA43" s="13">
        <f t="shared" si="42"/>
        <v>5.0909090909090908</v>
      </c>
      <c r="CB43" s="7">
        <f t="shared" si="43"/>
        <v>8.3574961623742112</v>
      </c>
      <c r="CC43">
        <v>4</v>
      </c>
      <c r="CD43" s="3">
        <f t="shared" si="44"/>
        <v>0.36363636363636365</v>
      </c>
      <c r="CE43" s="7">
        <f t="shared" si="45"/>
        <v>7.2727272727272734</v>
      </c>
      <c r="CF43">
        <v>3.8</v>
      </c>
      <c r="CG43" s="7">
        <f t="shared" si="46"/>
        <v>4.8000000000000007</v>
      </c>
      <c r="CH43">
        <v>1.19</v>
      </c>
      <c r="CI43" s="7">
        <f t="shared" si="47"/>
        <v>6.2000000000000011</v>
      </c>
      <c r="CJ43">
        <v>56</v>
      </c>
      <c r="CK43" s="3">
        <f t="shared" si="48"/>
        <v>5.0909090909090908</v>
      </c>
      <c r="CL43" s="7">
        <f t="shared" si="49"/>
        <v>5.7386363636363633</v>
      </c>
      <c r="CM43">
        <v>0</v>
      </c>
      <c r="CN43" s="3">
        <f t="shared" si="50"/>
        <v>0</v>
      </c>
      <c r="CO43" s="7">
        <f t="shared" si="51"/>
        <v>0</v>
      </c>
    </row>
    <row r="44" spans="1:93" x14ac:dyDescent="0.25">
      <c r="A44" t="s">
        <v>330</v>
      </c>
      <c r="B44" s="7">
        <f t="shared" si="52"/>
        <v>32.775253743148291</v>
      </c>
      <c r="C44">
        <v>68</v>
      </c>
      <c r="D44">
        <v>372.2</v>
      </c>
      <c r="E44" s="3">
        <f t="shared" si="53"/>
        <v>372.66666666666663</v>
      </c>
      <c r="F44" s="3">
        <f t="shared" si="54"/>
        <v>5.4803921568627443</v>
      </c>
      <c r="G44" s="13">
        <f t="shared" si="55"/>
        <v>5.0960784313725487</v>
      </c>
      <c r="H44" s="7">
        <f t="shared" si="56"/>
        <v>8.405989037265936</v>
      </c>
      <c r="I44">
        <v>24</v>
      </c>
      <c r="J44" s="3">
        <f t="shared" si="57"/>
        <v>0.35294117647058826</v>
      </c>
      <c r="K44" s="7">
        <f t="shared" si="58"/>
        <v>7.0588235294117654</v>
      </c>
      <c r="L44">
        <v>3.72</v>
      </c>
      <c r="M44" s="7">
        <f t="shared" si="59"/>
        <v>5.1199999999999992</v>
      </c>
      <c r="N44">
        <v>1.18</v>
      </c>
      <c r="O44" s="7">
        <f t="shared" si="60"/>
        <v>6.4000000000000012</v>
      </c>
      <c r="P44">
        <v>349</v>
      </c>
      <c r="Q44" s="3">
        <f t="shared" si="61"/>
        <v>5.132352941176471</v>
      </c>
      <c r="R44" s="7">
        <f t="shared" si="62"/>
        <v>5.7904411764705888</v>
      </c>
      <c r="S44">
        <v>0</v>
      </c>
      <c r="T44" s="3">
        <f t="shared" si="63"/>
        <v>0</v>
      </c>
      <c r="U44" s="7">
        <f t="shared" si="64"/>
        <v>0</v>
      </c>
      <c r="X44" t="s">
        <v>379</v>
      </c>
      <c r="Y44" s="7">
        <f t="shared" si="65"/>
        <v>33.833333333333329</v>
      </c>
      <c r="Z44">
        <v>60</v>
      </c>
      <c r="AA44">
        <v>58.2</v>
      </c>
      <c r="AB44" s="3">
        <f t="shared" si="66"/>
        <v>58.666666666666679</v>
      </c>
      <c r="AC44" s="3">
        <f t="shared" si="67"/>
        <v>0.97777777777777797</v>
      </c>
      <c r="AD44" s="13">
        <f t="shared" si="68"/>
        <v>0.19555555555555559</v>
      </c>
      <c r="AE44" s="7">
        <f t="shared" si="69"/>
        <v>1</v>
      </c>
      <c r="AF44">
        <v>4</v>
      </c>
      <c r="AG44" s="3">
        <f t="shared" si="70"/>
        <v>6.6666666666666666E-2</v>
      </c>
      <c r="AH44" s="7">
        <f t="shared" si="71"/>
        <v>1.3333333333333333</v>
      </c>
      <c r="AI44">
        <v>1.23</v>
      </c>
      <c r="AJ44" s="7">
        <f t="shared" si="72"/>
        <v>10</v>
      </c>
      <c r="AK44">
        <v>0.84</v>
      </c>
      <c r="AL44" s="7">
        <f t="shared" si="73"/>
        <v>10</v>
      </c>
      <c r="AM44">
        <v>102</v>
      </c>
      <c r="AN44" s="3">
        <f t="shared" si="74"/>
        <v>1.7</v>
      </c>
      <c r="AO44" s="7">
        <f t="shared" si="75"/>
        <v>1.5</v>
      </c>
      <c r="AP44">
        <v>34</v>
      </c>
      <c r="AQ44" s="3">
        <f t="shared" si="76"/>
        <v>0.56666666666666665</v>
      </c>
      <c r="AR44" s="7">
        <f t="shared" si="77"/>
        <v>10</v>
      </c>
      <c r="AW44" t="s">
        <v>324</v>
      </c>
      <c r="AX44" s="7">
        <f t="shared" si="26"/>
        <v>35.934274546591624</v>
      </c>
      <c r="AY44">
        <v>15</v>
      </c>
      <c r="AZ44">
        <v>91</v>
      </c>
      <c r="BA44" s="3">
        <f t="shared" si="27"/>
        <v>91</v>
      </c>
      <c r="BB44" s="3">
        <f t="shared" si="28"/>
        <v>6.0666666666666664</v>
      </c>
      <c r="BC44" s="13">
        <f t="shared" si="29"/>
        <v>6.0133333333333336</v>
      </c>
      <c r="BD44" s="7">
        <f t="shared" si="30"/>
        <v>9.5059412132582857</v>
      </c>
      <c r="BE44">
        <v>6</v>
      </c>
      <c r="BF44" s="3">
        <f t="shared" si="31"/>
        <v>0.4</v>
      </c>
      <c r="BG44" s="7">
        <f t="shared" si="32"/>
        <v>8</v>
      </c>
      <c r="BH44">
        <v>3.07</v>
      </c>
      <c r="BI44" s="7">
        <f t="shared" si="33"/>
        <v>7.7200000000000006</v>
      </c>
      <c r="BJ44">
        <v>1.25</v>
      </c>
      <c r="BK44" s="7">
        <f t="shared" si="34"/>
        <v>5</v>
      </c>
      <c r="BL44">
        <v>76</v>
      </c>
      <c r="BM44" s="3">
        <f t="shared" si="35"/>
        <v>5.0666666666666664</v>
      </c>
      <c r="BN44" s="7">
        <f t="shared" si="36"/>
        <v>5.708333333333333</v>
      </c>
      <c r="BO44">
        <v>0</v>
      </c>
      <c r="BP44" s="3">
        <f t="shared" si="78"/>
        <v>0</v>
      </c>
      <c r="BQ44" s="7">
        <f t="shared" si="79"/>
        <v>0</v>
      </c>
      <c r="BU44" t="s">
        <v>349</v>
      </c>
      <c r="BV44" s="7">
        <f t="shared" si="39"/>
        <v>32.333321377331423</v>
      </c>
      <c r="BW44">
        <v>17</v>
      </c>
      <c r="BX44">
        <v>95</v>
      </c>
      <c r="BY44" s="3">
        <f t="shared" si="40"/>
        <v>95</v>
      </c>
      <c r="BZ44" s="3">
        <f t="shared" si="41"/>
        <v>5.5882352941176467</v>
      </c>
      <c r="CA44" s="13">
        <f t="shared" si="42"/>
        <v>5.117647058823529</v>
      </c>
      <c r="CB44" s="7">
        <f t="shared" si="43"/>
        <v>8.6083213773314196</v>
      </c>
      <c r="CC44">
        <v>6</v>
      </c>
      <c r="CD44" s="3">
        <f t="shared" si="44"/>
        <v>0.35294117647058826</v>
      </c>
      <c r="CE44" s="7">
        <f t="shared" si="45"/>
        <v>7.0588235294117654</v>
      </c>
      <c r="CF44">
        <v>3.75</v>
      </c>
      <c r="CG44" s="7">
        <f t="shared" si="46"/>
        <v>5</v>
      </c>
      <c r="CH44">
        <v>1.22</v>
      </c>
      <c r="CI44" s="7">
        <f t="shared" si="47"/>
        <v>5.6000000000000005</v>
      </c>
      <c r="CJ44">
        <v>91</v>
      </c>
      <c r="CK44" s="3">
        <f t="shared" si="48"/>
        <v>5.3529411764705879</v>
      </c>
      <c r="CL44" s="7">
        <f t="shared" si="49"/>
        <v>6.0661764705882346</v>
      </c>
      <c r="CM44">
        <v>0</v>
      </c>
      <c r="CN44" s="3">
        <f t="shared" si="50"/>
        <v>0</v>
      </c>
      <c r="CO44" s="7">
        <f t="shared" si="51"/>
        <v>0</v>
      </c>
    </row>
    <row r="45" spans="1:93" x14ac:dyDescent="0.25">
      <c r="A45" t="s">
        <v>378</v>
      </c>
      <c r="B45" s="7">
        <f t="shared" si="52"/>
        <v>32.390027322404372</v>
      </c>
      <c r="C45">
        <v>183</v>
      </c>
      <c r="D45">
        <v>194.2</v>
      </c>
      <c r="E45" s="3">
        <f t="shared" si="53"/>
        <v>194.66666666666663</v>
      </c>
      <c r="F45" s="3">
        <f t="shared" si="54"/>
        <v>1.0637522768670307</v>
      </c>
      <c r="G45" s="13">
        <f t="shared" si="55"/>
        <v>1.0127504553734061</v>
      </c>
      <c r="H45" s="7">
        <f t="shared" si="56"/>
        <v>1</v>
      </c>
      <c r="I45">
        <v>15</v>
      </c>
      <c r="J45" s="3">
        <f t="shared" si="57"/>
        <v>8.1967213114754092E-2</v>
      </c>
      <c r="K45" s="7">
        <f t="shared" si="58"/>
        <v>1.6393442622950818</v>
      </c>
      <c r="L45">
        <v>2.27</v>
      </c>
      <c r="M45" s="7">
        <f t="shared" si="59"/>
        <v>10</v>
      </c>
      <c r="N45">
        <v>0.88</v>
      </c>
      <c r="O45" s="7">
        <f t="shared" si="60"/>
        <v>10</v>
      </c>
      <c r="P45">
        <v>287</v>
      </c>
      <c r="Q45" s="3">
        <f t="shared" si="61"/>
        <v>1.5683060109289617</v>
      </c>
      <c r="R45" s="7">
        <f t="shared" si="62"/>
        <v>1.3353825136612021</v>
      </c>
      <c r="S45">
        <v>77</v>
      </c>
      <c r="T45" s="3">
        <f t="shared" si="63"/>
        <v>0.42076502732240439</v>
      </c>
      <c r="U45" s="7">
        <f t="shared" si="64"/>
        <v>8.415300546448087</v>
      </c>
      <c r="X45" t="s">
        <v>357</v>
      </c>
      <c r="Y45" s="7">
        <f t="shared" si="65"/>
        <v>33.809938503231187</v>
      </c>
      <c r="Z45">
        <v>30</v>
      </c>
      <c r="AA45">
        <v>177.2</v>
      </c>
      <c r="AB45" s="3">
        <f t="shared" si="66"/>
        <v>177.66666666666663</v>
      </c>
      <c r="AC45" s="3">
        <f t="shared" si="67"/>
        <v>5.9222222222222207</v>
      </c>
      <c r="AD45" s="13">
        <f t="shared" si="68"/>
        <v>5.184444444444444</v>
      </c>
      <c r="AE45" s="7">
        <f t="shared" si="69"/>
        <v>9.2349385032311844</v>
      </c>
      <c r="AF45">
        <v>10</v>
      </c>
      <c r="AG45" s="3">
        <f t="shared" si="70"/>
        <v>0.33333333333333331</v>
      </c>
      <c r="AH45" s="7">
        <f t="shared" si="71"/>
        <v>6.6666666666666661</v>
      </c>
      <c r="AI45">
        <v>3.5</v>
      </c>
      <c r="AJ45" s="7">
        <f t="shared" si="72"/>
        <v>6</v>
      </c>
      <c r="AK45">
        <v>1.19</v>
      </c>
      <c r="AL45" s="7">
        <f t="shared" si="73"/>
        <v>6.2000000000000011</v>
      </c>
      <c r="AM45">
        <v>152</v>
      </c>
      <c r="AN45" s="3">
        <f t="shared" si="74"/>
        <v>5.0666666666666664</v>
      </c>
      <c r="AO45" s="7">
        <f t="shared" si="75"/>
        <v>5.708333333333333</v>
      </c>
      <c r="AP45">
        <v>0</v>
      </c>
      <c r="AQ45" s="3">
        <f t="shared" si="76"/>
        <v>0</v>
      </c>
      <c r="AR45" s="7">
        <f t="shared" si="77"/>
        <v>0</v>
      </c>
      <c r="AW45" t="s">
        <v>323</v>
      </c>
      <c r="AX45" s="7">
        <f t="shared" si="26"/>
        <v>35.801151110068787</v>
      </c>
      <c r="AY45">
        <v>16</v>
      </c>
      <c r="AZ45">
        <v>95.2</v>
      </c>
      <c r="BA45" s="3">
        <f t="shared" si="27"/>
        <v>95.666666666666671</v>
      </c>
      <c r="BB45" s="3">
        <f t="shared" si="28"/>
        <v>5.979166666666667</v>
      </c>
      <c r="BC45" s="13">
        <f t="shared" si="29"/>
        <v>5.1958333333333337</v>
      </c>
      <c r="BD45" s="7">
        <f t="shared" si="30"/>
        <v>9.3417761100687926</v>
      </c>
      <c r="BE45">
        <v>3</v>
      </c>
      <c r="BF45" s="3">
        <f t="shared" si="31"/>
        <v>0.1875</v>
      </c>
      <c r="BG45" s="7">
        <f t="shared" si="32"/>
        <v>3.75</v>
      </c>
      <c r="BH45">
        <v>3.2</v>
      </c>
      <c r="BI45" s="7">
        <f t="shared" si="33"/>
        <v>7.1999999999999993</v>
      </c>
      <c r="BJ45">
        <v>1.08</v>
      </c>
      <c r="BK45" s="7">
        <f t="shared" si="34"/>
        <v>8.3999999999999986</v>
      </c>
      <c r="BL45">
        <v>99</v>
      </c>
      <c r="BM45" s="3">
        <f t="shared" si="35"/>
        <v>6.1875</v>
      </c>
      <c r="BN45" s="7">
        <f t="shared" si="36"/>
        <v>7.109375</v>
      </c>
      <c r="BO45">
        <v>0</v>
      </c>
      <c r="BP45" s="3">
        <f t="shared" si="78"/>
        <v>0</v>
      </c>
      <c r="BQ45" s="7">
        <f t="shared" si="79"/>
        <v>0</v>
      </c>
      <c r="BU45" t="s">
        <v>307</v>
      </c>
      <c r="BV45" s="7">
        <f t="shared" si="39"/>
        <v>32.260595684803008</v>
      </c>
      <c r="BW45">
        <v>12</v>
      </c>
      <c r="BX45">
        <v>65</v>
      </c>
      <c r="BY45" s="3">
        <f t="shared" si="40"/>
        <v>65</v>
      </c>
      <c r="BZ45" s="3">
        <f t="shared" si="41"/>
        <v>5.416666666666667</v>
      </c>
      <c r="CA45" s="13">
        <f t="shared" si="42"/>
        <v>5.083333333333333</v>
      </c>
      <c r="CB45" s="7">
        <f t="shared" si="43"/>
        <v>8.2864290181363351</v>
      </c>
      <c r="CC45">
        <v>4</v>
      </c>
      <c r="CD45" s="3">
        <f t="shared" si="44"/>
        <v>0.33333333333333331</v>
      </c>
      <c r="CE45" s="7">
        <f t="shared" si="45"/>
        <v>6.6666666666666661</v>
      </c>
      <c r="CF45">
        <v>3.67</v>
      </c>
      <c r="CG45" s="7">
        <f t="shared" si="46"/>
        <v>5.32</v>
      </c>
      <c r="CH45">
        <v>1.26</v>
      </c>
      <c r="CI45" s="7">
        <f t="shared" si="47"/>
        <v>4.8</v>
      </c>
      <c r="CJ45">
        <v>75</v>
      </c>
      <c r="CK45" s="3">
        <f t="shared" si="48"/>
        <v>6.25</v>
      </c>
      <c r="CL45" s="7">
        <f t="shared" si="49"/>
        <v>7.1875</v>
      </c>
      <c r="CM45">
        <v>0</v>
      </c>
      <c r="CN45" s="3">
        <f t="shared" si="50"/>
        <v>0</v>
      </c>
      <c r="CO45" s="7">
        <f t="shared" si="51"/>
        <v>0</v>
      </c>
    </row>
    <row r="46" spans="1:93" x14ac:dyDescent="0.25">
      <c r="A46" t="s">
        <v>318</v>
      </c>
      <c r="B46" s="7">
        <f t="shared" si="52"/>
        <v>32.259798592068762</v>
      </c>
      <c r="C46">
        <v>78</v>
      </c>
      <c r="D46">
        <v>388.2</v>
      </c>
      <c r="E46" s="3">
        <f t="shared" si="53"/>
        <v>388.66666666666663</v>
      </c>
      <c r="F46" s="3">
        <f t="shared" si="54"/>
        <v>4.9829059829059821</v>
      </c>
      <c r="G46" s="13">
        <f t="shared" si="55"/>
        <v>4.1965811965811968</v>
      </c>
      <c r="H46" s="7">
        <f t="shared" si="56"/>
        <v>7.4726191048892723</v>
      </c>
      <c r="I46">
        <v>24</v>
      </c>
      <c r="J46" s="3">
        <f t="shared" si="57"/>
        <v>0.30769230769230771</v>
      </c>
      <c r="K46" s="7">
        <f t="shared" si="58"/>
        <v>6.1538461538461542</v>
      </c>
      <c r="L46">
        <v>3.5</v>
      </c>
      <c r="M46" s="7">
        <f t="shared" si="59"/>
        <v>6</v>
      </c>
      <c r="N46">
        <v>1.1599999999999999</v>
      </c>
      <c r="O46" s="7">
        <f t="shared" si="60"/>
        <v>6.8000000000000016</v>
      </c>
      <c r="P46">
        <v>403</v>
      </c>
      <c r="Q46" s="3">
        <f t="shared" si="61"/>
        <v>5.166666666666667</v>
      </c>
      <c r="R46" s="7">
        <f t="shared" si="62"/>
        <v>5.8333333333333339</v>
      </c>
      <c r="S46">
        <v>0</v>
      </c>
      <c r="T46" s="3">
        <f t="shared" si="63"/>
        <v>0</v>
      </c>
      <c r="U46" s="7">
        <f t="shared" si="64"/>
        <v>0</v>
      </c>
      <c r="X46" t="s">
        <v>352</v>
      </c>
      <c r="Y46" s="7">
        <f t="shared" si="65"/>
        <v>33.585081300813009</v>
      </c>
      <c r="Z46">
        <v>26</v>
      </c>
      <c r="AA46">
        <v>138.19999999999999</v>
      </c>
      <c r="AB46" s="3">
        <f t="shared" si="66"/>
        <v>138.66666666666663</v>
      </c>
      <c r="AC46" s="3">
        <f t="shared" si="67"/>
        <v>5.3333333333333321</v>
      </c>
      <c r="AD46" s="13">
        <f t="shared" si="68"/>
        <v>5.0666666666666664</v>
      </c>
      <c r="AE46" s="7">
        <f t="shared" si="69"/>
        <v>8.1300813008130053</v>
      </c>
      <c r="AF46">
        <v>10</v>
      </c>
      <c r="AG46" s="3">
        <f t="shared" si="70"/>
        <v>0.38461538461538464</v>
      </c>
      <c r="AH46" s="7">
        <f t="shared" si="71"/>
        <v>7.6923076923076925</v>
      </c>
      <c r="AI46">
        <v>3.83</v>
      </c>
      <c r="AJ46" s="7">
        <f t="shared" si="72"/>
        <v>4.68</v>
      </c>
      <c r="AK46">
        <v>1.18</v>
      </c>
      <c r="AL46" s="7">
        <f t="shared" si="73"/>
        <v>6.4000000000000012</v>
      </c>
      <c r="AM46">
        <v>152</v>
      </c>
      <c r="AN46" s="3">
        <f t="shared" si="74"/>
        <v>5.8461538461538458</v>
      </c>
      <c r="AO46" s="7">
        <f t="shared" si="75"/>
        <v>6.6826923076923075</v>
      </c>
      <c r="AP46">
        <v>0</v>
      </c>
      <c r="AQ46" s="3">
        <f t="shared" si="76"/>
        <v>0</v>
      </c>
      <c r="AR46" s="7">
        <f t="shared" si="77"/>
        <v>0</v>
      </c>
      <c r="AW46" t="s">
        <v>426</v>
      </c>
      <c r="AX46" s="7">
        <f t="shared" si="26"/>
        <v>35.635907263468241</v>
      </c>
      <c r="AY46">
        <v>14</v>
      </c>
      <c r="AZ46">
        <v>76</v>
      </c>
      <c r="BA46" s="3">
        <f t="shared" si="27"/>
        <v>76</v>
      </c>
      <c r="BB46" s="3">
        <f t="shared" si="28"/>
        <v>5.4285714285714288</v>
      </c>
      <c r="BC46" s="13">
        <f t="shared" si="29"/>
        <v>5.0857142857142854</v>
      </c>
      <c r="BD46" s="7">
        <f t="shared" si="30"/>
        <v>8.3087644063253823</v>
      </c>
      <c r="BE46">
        <v>4</v>
      </c>
      <c r="BF46" s="3">
        <f t="shared" si="31"/>
        <v>0.2857142857142857</v>
      </c>
      <c r="BG46" s="7">
        <f t="shared" si="32"/>
        <v>5.7142857142857135</v>
      </c>
      <c r="BH46">
        <v>3.32</v>
      </c>
      <c r="BI46" s="7">
        <f t="shared" si="33"/>
        <v>6.7200000000000006</v>
      </c>
      <c r="BJ46">
        <v>1.05</v>
      </c>
      <c r="BK46" s="7">
        <f t="shared" si="34"/>
        <v>9</v>
      </c>
      <c r="BL46">
        <v>73</v>
      </c>
      <c r="BM46" s="3">
        <f t="shared" si="35"/>
        <v>5.2142857142857144</v>
      </c>
      <c r="BN46" s="7">
        <f t="shared" si="36"/>
        <v>5.8928571428571432</v>
      </c>
      <c r="BO46">
        <v>0</v>
      </c>
      <c r="BP46" s="3">
        <f t="shared" si="78"/>
        <v>0</v>
      </c>
      <c r="BQ46" s="7">
        <f t="shared" si="79"/>
        <v>0</v>
      </c>
      <c r="BU46" t="s">
        <v>428</v>
      </c>
      <c r="BV46" s="7">
        <f t="shared" si="39"/>
        <v>32.133401735459657</v>
      </c>
      <c r="BW46">
        <v>16</v>
      </c>
      <c r="BX46">
        <v>88</v>
      </c>
      <c r="BY46" s="3">
        <f t="shared" si="40"/>
        <v>88</v>
      </c>
      <c r="BZ46" s="3">
        <f t="shared" si="41"/>
        <v>5.5</v>
      </c>
      <c r="CA46" s="13">
        <f t="shared" si="42"/>
        <v>5.0999999999999996</v>
      </c>
      <c r="CB46" s="7">
        <f t="shared" si="43"/>
        <v>8.4427767354596615</v>
      </c>
      <c r="CC46">
        <v>5</v>
      </c>
      <c r="CD46" s="3">
        <f t="shared" si="44"/>
        <v>0.3125</v>
      </c>
      <c r="CE46" s="7">
        <f t="shared" si="45"/>
        <v>6.25</v>
      </c>
      <c r="CF46">
        <v>3.75</v>
      </c>
      <c r="CG46" s="7">
        <f t="shared" si="46"/>
        <v>5</v>
      </c>
      <c r="CH46">
        <v>1.21</v>
      </c>
      <c r="CI46" s="7">
        <f t="shared" si="47"/>
        <v>5.8000000000000007</v>
      </c>
      <c r="CJ46">
        <v>93</v>
      </c>
      <c r="CK46" s="3">
        <f t="shared" si="48"/>
        <v>5.8125</v>
      </c>
      <c r="CL46" s="7">
        <f t="shared" si="49"/>
        <v>6.640625</v>
      </c>
      <c r="CM46">
        <v>0</v>
      </c>
      <c r="CN46" s="3">
        <f t="shared" si="50"/>
        <v>0</v>
      </c>
      <c r="CO46" s="7">
        <f t="shared" si="51"/>
        <v>0</v>
      </c>
    </row>
    <row r="47" spans="1:93" x14ac:dyDescent="0.25">
      <c r="A47" t="s">
        <v>351</v>
      </c>
      <c r="B47" s="7">
        <f t="shared" si="52"/>
        <v>31.823361533829015</v>
      </c>
      <c r="C47">
        <v>108</v>
      </c>
      <c r="D47">
        <v>639.1</v>
      </c>
      <c r="E47" s="3">
        <f t="shared" si="53"/>
        <v>639.33333333333337</v>
      </c>
      <c r="F47" s="3">
        <f t="shared" si="54"/>
        <v>5.9197530864197532</v>
      </c>
      <c r="G47" s="13">
        <f t="shared" si="55"/>
        <v>5.1839506172839505</v>
      </c>
      <c r="H47" s="7">
        <f t="shared" si="56"/>
        <v>9.2303059782734582</v>
      </c>
      <c r="I47">
        <v>36</v>
      </c>
      <c r="J47" s="3">
        <f t="shared" si="57"/>
        <v>0.33333333333333331</v>
      </c>
      <c r="K47" s="7">
        <f t="shared" si="58"/>
        <v>6.6666666666666661</v>
      </c>
      <c r="L47">
        <v>4.05</v>
      </c>
      <c r="M47" s="7">
        <f t="shared" si="59"/>
        <v>3.8000000000000007</v>
      </c>
      <c r="N47">
        <v>1.26</v>
      </c>
      <c r="O47" s="7">
        <f t="shared" si="60"/>
        <v>4.8</v>
      </c>
      <c r="P47">
        <v>687</v>
      </c>
      <c r="Q47" s="3">
        <f t="shared" si="61"/>
        <v>6.3611111111111107</v>
      </c>
      <c r="R47" s="7">
        <f t="shared" si="62"/>
        <v>7.3263888888888884</v>
      </c>
      <c r="S47">
        <v>0</v>
      </c>
      <c r="T47" s="3">
        <f t="shared" si="63"/>
        <v>0</v>
      </c>
      <c r="U47" s="7">
        <f t="shared" si="64"/>
        <v>0</v>
      </c>
      <c r="X47" t="s">
        <v>423</v>
      </c>
      <c r="Y47" s="7">
        <f t="shared" si="65"/>
        <v>33.525054330831765</v>
      </c>
      <c r="Z47">
        <v>32</v>
      </c>
      <c r="AA47">
        <v>165.2</v>
      </c>
      <c r="AB47" s="3">
        <f t="shared" si="66"/>
        <v>165.66666666666663</v>
      </c>
      <c r="AC47" s="3">
        <f t="shared" si="67"/>
        <v>5.1770833333333321</v>
      </c>
      <c r="AD47" s="13">
        <f t="shared" si="68"/>
        <v>5.0354166666666664</v>
      </c>
      <c r="AE47" s="7">
        <f t="shared" si="69"/>
        <v>7.8369293308317678</v>
      </c>
      <c r="AF47">
        <v>13</v>
      </c>
      <c r="AG47" s="3">
        <f t="shared" si="70"/>
        <v>0.40625</v>
      </c>
      <c r="AH47" s="7">
        <f t="shared" si="71"/>
        <v>8.125</v>
      </c>
      <c r="AI47">
        <v>3.91</v>
      </c>
      <c r="AJ47" s="7">
        <f t="shared" si="72"/>
        <v>4.3599999999999994</v>
      </c>
      <c r="AK47">
        <v>1.25</v>
      </c>
      <c r="AL47" s="7">
        <f t="shared" si="73"/>
        <v>5</v>
      </c>
      <c r="AM47">
        <v>226</v>
      </c>
      <c r="AN47" s="3">
        <f t="shared" si="74"/>
        <v>7.0625</v>
      </c>
      <c r="AO47" s="7">
        <f t="shared" si="75"/>
        <v>8.203125</v>
      </c>
      <c r="AP47">
        <v>0</v>
      </c>
      <c r="AQ47" s="3">
        <f t="shared" si="76"/>
        <v>0</v>
      </c>
      <c r="AR47" s="7">
        <f t="shared" si="77"/>
        <v>0</v>
      </c>
      <c r="AW47" t="s">
        <v>308</v>
      </c>
      <c r="AX47" s="7">
        <f t="shared" si="26"/>
        <v>35.590836981446735</v>
      </c>
      <c r="AY47">
        <v>15</v>
      </c>
      <c r="AZ47">
        <v>89.2</v>
      </c>
      <c r="BA47" s="3">
        <f t="shared" si="27"/>
        <v>89.666666666666671</v>
      </c>
      <c r="BB47" s="3">
        <f t="shared" si="28"/>
        <v>5.9777777777777779</v>
      </c>
      <c r="BC47" s="13">
        <f t="shared" si="29"/>
        <v>5.1955555555555559</v>
      </c>
      <c r="BD47" s="7">
        <f t="shared" si="30"/>
        <v>9.3391703147800715</v>
      </c>
      <c r="BE47">
        <v>6</v>
      </c>
      <c r="BF47" s="3">
        <f t="shared" si="31"/>
        <v>0.4</v>
      </c>
      <c r="BG47" s="7">
        <f t="shared" si="32"/>
        <v>8</v>
      </c>
      <c r="BH47">
        <v>4.01</v>
      </c>
      <c r="BI47" s="7">
        <f t="shared" si="33"/>
        <v>3.9600000000000009</v>
      </c>
      <c r="BJ47">
        <v>1.1499999999999999</v>
      </c>
      <c r="BK47" s="7">
        <f t="shared" si="34"/>
        <v>7.0000000000000018</v>
      </c>
      <c r="BL47">
        <v>95</v>
      </c>
      <c r="BM47" s="3">
        <f t="shared" si="35"/>
        <v>6.333333333333333</v>
      </c>
      <c r="BN47" s="7">
        <f t="shared" si="36"/>
        <v>7.2916666666666661</v>
      </c>
      <c r="BO47">
        <v>0</v>
      </c>
      <c r="BP47" s="3">
        <f t="shared" si="78"/>
        <v>0</v>
      </c>
      <c r="BQ47" s="7">
        <f t="shared" si="79"/>
        <v>0</v>
      </c>
      <c r="BU47" t="s">
        <v>379</v>
      </c>
      <c r="BV47" s="7">
        <f t="shared" si="39"/>
        <v>32.033823529411762</v>
      </c>
      <c r="BW47">
        <v>34</v>
      </c>
      <c r="BX47">
        <v>34</v>
      </c>
      <c r="BY47" s="3">
        <f t="shared" si="40"/>
        <v>34</v>
      </c>
      <c r="BZ47" s="3">
        <f t="shared" si="41"/>
        <v>1</v>
      </c>
      <c r="CA47" s="13">
        <f t="shared" si="42"/>
        <v>1</v>
      </c>
      <c r="CB47" s="7">
        <f t="shared" si="43"/>
        <v>1</v>
      </c>
      <c r="CC47">
        <v>2</v>
      </c>
      <c r="CD47" s="3">
        <f t="shared" si="44"/>
        <v>5.8823529411764705E-2</v>
      </c>
      <c r="CE47" s="7">
        <f t="shared" si="45"/>
        <v>1.1764705882352942</v>
      </c>
      <c r="CF47">
        <v>2.6</v>
      </c>
      <c r="CG47" s="7">
        <f t="shared" si="46"/>
        <v>9.6</v>
      </c>
      <c r="CH47">
        <v>0.99</v>
      </c>
      <c r="CI47" s="7">
        <f t="shared" si="47"/>
        <v>10</v>
      </c>
      <c r="CJ47">
        <v>56</v>
      </c>
      <c r="CK47" s="3">
        <f t="shared" si="48"/>
        <v>1.6470588235294117</v>
      </c>
      <c r="CL47" s="7">
        <f t="shared" si="49"/>
        <v>1.4338235294117645</v>
      </c>
      <c r="CM47">
        <v>15</v>
      </c>
      <c r="CN47" s="3">
        <f t="shared" si="50"/>
        <v>0.44117647058823528</v>
      </c>
      <c r="CO47" s="7">
        <f t="shared" si="51"/>
        <v>8.8235294117647065</v>
      </c>
    </row>
    <row r="48" spans="1:93" x14ac:dyDescent="0.25">
      <c r="A48" t="s">
        <v>336</v>
      </c>
      <c r="B48" s="7">
        <f t="shared" si="52"/>
        <v>31.654251646249492</v>
      </c>
      <c r="C48">
        <v>68</v>
      </c>
      <c r="D48">
        <v>348.2</v>
      </c>
      <c r="E48" s="3">
        <f t="shared" si="53"/>
        <v>348.66666666666663</v>
      </c>
      <c r="F48" s="3">
        <f t="shared" si="54"/>
        <v>5.1274509803921564</v>
      </c>
      <c r="G48" s="13">
        <f t="shared" si="55"/>
        <v>5.0254901960784313</v>
      </c>
      <c r="H48" s="7">
        <f t="shared" si="56"/>
        <v>7.7438104697789045</v>
      </c>
      <c r="I48">
        <v>20</v>
      </c>
      <c r="J48" s="3">
        <f t="shared" si="57"/>
        <v>0.29411764705882354</v>
      </c>
      <c r="K48" s="7">
        <f t="shared" si="58"/>
        <v>5.882352941176471</v>
      </c>
      <c r="L48">
        <v>3.82</v>
      </c>
      <c r="M48" s="7">
        <f t="shared" si="59"/>
        <v>4.7200000000000006</v>
      </c>
      <c r="N48">
        <v>1.08</v>
      </c>
      <c r="O48" s="7">
        <f t="shared" si="60"/>
        <v>8.3999999999999986</v>
      </c>
      <c r="P48">
        <v>301</v>
      </c>
      <c r="Q48" s="3">
        <f t="shared" si="61"/>
        <v>4.4264705882352944</v>
      </c>
      <c r="R48" s="7">
        <f t="shared" si="62"/>
        <v>4.9080882352941178</v>
      </c>
      <c r="S48">
        <v>0</v>
      </c>
      <c r="T48" s="3">
        <f t="shared" si="63"/>
        <v>0</v>
      </c>
      <c r="U48" s="7">
        <f t="shared" si="64"/>
        <v>0</v>
      </c>
      <c r="X48" t="s">
        <v>416</v>
      </c>
      <c r="Y48" s="7">
        <f t="shared" si="65"/>
        <v>33.005139603381139</v>
      </c>
      <c r="Z48">
        <v>31</v>
      </c>
      <c r="AA48">
        <v>179.2</v>
      </c>
      <c r="AB48" s="3">
        <f t="shared" si="66"/>
        <v>179.66666666666663</v>
      </c>
      <c r="AC48" s="3">
        <f t="shared" si="67"/>
        <v>5.7956989247311812</v>
      </c>
      <c r="AD48" s="13">
        <f t="shared" si="68"/>
        <v>5.1591397849462366</v>
      </c>
      <c r="AE48" s="7">
        <f t="shared" si="69"/>
        <v>8.9975589582198516</v>
      </c>
      <c r="AF48">
        <v>14</v>
      </c>
      <c r="AG48" s="3">
        <f t="shared" si="70"/>
        <v>0.45161290322580644</v>
      </c>
      <c r="AH48" s="7">
        <f t="shared" si="71"/>
        <v>9.0322580645161281</v>
      </c>
      <c r="AI48">
        <v>3.61</v>
      </c>
      <c r="AJ48" s="7">
        <f t="shared" si="72"/>
        <v>5.5600000000000005</v>
      </c>
      <c r="AK48">
        <v>1.25</v>
      </c>
      <c r="AL48" s="7">
        <f t="shared" si="73"/>
        <v>5</v>
      </c>
      <c r="AM48">
        <v>125</v>
      </c>
      <c r="AN48" s="3">
        <f t="shared" si="74"/>
        <v>4.032258064516129</v>
      </c>
      <c r="AO48" s="7">
        <f t="shared" si="75"/>
        <v>4.415322580645161</v>
      </c>
      <c r="AP48">
        <v>0</v>
      </c>
      <c r="AQ48" s="3">
        <f t="shared" si="76"/>
        <v>0</v>
      </c>
      <c r="AR48" s="7">
        <f t="shared" si="77"/>
        <v>0</v>
      </c>
      <c r="AW48" t="s">
        <v>335</v>
      </c>
      <c r="AX48" s="7">
        <f t="shared" si="26"/>
        <v>35.213011257035646</v>
      </c>
      <c r="AY48">
        <v>10</v>
      </c>
      <c r="AZ48">
        <v>57</v>
      </c>
      <c r="BA48" s="3">
        <f t="shared" si="27"/>
        <v>57</v>
      </c>
      <c r="BB48" s="3">
        <f t="shared" si="28"/>
        <v>5.7</v>
      </c>
      <c r="BC48" s="13">
        <f t="shared" si="29"/>
        <v>5.14</v>
      </c>
      <c r="BD48" s="7">
        <f t="shared" si="30"/>
        <v>8.8180112570356464</v>
      </c>
      <c r="BE48">
        <v>3</v>
      </c>
      <c r="BF48" s="3">
        <f t="shared" si="31"/>
        <v>0.3</v>
      </c>
      <c r="BG48" s="7">
        <f t="shared" si="32"/>
        <v>6</v>
      </c>
      <c r="BH48">
        <v>3.32</v>
      </c>
      <c r="BI48" s="7">
        <f t="shared" si="33"/>
        <v>6.7200000000000006</v>
      </c>
      <c r="BJ48">
        <v>1.1599999999999999</v>
      </c>
      <c r="BK48" s="7">
        <f t="shared" si="34"/>
        <v>6.8000000000000016</v>
      </c>
      <c r="BL48">
        <v>60</v>
      </c>
      <c r="BM48" s="3">
        <f t="shared" si="35"/>
        <v>6</v>
      </c>
      <c r="BN48" s="7">
        <f t="shared" si="36"/>
        <v>6.875</v>
      </c>
      <c r="BO48">
        <v>0</v>
      </c>
      <c r="BP48" s="3">
        <f t="shared" si="78"/>
        <v>0</v>
      </c>
      <c r="BQ48" s="7">
        <f t="shared" si="79"/>
        <v>0</v>
      </c>
      <c r="BU48" t="s">
        <v>378</v>
      </c>
      <c r="BV48" s="7">
        <f t="shared" si="39"/>
        <v>32.017857142857139</v>
      </c>
      <c r="BW48">
        <v>35</v>
      </c>
      <c r="BX48">
        <v>35</v>
      </c>
      <c r="BY48" s="3">
        <f t="shared" si="40"/>
        <v>35</v>
      </c>
      <c r="BZ48" s="3">
        <f t="shared" si="41"/>
        <v>1</v>
      </c>
      <c r="CA48" s="13">
        <f t="shared" si="42"/>
        <v>1</v>
      </c>
      <c r="CB48" s="7">
        <f t="shared" si="43"/>
        <v>1</v>
      </c>
      <c r="CC48">
        <v>2</v>
      </c>
      <c r="CD48" s="3">
        <f t="shared" si="44"/>
        <v>5.7142857142857141E-2</v>
      </c>
      <c r="CE48" s="7">
        <f t="shared" si="45"/>
        <v>1.1428571428571428</v>
      </c>
      <c r="CF48">
        <v>2.75</v>
      </c>
      <c r="CG48" s="7">
        <f t="shared" si="46"/>
        <v>9</v>
      </c>
      <c r="CH48">
        <v>0.96</v>
      </c>
      <c r="CI48" s="7">
        <f t="shared" si="47"/>
        <v>10</v>
      </c>
      <c r="CJ48">
        <v>50</v>
      </c>
      <c r="CK48" s="3">
        <f t="shared" si="48"/>
        <v>1.4285714285714286</v>
      </c>
      <c r="CL48" s="7">
        <f t="shared" si="49"/>
        <v>1.1607142857142858</v>
      </c>
      <c r="CM48">
        <v>17</v>
      </c>
      <c r="CN48" s="3">
        <f t="shared" si="50"/>
        <v>0.48571428571428571</v>
      </c>
      <c r="CO48" s="7">
        <f t="shared" si="51"/>
        <v>9.7142857142857135</v>
      </c>
    </row>
    <row r="49" spans="1:93" x14ac:dyDescent="0.25">
      <c r="A49" t="s">
        <v>344</v>
      </c>
      <c r="B49" s="7">
        <f t="shared" si="52"/>
        <v>31.461616759236897</v>
      </c>
      <c r="C49">
        <v>101</v>
      </c>
      <c r="D49">
        <v>543</v>
      </c>
      <c r="E49" s="3">
        <f t="shared" si="53"/>
        <v>543</v>
      </c>
      <c r="F49" s="3">
        <f t="shared" si="54"/>
        <v>5.3762376237623766</v>
      </c>
      <c r="G49" s="13">
        <f t="shared" si="55"/>
        <v>5.0752475247524753</v>
      </c>
      <c r="H49" s="7">
        <f t="shared" si="56"/>
        <v>8.2105771552765034</v>
      </c>
      <c r="I49">
        <v>33</v>
      </c>
      <c r="J49" s="3">
        <f t="shared" si="57"/>
        <v>0.32673267326732675</v>
      </c>
      <c r="K49" s="7">
        <f t="shared" si="58"/>
        <v>6.5346534653465351</v>
      </c>
      <c r="L49">
        <v>3.93</v>
      </c>
      <c r="M49" s="7">
        <f t="shared" si="59"/>
        <v>4.2799999999999994</v>
      </c>
      <c r="N49">
        <v>1.29</v>
      </c>
      <c r="O49" s="7">
        <f t="shared" si="60"/>
        <v>4.1999999999999993</v>
      </c>
      <c r="P49">
        <v>716</v>
      </c>
      <c r="Q49" s="3">
        <f t="shared" si="61"/>
        <v>7.0891089108910892</v>
      </c>
      <c r="R49" s="7">
        <f t="shared" si="62"/>
        <v>8.2363861386138613</v>
      </c>
      <c r="S49">
        <v>0</v>
      </c>
      <c r="T49" s="3">
        <f t="shared" si="63"/>
        <v>0</v>
      </c>
      <c r="U49" s="7">
        <f t="shared" si="64"/>
        <v>0</v>
      </c>
      <c r="X49" t="s">
        <v>337</v>
      </c>
      <c r="Y49" s="7">
        <f t="shared" si="65"/>
        <v>32.84616218469877</v>
      </c>
      <c r="Z49">
        <v>30</v>
      </c>
      <c r="AA49">
        <v>166.1</v>
      </c>
      <c r="AB49" s="3">
        <f t="shared" si="66"/>
        <v>166.33333333333331</v>
      </c>
      <c r="AC49" s="3">
        <f t="shared" si="67"/>
        <v>5.5444444444444434</v>
      </c>
      <c r="AD49" s="13">
        <f t="shared" si="68"/>
        <v>5.108888888888889</v>
      </c>
      <c r="AE49" s="7">
        <f t="shared" si="69"/>
        <v>8.5261621846987676</v>
      </c>
      <c r="AF49">
        <v>8</v>
      </c>
      <c r="AG49" s="3">
        <f t="shared" si="70"/>
        <v>0.26666666666666666</v>
      </c>
      <c r="AH49" s="7">
        <f t="shared" si="71"/>
        <v>5.333333333333333</v>
      </c>
      <c r="AI49">
        <v>4.22</v>
      </c>
      <c r="AJ49" s="7">
        <f t="shared" si="72"/>
        <v>3.120000000000001</v>
      </c>
      <c r="AK49">
        <v>1.0900000000000001</v>
      </c>
      <c r="AL49" s="7">
        <f t="shared" si="73"/>
        <v>8.1999999999999993</v>
      </c>
      <c r="AM49">
        <v>199</v>
      </c>
      <c r="AN49" s="3">
        <f t="shared" si="74"/>
        <v>6.6333333333333337</v>
      </c>
      <c r="AO49" s="7">
        <f t="shared" si="75"/>
        <v>7.666666666666667</v>
      </c>
      <c r="AP49">
        <v>0</v>
      </c>
      <c r="AQ49" s="3">
        <f t="shared" si="76"/>
        <v>0</v>
      </c>
      <c r="AR49" s="7">
        <f t="shared" si="77"/>
        <v>0</v>
      </c>
      <c r="AW49" t="s">
        <v>311</v>
      </c>
      <c r="AX49" s="7">
        <f t="shared" si="26"/>
        <v>34.790941213258286</v>
      </c>
      <c r="AY49">
        <v>15</v>
      </c>
      <c r="AZ49">
        <v>91</v>
      </c>
      <c r="BA49" s="3">
        <f t="shared" si="27"/>
        <v>91</v>
      </c>
      <c r="BB49" s="3">
        <f t="shared" si="28"/>
        <v>6.0666666666666664</v>
      </c>
      <c r="BC49" s="13">
        <f t="shared" si="29"/>
        <v>6.0133333333333336</v>
      </c>
      <c r="BD49" s="7">
        <f t="shared" si="30"/>
        <v>9.5059412132582857</v>
      </c>
      <c r="BE49">
        <v>3</v>
      </c>
      <c r="BF49" s="3">
        <f t="shared" si="31"/>
        <v>0.2</v>
      </c>
      <c r="BG49" s="7">
        <f t="shared" si="32"/>
        <v>4</v>
      </c>
      <c r="BH49">
        <v>3.16</v>
      </c>
      <c r="BI49" s="7">
        <f t="shared" si="33"/>
        <v>7.3599999999999994</v>
      </c>
      <c r="BJ49">
        <v>1.1599999999999999</v>
      </c>
      <c r="BK49" s="7">
        <f t="shared" si="34"/>
        <v>6.8000000000000016</v>
      </c>
      <c r="BL49">
        <v>93</v>
      </c>
      <c r="BM49" s="3">
        <f t="shared" si="35"/>
        <v>6.2</v>
      </c>
      <c r="BN49" s="7">
        <f t="shared" si="36"/>
        <v>7.125</v>
      </c>
      <c r="BO49">
        <v>0</v>
      </c>
      <c r="BP49" s="3">
        <f t="shared" si="78"/>
        <v>0</v>
      </c>
      <c r="BQ49" s="7">
        <f t="shared" si="79"/>
        <v>0</v>
      </c>
      <c r="BU49" t="s">
        <v>373</v>
      </c>
      <c r="BV49" s="7">
        <f t="shared" si="39"/>
        <v>31.960276735459665</v>
      </c>
      <c r="BW49">
        <v>12</v>
      </c>
      <c r="BX49">
        <v>66</v>
      </c>
      <c r="BY49" s="3">
        <f t="shared" si="40"/>
        <v>66</v>
      </c>
      <c r="BZ49" s="3">
        <f t="shared" si="41"/>
        <v>5.5</v>
      </c>
      <c r="CA49" s="13">
        <f t="shared" si="42"/>
        <v>5.0999999999999996</v>
      </c>
      <c r="CB49" s="7">
        <f t="shared" si="43"/>
        <v>8.4427767354596615</v>
      </c>
      <c r="CC49">
        <v>4</v>
      </c>
      <c r="CD49" s="3">
        <f t="shared" si="44"/>
        <v>0.33333333333333331</v>
      </c>
      <c r="CE49" s="7">
        <f t="shared" si="45"/>
        <v>6.6666666666666661</v>
      </c>
      <c r="CF49">
        <v>4.03</v>
      </c>
      <c r="CG49" s="7">
        <f t="shared" si="46"/>
        <v>3.879999999999999</v>
      </c>
      <c r="CH49">
        <v>1.19</v>
      </c>
      <c r="CI49" s="7">
        <f t="shared" si="47"/>
        <v>6.2000000000000011</v>
      </c>
      <c r="CJ49">
        <v>71</v>
      </c>
      <c r="CK49" s="3">
        <f t="shared" si="48"/>
        <v>5.916666666666667</v>
      </c>
      <c r="CL49" s="7">
        <f t="shared" si="49"/>
        <v>6.7708333333333339</v>
      </c>
      <c r="CM49">
        <v>0</v>
      </c>
      <c r="CN49" s="3">
        <f t="shared" si="50"/>
        <v>0</v>
      </c>
      <c r="CO49" s="7">
        <f t="shared" si="51"/>
        <v>0</v>
      </c>
    </row>
    <row r="50" spans="1:93" x14ac:dyDescent="0.25">
      <c r="A50" t="s">
        <v>353</v>
      </c>
      <c r="B50" s="7">
        <f t="shared" si="52"/>
        <v>31.346734484590502</v>
      </c>
      <c r="C50">
        <v>93</v>
      </c>
      <c r="D50">
        <v>490.2</v>
      </c>
      <c r="E50" s="3">
        <f t="shared" si="53"/>
        <v>490.66666666666663</v>
      </c>
      <c r="F50" s="3">
        <f t="shared" si="54"/>
        <v>5.2759856630824364</v>
      </c>
      <c r="G50" s="13">
        <f t="shared" si="55"/>
        <v>5.0551971326164873</v>
      </c>
      <c r="H50" s="7">
        <f t="shared" si="56"/>
        <v>8.0224871727625455</v>
      </c>
      <c r="I50">
        <v>45</v>
      </c>
      <c r="J50" s="3">
        <f t="shared" si="57"/>
        <v>0.4838709677419355</v>
      </c>
      <c r="K50" s="7">
        <f t="shared" si="58"/>
        <v>9.67741935483871</v>
      </c>
      <c r="L50">
        <v>4.1100000000000003</v>
      </c>
      <c r="M50" s="7">
        <f t="shared" si="59"/>
        <v>3.5599999999999987</v>
      </c>
      <c r="N50">
        <v>1.33</v>
      </c>
      <c r="O50" s="7">
        <f t="shared" si="60"/>
        <v>3.3999999999999986</v>
      </c>
      <c r="P50">
        <v>544</v>
      </c>
      <c r="Q50" s="3">
        <f t="shared" si="61"/>
        <v>5.849462365591398</v>
      </c>
      <c r="R50" s="7">
        <f t="shared" si="62"/>
        <v>6.6868279569892479</v>
      </c>
      <c r="S50">
        <v>0</v>
      </c>
      <c r="T50" s="3">
        <f t="shared" si="63"/>
        <v>0</v>
      </c>
      <c r="U50" s="7">
        <f t="shared" si="64"/>
        <v>0</v>
      </c>
      <c r="X50" t="s">
        <v>413</v>
      </c>
      <c r="Y50" s="7">
        <f t="shared" si="65"/>
        <v>32.684612257661037</v>
      </c>
      <c r="Z50">
        <v>25</v>
      </c>
      <c r="AA50">
        <v>123.1</v>
      </c>
      <c r="AB50" s="3">
        <f t="shared" si="66"/>
        <v>123.33333333333331</v>
      </c>
      <c r="AC50" s="3">
        <f t="shared" si="67"/>
        <v>4.9333333333333327</v>
      </c>
      <c r="AD50" s="13">
        <f t="shared" si="68"/>
        <v>4.1866666666666665</v>
      </c>
      <c r="AE50" s="7">
        <f t="shared" si="69"/>
        <v>7.3796122576610372</v>
      </c>
      <c r="AF50">
        <v>10</v>
      </c>
      <c r="AG50" s="3">
        <f t="shared" si="70"/>
        <v>0.4</v>
      </c>
      <c r="AH50" s="7">
        <f t="shared" si="71"/>
        <v>8</v>
      </c>
      <c r="AI50">
        <v>3.43</v>
      </c>
      <c r="AJ50" s="7">
        <f t="shared" si="72"/>
        <v>6.2799999999999994</v>
      </c>
      <c r="AK50">
        <v>1.27</v>
      </c>
      <c r="AL50" s="7">
        <f t="shared" si="73"/>
        <v>4.5999999999999996</v>
      </c>
      <c r="AM50">
        <v>141</v>
      </c>
      <c r="AN50" s="3">
        <f t="shared" si="74"/>
        <v>5.64</v>
      </c>
      <c r="AO50" s="7">
        <f t="shared" si="75"/>
        <v>6.4249999999999998</v>
      </c>
      <c r="AP50">
        <v>0</v>
      </c>
      <c r="AQ50" s="3">
        <f t="shared" si="76"/>
        <v>0</v>
      </c>
      <c r="AR50" s="7">
        <f t="shared" si="77"/>
        <v>0</v>
      </c>
      <c r="AW50" t="s">
        <v>451</v>
      </c>
      <c r="AX50" s="7">
        <f t="shared" si="26"/>
        <v>34.475133416718784</v>
      </c>
      <c r="AY50">
        <v>15</v>
      </c>
      <c r="AZ50">
        <v>80.2</v>
      </c>
      <c r="BA50" s="3">
        <f t="shared" si="27"/>
        <v>80.666666666666671</v>
      </c>
      <c r="BB50" s="3">
        <f t="shared" si="28"/>
        <v>5.3777777777777782</v>
      </c>
      <c r="BC50" s="13">
        <f t="shared" si="29"/>
        <v>5.0755555555555558</v>
      </c>
      <c r="BD50" s="7">
        <f t="shared" si="30"/>
        <v>8.2134667500521168</v>
      </c>
      <c r="BE50">
        <v>6</v>
      </c>
      <c r="BF50" s="3">
        <f t="shared" si="31"/>
        <v>0.4</v>
      </c>
      <c r="BG50" s="7">
        <f t="shared" si="32"/>
        <v>8</v>
      </c>
      <c r="BH50">
        <v>3.12</v>
      </c>
      <c r="BI50" s="7">
        <f t="shared" si="33"/>
        <v>7.52</v>
      </c>
      <c r="BJ50">
        <v>1.19</v>
      </c>
      <c r="BK50" s="7">
        <f t="shared" si="34"/>
        <v>6.2000000000000011</v>
      </c>
      <c r="BL50">
        <v>62</v>
      </c>
      <c r="BM50" s="3">
        <f t="shared" si="35"/>
        <v>4.1333333333333337</v>
      </c>
      <c r="BN50" s="7">
        <f t="shared" si="36"/>
        <v>4.541666666666667</v>
      </c>
      <c r="BO50">
        <v>0</v>
      </c>
      <c r="BP50" s="3">
        <f t="shared" si="78"/>
        <v>0</v>
      </c>
      <c r="BQ50" s="7">
        <f t="shared" si="79"/>
        <v>0</v>
      </c>
      <c r="BU50" t="s">
        <v>468</v>
      </c>
      <c r="BV50" s="7">
        <f t="shared" si="39"/>
        <v>31.877776735459662</v>
      </c>
      <c r="BW50">
        <v>4</v>
      </c>
      <c r="BX50">
        <v>22</v>
      </c>
      <c r="BY50" s="3">
        <f t="shared" si="40"/>
        <v>22</v>
      </c>
      <c r="BZ50" s="3">
        <f t="shared" si="41"/>
        <v>5.5</v>
      </c>
      <c r="CA50" s="13">
        <f t="shared" si="42"/>
        <v>5.0999999999999996</v>
      </c>
      <c r="CB50" s="7">
        <f t="shared" si="43"/>
        <v>8.4427767354596615</v>
      </c>
      <c r="CC50">
        <v>1</v>
      </c>
      <c r="CD50" s="3">
        <f t="shared" si="44"/>
        <v>0.25</v>
      </c>
      <c r="CE50" s="7">
        <f t="shared" si="45"/>
        <v>5</v>
      </c>
      <c r="CF50">
        <v>3.66</v>
      </c>
      <c r="CG50" s="7">
        <f t="shared" si="46"/>
        <v>5.3599999999999994</v>
      </c>
      <c r="CH50">
        <v>1.19</v>
      </c>
      <c r="CI50" s="7">
        <f t="shared" si="47"/>
        <v>6.2000000000000011</v>
      </c>
      <c r="CJ50">
        <v>24</v>
      </c>
      <c r="CK50" s="3">
        <f t="shared" si="48"/>
        <v>6</v>
      </c>
      <c r="CL50" s="7">
        <f t="shared" si="49"/>
        <v>6.875</v>
      </c>
      <c r="CM50">
        <v>0</v>
      </c>
      <c r="CN50" s="3">
        <f t="shared" si="50"/>
        <v>0</v>
      </c>
      <c r="CO50" s="7">
        <f t="shared" si="51"/>
        <v>0</v>
      </c>
    </row>
    <row r="51" spans="1:93" x14ac:dyDescent="0.25">
      <c r="A51" t="s">
        <v>313</v>
      </c>
      <c r="B51" s="7">
        <f t="shared" si="52"/>
        <v>30.81123590963864</v>
      </c>
      <c r="C51">
        <v>82</v>
      </c>
      <c r="D51">
        <v>317.2</v>
      </c>
      <c r="E51" s="3">
        <f t="shared" si="53"/>
        <v>317.66666666666663</v>
      </c>
      <c r="F51" s="3">
        <f t="shared" si="54"/>
        <v>3.873983739837398</v>
      </c>
      <c r="G51" s="13">
        <f t="shared" si="55"/>
        <v>3.1747967479674797</v>
      </c>
      <c r="H51" s="7">
        <f t="shared" si="56"/>
        <v>5.3920895681752299</v>
      </c>
      <c r="I51">
        <v>18</v>
      </c>
      <c r="J51" s="3">
        <f t="shared" si="57"/>
        <v>0.21951219512195122</v>
      </c>
      <c r="K51" s="7">
        <f t="shared" si="58"/>
        <v>4.3902439024390247</v>
      </c>
      <c r="L51">
        <v>3.31</v>
      </c>
      <c r="M51" s="7">
        <f t="shared" si="59"/>
        <v>6.76</v>
      </c>
      <c r="N51">
        <v>1.08</v>
      </c>
      <c r="O51" s="7">
        <f t="shared" si="60"/>
        <v>8.3999999999999986</v>
      </c>
      <c r="P51">
        <v>426</v>
      </c>
      <c r="Q51" s="3">
        <f t="shared" si="61"/>
        <v>5.1951219512195124</v>
      </c>
      <c r="R51" s="7">
        <f t="shared" si="62"/>
        <v>5.8689024390243905</v>
      </c>
      <c r="S51">
        <v>0</v>
      </c>
      <c r="T51" s="3">
        <f t="shared" si="63"/>
        <v>0</v>
      </c>
      <c r="U51" s="7">
        <f t="shared" si="64"/>
        <v>0</v>
      </c>
      <c r="X51" t="s">
        <v>415</v>
      </c>
      <c r="Y51" s="7">
        <f t="shared" si="65"/>
        <v>32.569472587033566</v>
      </c>
      <c r="Z51">
        <v>24</v>
      </c>
      <c r="AA51">
        <v>128.1</v>
      </c>
      <c r="AB51" s="3">
        <f t="shared" si="66"/>
        <v>128.33333333333331</v>
      </c>
      <c r="AC51" s="3">
        <f t="shared" si="67"/>
        <v>5.3472222222222214</v>
      </c>
      <c r="AD51" s="13">
        <f t="shared" si="68"/>
        <v>5.0694444444444446</v>
      </c>
      <c r="AE51" s="7">
        <f t="shared" si="69"/>
        <v>8.1561392537002284</v>
      </c>
      <c r="AF51">
        <v>9</v>
      </c>
      <c r="AG51" s="3">
        <f t="shared" si="70"/>
        <v>0.375</v>
      </c>
      <c r="AH51" s="7">
        <f t="shared" si="71"/>
        <v>7.5</v>
      </c>
      <c r="AI51">
        <v>3.58</v>
      </c>
      <c r="AJ51" s="7">
        <f t="shared" si="72"/>
        <v>5.68</v>
      </c>
      <c r="AK51">
        <v>1.23</v>
      </c>
      <c r="AL51" s="7">
        <f t="shared" si="73"/>
        <v>5.4</v>
      </c>
      <c r="AM51">
        <v>124</v>
      </c>
      <c r="AN51" s="3">
        <f t="shared" si="74"/>
        <v>5.166666666666667</v>
      </c>
      <c r="AO51" s="7">
        <f t="shared" si="75"/>
        <v>5.8333333333333339</v>
      </c>
      <c r="AP51">
        <v>0</v>
      </c>
      <c r="AQ51" s="3">
        <f t="shared" si="76"/>
        <v>0</v>
      </c>
      <c r="AR51" s="7">
        <f t="shared" si="77"/>
        <v>0</v>
      </c>
      <c r="AW51" t="s">
        <v>467</v>
      </c>
      <c r="AX51" s="7">
        <f t="shared" si="26"/>
        <v>34.275940170940174</v>
      </c>
      <c r="AY51">
        <v>15</v>
      </c>
      <c r="AZ51">
        <v>69.2</v>
      </c>
      <c r="BA51" s="3">
        <f t="shared" si="27"/>
        <v>69.666666666666671</v>
      </c>
      <c r="BB51" s="3">
        <f t="shared" si="28"/>
        <v>4.6444444444444448</v>
      </c>
      <c r="BC51" s="13">
        <f t="shared" si="29"/>
        <v>4.1288888888888886</v>
      </c>
      <c r="BD51" s="7">
        <f t="shared" si="30"/>
        <v>6.8376068376068382</v>
      </c>
      <c r="BE51">
        <v>6</v>
      </c>
      <c r="BF51" s="3">
        <f t="shared" si="31"/>
        <v>0.4</v>
      </c>
      <c r="BG51" s="7">
        <f t="shared" si="32"/>
        <v>8</v>
      </c>
      <c r="BH51">
        <v>3.23</v>
      </c>
      <c r="BI51" s="7">
        <f t="shared" si="33"/>
        <v>7.08</v>
      </c>
      <c r="BJ51">
        <v>1.03</v>
      </c>
      <c r="BK51" s="7">
        <f t="shared" si="34"/>
        <v>9.3999999999999986</v>
      </c>
      <c r="BL51">
        <v>43</v>
      </c>
      <c r="BM51" s="3">
        <f t="shared" si="35"/>
        <v>2.8666666666666667</v>
      </c>
      <c r="BN51" s="7">
        <f t="shared" si="36"/>
        <v>2.9583333333333335</v>
      </c>
      <c r="BO51">
        <v>0</v>
      </c>
      <c r="BP51" s="3">
        <f t="shared" si="78"/>
        <v>0</v>
      </c>
      <c r="BQ51" s="7">
        <f t="shared" si="79"/>
        <v>0</v>
      </c>
      <c r="BU51" t="s">
        <v>410</v>
      </c>
      <c r="BV51" s="7">
        <f t="shared" si="39"/>
        <v>31.594185520361989</v>
      </c>
      <c r="BW51">
        <v>17</v>
      </c>
      <c r="BX51">
        <v>99</v>
      </c>
      <c r="BY51" s="3">
        <f t="shared" si="40"/>
        <v>99</v>
      </c>
      <c r="BZ51" s="3">
        <f t="shared" si="41"/>
        <v>5.8235294117647056</v>
      </c>
      <c r="CA51" s="13">
        <f t="shared" si="42"/>
        <v>5.1647058823529415</v>
      </c>
      <c r="CB51" s="7">
        <f t="shared" si="43"/>
        <v>9.0497737556561084</v>
      </c>
      <c r="CC51">
        <v>6</v>
      </c>
      <c r="CD51" s="3">
        <f t="shared" si="44"/>
        <v>0.35294117647058826</v>
      </c>
      <c r="CE51" s="7">
        <f t="shared" si="45"/>
        <v>7.0588235294117654</v>
      </c>
      <c r="CF51">
        <v>3.69</v>
      </c>
      <c r="CG51" s="7">
        <f t="shared" si="46"/>
        <v>5.24</v>
      </c>
      <c r="CH51">
        <v>1.28</v>
      </c>
      <c r="CI51" s="7">
        <f t="shared" si="47"/>
        <v>4.3999999999999995</v>
      </c>
      <c r="CJ51">
        <v>88</v>
      </c>
      <c r="CK51" s="3">
        <f t="shared" si="48"/>
        <v>5.1764705882352944</v>
      </c>
      <c r="CL51" s="7">
        <f t="shared" si="49"/>
        <v>5.8455882352941178</v>
      </c>
      <c r="CM51">
        <v>0</v>
      </c>
      <c r="CN51" s="3">
        <f t="shared" si="50"/>
        <v>0</v>
      </c>
      <c r="CO51" s="7">
        <f t="shared" si="51"/>
        <v>0</v>
      </c>
    </row>
    <row r="52" spans="1:93" x14ac:dyDescent="0.25">
      <c r="A52" t="s">
        <v>340</v>
      </c>
      <c r="B52" s="7">
        <f t="shared" si="52"/>
        <v>30.791559903511121</v>
      </c>
      <c r="C52">
        <v>98</v>
      </c>
      <c r="D52">
        <v>497</v>
      </c>
      <c r="E52" s="3">
        <f t="shared" si="53"/>
        <v>497</v>
      </c>
      <c r="F52" s="3">
        <f t="shared" si="54"/>
        <v>5.0714285714285712</v>
      </c>
      <c r="G52" s="13">
        <f t="shared" si="55"/>
        <v>5.0142857142857142</v>
      </c>
      <c r="H52" s="7">
        <f t="shared" si="56"/>
        <v>7.6387027606539792</v>
      </c>
      <c r="I52">
        <v>34</v>
      </c>
      <c r="J52" s="3">
        <f t="shared" si="57"/>
        <v>0.34693877551020408</v>
      </c>
      <c r="K52" s="7">
        <f t="shared" si="58"/>
        <v>6.9387755102040813</v>
      </c>
      <c r="L52">
        <v>3.86</v>
      </c>
      <c r="M52" s="7">
        <f t="shared" si="59"/>
        <v>4.5600000000000005</v>
      </c>
      <c r="N52">
        <v>1.24</v>
      </c>
      <c r="O52" s="7">
        <f t="shared" si="60"/>
        <v>5.2</v>
      </c>
      <c r="P52">
        <v>555</v>
      </c>
      <c r="Q52" s="3">
        <f t="shared" si="61"/>
        <v>5.6632653061224492</v>
      </c>
      <c r="R52" s="7">
        <f t="shared" si="62"/>
        <v>6.454081632653061</v>
      </c>
      <c r="S52">
        <v>0</v>
      </c>
      <c r="T52" s="3">
        <f t="shared" si="63"/>
        <v>0</v>
      </c>
      <c r="U52" s="7">
        <f t="shared" si="64"/>
        <v>0</v>
      </c>
      <c r="X52" t="s">
        <v>319</v>
      </c>
      <c r="Y52" s="7">
        <f t="shared" si="65"/>
        <v>32.492617930849633</v>
      </c>
      <c r="Z52">
        <v>28</v>
      </c>
      <c r="AA52">
        <v>163</v>
      </c>
      <c r="AB52" s="3">
        <f t="shared" si="66"/>
        <v>163</v>
      </c>
      <c r="AC52" s="3">
        <f t="shared" si="67"/>
        <v>5.8214285714285712</v>
      </c>
      <c r="AD52" s="13">
        <f t="shared" si="68"/>
        <v>5.1642857142857146</v>
      </c>
      <c r="AE52" s="7">
        <f t="shared" si="69"/>
        <v>9.0458322165639231</v>
      </c>
      <c r="AF52">
        <v>12</v>
      </c>
      <c r="AG52" s="3">
        <f t="shared" si="70"/>
        <v>0.42857142857142855</v>
      </c>
      <c r="AH52" s="7">
        <f t="shared" si="71"/>
        <v>8.5714285714285712</v>
      </c>
      <c r="AI52">
        <v>3.37</v>
      </c>
      <c r="AJ52" s="7">
        <f t="shared" si="72"/>
        <v>6.52</v>
      </c>
      <c r="AK52">
        <v>1.33</v>
      </c>
      <c r="AL52" s="7">
        <f t="shared" si="73"/>
        <v>3.3999999999999986</v>
      </c>
      <c r="AM52">
        <v>125</v>
      </c>
      <c r="AN52" s="3">
        <f t="shared" si="74"/>
        <v>4.4642857142857144</v>
      </c>
      <c r="AO52" s="7">
        <f t="shared" si="75"/>
        <v>4.9553571428571432</v>
      </c>
      <c r="AP52">
        <v>0</v>
      </c>
      <c r="AQ52" s="3">
        <f t="shared" si="76"/>
        <v>0</v>
      </c>
      <c r="AR52" s="7">
        <f t="shared" si="77"/>
        <v>0</v>
      </c>
      <c r="AW52" t="s">
        <v>507</v>
      </c>
      <c r="AX52" s="7">
        <f t="shared" si="26"/>
        <v>34.242444235980827</v>
      </c>
      <c r="AY52">
        <v>12</v>
      </c>
      <c r="AZ52">
        <v>58.1</v>
      </c>
      <c r="BA52" s="3">
        <f t="shared" si="27"/>
        <v>58.333333333333336</v>
      </c>
      <c r="BB52" s="3">
        <f t="shared" si="28"/>
        <v>4.8611111111111116</v>
      </c>
      <c r="BC52" s="13">
        <f t="shared" si="29"/>
        <v>4.1722222222222225</v>
      </c>
      <c r="BD52" s="7">
        <f t="shared" si="30"/>
        <v>7.2441109026474892</v>
      </c>
      <c r="BE52">
        <v>5</v>
      </c>
      <c r="BF52" s="3">
        <f t="shared" si="31"/>
        <v>0.41666666666666669</v>
      </c>
      <c r="BG52" s="7">
        <f t="shared" si="32"/>
        <v>8.3333333333333339</v>
      </c>
      <c r="BH52">
        <v>3.24</v>
      </c>
      <c r="BI52" s="7">
        <f t="shared" si="33"/>
        <v>7.0399999999999991</v>
      </c>
      <c r="BJ52">
        <v>1.2</v>
      </c>
      <c r="BK52" s="7">
        <f t="shared" si="34"/>
        <v>6.0000000000000009</v>
      </c>
      <c r="BL52">
        <v>60</v>
      </c>
      <c r="BM52" s="3">
        <f t="shared" si="35"/>
        <v>5</v>
      </c>
      <c r="BN52" s="7">
        <f t="shared" si="36"/>
        <v>5.625</v>
      </c>
      <c r="BO52">
        <v>0</v>
      </c>
      <c r="BP52" s="3">
        <f t="shared" si="78"/>
        <v>0</v>
      </c>
      <c r="BQ52" s="7">
        <f t="shared" si="79"/>
        <v>0</v>
      </c>
      <c r="BU52" t="s">
        <v>457</v>
      </c>
      <c r="BV52" s="7">
        <f t="shared" si="39"/>
        <v>31.139234377255015</v>
      </c>
      <c r="BW52">
        <v>13</v>
      </c>
      <c r="BX52">
        <v>77</v>
      </c>
      <c r="BY52" s="3">
        <f t="shared" si="40"/>
        <v>77</v>
      </c>
      <c r="BZ52" s="3">
        <f t="shared" si="41"/>
        <v>5.9230769230769234</v>
      </c>
      <c r="CA52" s="13">
        <f t="shared" si="42"/>
        <v>5.1846153846153848</v>
      </c>
      <c r="CB52" s="7">
        <f t="shared" si="43"/>
        <v>9.2365420695627076</v>
      </c>
      <c r="CC52">
        <v>5</v>
      </c>
      <c r="CD52" s="3">
        <f t="shared" si="44"/>
        <v>0.38461538461538464</v>
      </c>
      <c r="CE52" s="7">
        <f t="shared" si="45"/>
        <v>7.6923076923076925</v>
      </c>
      <c r="CF52">
        <v>3.97</v>
      </c>
      <c r="CG52" s="7">
        <f t="shared" si="46"/>
        <v>4.1199999999999992</v>
      </c>
      <c r="CH52">
        <v>1.32</v>
      </c>
      <c r="CI52" s="7">
        <f t="shared" si="47"/>
        <v>3.5999999999999988</v>
      </c>
      <c r="CJ52">
        <v>74</v>
      </c>
      <c r="CK52" s="3">
        <f t="shared" si="48"/>
        <v>5.6923076923076925</v>
      </c>
      <c r="CL52" s="7">
        <f t="shared" si="49"/>
        <v>6.4903846153846159</v>
      </c>
      <c r="CM52">
        <v>0</v>
      </c>
      <c r="CN52" s="3">
        <f t="shared" si="50"/>
        <v>0</v>
      </c>
      <c r="CO52" s="7">
        <f t="shared" si="51"/>
        <v>0</v>
      </c>
    </row>
    <row r="53" spans="1:93" x14ac:dyDescent="0.25">
      <c r="A53" t="s">
        <v>365</v>
      </c>
      <c r="B53" s="7">
        <f t="shared" si="52"/>
        <v>30.620636335209511</v>
      </c>
      <c r="C53">
        <v>100</v>
      </c>
      <c r="D53">
        <v>580.20000000000005</v>
      </c>
      <c r="E53" s="3">
        <f t="shared" si="53"/>
        <v>580.66666666666686</v>
      </c>
      <c r="F53" s="3">
        <f t="shared" si="54"/>
        <v>5.8066666666666684</v>
      </c>
      <c r="G53" s="13">
        <f t="shared" si="55"/>
        <v>5.1613333333333333</v>
      </c>
      <c r="H53" s="7">
        <f t="shared" si="56"/>
        <v>9.0181363352095083</v>
      </c>
      <c r="I53">
        <v>35</v>
      </c>
      <c r="J53" s="3">
        <f t="shared" si="57"/>
        <v>0.35</v>
      </c>
      <c r="K53" s="7">
        <f t="shared" si="58"/>
        <v>7</v>
      </c>
      <c r="L53">
        <v>4.34</v>
      </c>
      <c r="M53" s="7">
        <f t="shared" si="59"/>
        <v>2.6400000000000006</v>
      </c>
      <c r="N53">
        <v>1.21</v>
      </c>
      <c r="O53" s="7">
        <f t="shared" si="60"/>
        <v>5.8000000000000007</v>
      </c>
      <c r="P53">
        <v>543</v>
      </c>
      <c r="Q53" s="3">
        <f t="shared" si="61"/>
        <v>5.43</v>
      </c>
      <c r="R53" s="7">
        <f t="shared" si="62"/>
        <v>6.1624999999999996</v>
      </c>
      <c r="S53">
        <v>0</v>
      </c>
      <c r="T53" s="3">
        <f t="shared" si="63"/>
        <v>0</v>
      </c>
      <c r="U53" s="7">
        <f t="shared" si="64"/>
        <v>0</v>
      </c>
      <c r="X53" t="s">
        <v>342</v>
      </c>
      <c r="Y53" s="7">
        <f t="shared" si="65"/>
        <v>32.415550343964981</v>
      </c>
      <c r="Z53">
        <v>25</v>
      </c>
      <c r="AA53">
        <v>143.1</v>
      </c>
      <c r="AB53" s="3">
        <f t="shared" si="66"/>
        <v>143.33333333333331</v>
      </c>
      <c r="AC53" s="3">
        <f t="shared" si="67"/>
        <v>5.7333333333333325</v>
      </c>
      <c r="AD53" s="13">
        <f t="shared" si="68"/>
        <v>5.1466666666666665</v>
      </c>
      <c r="AE53" s="7">
        <f t="shared" si="69"/>
        <v>8.8805503439649769</v>
      </c>
      <c r="AF53">
        <v>10</v>
      </c>
      <c r="AG53" s="3">
        <f t="shared" si="70"/>
        <v>0.4</v>
      </c>
      <c r="AH53" s="7">
        <f t="shared" si="71"/>
        <v>8</v>
      </c>
      <c r="AI53">
        <v>3.96</v>
      </c>
      <c r="AJ53" s="7">
        <f t="shared" si="72"/>
        <v>4.16</v>
      </c>
      <c r="AK53">
        <v>1.17</v>
      </c>
      <c r="AL53" s="7">
        <f t="shared" si="73"/>
        <v>6.6000000000000014</v>
      </c>
      <c r="AM53">
        <v>108</v>
      </c>
      <c r="AN53" s="3">
        <f t="shared" si="74"/>
        <v>4.32</v>
      </c>
      <c r="AO53" s="7">
        <f t="shared" si="75"/>
        <v>4.7750000000000004</v>
      </c>
      <c r="AP53">
        <v>0</v>
      </c>
      <c r="AQ53" s="3">
        <f t="shared" si="76"/>
        <v>0</v>
      </c>
      <c r="AR53" s="7">
        <f t="shared" si="77"/>
        <v>0</v>
      </c>
      <c r="AW53" t="s">
        <v>421</v>
      </c>
      <c r="AX53" s="7">
        <f t="shared" si="26"/>
        <v>34.025498228059206</v>
      </c>
      <c r="AY53">
        <v>15</v>
      </c>
      <c r="AZ53">
        <v>85.1</v>
      </c>
      <c r="BA53" s="3">
        <f t="shared" si="27"/>
        <v>85.333333333333314</v>
      </c>
      <c r="BB53" s="3">
        <f t="shared" si="28"/>
        <v>5.6888888888888873</v>
      </c>
      <c r="BC53" s="13">
        <f t="shared" si="29"/>
        <v>5.1377777777777771</v>
      </c>
      <c r="BD53" s="7">
        <f t="shared" si="30"/>
        <v>8.7971648947258672</v>
      </c>
      <c r="BE53">
        <v>3</v>
      </c>
      <c r="BF53" s="3">
        <f t="shared" si="31"/>
        <v>0.2</v>
      </c>
      <c r="BG53" s="7">
        <f t="shared" si="32"/>
        <v>4</v>
      </c>
      <c r="BH53">
        <v>3.27</v>
      </c>
      <c r="BI53" s="7">
        <f t="shared" si="33"/>
        <v>6.92</v>
      </c>
      <c r="BJ53">
        <v>1.02</v>
      </c>
      <c r="BK53" s="7">
        <f t="shared" si="34"/>
        <v>9.6</v>
      </c>
      <c r="BL53">
        <v>64</v>
      </c>
      <c r="BM53" s="3">
        <f t="shared" si="35"/>
        <v>4.2666666666666666</v>
      </c>
      <c r="BN53" s="7">
        <f t="shared" si="36"/>
        <v>4.708333333333333</v>
      </c>
      <c r="BO53">
        <v>0</v>
      </c>
      <c r="BP53" s="3">
        <f t="shared" si="78"/>
        <v>0</v>
      </c>
      <c r="BQ53" s="7">
        <f t="shared" si="79"/>
        <v>0</v>
      </c>
      <c r="BU53" t="s">
        <v>335</v>
      </c>
      <c r="BV53" s="7">
        <f t="shared" si="39"/>
        <v>31.094274546591617</v>
      </c>
      <c r="BW53">
        <v>15</v>
      </c>
      <c r="BX53">
        <v>91</v>
      </c>
      <c r="BY53" s="3">
        <f t="shared" si="40"/>
        <v>91</v>
      </c>
      <c r="BZ53" s="3">
        <f t="shared" si="41"/>
        <v>6.0666666666666664</v>
      </c>
      <c r="CA53" s="13">
        <f t="shared" si="42"/>
        <v>6.0133333333333336</v>
      </c>
      <c r="CB53" s="7">
        <f t="shared" si="43"/>
        <v>9.5059412132582857</v>
      </c>
      <c r="CC53">
        <v>5</v>
      </c>
      <c r="CD53" s="3">
        <f t="shared" si="44"/>
        <v>0.33333333333333331</v>
      </c>
      <c r="CE53" s="7">
        <f t="shared" si="45"/>
        <v>6.6666666666666661</v>
      </c>
      <c r="CF53">
        <v>3.98</v>
      </c>
      <c r="CG53" s="7">
        <f t="shared" si="46"/>
        <v>4.08</v>
      </c>
      <c r="CH53">
        <v>1.31</v>
      </c>
      <c r="CI53" s="7">
        <f t="shared" si="47"/>
        <v>3.7999999999999989</v>
      </c>
      <c r="CJ53">
        <v>92</v>
      </c>
      <c r="CK53" s="3">
        <f t="shared" si="48"/>
        <v>6.1333333333333337</v>
      </c>
      <c r="CL53" s="7">
        <f t="shared" si="49"/>
        <v>7.041666666666667</v>
      </c>
      <c r="CM53">
        <v>0</v>
      </c>
      <c r="CN53" s="3">
        <f t="shared" si="50"/>
        <v>0</v>
      </c>
      <c r="CO53" s="7">
        <f t="shared" si="51"/>
        <v>0</v>
      </c>
    </row>
    <row r="54" spans="1:93" x14ac:dyDescent="0.25">
      <c r="A54" t="s">
        <v>350</v>
      </c>
      <c r="B54" s="7">
        <f t="shared" si="52"/>
        <v>30.399290893833964</v>
      </c>
      <c r="C54">
        <v>79</v>
      </c>
      <c r="D54">
        <v>393.2</v>
      </c>
      <c r="E54" s="3">
        <f t="shared" si="53"/>
        <v>393.66666666666663</v>
      </c>
      <c r="F54" s="3">
        <f t="shared" si="54"/>
        <v>4.9831223628691976</v>
      </c>
      <c r="G54" s="13">
        <f t="shared" si="55"/>
        <v>4.1966244725738395</v>
      </c>
      <c r="H54" s="7">
        <f t="shared" si="56"/>
        <v>7.4730250710491504</v>
      </c>
      <c r="I54">
        <v>27</v>
      </c>
      <c r="J54" s="3">
        <f t="shared" si="57"/>
        <v>0.34177215189873417</v>
      </c>
      <c r="K54" s="7">
        <f t="shared" si="58"/>
        <v>6.8354430379746836</v>
      </c>
      <c r="L54">
        <v>4.05</v>
      </c>
      <c r="M54" s="7">
        <f t="shared" si="59"/>
        <v>3.8000000000000007</v>
      </c>
      <c r="N54">
        <v>1.23</v>
      </c>
      <c r="O54" s="7">
        <f t="shared" si="60"/>
        <v>5.4</v>
      </c>
      <c r="P54">
        <v>459</v>
      </c>
      <c r="Q54" s="3">
        <f t="shared" si="61"/>
        <v>5.8101265822784809</v>
      </c>
      <c r="R54" s="7">
        <f t="shared" si="62"/>
        <v>6.6376582278481013</v>
      </c>
      <c r="S54">
        <v>1</v>
      </c>
      <c r="T54" s="3">
        <f t="shared" si="63"/>
        <v>1.2658227848101266E-2</v>
      </c>
      <c r="U54" s="7">
        <f t="shared" si="64"/>
        <v>0.25316455696202533</v>
      </c>
      <c r="X54" t="s">
        <v>388</v>
      </c>
      <c r="Y54" s="7">
        <f t="shared" si="65"/>
        <v>32.359420289855073</v>
      </c>
      <c r="Z54">
        <v>69</v>
      </c>
      <c r="AA54">
        <v>69</v>
      </c>
      <c r="AB54" s="3">
        <f t="shared" si="66"/>
        <v>69</v>
      </c>
      <c r="AC54" s="3">
        <f t="shared" si="67"/>
        <v>1</v>
      </c>
      <c r="AD54" s="13">
        <f t="shared" si="68"/>
        <v>1</v>
      </c>
      <c r="AE54" s="7">
        <f t="shared" si="69"/>
        <v>1</v>
      </c>
      <c r="AF54">
        <v>4</v>
      </c>
      <c r="AG54" s="3">
        <f t="shared" si="70"/>
        <v>5.7971014492753624E-2</v>
      </c>
      <c r="AH54" s="7">
        <f t="shared" si="71"/>
        <v>1.1594202898550725</v>
      </c>
      <c r="AI54">
        <v>2.2200000000000002</v>
      </c>
      <c r="AJ54" s="7">
        <f t="shared" si="72"/>
        <v>10</v>
      </c>
      <c r="AK54">
        <v>1.04</v>
      </c>
      <c r="AL54" s="7">
        <f t="shared" si="73"/>
        <v>9.1999999999999993</v>
      </c>
      <c r="AM54">
        <v>86</v>
      </c>
      <c r="AN54" s="3">
        <f t="shared" si="74"/>
        <v>1.2463768115942029</v>
      </c>
      <c r="AO54" s="7">
        <f t="shared" si="75"/>
        <v>1</v>
      </c>
      <c r="AP54">
        <v>38</v>
      </c>
      <c r="AQ54" s="3">
        <f t="shared" si="76"/>
        <v>0.55072463768115942</v>
      </c>
      <c r="AR54" s="7">
        <f t="shared" si="77"/>
        <v>10</v>
      </c>
      <c r="AW54" t="s">
        <v>304</v>
      </c>
      <c r="AX54" s="7">
        <f t="shared" si="26"/>
        <v>33.744534083802378</v>
      </c>
      <c r="AY54">
        <v>10</v>
      </c>
      <c r="AZ54">
        <v>48.2</v>
      </c>
      <c r="BA54" s="3">
        <f t="shared" si="27"/>
        <v>48.666666666666679</v>
      </c>
      <c r="BB54" s="3">
        <f t="shared" si="28"/>
        <v>4.866666666666668</v>
      </c>
      <c r="BC54" s="13">
        <f t="shared" si="29"/>
        <v>4.1733333333333338</v>
      </c>
      <c r="BD54" s="7">
        <f t="shared" si="30"/>
        <v>7.2545340838023789</v>
      </c>
      <c r="BE54">
        <v>6</v>
      </c>
      <c r="BF54" s="3">
        <f t="shared" si="31"/>
        <v>0.6</v>
      </c>
      <c r="BG54" s="7">
        <f t="shared" si="32"/>
        <v>10</v>
      </c>
      <c r="BH54">
        <v>4.4400000000000004</v>
      </c>
      <c r="BI54" s="7">
        <f t="shared" si="33"/>
        <v>2.2399999999999984</v>
      </c>
      <c r="BJ54">
        <v>1.1499999999999999</v>
      </c>
      <c r="BK54" s="7">
        <f t="shared" si="34"/>
        <v>7.0000000000000018</v>
      </c>
      <c r="BL54">
        <v>63</v>
      </c>
      <c r="BM54" s="3">
        <f t="shared" si="35"/>
        <v>6.3</v>
      </c>
      <c r="BN54" s="7">
        <f t="shared" si="36"/>
        <v>7.25</v>
      </c>
      <c r="BO54">
        <v>0</v>
      </c>
      <c r="BP54" s="3">
        <f>BO53/AY53</f>
        <v>0</v>
      </c>
      <c r="BQ54" s="7">
        <f>MAX(0,(MIN(10,(((BP55)/(0.5))*10))))</f>
        <v>0</v>
      </c>
      <c r="BU54" t="s">
        <v>329</v>
      </c>
      <c r="BV54" s="7">
        <f t="shared" si="39"/>
        <v>31.057940072839642</v>
      </c>
      <c r="BW54">
        <v>17</v>
      </c>
      <c r="BX54">
        <v>98</v>
      </c>
      <c r="BY54" s="3">
        <f t="shared" si="40"/>
        <v>98</v>
      </c>
      <c r="BZ54" s="3">
        <f t="shared" si="41"/>
        <v>5.7647058823529411</v>
      </c>
      <c r="CA54" s="13">
        <f t="shared" si="42"/>
        <v>5.1529411764705886</v>
      </c>
      <c r="CB54" s="7">
        <f t="shared" si="43"/>
        <v>8.9394106610749375</v>
      </c>
      <c r="CC54">
        <v>6</v>
      </c>
      <c r="CD54" s="3">
        <f t="shared" si="44"/>
        <v>0.35294117647058826</v>
      </c>
      <c r="CE54" s="7">
        <f t="shared" si="45"/>
        <v>7.0588235294117654</v>
      </c>
      <c r="CF54">
        <v>4.07</v>
      </c>
      <c r="CG54" s="7">
        <f t="shared" si="46"/>
        <v>3.7199999999999989</v>
      </c>
      <c r="CH54">
        <v>1.24</v>
      </c>
      <c r="CI54" s="7">
        <f t="shared" si="47"/>
        <v>5.2</v>
      </c>
      <c r="CJ54">
        <v>92</v>
      </c>
      <c r="CK54" s="3">
        <f t="shared" si="48"/>
        <v>5.4117647058823533</v>
      </c>
      <c r="CL54" s="7">
        <f t="shared" si="49"/>
        <v>6.139705882352942</v>
      </c>
      <c r="CM54">
        <v>0</v>
      </c>
      <c r="CN54" s="3">
        <f t="shared" si="50"/>
        <v>0</v>
      </c>
      <c r="CO54" s="7">
        <f t="shared" si="51"/>
        <v>0</v>
      </c>
    </row>
    <row r="55" spans="1:93" x14ac:dyDescent="0.25">
      <c r="A55" t="s">
        <v>388</v>
      </c>
      <c r="B55" s="7">
        <f t="shared" si="52"/>
        <v>30.345374449339207</v>
      </c>
      <c r="C55">
        <v>227</v>
      </c>
      <c r="D55">
        <v>228</v>
      </c>
      <c r="E55" s="3">
        <f t="shared" si="53"/>
        <v>228</v>
      </c>
      <c r="F55" s="3">
        <f t="shared" si="54"/>
        <v>1.0044052863436124</v>
      </c>
      <c r="G55" s="13">
        <f t="shared" si="55"/>
        <v>1.0008810572687226</v>
      </c>
      <c r="H55" s="7">
        <f t="shared" si="56"/>
        <v>1</v>
      </c>
      <c r="I55">
        <v>13</v>
      </c>
      <c r="J55" s="3">
        <f t="shared" si="57"/>
        <v>5.7268722466960353E-2</v>
      </c>
      <c r="K55" s="7">
        <f t="shared" si="58"/>
        <v>1.1453744493392071</v>
      </c>
      <c r="L55">
        <v>3</v>
      </c>
      <c r="M55" s="7">
        <f t="shared" si="59"/>
        <v>8</v>
      </c>
      <c r="N55">
        <v>1.04</v>
      </c>
      <c r="O55" s="7">
        <f t="shared" si="60"/>
        <v>9.1999999999999993</v>
      </c>
      <c r="P55">
        <v>281</v>
      </c>
      <c r="Q55" s="3">
        <f t="shared" si="61"/>
        <v>1.2378854625550662</v>
      </c>
      <c r="R55" s="7">
        <f t="shared" si="62"/>
        <v>1</v>
      </c>
      <c r="S55">
        <v>120</v>
      </c>
      <c r="T55" s="3">
        <f t="shared" si="63"/>
        <v>0.52863436123348018</v>
      </c>
      <c r="U55" s="7">
        <f t="shared" si="64"/>
        <v>10</v>
      </c>
      <c r="X55" t="s">
        <v>328</v>
      </c>
      <c r="Y55" s="7">
        <f t="shared" si="65"/>
        <v>32.226336382113821</v>
      </c>
      <c r="Z55">
        <v>32</v>
      </c>
      <c r="AA55">
        <v>179.1</v>
      </c>
      <c r="AB55" s="3">
        <f t="shared" si="66"/>
        <v>179.33333333333331</v>
      </c>
      <c r="AC55" s="3">
        <f t="shared" si="67"/>
        <v>5.6041666666666661</v>
      </c>
      <c r="AD55" s="13">
        <f t="shared" si="68"/>
        <v>5.1208333333333336</v>
      </c>
      <c r="AE55" s="7">
        <f t="shared" si="69"/>
        <v>8.6382113821138198</v>
      </c>
      <c r="AF55">
        <v>11</v>
      </c>
      <c r="AG55" s="3">
        <f t="shared" si="70"/>
        <v>0.34375</v>
      </c>
      <c r="AH55" s="7">
        <f t="shared" si="71"/>
        <v>6.875</v>
      </c>
      <c r="AI55">
        <v>3.91</v>
      </c>
      <c r="AJ55" s="7">
        <f t="shared" si="72"/>
        <v>4.3599999999999994</v>
      </c>
      <c r="AK55">
        <v>1.23</v>
      </c>
      <c r="AL55" s="7">
        <f t="shared" si="73"/>
        <v>5.4</v>
      </c>
      <c r="AM55">
        <v>194</v>
      </c>
      <c r="AN55" s="3">
        <f t="shared" si="74"/>
        <v>6.0625</v>
      </c>
      <c r="AO55" s="7">
        <f t="shared" si="75"/>
        <v>6.953125</v>
      </c>
      <c r="AP55">
        <v>0</v>
      </c>
      <c r="AQ55" s="3">
        <f t="shared" si="76"/>
        <v>0</v>
      </c>
      <c r="AR55" s="7">
        <f t="shared" si="77"/>
        <v>0</v>
      </c>
      <c r="AW55" t="s">
        <v>428</v>
      </c>
      <c r="AX55" s="7">
        <f t="shared" si="26"/>
        <v>33.688727329580985</v>
      </c>
      <c r="AY55">
        <v>15</v>
      </c>
      <c r="AZ55">
        <v>84</v>
      </c>
      <c r="BA55" s="3">
        <f t="shared" si="27"/>
        <v>84</v>
      </c>
      <c r="BB55" s="3">
        <f t="shared" si="28"/>
        <v>5.6</v>
      </c>
      <c r="BC55" s="13">
        <f t="shared" si="29"/>
        <v>5.12</v>
      </c>
      <c r="BD55" s="7">
        <f t="shared" si="30"/>
        <v>8.6303939962476548</v>
      </c>
      <c r="BE55">
        <v>5</v>
      </c>
      <c r="BF55" s="3">
        <f t="shared" si="31"/>
        <v>0.33333333333333331</v>
      </c>
      <c r="BG55" s="7">
        <f t="shared" si="32"/>
        <v>6.6666666666666661</v>
      </c>
      <c r="BH55">
        <v>3.75</v>
      </c>
      <c r="BI55" s="7">
        <f t="shared" si="33"/>
        <v>5</v>
      </c>
      <c r="BJ55">
        <v>1.17</v>
      </c>
      <c r="BK55" s="7">
        <f t="shared" si="34"/>
        <v>6.6000000000000014</v>
      </c>
      <c r="BL55">
        <v>89</v>
      </c>
      <c r="BM55" s="3">
        <f t="shared" si="35"/>
        <v>5.9333333333333336</v>
      </c>
      <c r="BN55" s="7">
        <f t="shared" si="36"/>
        <v>6.791666666666667</v>
      </c>
      <c r="BO55">
        <v>0</v>
      </c>
      <c r="BP55" s="3">
        <f t="shared" ref="BP55:BP76" si="80">BO55/AY55</f>
        <v>0</v>
      </c>
      <c r="BQ55" s="7">
        <f t="shared" ref="BQ55:BQ76" si="81">MAX(0,(MIN(10,(((BP55)/(0.5))*10))))</f>
        <v>0</v>
      </c>
      <c r="BU55" t="s">
        <v>327</v>
      </c>
      <c r="BV55" s="7">
        <f t="shared" si="39"/>
        <v>31.048069887429641</v>
      </c>
      <c r="BW55">
        <v>16</v>
      </c>
      <c r="BX55">
        <v>92</v>
      </c>
      <c r="BY55" s="3">
        <f t="shared" si="40"/>
        <v>92</v>
      </c>
      <c r="BZ55" s="3">
        <f t="shared" si="41"/>
        <v>5.75</v>
      </c>
      <c r="CA55" s="13">
        <f t="shared" si="42"/>
        <v>5.15</v>
      </c>
      <c r="CB55" s="7">
        <f t="shared" si="43"/>
        <v>8.9118198874296439</v>
      </c>
      <c r="CC55">
        <v>5</v>
      </c>
      <c r="CD55" s="3">
        <f t="shared" si="44"/>
        <v>0.3125</v>
      </c>
      <c r="CE55" s="7">
        <f t="shared" si="45"/>
        <v>6.25</v>
      </c>
      <c r="CF55">
        <v>3.98</v>
      </c>
      <c r="CG55" s="7">
        <f t="shared" si="46"/>
        <v>4.08</v>
      </c>
      <c r="CH55">
        <v>1.23</v>
      </c>
      <c r="CI55" s="7">
        <f t="shared" si="47"/>
        <v>5.4</v>
      </c>
      <c r="CJ55">
        <v>90</v>
      </c>
      <c r="CK55" s="3">
        <f t="shared" si="48"/>
        <v>5.625</v>
      </c>
      <c r="CL55" s="7">
        <f t="shared" si="49"/>
        <v>6.40625</v>
      </c>
      <c r="CM55">
        <v>0</v>
      </c>
      <c r="CN55" s="3">
        <f t="shared" si="50"/>
        <v>0</v>
      </c>
      <c r="CO55" s="7">
        <f t="shared" si="51"/>
        <v>0</v>
      </c>
    </row>
    <row r="56" spans="1:93" x14ac:dyDescent="0.25">
      <c r="A56" t="s">
        <v>382</v>
      </c>
      <c r="B56" s="7">
        <f t="shared" si="52"/>
        <v>30.074947089947095</v>
      </c>
      <c r="C56">
        <v>189</v>
      </c>
      <c r="D56">
        <v>176.1</v>
      </c>
      <c r="E56" s="3">
        <f t="shared" si="53"/>
        <v>176.33333333333331</v>
      </c>
      <c r="F56" s="3">
        <f t="shared" si="54"/>
        <v>0.93298059964726621</v>
      </c>
      <c r="G56" s="13">
        <f t="shared" si="55"/>
        <v>0.18659611992945324</v>
      </c>
      <c r="H56" s="7">
        <f t="shared" si="56"/>
        <v>1</v>
      </c>
      <c r="I56">
        <v>13</v>
      </c>
      <c r="J56" s="3">
        <f t="shared" si="57"/>
        <v>6.8783068783068779E-2</v>
      </c>
      <c r="K56" s="7">
        <f t="shared" si="58"/>
        <v>1.3756613756613756</v>
      </c>
      <c r="L56">
        <v>2.71</v>
      </c>
      <c r="M56" s="7">
        <f t="shared" si="59"/>
        <v>9.16</v>
      </c>
      <c r="N56">
        <v>1.1399999999999999</v>
      </c>
      <c r="O56" s="7">
        <f t="shared" si="60"/>
        <v>7.200000000000002</v>
      </c>
      <c r="P56">
        <v>297</v>
      </c>
      <c r="Q56" s="3">
        <f t="shared" si="61"/>
        <v>1.5714285714285714</v>
      </c>
      <c r="R56" s="7">
        <f t="shared" si="62"/>
        <v>1.3392857142857142</v>
      </c>
      <c r="S56">
        <v>102</v>
      </c>
      <c r="T56" s="3">
        <f t="shared" si="63"/>
        <v>0.53968253968253965</v>
      </c>
      <c r="U56" s="7">
        <f t="shared" si="64"/>
        <v>10</v>
      </c>
      <c r="X56" t="s">
        <v>420</v>
      </c>
      <c r="Y56" s="7">
        <f t="shared" si="65"/>
        <v>32.190758360880309</v>
      </c>
      <c r="Z56">
        <v>21</v>
      </c>
      <c r="AA56">
        <v>111.1</v>
      </c>
      <c r="AB56" s="3">
        <f t="shared" si="66"/>
        <v>111.33333333333331</v>
      </c>
      <c r="AC56" s="3">
        <f t="shared" si="67"/>
        <v>5.3015873015873005</v>
      </c>
      <c r="AD56" s="13">
        <f t="shared" si="68"/>
        <v>5.0603174603174601</v>
      </c>
      <c r="AE56" s="7">
        <f t="shared" si="69"/>
        <v>8.0705202656422141</v>
      </c>
      <c r="AF56">
        <v>8</v>
      </c>
      <c r="AG56" s="3">
        <f t="shared" si="70"/>
        <v>0.38095238095238093</v>
      </c>
      <c r="AH56" s="7">
        <f t="shared" si="71"/>
        <v>7.6190476190476186</v>
      </c>
      <c r="AI56">
        <v>3.8</v>
      </c>
      <c r="AJ56" s="7">
        <f t="shared" si="72"/>
        <v>4.8000000000000007</v>
      </c>
      <c r="AK56">
        <v>1.22</v>
      </c>
      <c r="AL56" s="7">
        <f t="shared" si="73"/>
        <v>5.6000000000000005</v>
      </c>
      <c r="AM56">
        <v>113</v>
      </c>
      <c r="AN56" s="3">
        <f t="shared" si="74"/>
        <v>5.3809523809523814</v>
      </c>
      <c r="AO56" s="7">
        <f t="shared" si="75"/>
        <v>6.1011904761904763</v>
      </c>
      <c r="AP56">
        <v>0</v>
      </c>
      <c r="AQ56" s="3">
        <f t="shared" si="76"/>
        <v>0</v>
      </c>
      <c r="AR56" s="7">
        <f t="shared" si="77"/>
        <v>0</v>
      </c>
      <c r="AW56" t="s">
        <v>362</v>
      </c>
      <c r="AX56" s="7">
        <f t="shared" si="26"/>
        <v>33.660809099437145</v>
      </c>
      <c r="AY56">
        <v>16</v>
      </c>
      <c r="AZ56">
        <v>91</v>
      </c>
      <c r="BA56" s="3">
        <f t="shared" si="27"/>
        <v>91</v>
      </c>
      <c r="BB56" s="3">
        <f t="shared" si="28"/>
        <v>5.6875</v>
      </c>
      <c r="BC56" s="13">
        <f t="shared" si="29"/>
        <v>5.1375000000000002</v>
      </c>
      <c r="BD56" s="7">
        <f t="shared" si="30"/>
        <v>8.7945590994371479</v>
      </c>
      <c r="BE56">
        <v>7</v>
      </c>
      <c r="BF56" s="3">
        <f t="shared" si="31"/>
        <v>0.4375</v>
      </c>
      <c r="BG56" s="7">
        <f t="shared" si="32"/>
        <v>8.75</v>
      </c>
      <c r="BH56">
        <v>3.46</v>
      </c>
      <c r="BI56" s="7">
        <f t="shared" si="33"/>
        <v>6.16</v>
      </c>
      <c r="BJ56">
        <v>1.26</v>
      </c>
      <c r="BK56" s="7">
        <f t="shared" si="34"/>
        <v>4.8</v>
      </c>
      <c r="BL56">
        <v>74</v>
      </c>
      <c r="BM56" s="3">
        <f t="shared" si="35"/>
        <v>4.625</v>
      </c>
      <c r="BN56" s="7">
        <f t="shared" si="36"/>
        <v>5.15625</v>
      </c>
      <c r="BO56">
        <v>0</v>
      </c>
      <c r="BP56" s="3">
        <f t="shared" si="80"/>
        <v>0</v>
      </c>
      <c r="BQ56" s="7">
        <f t="shared" si="81"/>
        <v>0</v>
      </c>
      <c r="BU56" t="s">
        <v>372</v>
      </c>
      <c r="BV56" s="7">
        <f t="shared" si="39"/>
        <v>30.904134753338482</v>
      </c>
      <c r="BW56">
        <v>17</v>
      </c>
      <c r="BX56">
        <v>94</v>
      </c>
      <c r="BY56" s="3">
        <f t="shared" si="40"/>
        <v>94</v>
      </c>
      <c r="BZ56" s="3">
        <f t="shared" si="41"/>
        <v>5.5294117647058822</v>
      </c>
      <c r="CA56" s="13">
        <f t="shared" si="42"/>
        <v>5.1058823529411761</v>
      </c>
      <c r="CB56" s="7">
        <f t="shared" si="43"/>
        <v>8.4979582827502469</v>
      </c>
      <c r="CC56">
        <v>6</v>
      </c>
      <c r="CD56" s="3">
        <f t="shared" si="44"/>
        <v>0.35294117647058826</v>
      </c>
      <c r="CE56" s="7">
        <f t="shared" si="45"/>
        <v>7.0588235294117654</v>
      </c>
      <c r="CF56">
        <v>3.94</v>
      </c>
      <c r="CG56" s="7">
        <f t="shared" si="46"/>
        <v>4.24</v>
      </c>
      <c r="CH56">
        <v>1.27</v>
      </c>
      <c r="CI56" s="7">
        <f t="shared" si="47"/>
        <v>4.5999999999999996</v>
      </c>
      <c r="CJ56">
        <v>97</v>
      </c>
      <c r="CK56" s="3">
        <f t="shared" si="48"/>
        <v>5.7058823529411766</v>
      </c>
      <c r="CL56" s="7">
        <f t="shared" si="49"/>
        <v>6.507352941176471</v>
      </c>
      <c r="CM56">
        <v>0</v>
      </c>
      <c r="CN56" s="3">
        <f t="shared" si="50"/>
        <v>0</v>
      </c>
      <c r="CO56" s="7">
        <f t="shared" si="51"/>
        <v>0</v>
      </c>
    </row>
    <row r="57" spans="1:93" x14ac:dyDescent="0.25">
      <c r="A57" t="s">
        <v>387</v>
      </c>
      <c r="B57" s="7">
        <f t="shared" si="52"/>
        <v>29.969524886877828</v>
      </c>
      <c r="C57">
        <v>221</v>
      </c>
      <c r="D57">
        <v>232</v>
      </c>
      <c r="E57" s="3">
        <f t="shared" si="53"/>
        <v>232</v>
      </c>
      <c r="F57" s="3">
        <f t="shared" si="54"/>
        <v>1.0497737556561086</v>
      </c>
      <c r="G57" s="13">
        <f t="shared" si="55"/>
        <v>1.0099547511312217</v>
      </c>
      <c r="H57" s="7">
        <f t="shared" si="56"/>
        <v>1</v>
      </c>
      <c r="I57">
        <v>16</v>
      </c>
      <c r="J57" s="3">
        <f t="shared" si="57"/>
        <v>7.2398190045248875E-2</v>
      </c>
      <c r="K57" s="7">
        <f t="shared" si="58"/>
        <v>1.4479638009049776</v>
      </c>
      <c r="L57">
        <v>2.99</v>
      </c>
      <c r="M57" s="7">
        <f t="shared" si="59"/>
        <v>8.0399999999999991</v>
      </c>
      <c r="N57">
        <v>1.06</v>
      </c>
      <c r="O57" s="7">
        <f t="shared" si="60"/>
        <v>8.7999999999999989</v>
      </c>
      <c r="P57">
        <v>303</v>
      </c>
      <c r="Q57" s="3">
        <f t="shared" si="61"/>
        <v>1.3710407239819005</v>
      </c>
      <c r="R57" s="7">
        <f t="shared" si="62"/>
        <v>1.0888009049773757</v>
      </c>
      <c r="S57">
        <v>106</v>
      </c>
      <c r="T57" s="3">
        <f t="shared" si="63"/>
        <v>0.47963800904977377</v>
      </c>
      <c r="U57" s="7">
        <f t="shared" si="64"/>
        <v>9.5927601809954748</v>
      </c>
      <c r="X57" t="s">
        <v>438</v>
      </c>
      <c r="Y57" s="7">
        <f t="shared" si="65"/>
        <v>32.087741935483869</v>
      </c>
      <c r="Z57">
        <v>62</v>
      </c>
      <c r="AA57">
        <v>59.2</v>
      </c>
      <c r="AB57" s="3">
        <f t="shared" si="66"/>
        <v>59.666666666666679</v>
      </c>
      <c r="AC57" s="3">
        <f t="shared" si="67"/>
        <v>0.96236559139784961</v>
      </c>
      <c r="AD57" s="13">
        <f t="shared" si="68"/>
        <v>0.19247311827956992</v>
      </c>
      <c r="AE57" s="7">
        <f t="shared" si="69"/>
        <v>1</v>
      </c>
      <c r="AF57">
        <v>3</v>
      </c>
      <c r="AG57" s="3">
        <f t="shared" si="70"/>
        <v>4.8387096774193547E-2</v>
      </c>
      <c r="AH57" s="7">
        <f t="shared" si="71"/>
        <v>0.967741935483871</v>
      </c>
      <c r="AI57">
        <v>2.72</v>
      </c>
      <c r="AJ57" s="7">
        <f t="shared" si="72"/>
        <v>9.1199999999999992</v>
      </c>
      <c r="AK57">
        <v>0.91</v>
      </c>
      <c r="AL57" s="7">
        <f t="shared" si="73"/>
        <v>10</v>
      </c>
      <c r="AM57">
        <v>58</v>
      </c>
      <c r="AN57" s="3">
        <f t="shared" si="74"/>
        <v>0.93548387096774188</v>
      </c>
      <c r="AO57" s="7">
        <f t="shared" si="75"/>
        <v>1</v>
      </c>
      <c r="AP57">
        <v>31</v>
      </c>
      <c r="AQ57" s="3">
        <f t="shared" si="76"/>
        <v>0.5</v>
      </c>
      <c r="AR57" s="7">
        <f t="shared" si="77"/>
        <v>10</v>
      </c>
      <c r="AW57" t="s">
        <v>456</v>
      </c>
      <c r="AX57" s="7">
        <f t="shared" si="26"/>
        <v>33.564494996873044</v>
      </c>
      <c r="AY57">
        <v>12</v>
      </c>
      <c r="AZ57">
        <v>58</v>
      </c>
      <c r="BA57" s="3">
        <f t="shared" si="27"/>
        <v>58</v>
      </c>
      <c r="BB57" s="3">
        <f t="shared" si="28"/>
        <v>4.833333333333333</v>
      </c>
      <c r="BC57" s="13">
        <f t="shared" si="29"/>
        <v>4.166666666666667</v>
      </c>
      <c r="BD57" s="7">
        <f t="shared" si="30"/>
        <v>7.1919949968730448</v>
      </c>
      <c r="BE57">
        <v>5</v>
      </c>
      <c r="BF57" s="3">
        <f t="shared" si="31"/>
        <v>0.41666666666666669</v>
      </c>
      <c r="BG57" s="7">
        <f t="shared" si="32"/>
        <v>8.3333333333333339</v>
      </c>
      <c r="BH57">
        <v>3.41</v>
      </c>
      <c r="BI57" s="7">
        <f t="shared" si="33"/>
        <v>6.3599999999999994</v>
      </c>
      <c r="BJ57">
        <v>1.1399999999999999</v>
      </c>
      <c r="BK57" s="7">
        <f t="shared" si="34"/>
        <v>7.200000000000002</v>
      </c>
      <c r="BL57">
        <v>49</v>
      </c>
      <c r="BM57" s="3">
        <f t="shared" si="35"/>
        <v>4.083333333333333</v>
      </c>
      <c r="BN57" s="7">
        <f t="shared" si="36"/>
        <v>4.4791666666666661</v>
      </c>
      <c r="BO57">
        <v>0</v>
      </c>
      <c r="BP57" s="3">
        <f t="shared" si="80"/>
        <v>0</v>
      </c>
      <c r="BQ57" s="7">
        <f t="shared" si="81"/>
        <v>0</v>
      </c>
      <c r="BU57" t="s">
        <v>455</v>
      </c>
      <c r="BV57" s="7">
        <f t="shared" si="39"/>
        <v>30.692217010631648</v>
      </c>
      <c r="BW57">
        <v>15</v>
      </c>
      <c r="BX57">
        <v>86</v>
      </c>
      <c r="BY57" s="3">
        <f t="shared" si="40"/>
        <v>86</v>
      </c>
      <c r="BZ57" s="3">
        <f t="shared" si="41"/>
        <v>5.7333333333333334</v>
      </c>
      <c r="CA57" s="13">
        <f t="shared" si="42"/>
        <v>5.1466666666666665</v>
      </c>
      <c r="CB57" s="7">
        <f t="shared" si="43"/>
        <v>8.8805503439649787</v>
      </c>
      <c r="CC57">
        <v>5</v>
      </c>
      <c r="CD57" s="3">
        <f t="shared" si="44"/>
        <v>0.33333333333333331</v>
      </c>
      <c r="CE57" s="7">
        <f t="shared" si="45"/>
        <v>6.6666666666666661</v>
      </c>
      <c r="CF57">
        <v>4.2699999999999996</v>
      </c>
      <c r="CG57" s="7">
        <f t="shared" si="46"/>
        <v>2.9200000000000017</v>
      </c>
      <c r="CH57">
        <v>1.22</v>
      </c>
      <c r="CI57" s="7">
        <f t="shared" si="47"/>
        <v>5.6000000000000005</v>
      </c>
      <c r="CJ57">
        <v>87</v>
      </c>
      <c r="CK57" s="3">
        <f t="shared" si="48"/>
        <v>5.8</v>
      </c>
      <c r="CL57" s="7">
        <f t="shared" si="49"/>
        <v>6.625</v>
      </c>
      <c r="CM57">
        <v>0</v>
      </c>
      <c r="CN57" s="3">
        <f t="shared" si="50"/>
        <v>0</v>
      </c>
      <c r="CO57" s="7">
        <f t="shared" si="51"/>
        <v>0</v>
      </c>
    </row>
    <row r="58" spans="1:93" x14ac:dyDescent="0.25">
      <c r="A58" t="s">
        <v>338</v>
      </c>
      <c r="B58" s="7">
        <f t="shared" si="52"/>
        <v>29.649439281560323</v>
      </c>
      <c r="C58">
        <v>107</v>
      </c>
      <c r="D58">
        <v>537.20000000000005</v>
      </c>
      <c r="E58" s="3">
        <f t="shared" si="53"/>
        <v>537.66666666666686</v>
      </c>
      <c r="F58" s="3">
        <f t="shared" si="54"/>
        <v>5.0249221183800641</v>
      </c>
      <c r="G58" s="13">
        <f t="shared" si="55"/>
        <v>5.0049844236760128</v>
      </c>
      <c r="H58" s="7">
        <f t="shared" si="56"/>
        <v>7.5514486273547163</v>
      </c>
      <c r="I58">
        <v>30</v>
      </c>
      <c r="J58" s="3">
        <f t="shared" si="57"/>
        <v>0.28037383177570091</v>
      </c>
      <c r="K58" s="7">
        <f t="shared" si="58"/>
        <v>5.6074766355140184</v>
      </c>
      <c r="L58">
        <v>3.83</v>
      </c>
      <c r="M58" s="7">
        <f t="shared" si="59"/>
        <v>4.68</v>
      </c>
      <c r="N58">
        <v>1.21</v>
      </c>
      <c r="O58" s="7">
        <f t="shared" si="60"/>
        <v>5.8000000000000007</v>
      </c>
      <c r="P58">
        <v>568</v>
      </c>
      <c r="Q58" s="3">
        <f t="shared" si="61"/>
        <v>5.3084112149532707</v>
      </c>
      <c r="R58" s="7">
        <f t="shared" si="62"/>
        <v>6.0105140186915884</v>
      </c>
      <c r="S58">
        <v>0</v>
      </c>
      <c r="T58" s="3">
        <f t="shared" si="63"/>
        <v>0</v>
      </c>
      <c r="U58" s="7">
        <f t="shared" si="64"/>
        <v>0</v>
      </c>
      <c r="X58" t="s">
        <v>380</v>
      </c>
      <c r="Y58" s="7">
        <f t="shared" si="65"/>
        <v>31.6875</v>
      </c>
      <c r="Z58">
        <v>64</v>
      </c>
      <c r="AA58">
        <v>64</v>
      </c>
      <c r="AB58" s="3">
        <f t="shared" si="66"/>
        <v>64</v>
      </c>
      <c r="AC58" s="3">
        <f t="shared" si="67"/>
        <v>1</v>
      </c>
      <c r="AD58" s="13">
        <f t="shared" si="68"/>
        <v>1</v>
      </c>
      <c r="AE58" s="7">
        <f t="shared" si="69"/>
        <v>1</v>
      </c>
      <c r="AF58">
        <v>5</v>
      </c>
      <c r="AG58" s="3">
        <f t="shared" si="70"/>
        <v>7.8125E-2</v>
      </c>
      <c r="AH58" s="7">
        <f t="shared" si="71"/>
        <v>1.5625</v>
      </c>
      <c r="AI58">
        <v>2.25</v>
      </c>
      <c r="AJ58" s="7">
        <f t="shared" si="72"/>
        <v>10</v>
      </c>
      <c r="AK58">
        <v>0.97</v>
      </c>
      <c r="AL58" s="7">
        <f t="shared" si="73"/>
        <v>10</v>
      </c>
      <c r="AM58">
        <v>81</v>
      </c>
      <c r="AN58" s="3">
        <f t="shared" si="74"/>
        <v>1.265625</v>
      </c>
      <c r="AO58" s="7">
        <f t="shared" si="75"/>
        <v>1</v>
      </c>
      <c r="AP58">
        <v>26</v>
      </c>
      <c r="AQ58" s="3">
        <f t="shared" si="76"/>
        <v>0.40625</v>
      </c>
      <c r="AR58" s="7">
        <f t="shared" si="77"/>
        <v>8.125</v>
      </c>
      <c r="AW58" t="s">
        <v>437</v>
      </c>
      <c r="AX58" s="7">
        <f t="shared" si="26"/>
        <v>33.376627356383452</v>
      </c>
      <c r="AY58">
        <v>14</v>
      </c>
      <c r="AZ58">
        <v>80.099999999999994</v>
      </c>
      <c r="BA58" s="3">
        <f t="shared" si="27"/>
        <v>80.333333333333314</v>
      </c>
      <c r="BB58" s="3">
        <f t="shared" si="28"/>
        <v>5.7380952380952364</v>
      </c>
      <c r="BC58" s="13">
        <f t="shared" si="29"/>
        <v>5.1476190476190471</v>
      </c>
      <c r="BD58" s="7">
        <f t="shared" si="30"/>
        <v>8.8894844992405933</v>
      </c>
      <c r="BE58">
        <v>4</v>
      </c>
      <c r="BF58" s="3">
        <f t="shared" si="31"/>
        <v>0.2857142857142857</v>
      </c>
      <c r="BG58" s="7">
        <f t="shared" si="32"/>
        <v>5.7142857142857135</v>
      </c>
      <c r="BH58">
        <v>4.03</v>
      </c>
      <c r="BI58" s="7">
        <f t="shared" si="33"/>
        <v>3.879999999999999</v>
      </c>
      <c r="BJ58">
        <v>1.05</v>
      </c>
      <c r="BK58" s="7">
        <f t="shared" si="34"/>
        <v>9</v>
      </c>
      <c r="BL58">
        <v>73</v>
      </c>
      <c r="BM58" s="3">
        <f t="shared" si="35"/>
        <v>5.2142857142857144</v>
      </c>
      <c r="BN58" s="7">
        <f t="shared" si="36"/>
        <v>5.8928571428571432</v>
      </c>
      <c r="BO58">
        <v>0</v>
      </c>
      <c r="BP58" s="3">
        <f t="shared" si="80"/>
        <v>0</v>
      </c>
      <c r="BQ58" s="7">
        <f t="shared" si="81"/>
        <v>0</v>
      </c>
      <c r="BU58" t="s">
        <v>353</v>
      </c>
      <c r="BV58" s="7">
        <f t="shared" si="39"/>
        <v>30.65162445278299</v>
      </c>
      <c r="BW58">
        <v>12</v>
      </c>
      <c r="BX58">
        <v>67</v>
      </c>
      <c r="BY58" s="3">
        <f t="shared" si="40"/>
        <v>67</v>
      </c>
      <c r="BZ58" s="3">
        <f t="shared" si="41"/>
        <v>5.583333333333333</v>
      </c>
      <c r="CA58" s="13">
        <f t="shared" si="42"/>
        <v>5.1166666666666663</v>
      </c>
      <c r="CB58" s="7">
        <f t="shared" si="43"/>
        <v>8.5991244527829895</v>
      </c>
      <c r="CC58">
        <v>4</v>
      </c>
      <c r="CD58" s="3">
        <f t="shared" si="44"/>
        <v>0.33333333333333331</v>
      </c>
      <c r="CE58" s="7">
        <f t="shared" si="45"/>
        <v>6.6666666666666661</v>
      </c>
      <c r="CF58">
        <v>3.84</v>
      </c>
      <c r="CG58" s="7">
        <f t="shared" si="46"/>
        <v>4.6400000000000006</v>
      </c>
      <c r="CH58">
        <v>1.27</v>
      </c>
      <c r="CI58" s="7">
        <f t="shared" si="47"/>
        <v>4.5999999999999996</v>
      </c>
      <c r="CJ58">
        <v>65</v>
      </c>
      <c r="CK58" s="3">
        <f t="shared" si="48"/>
        <v>5.416666666666667</v>
      </c>
      <c r="CL58" s="7">
        <f t="shared" si="49"/>
        <v>6.1458333333333339</v>
      </c>
      <c r="CM58">
        <v>0</v>
      </c>
      <c r="CN58" s="3">
        <f t="shared" si="50"/>
        <v>0</v>
      </c>
      <c r="CO58" s="7">
        <f t="shared" si="51"/>
        <v>0</v>
      </c>
    </row>
    <row r="59" spans="1:93" x14ac:dyDescent="0.25">
      <c r="A59" t="s">
        <v>343</v>
      </c>
      <c r="B59" s="7">
        <f t="shared" si="52"/>
        <v>29.513086825099023</v>
      </c>
      <c r="C59">
        <v>108</v>
      </c>
      <c r="D59">
        <v>452</v>
      </c>
      <c r="E59" s="3">
        <f t="shared" si="53"/>
        <v>452</v>
      </c>
      <c r="F59" s="3">
        <f t="shared" si="54"/>
        <v>4.1851851851851851</v>
      </c>
      <c r="G59" s="13">
        <f t="shared" si="55"/>
        <v>4.0370370370370372</v>
      </c>
      <c r="H59" s="7">
        <f t="shared" si="56"/>
        <v>5.9759571954693902</v>
      </c>
      <c r="I59">
        <v>30</v>
      </c>
      <c r="J59" s="3">
        <f t="shared" si="57"/>
        <v>0.27777777777777779</v>
      </c>
      <c r="K59" s="7">
        <f t="shared" si="58"/>
        <v>5.5555555555555554</v>
      </c>
      <c r="L59">
        <v>3.92</v>
      </c>
      <c r="M59" s="7">
        <f t="shared" si="59"/>
        <v>4.32</v>
      </c>
      <c r="N59">
        <v>1.1299999999999999</v>
      </c>
      <c r="O59" s="7">
        <f t="shared" si="60"/>
        <v>7.4000000000000021</v>
      </c>
      <c r="P59">
        <v>515</v>
      </c>
      <c r="Q59" s="3">
        <f t="shared" si="61"/>
        <v>4.7685185185185182</v>
      </c>
      <c r="R59" s="7">
        <f t="shared" si="62"/>
        <v>5.3356481481481479</v>
      </c>
      <c r="S59">
        <v>5</v>
      </c>
      <c r="T59" s="3">
        <f t="shared" si="63"/>
        <v>4.6296296296296294E-2</v>
      </c>
      <c r="U59" s="7">
        <f t="shared" si="64"/>
        <v>0.92592592592592582</v>
      </c>
      <c r="X59" t="s">
        <v>320</v>
      </c>
      <c r="Y59" s="7">
        <f t="shared" si="65"/>
        <v>31.307322740775483</v>
      </c>
      <c r="Z59">
        <v>32</v>
      </c>
      <c r="AA59">
        <v>180.2</v>
      </c>
      <c r="AB59" s="3">
        <f t="shared" si="66"/>
        <v>180.66666666666663</v>
      </c>
      <c r="AC59" s="3">
        <f t="shared" si="67"/>
        <v>5.6458333333333321</v>
      </c>
      <c r="AD59" s="13">
        <f t="shared" si="68"/>
        <v>5.1291666666666664</v>
      </c>
      <c r="AE59" s="7">
        <f t="shared" si="69"/>
        <v>8.716385240775482</v>
      </c>
      <c r="AF59">
        <v>9</v>
      </c>
      <c r="AG59" s="3">
        <f t="shared" si="70"/>
        <v>0.28125</v>
      </c>
      <c r="AH59" s="7">
        <f t="shared" si="71"/>
        <v>5.625</v>
      </c>
      <c r="AI59">
        <v>4.63</v>
      </c>
      <c r="AJ59" s="7">
        <f t="shared" si="72"/>
        <v>1.4800000000000004</v>
      </c>
      <c r="AK59">
        <v>1.1299999999999999</v>
      </c>
      <c r="AL59" s="7">
        <f t="shared" si="73"/>
        <v>7.4000000000000021</v>
      </c>
      <c r="AM59">
        <v>223</v>
      </c>
      <c r="AN59" s="3">
        <f t="shared" si="74"/>
        <v>6.96875</v>
      </c>
      <c r="AO59" s="7">
        <f t="shared" si="75"/>
        <v>8.0859375</v>
      </c>
      <c r="AP59">
        <v>0</v>
      </c>
      <c r="AQ59" s="3">
        <f t="shared" si="76"/>
        <v>0</v>
      </c>
      <c r="AR59" s="7">
        <f t="shared" si="77"/>
        <v>0</v>
      </c>
      <c r="AW59" t="s">
        <v>448</v>
      </c>
      <c r="AX59" s="7">
        <f t="shared" si="26"/>
        <v>33.373808630393995</v>
      </c>
      <c r="AY59">
        <v>14</v>
      </c>
      <c r="AZ59">
        <v>68</v>
      </c>
      <c r="BA59" s="3">
        <f t="shared" si="27"/>
        <v>68</v>
      </c>
      <c r="BB59" s="3">
        <f t="shared" si="28"/>
        <v>4.8571428571428568</v>
      </c>
      <c r="BC59" s="13">
        <f t="shared" si="29"/>
        <v>4.1714285714285717</v>
      </c>
      <c r="BD59" s="7">
        <f t="shared" si="30"/>
        <v>7.2366657732511381</v>
      </c>
      <c r="BE59">
        <v>2</v>
      </c>
      <c r="BF59" s="3">
        <f t="shared" si="31"/>
        <v>0.14285714285714285</v>
      </c>
      <c r="BG59" s="7">
        <f t="shared" si="32"/>
        <v>2.8571428571428568</v>
      </c>
      <c r="BH59">
        <v>2.78</v>
      </c>
      <c r="BI59" s="7">
        <f t="shared" si="33"/>
        <v>8.8800000000000008</v>
      </c>
      <c r="BJ59">
        <v>1.03</v>
      </c>
      <c r="BK59" s="7">
        <f t="shared" si="34"/>
        <v>9.3999999999999986</v>
      </c>
      <c r="BL59">
        <v>63</v>
      </c>
      <c r="BM59" s="3">
        <f t="shared" si="35"/>
        <v>4.5</v>
      </c>
      <c r="BN59" s="7">
        <f t="shared" si="36"/>
        <v>5</v>
      </c>
      <c r="BO59">
        <v>0</v>
      </c>
      <c r="BP59" s="3">
        <f t="shared" si="80"/>
        <v>0</v>
      </c>
      <c r="BQ59" s="7">
        <f t="shared" si="81"/>
        <v>0</v>
      </c>
      <c r="BU59" t="s">
        <v>452</v>
      </c>
      <c r="BV59" s="7">
        <f t="shared" si="39"/>
        <v>30.552944250871079</v>
      </c>
      <c r="BW59">
        <v>14</v>
      </c>
      <c r="BX59">
        <v>79</v>
      </c>
      <c r="BY59" s="3">
        <f t="shared" si="40"/>
        <v>79</v>
      </c>
      <c r="BZ59" s="3">
        <f t="shared" si="41"/>
        <v>5.6428571428571432</v>
      </c>
      <c r="CA59" s="13">
        <f t="shared" si="42"/>
        <v>5.128571428571429</v>
      </c>
      <c r="CB59" s="7">
        <f t="shared" si="43"/>
        <v>8.7108013937282234</v>
      </c>
      <c r="CC59">
        <v>5</v>
      </c>
      <c r="CD59" s="3">
        <f t="shared" si="44"/>
        <v>0.35714285714285715</v>
      </c>
      <c r="CE59" s="7">
        <f t="shared" si="45"/>
        <v>7.1428571428571432</v>
      </c>
      <c r="CF59">
        <v>3.81</v>
      </c>
      <c r="CG59" s="7">
        <f t="shared" si="46"/>
        <v>4.76</v>
      </c>
      <c r="CH59">
        <v>1.32</v>
      </c>
      <c r="CI59" s="7">
        <f t="shared" si="47"/>
        <v>3.5999999999999988</v>
      </c>
      <c r="CJ59">
        <v>78</v>
      </c>
      <c r="CK59" s="3">
        <f t="shared" si="48"/>
        <v>5.5714285714285712</v>
      </c>
      <c r="CL59" s="7">
        <f t="shared" si="49"/>
        <v>6.3392857142857135</v>
      </c>
      <c r="CM59">
        <v>0</v>
      </c>
      <c r="CN59" s="3">
        <f t="shared" si="50"/>
        <v>0</v>
      </c>
      <c r="CO59" s="7">
        <f t="shared" si="51"/>
        <v>0</v>
      </c>
    </row>
    <row r="60" spans="1:93" x14ac:dyDescent="0.25">
      <c r="A60" t="s">
        <v>349</v>
      </c>
      <c r="B60" s="7">
        <f t="shared" si="52"/>
        <v>29.482165466319675</v>
      </c>
      <c r="C60">
        <v>62</v>
      </c>
      <c r="D60">
        <v>330</v>
      </c>
      <c r="E60" s="3">
        <f t="shared" si="53"/>
        <v>330</v>
      </c>
      <c r="F60" s="3">
        <f t="shared" si="54"/>
        <v>5.32258064516129</v>
      </c>
      <c r="G60" s="13">
        <f t="shared" si="55"/>
        <v>5.064516129032258</v>
      </c>
      <c r="H60" s="7">
        <f t="shared" si="56"/>
        <v>8.1099074018035449</v>
      </c>
      <c r="I60">
        <v>18</v>
      </c>
      <c r="J60" s="3">
        <f t="shared" si="57"/>
        <v>0.29032258064516131</v>
      </c>
      <c r="K60" s="7">
        <f t="shared" si="58"/>
        <v>5.806451612903226</v>
      </c>
      <c r="L60">
        <v>4.04</v>
      </c>
      <c r="M60" s="7">
        <f t="shared" si="59"/>
        <v>3.84</v>
      </c>
      <c r="N60">
        <v>1.2</v>
      </c>
      <c r="O60" s="7">
        <f t="shared" si="60"/>
        <v>6.0000000000000009</v>
      </c>
      <c r="P60">
        <v>315</v>
      </c>
      <c r="Q60" s="3">
        <f t="shared" si="61"/>
        <v>5.080645161290323</v>
      </c>
      <c r="R60" s="7">
        <f t="shared" si="62"/>
        <v>5.7258064516129039</v>
      </c>
      <c r="S60">
        <v>0</v>
      </c>
      <c r="T60" s="3">
        <f t="shared" si="63"/>
        <v>0</v>
      </c>
      <c r="U60" s="7">
        <f t="shared" si="64"/>
        <v>0</v>
      </c>
      <c r="X60" t="s">
        <v>441</v>
      </c>
      <c r="Y60" s="7">
        <f t="shared" si="65"/>
        <v>31.248015873015873</v>
      </c>
      <c r="Z60">
        <v>63</v>
      </c>
      <c r="AA60">
        <v>59.2</v>
      </c>
      <c r="AB60" s="3">
        <f t="shared" si="66"/>
        <v>59.666666666666679</v>
      </c>
      <c r="AC60" s="3">
        <f t="shared" si="67"/>
        <v>0.94708994708994731</v>
      </c>
      <c r="AD60" s="13">
        <f t="shared" si="68"/>
        <v>0.18941798941798946</v>
      </c>
      <c r="AE60" s="7">
        <f t="shared" si="69"/>
        <v>1</v>
      </c>
      <c r="AF60">
        <v>4</v>
      </c>
      <c r="AG60" s="3">
        <f t="shared" si="70"/>
        <v>6.3492063492063489E-2</v>
      </c>
      <c r="AH60" s="7">
        <f t="shared" si="71"/>
        <v>1.2698412698412698</v>
      </c>
      <c r="AI60">
        <v>2.2599999999999998</v>
      </c>
      <c r="AJ60" s="7">
        <f t="shared" si="72"/>
        <v>10</v>
      </c>
      <c r="AK60">
        <v>0.91</v>
      </c>
      <c r="AL60" s="7">
        <f t="shared" si="73"/>
        <v>10</v>
      </c>
      <c r="AM60">
        <v>100</v>
      </c>
      <c r="AN60" s="3">
        <f t="shared" si="74"/>
        <v>1.5873015873015872</v>
      </c>
      <c r="AO60" s="7">
        <f t="shared" si="75"/>
        <v>1.359126984126984</v>
      </c>
      <c r="AP60">
        <v>24</v>
      </c>
      <c r="AQ60" s="3">
        <f t="shared" si="76"/>
        <v>0.38095238095238093</v>
      </c>
      <c r="AR60" s="7">
        <f t="shared" si="77"/>
        <v>7.6190476190476186</v>
      </c>
      <c r="AW60" t="s">
        <v>440</v>
      </c>
      <c r="AX60" s="7">
        <f t="shared" si="26"/>
        <v>33.142857142857139</v>
      </c>
      <c r="AY60">
        <v>35</v>
      </c>
      <c r="AZ60">
        <v>33.1</v>
      </c>
      <c r="BA60" s="3">
        <f t="shared" si="27"/>
        <v>33.333333333333336</v>
      </c>
      <c r="BB60" s="3">
        <f t="shared" si="28"/>
        <v>0.95238095238095244</v>
      </c>
      <c r="BC60" s="13">
        <f t="shared" si="29"/>
        <v>0.19047619047619049</v>
      </c>
      <c r="BD60" s="7">
        <f t="shared" si="30"/>
        <v>1</v>
      </c>
      <c r="BE60">
        <v>2</v>
      </c>
      <c r="BF60" s="3">
        <f t="shared" si="31"/>
        <v>5.7142857142857141E-2</v>
      </c>
      <c r="BG60" s="7">
        <f t="shared" si="32"/>
        <v>1.1428571428571428</v>
      </c>
      <c r="BH60">
        <v>1.35</v>
      </c>
      <c r="BI60" s="7">
        <f t="shared" si="33"/>
        <v>10</v>
      </c>
      <c r="BJ60">
        <v>0.78</v>
      </c>
      <c r="BK60" s="7">
        <f t="shared" si="34"/>
        <v>10</v>
      </c>
      <c r="BL60">
        <v>36</v>
      </c>
      <c r="BM60" s="3">
        <f t="shared" si="35"/>
        <v>1.0285714285714285</v>
      </c>
      <c r="BN60" s="7">
        <f t="shared" si="36"/>
        <v>1</v>
      </c>
      <c r="BO60">
        <v>18</v>
      </c>
      <c r="BP60" s="3">
        <f t="shared" si="80"/>
        <v>0.51428571428571423</v>
      </c>
      <c r="BQ60" s="7">
        <f t="shared" si="81"/>
        <v>10</v>
      </c>
      <c r="BU60" t="s">
        <v>371</v>
      </c>
      <c r="BV60" s="7">
        <f t="shared" si="39"/>
        <v>30.29159161976235</v>
      </c>
      <c r="BW60">
        <v>15</v>
      </c>
      <c r="BX60">
        <v>78</v>
      </c>
      <c r="BY60" s="3">
        <f t="shared" si="40"/>
        <v>78</v>
      </c>
      <c r="BZ60" s="3">
        <f t="shared" si="41"/>
        <v>5.2</v>
      </c>
      <c r="CA60" s="13">
        <f t="shared" si="42"/>
        <v>5.04</v>
      </c>
      <c r="CB60" s="7">
        <f t="shared" si="43"/>
        <v>7.879924953095685</v>
      </c>
      <c r="CC60">
        <v>5</v>
      </c>
      <c r="CD60" s="3">
        <f t="shared" si="44"/>
        <v>0.33333333333333331</v>
      </c>
      <c r="CE60" s="7">
        <f t="shared" si="45"/>
        <v>6.6666666666666661</v>
      </c>
      <c r="CF60">
        <v>3.62</v>
      </c>
      <c r="CG60" s="7">
        <f t="shared" si="46"/>
        <v>5.52</v>
      </c>
      <c r="CH60">
        <v>1.27</v>
      </c>
      <c r="CI60" s="7">
        <f t="shared" si="47"/>
        <v>4.5999999999999996</v>
      </c>
      <c r="CJ60">
        <v>75</v>
      </c>
      <c r="CK60" s="3">
        <f t="shared" si="48"/>
        <v>5</v>
      </c>
      <c r="CL60" s="7">
        <f t="shared" si="49"/>
        <v>5.625</v>
      </c>
      <c r="CM60">
        <v>0</v>
      </c>
      <c r="CN60" s="3">
        <f t="shared" si="50"/>
        <v>0</v>
      </c>
      <c r="CO60" s="7">
        <f t="shared" si="51"/>
        <v>0</v>
      </c>
    </row>
    <row r="61" spans="1:93" x14ac:dyDescent="0.25">
      <c r="A61" t="s">
        <v>358</v>
      </c>
      <c r="B61" s="7">
        <f t="shared" si="52"/>
        <v>29.393449725522892</v>
      </c>
      <c r="C61">
        <v>90</v>
      </c>
      <c r="D61">
        <v>525.1</v>
      </c>
      <c r="E61" s="3">
        <f t="shared" si="53"/>
        <v>525.33333333333337</v>
      </c>
      <c r="F61" s="3">
        <f t="shared" si="54"/>
        <v>5.837037037037037</v>
      </c>
      <c r="G61" s="13">
        <f t="shared" si="55"/>
        <v>5.1674074074074072</v>
      </c>
      <c r="H61" s="7">
        <f t="shared" si="56"/>
        <v>9.0751163921895621</v>
      </c>
      <c r="I61">
        <v>23</v>
      </c>
      <c r="J61" s="3">
        <f t="shared" si="57"/>
        <v>0.25555555555555554</v>
      </c>
      <c r="K61" s="7">
        <f t="shared" si="58"/>
        <v>5.1111111111111107</v>
      </c>
      <c r="L61">
        <v>4.16</v>
      </c>
      <c r="M61" s="7">
        <f t="shared" si="59"/>
        <v>3.3599999999999994</v>
      </c>
      <c r="N61">
        <v>1.2</v>
      </c>
      <c r="O61" s="7">
        <f t="shared" si="60"/>
        <v>6.0000000000000009</v>
      </c>
      <c r="P61">
        <v>466</v>
      </c>
      <c r="Q61" s="3">
        <f t="shared" si="61"/>
        <v>5.177777777777778</v>
      </c>
      <c r="R61" s="7">
        <f t="shared" si="62"/>
        <v>5.8472222222222223</v>
      </c>
      <c r="S61">
        <v>0</v>
      </c>
      <c r="T61" s="3">
        <f t="shared" si="63"/>
        <v>0</v>
      </c>
      <c r="U61" s="7">
        <f t="shared" si="64"/>
        <v>0</v>
      </c>
      <c r="X61" t="s">
        <v>367</v>
      </c>
      <c r="Y61" s="7">
        <f t="shared" si="65"/>
        <v>31.228367837657157</v>
      </c>
      <c r="Z61">
        <v>29</v>
      </c>
      <c r="AA61">
        <v>150.19999999999999</v>
      </c>
      <c r="AB61" s="3">
        <f t="shared" si="66"/>
        <v>150.66666666666663</v>
      </c>
      <c r="AC61" s="3">
        <f t="shared" si="67"/>
        <v>5.1954022988505733</v>
      </c>
      <c r="AD61" s="13">
        <f t="shared" si="68"/>
        <v>5.0390804597701147</v>
      </c>
      <c r="AE61" s="7">
        <f t="shared" si="69"/>
        <v>7.8712988721399126</v>
      </c>
      <c r="AF61">
        <v>14</v>
      </c>
      <c r="AG61" s="3">
        <f t="shared" si="70"/>
        <v>0.48275862068965519</v>
      </c>
      <c r="AH61" s="7">
        <f t="shared" si="71"/>
        <v>9.6551724137931032</v>
      </c>
      <c r="AI61">
        <v>3.82</v>
      </c>
      <c r="AJ61" s="7">
        <f t="shared" si="72"/>
        <v>4.7200000000000006</v>
      </c>
      <c r="AK61">
        <v>1.33</v>
      </c>
      <c r="AL61" s="7">
        <f t="shared" si="73"/>
        <v>3.3999999999999986</v>
      </c>
      <c r="AM61">
        <v>144</v>
      </c>
      <c r="AN61" s="3">
        <f t="shared" si="74"/>
        <v>4.9655172413793105</v>
      </c>
      <c r="AO61" s="7">
        <f t="shared" si="75"/>
        <v>5.5818965517241379</v>
      </c>
      <c r="AP61">
        <v>0</v>
      </c>
      <c r="AQ61" s="3">
        <f t="shared" si="76"/>
        <v>0</v>
      </c>
      <c r="AR61" s="7">
        <f t="shared" si="77"/>
        <v>0</v>
      </c>
      <c r="AW61" t="s">
        <v>363</v>
      </c>
      <c r="AX61" s="7">
        <f t="shared" si="26"/>
        <v>33.030745555257752</v>
      </c>
      <c r="AY61">
        <v>14</v>
      </c>
      <c r="AZ61">
        <v>78.099999999999994</v>
      </c>
      <c r="BA61" s="3">
        <f t="shared" si="27"/>
        <v>78.333333333333314</v>
      </c>
      <c r="BB61" s="3">
        <f t="shared" si="28"/>
        <v>5.595238095238094</v>
      </c>
      <c r="BC61" s="13">
        <f t="shared" si="29"/>
        <v>5.1190476190476186</v>
      </c>
      <c r="BD61" s="7">
        <f t="shared" si="30"/>
        <v>8.6214598409720331</v>
      </c>
      <c r="BE61">
        <v>6</v>
      </c>
      <c r="BF61" s="3">
        <f t="shared" si="31"/>
        <v>0.42857142857142855</v>
      </c>
      <c r="BG61" s="7">
        <f t="shared" si="32"/>
        <v>8.5714285714285712</v>
      </c>
      <c r="BH61">
        <v>4.0199999999999996</v>
      </c>
      <c r="BI61" s="7">
        <f t="shared" si="33"/>
        <v>3.9200000000000017</v>
      </c>
      <c r="BJ61">
        <v>1.23</v>
      </c>
      <c r="BK61" s="7">
        <f t="shared" si="34"/>
        <v>5.4</v>
      </c>
      <c r="BL61">
        <v>80</v>
      </c>
      <c r="BM61" s="3">
        <f t="shared" si="35"/>
        <v>5.7142857142857144</v>
      </c>
      <c r="BN61" s="7">
        <f t="shared" si="36"/>
        <v>6.5178571428571432</v>
      </c>
      <c r="BO61">
        <v>0</v>
      </c>
      <c r="BP61" s="3">
        <f t="shared" si="80"/>
        <v>0</v>
      </c>
      <c r="BQ61" s="7">
        <f t="shared" si="81"/>
        <v>0</v>
      </c>
      <c r="BU61" t="s">
        <v>426</v>
      </c>
      <c r="BV61" s="7">
        <f t="shared" si="39"/>
        <v>30.138883677298313</v>
      </c>
      <c r="BW61">
        <v>15</v>
      </c>
      <c r="BX61">
        <v>86</v>
      </c>
      <c r="BY61" s="3">
        <f t="shared" si="40"/>
        <v>86</v>
      </c>
      <c r="BZ61" s="3">
        <f t="shared" si="41"/>
        <v>5.7333333333333334</v>
      </c>
      <c r="CA61" s="13">
        <f t="shared" si="42"/>
        <v>5.1466666666666665</v>
      </c>
      <c r="CB61" s="7">
        <f t="shared" si="43"/>
        <v>8.8805503439649787</v>
      </c>
      <c r="CC61">
        <v>5</v>
      </c>
      <c r="CD61" s="3">
        <f t="shared" si="44"/>
        <v>0.33333333333333331</v>
      </c>
      <c r="CE61" s="7">
        <f t="shared" si="45"/>
        <v>6.6666666666666661</v>
      </c>
      <c r="CF61">
        <v>4.0999999999999996</v>
      </c>
      <c r="CG61" s="7">
        <f t="shared" si="46"/>
        <v>3.6000000000000014</v>
      </c>
      <c r="CH61">
        <v>1.29</v>
      </c>
      <c r="CI61" s="7">
        <f t="shared" si="47"/>
        <v>4.1999999999999993</v>
      </c>
      <c r="CJ61">
        <v>89</v>
      </c>
      <c r="CK61" s="3">
        <f t="shared" si="48"/>
        <v>5.9333333333333336</v>
      </c>
      <c r="CL61" s="7">
        <f t="shared" si="49"/>
        <v>6.791666666666667</v>
      </c>
      <c r="CM61">
        <v>0</v>
      </c>
      <c r="CN61" s="3">
        <f t="shared" si="50"/>
        <v>0</v>
      </c>
      <c r="CO61" s="7">
        <f t="shared" si="51"/>
        <v>0</v>
      </c>
    </row>
    <row r="62" spans="1:93" x14ac:dyDescent="0.25">
      <c r="A62" t="s">
        <v>326</v>
      </c>
      <c r="B62" s="7">
        <f t="shared" si="52"/>
        <v>29.277054111200449</v>
      </c>
      <c r="C62">
        <v>84</v>
      </c>
      <c r="D62">
        <v>465.2</v>
      </c>
      <c r="E62" s="3">
        <f t="shared" si="53"/>
        <v>465.66666666666663</v>
      </c>
      <c r="F62" s="3">
        <f t="shared" si="54"/>
        <v>5.5436507936507935</v>
      </c>
      <c r="G62" s="13">
        <f t="shared" si="55"/>
        <v>5.1087301587301583</v>
      </c>
      <c r="H62" s="7">
        <f t="shared" si="56"/>
        <v>8.5246731588194997</v>
      </c>
      <c r="I62">
        <v>24</v>
      </c>
      <c r="J62" s="3">
        <f t="shared" si="57"/>
        <v>0.2857142857142857</v>
      </c>
      <c r="K62" s="7">
        <f t="shared" si="58"/>
        <v>5.7142857142857135</v>
      </c>
      <c r="L62">
        <v>3.65</v>
      </c>
      <c r="M62" s="7">
        <f t="shared" si="59"/>
        <v>5.4</v>
      </c>
      <c r="N62">
        <v>1.28</v>
      </c>
      <c r="O62" s="7">
        <f t="shared" si="60"/>
        <v>4.3999999999999995</v>
      </c>
      <c r="P62">
        <v>394</v>
      </c>
      <c r="Q62" s="3">
        <f t="shared" si="61"/>
        <v>4.6904761904761907</v>
      </c>
      <c r="R62" s="7">
        <f t="shared" si="62"/>
        <v>5.2380952380952381</v>
      </c>
      <c r="S62">
        <v>0</v>
      </c>
      <c r="T62" s="3">
        <f t="shared" si="63"/>
        <v>0</v>
      </c>
      <c r="U62" s="7">
        <f t="shared" si="64"/>
        <v>0</v>
      </c>
      <c r="X62" t="s">
        <v>316</v>
      </c>
      <c r="Y62" s="7">
        <f t="shared" si="65"/>
        <v>31.200130145996418</v>
      </c>
      <c r="Z62">
        <v>29</v>
      </c>
      <c r="AA62">
        <v>168.2</v>
      </c>
      <c r="AB62" s="3">
        <f t="shared" si="66"/>
        <v>168.66666666666663</v>
      </c>
      <c r="AC62" s="3">
        <f t="shared" si="67"/>
        <v>5.816091954022987</v>
      </c>
      <c r="AD62" s="13">
        <f t="shared" si="68"/>
        <v>5.1632183908045972</v>
      </c>
      <c r="AE62" s="7">
        <f t="shared" si="69"/>
        <v>9.0358198011688309</v>
      </c>
      <c r="AF62">
        <v>11</v>
      </c>
      <c r="AG62" s="3">
        <f t="shared" si="70"/>
        <v>0.37931034482758619</v>
      </c>
      <c r="AH62" s="7">
        <f t="shared" si="71"/>
        <v>7.5862068965517242</v>
      </c>
      <c r="AI62">
        <v>4.1100000000000003</v>
      </c>
      <c r="AJ62" s="7">
        <f t="shared" si="72"/>
        <v>3.5599999999999987</v>
      </c>
      <c r="AK62">
        <v>1.17</v>
      </c>
      <c r="AL62" s="7">
        <f t="shared" si="73"/>
        <v>6.6000000000000014</v>
      </c>
      <c r="AM62">
        <v>117</v>
      </c>
      <c r="AN62" s="3">
        <f t="shared" si="74"/>
        <v>4.0344827586206895</v>
      </c>
      <c r="AO62" s="7">
        <f t="shared" si="75"/>
        <v>4.4181034482758621</v>
      </c>
      <c r="AP62">
        <v>0</v>
      </c>
      <c r="AQ62" s="3">
        <f t="shared" si="76"/>
        <v>0</v>
      </c>
      <c r="AR62" s="7">
        <f t="shared" si="77"/>
        <v>0</v>
      </c>
      <c r="AW62" t="s">
        <v>424</v>
      </c>
      <c r="AX62" s="7">
        <f t="shared" si="26"/>
        <v>32.730307483844072</v>
      </c>
      <c r="AY62">
        <v>9</v>
      </c>
      <c r="AZ62">
        <v>54</v>
      </c>
      <c r="BA62" s="3">
        <f t="shared" si="27"/>
        <v>54</v>
      </c>
      <c r="BB62" s="3">
        <f t="shared" si="28"/>
        <v>6</v>
      </c>
      <c r="BC62" s="13">
        <f t="shared" si="29"/>
        <v>6</v>
      </c>
      <c r="BD62" s="7">
        <f t="shared" si="30"/>
        <v>9.3808630393996246</v>
      </c>
      <c r="BE62">
        <v>2</v>
      </c>
      <c r="BF62" s="3">
        <f t="shared" si="31"/>
        <v>0.22222222222222221</v>
      </c>
      <c r="BG62" s="7">
        <f t="shared" si="32"/>
        <v>4.4444444444444446</v>
      </c>
      <c r="BH62">
        <v>3.33</v>
      </c>
      <c r="BI62" s="7">
        <f t="shared" si="33"/>
        <v>6.68</v>
      </c>
      <c r="BJ62">
        <v>1.17</v>
      </c>
      <c r="BK62" s="7">
        <f t="shared" si="34"/>
        <v>6.6000000000000014</v>
      </c>
      <c r="BL62">
        <v>45</v>
      </c>
      <c r="BM62" s="3">
        <f t="shared" si="35"/>
        <v>5</v>
      </c>
      <c r="BN62" s="7">
        <f t="shared" si="36"/>
        <v>5.625</v>
      </c>
      <c r="BO62">
        <v>0</v>
      </c>
      <c r="BP62" s="3">
        <f t="shared" si="80"/>
        <v>0</v>
      </c>
      <c r="BQ62" s="7">
        <f t="shared" si="81"/>
        <v>0</v>
      </c>
      <c r="BU62" t="s">
        <v>330</v>
      </c>
      <c r="BV62" s="7">
        <f t="shared" si="39"/>
        <v>29.781956580005357</v>
      </c>
      <c r="BW62">
        <v>14</v>
      </c>
      <c r="BX62">
        <v>80</v>
      </c>
      <c r="BY62" s="3">
        <f t="shared" si="40"/>
        <v>80</v>
      </c>
      <c r="BZ62" s="3">
        <f t="shared" si="41"/>
        <v>5.7142857142857144</v>
      </c>
      <c r="CA62" s="13">
        <f t="shared" si="42"/>
        <v>5.1428571428571432</v>
      </c>
      <c r="CB62" s="7">
        <f t="shared" si="43"/>
        <v>8.8448137228625043</v>
      </c>
      <c r="CC62">
        <v>5</v>
      </c>
      <c r="CD62" s="3">
        <f t="shared" si="44"/>
        <v>0.35714285714285715</v>
      </c>
      <c r="CE62" s="7">
        <f t="shared" si="45"/>
        <v>7.1428571428571432</v>
      </c>
      <c r="CF62">
        <v>4.28</v>
      </c>
      <c r="CG62" s="7">
        <f t="shared" si="46"/>
        <v>2.879999999999999</v>
      </c>
      <c r="CH62">
        <v>1.24</v>
      </c>
      <c r="CI62" s="7">
        <f t="shared" si="47"/>
        <v>5.2</v>
      </c>
      <c r="CJ62">
        <v>71</v>
      </c>
      <c r="CK62" s="3">
        <f t="shared" si="48"/>
        <v>5.0714285714285712</v>
      </c>
      <c r="CL62" s="7">
        <f t="shared" si="49"/>
        <v>5.7142857142857135</v>
      </c>
      <c r="CM62">
        <v>0</v>
      </c>
      <c r="CN62" s="3">
        <f t="shared" si="50"/>
        <v>0</v>
      </c>
      <c r="CO62" s="7">
        <f t="shared" si="51"/>
        <v>0</v>
      </c>
    </row>
    <row r="63" spans="1:93" x14ac:dyDescent="0.25">
      <c r="A63" t="s">
        <v>354</v>
      </c>
      <c r="B63" s="7">
        <f t="shared" si="52"/>
        <v>29.131777061750551</v>
      </c>
      <c r="C63">
        <v>92</v>
      </c>
      <c r="D63">
        <v>483</v>
      </c>
      <c r="E63" s="3">
        <f t="shared" si="53"/>
        <v>483</v>
      </c>
      <c r="F63" s="3">
        <f t="shared" si="54"/>
        <v>5.25</v>
      </c>
      <c r="G63" s="13">
        <f t="shared" si="55"/>
        <v>5.05</v>
      </c>
      <c r="H63" s="7">
        <f t="shared" si="56"/>
        <v>7.9737335834896808</v>
      </c>
      <c r="I63">
        <v>30</v>
      </c>
      <c r="J63" s="3">
        <f t="shared" si="57"/>
        <v>0.32608695652173914</v>
      </c>
      <c r="K63" s="7">
        <f t="shared" si="58"/>
        <v>6.5217391304347831</v>
      </c>
      <c r="L63">
        <v>4.12</v>
      </c>
      <c r="M63" s="7">
        <f t="shared" si="59"/>
        <v>3.5199999999999996</v>
      </c>
      <c r="N63">
        <v>1.22</v>
      </c>
      <c r="O63" s="7">
        <f t="shared" si="60"/>
        <v>5.6000000000000005</v>
      </c>
      <c r="P63">
        <v>452</v>
      </c>
      <c r="Q63" s="3">
        <f t="shared" si="61"/>
        <v>4.9130434782608692</v>
      </c>
      <c r="R63" s="7">
        <f t="shared" si="62"/>
        <v>5.516304347826086</v>
      </c>
      <c r="S63">
        <v>0</v>
      </c>
      <c r="T63" s="3">
        <f t="shared" si="63"/>
        <v>0</v>
      </c>
      <c r="U63" s="7">
        <f t="shared" si="64"/>
        <v>0</v>
      </c>
      <c r="X63" t="s">
        <v>442</v>
      </c>
      <c r="Y63" s="7">
        <f t="shared" si="65"/>
        <v>30.766129032258064</v>
      </c>
      <c r="Z63">
        <v>62</v>
      </c>
      <c r="AA63">
        <v>63</v>
      </c>
      <c r="AB63" s="3">
        <f t="shared" si="66"/>
        <v>63</v>
      </c>
      <c r="AC63" s="3">
        <f t="shared" si="67"/>
        <v>1.0161290322580645</v>
      </c>
      <c r="AD63" s="13">
        <f t="shared" si="68"/>
        <v>1.0032258064516129</v>
      </c>
      <c r="AE63" s="7">
        <f t="shared" si="69"/>
        <v>1</v>
      </c>
      <c r="AF63">
        <v>7</v>
      </c>
      <c r="AG63" s="3">
        <f t="shared" si="70"/>
        <v>0.11290322580645161</v>
      </c>
      <c r="AH63" s="7">
        <f t="shared" si="71"/>
        <v>2.258064516129032</v>
      </c>
      <c r="AI63">
        <v>2.14</v>
      </c>
      <c r="AJ63" s="7">
        <f t="shared" si="72"/>
        <v>10</v>
      </c>
      <c r="AK63">
        <v>1.05</v>
      </c>
      <c r="AL63" s="7">
        <f t="shared" si="73"/>
        <v>9</v>
      </c>
      <c r="AM63">
        <v>85</v>
      </c>
      <c r="AN63" s="3">
        <f t="shared" si="74"/>
        <v>1.3709677419354838</v>
      </c>
      <c r="AO63" s="7">
        <f t="shared" si="75"/>
        <v>1.0887096774193548</v>
      </c>
      <c r="AP63">
        <v>23</v>
      </c>
      <c r="AQ63" s="3">
        <f t="shared" si="76"/>
        <v>0.37096774193548387</v>
      </c>
      <c r="AR63" s="7">
        <f t="shared" si="77"/>
        <v>7.4193548387096779</v>
      </c>
      <c r="AW63" t="s">
        <v>328</v>
      </c>
      <c r="AX63" s="7">
        <f t="shared" si="26"/>
        <v>32.642018225676765</v>
      </c>
      <c r="AY63">
        <v>14</v>
      </c>
      <c r="AZ63">
        <v>85</v>
      </c>
      <c r="BA63" s="3">
        <f t="shared" si="27"/>
        <v>85</v>
      </c>
      <c r="BB63" s="3">
        <f t="shared" si="28"/>
        <v>6.0714285714285712</v>
      </c>
      <c r="BC63" s="13">
        <f t="shared" si="29"/>
        <v>6.0142857142857142</v>
      </c>
      <c r="BD63" s="7">
        <f t="shared" si="30"/>
        <v>9.5148753685339056</v>
      </c>
      <c r="BE63">
        <v>3</v>
      </c>
      <c r="BF63" s="3">
        <f t="shared" si="31"/>
        <v>0.21428571428571427</v>
      </c>
      <c r="BG63" s="7">
        <f t="shared" si="32"/>
        <v>4.2857142857142856</v>
      </c>
      <c r="BH63">
        <v>3.92</v>
      </c>
      <c r="BI63" s="7">
        <f t="shared" si="33"/>
        <v>4.32</v>
      </c>
      <c r="BJ63">
        <v>1.1399999999999999</v>
      </c>
      <c r="BK63" s="7">
        <f t="shared" si="34"/>
        <v>7.200000000000002</v>
      </c>
      <c r="BL63">
        <v>89</v>
      </c>
      <c r="BM63" s="3">
        <f t="shared" si="35"/>
        <v>6.3571428571428568</v>
      </c>
      <c r="BN63" s="7">
        <f t="shared" si="36"/>
        <v>7.3214285714285712</v>
      </c>
      <c r="BO63">
        <v>0</v>
      </c>
      <c r="BP63" s="3">
        <f t="shared" si="80"/>
        <v>0</v>
      </c>
      <c r="BQ63" s="7">
        <f t="shared" si="81"/>
        <v>0</v>
      </c>
      <c r="BU63" t="s">
        <v>819</v>
      </c>
      <c r="BV63" s="7">
        <f t="shared" si="39"/>
        <v>29.779906191369605</v>
      </c>
      <c r="BW63">
        <v>4</v>
      </c>
      <c r="BX63">
        <v>25</v>
      </c>
      <c r="BY63" s="3">
        <f t="shared" si="40"/>
        <v>25</v>
      </c>
      <c r="BZ63" s="3">
        <f t="shared" si="41"/>
        <v>6.25</v>
      </c>
      <c r="CA63" s="13">
        <f t="shared" si="42"/>
        <v>6.05</v>
      </c>
      <c r="CB63" s="7">
        <f t="shared" si="43"/>
        <v>9.8499061913696053</v>
      </c>
      <c r="CC63">
        <v>1</v>
      </c>
      <c r="CD63" s="3">
        <f t="shared" si="44"/>
        <v>0.25</v>
      </c>
      <c r="CE63" s="7">
        <f t="shared" si="45"/>
        <v>5</v>
      </c>
      <c r="CF63">
        <v>3.93</v>
      </c>
      <c r="CG63" s="7">
        <f t="shared" si="46"/>
        <v>4.2799999999999994</v>
      </c>
      <c r="CH63">
        <v>1.28</v>
      </c>
      <c r="CI63" s="7">
        <f t="shared" si="47"/>
        <v>4.3999999999999995</v>
      </c>
      <c r="CJ63">
        <v>22</v>
      </c>
      <c r="CK63" s="3">
        <f t="shared" si="48"/>
        <v>5.5</v>
      </c>
      <c r="CL63" s="7">
        <f t="shared" si="49"/>
        <v>6.25</v>
      </c>
      <c r="CM63">
        <v>0</v>
      </c>
      <c r="CN63" s="3">
        <f t="shared" si="50"/>
        <v>0</v>
      </c>
      <c r="CO63" s="7">
        <f t="shared" si="51"/>
        <v>0</v>
      </c>
    </row>
    <row r="64" spans="1:93" x14ac:dyDescent="0.25">
      <c r="A64" t="s">
        <v>362</v>
      </c>
      <c r="B64" s="7">
        <f t="shared" si="52"/>
        <v>29.122530390087555</v>
      </c>
      <c r="C64">
        <v>64</v>
      </c>
      <c r="D64">
        <v>372.2</v>
      </c>
      <c r="E64" s="3">
        <f t="shared" si="53"/>
        <v>372.66666666666663</v>
      </c>
      <c r="F64" s="3">
        <f t="shared" si="54"/>
        <v>5.8229166666666661</v>
      </c>
      <c r="G64" s="13">
        <f t="shared" si="55"/>
        <v>5.1645833333333329</v>
      </c>
      <c r="H64" s="7">
        <f t="shared" si="56"/>
        <v>9.0486241400875542</v>
      </c>
      <c r="I64">
        <v>23</v>
      </c>
      <c r="J64" s="3">
        <f t="shared" si="57"/>
        <v>0.359375</v>
      </c>
      <c r="K64" s="7">
        <f t="shared" si="58"/>
        <v>7.1875</v>
      </c>
      <c r="L64">
        <v>4.2699999999999996</v>
      </c>
      <c r="M64" s="7">
        <f t="shared" si="59"/>
        <v>2.9200000000000017</v>
      </c>
      <c r="N64">
        <v>1.28</v>
      </c>
      <c r="O64" s="7">
        <f t="shared" si="60"/>
        <v>4.3999999999999995</v>
      </c>
      <c r="P64">
        <v>317</v>
      </c>
      <c r="Q64" s="3">
        <f t="shared" si="61"/>
        <v>4.953125</v>
      </c>
      <c r="R64" s="7">
        <f t="shared" si="62"/>
        <v>5.56640625</v>
      </c>
      <c r="S64">
        <v>0</v>
      </c>
      <c r="T64" s="3">
        <f t="shared" si="63"/>
        <v>0</v>
      </c>
      <c r="U64" s="7">
        <f t="shared" si="64"/>
        <v>0</v>
      </c>
      <c r="X64" t="s">
        <v>303</v>
      </c>
      <c r="Y64" s="7">
        <f t="shared" si="65"/>
        <v>30.645381286691279</v>
      </c>
      <c r="Z64">
        <v>31</v>
      </c>
      <c r="AA64">
        <v>169</v>
      </c>
      <c r="AB64" s="3">
        <f t="shared" si="66"/>
        <v>169</v>
      </c>
      <c r="AC64" s="3">
        <f t="shared" si="67"/>
        <v>5.4516129032258061</v>
      </c>
      <c r="AD64" s="13">
        <f t="shared" si="68"/>
        <v>5.0903225806451609</v>
      </c>
      <c r="AE64" s="7">
        <f t="shared" si="69"/>
        <v>8.3519941899170842</v>
      </c>
      <c r="AF64">
        <v>14</v>
      </c>
      <c r="AG64" s="3">
        <f t="shared" si="70"/>
        <v>0.45161290322580644</v>
      </c>
      <c r="AH64" s="7">
        <f t="shared" si="71"/>
        <v>9.0322580645161281</v>
      </c>
      <c r="AI64">
        <v>4.37</v>
      </c>
      <c r="AJ64" s="7">
        <f t="shared" si="72"/>
        <v>2.5199999999999996</v>
      </c>
      <c r="AK64">
        <v>1.22</v>
      </c>
      <c r="AL64" s="7">
        <f t="shared" si="73"/>
        <v>5.6000000000000005</v>
      </c>
      <c r="AM64">
        <v>143</v>
      </c>
      <c r="AN64" s="3">
        <f t="shared" si="74"/>
        <v>4.612903225806452</v>
      </c>
      <c r="AO64" s="7">
        <f t="shared" si="75"/>
        <v>5.1411290322580649</v>
      </c>
      <c r="AP64">
        <v>0</v>
      </c>
      <c r="AQ64" s="3">
        <f t="shared" si="76"/>
        <v>0</v>
      </c>
      <c r="AR64" s="7">
        <f t="shared" si="77"/>
        <v>0</v>
      </c>
      <c r="AW64" t="s">
        <v>372</v>
      </c>
      <c r="AX64" s="7">
        <f t="shared" si="26"/>
        <v>32.543368691970947</v>
      </c>
      <c r="AY64">
        <v>13</v>
      </c>
      <c r="AZ64">
        <v>71.2</v>
      </c>
      <c r="BA64" s="3">
        <f t="shared" si="27"/>
        <v>71.666666666666671</v>
      </c>
      <c r="BB64" s="3">
        <f t="shared" si="28"/>
        <v>5.5128205128205128</v>
      </c>
      <c r="BC64" s="13">
        <f t="shared" si="29"/>
        <v>5.1025641025641022</v>
      </c>
      <c r="BD64" s="7">
        <f t="shared" si="30"/>
        <v>8.4668302304324818</v>
      </c>
      <c r="BE64">
        <v>4</v>
      </c>
      <c r="BF64" s="3">
        <f t="shared" si="31"/>
        <v>0.30769230769230771</v>
      </c>
      <c r="BG64" s="7">
        <f t="shared" si="32"/>
        <v>6.1538461538461542</v>
      </c>
      <c r="BH64">
        <v>3.89</v>
      </c>
      <c r="BI64" s="7">
        <f t="shared" si="33"/>
        <v>4.4399999999999995</v>
      </c>
      <c r="BJ64">
        <v>1.1599999999999999</v>
      </c>
      <c r="BK64" s="7">
        <f t="shared" si="34"/>
        <v>6.8000000000000016</v>
      </c>
      <c r="BL64">
        <v>76</v>
      </c>
      <c r="BM64" s="3">
        <f t="shared" si="35"/>
        <v>5.8461538461538458</v>
      </c>
      <c r="BN64" s="7">
        <f t="shared" si="36"/>
        <v>6.6826923076923075</v>
      </c>
      <c r="BO64">
        <v>0</v>
      </c>
      <c r="BP64" s="3">
        <f t="shared" si="80"/>
        <v>0</v>
      </c>
      <c r="BQ64" s="7">
        <f t="shared" si="81"/>
        <v>0</v>
      </c>
      <c r="BU64" t="s">
        <v>352</v>
      </c>
      <c r="BV64" s="7">
        <f t="shared" si="39"/>
        <v>29.686858583489684</v>
      </c>
      <c r="BW64">
        <v>16</v>
      </c>
      <c r="BX64">
        <v>84</v>
      </c>
      <c r="BY64" s="3">
        <f t="shared" si="40"/>
        <v>84</v>
      </c>
      <c r="BZ64" s="3">
        <f t="shared" si="41"/>
        <v>5.25</v>
      </c>
      <c r="CA64" s="13">
        <f t="shared" si="42"/>
        <v>5.05</v>
      </c>
      <c r="CB64" s="7">
        <f t="shared" si="43"/>
        <v>7.9737335834896808</v>
      </c>
      <c r="CC64">
        <v>5</v>
      </c>
      <c r="CD64" s="3">
        <f t="shared" si="44"/>
        <v>0.3125</v>
      </c>
      <c r="CE64" s="7">
        <f t="shared" si="45"/>
        <v>6.25</v>
      </c>
      <c r="CF64">
        <v>3.76</v>
      </c>
      <c r="CG64" s="7">
        <f t="shared" si="46"/>
        <v>4.9600000000000009</v>
      </c>
      <c r="CH64">
        <v>1.26</v>
      </c>
      <c r="CI64" s="7">
        <f t="shared" si="47"/>
        <v>4.8</v>
      </c>
      <c r="CJ64">
        <v>81</v>
      </c>
      <c r="CK64" s="3">
        <f t="shared" si="48"/>
        <v>5.0625</v>
      </c>
      <c r="CL64" s="7">
        <f t="shared" si="49"/>
        <v>5.703125</v>
      </c>
      <c r="CM64">
        <v>0</v>
      </c>
      <c r="CN64" s="3">
        <f t="shared" si="50"/>
        <v>0</v>
      </c>
      <c r="CO64" s="7">
        <f t="shared" si="51"/>
        <v>0</v>
      </c>
    </row>
    <row r="65" spans="1:93" x14ac:dyDescent="0.25">
      <c r="A65" t="s">
        <v>319</v>
      </c>
      <c r="B65" s="7">
        <f t="shared" si="52"/>
        <v>28.987848467038891</v>
      </c>
      <c r="C65">
        <v>83</v>
      </c>
      <c r="D65">
        <v>425.1</v>
      </c>
      <c r="E65" s="3">
        <f t="shared" si="53"/>
        <v>425.33333333333343</v>
      </c>
      <c r="F65" s="3">
        <f t="shared" si="54"/>
        <v>5.124497991967873</v>
      </c>
      <c r="G65" s="13">
        <f t="shared" si="55"/>
        <v>5.0248995983935743</v>
      </c>
      <c r="H65" s="7">
        <f t="shared" si="56"/>
        <v>7.7382701537858782</v>
      </c>
      <c r="I65">
        <v>31</v>
      </c>
      <c r="J65" s="3">
        <f t="shared" si="57"/>
        <v>0.37349397590361444</v>
      </c>
      <c r="K65" s="7">
        <f t="shared" si="58"/>
        <v>7.4698795180722888</v>
      </c>
      <c r="L65">
        <v>3.53</v>
      </c>
      <c r="M65" s="7">
        <f t="shared" si="59"/>
        <v>5.8800000000000008</v>
      </c>
      <c r="N65">
        <v>1.32</v>
      </c>
      <c r="O65" s="7">
        <f t="shared" si="60"/>
        <v>3.5999999999999988</v>
      </c>
      <c r="P65">
        <v>327</v>
      </c>
      <c r="Q65" s="3">
        <f t="shared" si="61"/>
        <v>3.9397590361445785</v>
      </c>
      <c r="R65" s="7">
        <f t="shared" si="62"/>
        <v>4.2996987951807233</v>
      </c>
      <c r="S65">
        <v>0</v>
      </c>
      <c r="T65" s="3">
        <f t="shared" si="63"/>
        <v>0</v>
      </c>
      <c r="U65" s="7">
        <f t="shared" si="64"/>
        <v>0</v>
      </c>
      <c r="X65" t="s">
        <v>333</v>
      </c>
      <c r="Y65" s="7">
        <f t="shared" si="65"/>
        <v>30.131084812623271</v>
      </c>
      <c r="Z65">
        <v>26</v>
      </c>
      <c r="AA65">
        <v>135.1</v>
      </c>
      <c r="AB65" s="3">
        <f t="shared" si="66"/>
        <v>135.33333333333331</v>
      </c>
      <c r="AC65" s="3">
        <f t="shared" si="67"/>
        <v>5.2051282051282044</v>
      </c>
      <c r="AD65" s="13">
        <f t="shared" si="68"/>
        <v>5.0410256410256409</v>
      </c>
      <c r="AE65" s="7">
        <f t="shared" si="69"/>
        <v>7.8895463510848103</v>
      </c>
      <c r="AF65">
        <v>9</v>
      </c>
      <c r="AG65" s="3">
        <f t="shared" si="70"/>
        <v>0.34615384615384615</v>
      </c>
      <c r="AH65" s="7">
        <f t="shared" si="71"/>
        <v>6.9230769230769234</v>
      </c>
      <c r="AI65">
        <v>3.33</v>
      </c>
      <c r="AJ65" s="7">
        <f t="shared" si="72"/>
        <v>6.68</v>
      </c>
      <c r="AK65">
        <v>1.27</v>
      </c>
      <c r="AL65" s="7">
        <f t="shared" si="73"/>
        <v>4.5999999999999996</v>
      </c>
      <c r="AM65">
        <v>97</v>
      </c>
      <c r="AN65" s="3">
        <f t="shared" si="74"/>
        <v>3.7307692307692308</v>
      </c>
      <c r="AO65" s="7">
        <f t="shared" si="75"/>
        <v>4.0384615384615383</v>
      </c>
      <c r="AP65">
        <v>0</v>
      </c>
      <c r="AQ65" s="3">
        <f t="shared" si="76"/>
        <v>0</v>
      </c>
      <c r="AR65" s="7">
        <f t="shared" si="77"/>
        <v>0</v>
      </c>
      <c r="AW65" t="s">
        <v>356</v>
      </c>
      <c r="AX65" s="7">
        <f t="shared" si="26"/>
        <v>32.387703475386402</v>
      </c>
      <c r="AY65">
        <v>7</v>
      </c>
      <c r="AZ65">
        <v>31.2</v>
      </c>
      <c r="BA65" s="3">
        <f t="shared" si="27"/>
        <v>31.666666666666664</v>
      </c>
      <c r="BB65" s="3">
        <f t="shared" si="28"/>
        <v>4.5238095238095237</v>
      </c>
      <c r="BC65" s="13">
        <f t="shared" si="29"/>
        <v>4.1047619047619044</v>
      </c>
      <c r="BD65" s="7">
        <f t="shared" si="30"/>
        <v>6.6112749039578302</v>
      </c>
      <c r="BE65">
        <v>3</v>
      </c>
      <c r="BF65" s="3">
        <f t="shared" si="31"/>
        <v>0.42857142857142855</v>
      </c>
      <c r="BG65" s="7">
        <f t="shared" si="32"/>
        <v>8.5714285714285712</v>
      </c>
      <c r="BH65">
        <v>3.13</v>
      </c>
      <c r="BI65" s="7">
        <f t="shared" si="33"/>
        <v>7.48</v>
      </c>
      <c r="BJ65">
        <v>1.17</v>
      </c>
      <c r="BK65" s="7">
        <f t="shared" si="34"/>
        <v>6.6000000000000014</v>
      </c>
      <c r="BL65">
        <v>21</v>
      </c>
      <c r="BM65" s="3">
        <f t="shared" si="35"/>
        <v>3</v>
      </c>
      <c r="BN65" s="7">
        <f t="shared" si="36"/>
        <v>3.125</v>
      </c>
      <c r="BO65">
        <v>0</v>
      </c>
      <c r="BP65" s="3">
        <f t="shared" si="80"/>
        <v>0</v>
      </c>
      <c r="BQ65" s="7">
        <f t="shared" si="81"/>
        <v>0</v>
      </c>
      <c r="BU65" t="s">
        <v>440</v>
      </c>
      <c r="BV65" s="7">
        <f t="shared" si="39"/>
        <v>29.610810810810808</v>
      </c>
      <c r="BW65">
        <v>37</v>
      </c>
      <c r="BX65">
        <v>37</v>
      </c>
      <c r="BY65" s="3">
        <f t="shared" si="40"/>
        <v>37</v>
      </c>
      <c r="BZ65" s="3">
        <f t="shared" si="41"/>
        <v>1</v>
      </c>
      <c r="CA65" s="13">
        <f t="shared" si="42"/>
        <v>1</v>
      </c>
      <c r="CB65" s="7">
        <f t="shared" si="43"/>
        <v>1</v>
      </c>
      <c r="CC65">
        <v>2</v>
      </c>
      <c r="CD65" s="3">
        <f t="shared" si="44"/>
        <v>5.4054054054054057E-2</v>
      </c>
      <c r="CE65" s="7">
        <f t="shared" si="45"/>
        <v>1.0810810810810811</v>
      </c>
      <c r="CF65">
        <v>2.75</v>
      </c>
      <c r="CG65" s="7">
        <f t="shared" si="46"/>
        <v>9</v>
      </c>
      <c r="CH65">
        <v>1.1100000000000001</v>
      </c>
      <c r="CI65" s="7">
        <f t="shared" si="47"/>
        <v>7.799999999999998</v>
      </c>
      <c r="CJ65">
        <v>43</v>
      </c>
      <c r="CK65" s="3">
        <f t="shared" si="48"/>
        <v>1.1621621621621621</v>
      </c>
      <c r="CL65" s="7">
        <f t="shared" si="49"/>
        <v>1</v>
      </c>
      <c r="CM65">
        <v>18</v>
      </c>
      <c r="CN65" s="3">
        <f t="shared" si="50"/>
        <v>0.48648648648648651</v>
      </c>
      <c r="CO65" s="7">
        <f t="shared" si="51"/>
        <v>9.7297297297297298</v>
      </c>
    </row>
    <row r="66" spans="1:93" x14ac:dyDescent="0.25">
      <c r="A66" t="s">
        <v>390</v>
      </c>
      <c r="B66" s="7">
        <f t="shared" si="52"/>
        <v>28.469122807017541</v>
      </c>
      <c r="C66">
        <v>228</v>
      </c>
      <c r="D66">
        <v>219.2</v>
      </c>
      <c r="E66" s="3">
        <f t="shared" si="53"/>
        <v>219.66666666666663</v>
      </c>
      <c r="F66" s="3">
        <f t="shared" si="54"/>
        <v>0.96345029239766067</v>
      </c>
      <c r="G66" s="13">
        <f t="shared" si="55"/>
        <v>0.19269005847953213</v>
      </c>
      <c r="H66" s="7">
        <f t="shared" si="56"/>
        <v>1</v>
      </c>
      <c r="I66">
        <v>9</v>
      </c>
      <c r="J66" s="3">
        <f t="shared" si="57"/>
        <v>3.9473684210526314E-2</v>
      </c>
      <c r="K66" s="7">
        <f t="shared" si="58"/>
        <v>0.78947368421052633</v>
      </c>
      <c r="L66">
        <v>3.32</v>
      </c>
      <c r="M66" s="7">
        <f t="shared" si="59"/>
        <v>6.7200000000000006</v>
      </c>
      <c r="N66">
        <v>1.07</v>
      </c>
      <c r="O66" s="7">
        <f t="shared" si="60"/>
        <v>8.5999999999999979</v>
      </c>
      <c r="P66">
        <v>362</v>
      </c>
      <c r="Q66" s="3">
        <f t="shared" si="61"/>
        <v>1.5877192982456141</v>
      </c>
      <c r="R66" s="7">
        <f t="shared" si="62"/>
        <v>1.3596491228070176</v>
      </c>
      <c r="S66">
        <v>121</v>
      </c>
      <c r="T66" s="3">
        <f t="shared" si="63"/>
        <v>0.5307017543859649</v>
      </c>
      <c r="U66" s="7">
        <f t="shared" si="64"/>
        <v>10</v>
      </c>
      <c r="X66" t="s">
        <v>419</v>
      </c>
      <c r="Y66" s="7">
        <f t="shared" si="65"/>
        <v>29.997383930432708</v>
      </c>
      <c r="Z66">
        <v>21</v>
      </c>
      <c r="AA66">
        <v>106.1</v>
      </c>
      <c r="AB66" s="3">
        <f t="shared" si="66"/>
        <v>106.33333333333331</v>
      </c>
      <c r="AC66" s="3">
        <f t="shared" si="67"/>
        <v>5.0634920634920624</v>
      </c>
      <c r="AD66" s="13">
        <f t="shared" si="68"/>
        <v>5.0126984126984127</v>
      </c>
      <c r="AE66" s="7">
        <f t="shared" si="69"/>
        <v>7.6238125018612806</v>
      </c>
      <c r="AF66">
        <v>8</v>
      </c>
      <c r="AG66" s="3">
        <f t="shared" si="70"/>
        <v>0.38095238095238093</v>
      </c>
      <c r="AH66" s="7">
        <f t="shared" si="71"/>
        <v>7.6190476190476186</v>
      </c>
      <c r="AI66">
        <v>3.72</v>
      </c>
      <c r="AJ66" s="7">
        <f t="shared" si="72"/>
        <v>5.1199999999999992</v>
      </c>
      <c r="AK66">
        <v>1.24</v>
      </c>
      <c r="AL66" s="7">
        <f t="shared" si="73"/>
        <v>5.2</v>
      </c>
      <c r="AM66">
        <v>85</v>
      </c>
      <c r="AN66" s="3">
        <f t="shared" si="74"/>
        <v>4.0476190476190474</v>
      </c>
      <c r="AO66" s="7">
        <f t="shared" si="75"/>
        <v>4.4345238095238093</v>
      </c>
      <c r="AP66">
        <v>0</v>
      </c>
      <c r="AQ66" s="3">
        <f t="shared" si="76"/>
        <v>0</v>
      </c>
      <c r="AR66" s="7">
        <f t="shared" si="77"/>
        <v>0</v>
      </c>
      <c r="AW66" t="s">
        <v>508</v>
      </c>
      <c r="AX66" s="7">
        <f t="shared" si="26"/>
        <v>32.285714285714285</v>
      </c>
      <c r="AY66">
        <v>35</v>
      </c>
      <c r="AZ66">
        <v>36.200000000000003</v>
      </c>
      <c r="BA66" s="3">
        <f t="shared" si="27"/>
        <v>36.666666666666679</v>
      </c>
      <c r="BB66" s="3">
        <f t="shared" si="28"/>
        <v>1.0476190476190479</v>
      </c>
      <c r="BC66" s="13">
        <f t="shared" si="29"/>
        <v>1.0095238095238095</v>
      </c>
      <c r="BD66" s="7">
        <f t="shared" si="30"/>
        <v>1</v>
      </c>
      <c r="BE66">
        <v>4</v>
      </c>
      <c r="BF66" s="3">
        <f t="shared" si="31"/>
        <v>0.11428571428571428</v>
      </c>
      <c r="BG66" s="7">
        <f t="shared" si="32"/>
        <v>2.2857142857142856</v>
      </c>
      <c r="BH66">
        <v>0.49</v>
      </c>
      <c r="BI66" s="7">
        <f t="shared" si="33"/>
        <v>10</v>
      </c>
      <c r="BJ66">
        <v>0.74</v>
      </c>
      <c r="BK66" s="7">
        <f t="shared" si="34"/>
        <v>10</v>
      </c>
      <c r="BL66">
        <v>38</v>
      </c>
      <c r="BM66" s="3">
        <f t="shared" si="35"/>
        <v>1.0857142857142856</v>
      </c>
      <c r="BN66" s="7">
        <f t="shared" si="36"/>
        <v>1</v>
      </c>
      <c r="BO66">
        <v>14</v>
      </c>
      <c r="BP66" s="3">
        <f t="shared" si="80"/>
        <v>0.4</v>
      </c>
      <c r="BQ66" s="7">
        <f t="shared" si="81"/>
        <v>8</v>
      </c>
      <c r="BU66" t="s">
        <v>340</v>
      </c>
      <c r="BV66" s="7">
        <f t="shared" si="39"/>
        <v>29.300315822388995</v>
      </c>
      <c r="BW66">
        <v>15</v>
      </c>
      <c r="BX66">
        <v>83</v>
      </c>
      <c r="BY66" s="3">
        <f t="shared" si="40"/>
        <v>83</v>
      </c>
      <c r="BZ66" s="3">
        <f t="shared" si="41"/>
        <v>5.5333333333333332</v>
      </c>
      <c r="CA66" s="13">
        <f t="shared" si="42"/>
        <v>5.1066666666666665</v>
      </c>
      <c r="CB66" s="7">
        <f t="shared" si="43"/>
        <v>8.505315822388992</v>
      </c>
      <c r="CC66">
        <v>5</v>
      </c>
      <c r="CD66" s="3">
        <f t="shared" si="44"/>
        <v>0.33333333333333331</v>
      </c>
      <c r="CE66" s="7">
        <f t="shared" si="45"/>
        <v>6.6666666666666661</v>
      </c>
      <c r="CF66">
        <v>4.0199999999999996</v>
      </c>
      <c r="CG66" s="7">
        <f t="shared" si="46"/>
        <v>3.9200000000000017</v>
      </c>
      <c r="CH66">
        <v>1.3</v>
      </c>
      <c r="CI66" s="7">
        <f t="shared" si="47"/>
        <v>3.9999999999999991</v>
      </c>
      <c r="CJ66">
        <v>82</v>
      </c>
      <c r="CK66" s="3">
        <f t="shared" si="48"/>
        <v>5.4666666666666668</v>
      </c>
      <c r="CL66" s="7">
        <f t="shared" si="49"/>
        <v>6.2083333333333339</v>
      </c>
      <c r="CM66">
        <v>0</v>
      </c>
      <c r="CN66" s="3">
        <f t="shared" si="50"/>
        <v>0</v>
      </c>
      <c r="CO66" s="7">
        <f t="shared" si="51"/>
        <v>0</v>
      </c>
    </row>
    <row r="67" spans="1:93" x14ac:dyDescent="0.25">
      <c r="A67" t="s">
        <v>245</v>
      </c>
      <c r="B67" s="7">
        <f t="shared" ref="B67:B98" si="82">H67+K67+M67+O67+R67+U67</f>
        <v>28.460048543689322</v>
      </c>
      <c r="C67">
        <v>206</v>
      </c>
      <c r="D67">
        <v>202.1</v>
      </c>
      <c r="E67" s="3">
        <f t="shared" ref="E67:E98" si="83">DOLLARDE(D67,3)</f>
        <v>202.33333333333331</v>
      </c>
      <c r="F67" s="3">
        <f t="shared" ref="F67:F98" si="84">E67/C67</f>
        <v>0.98220064724919087</v>
      </c>
      <c r="G67" s="13">
        <f t="shared" ref="G67:G98" si="85">DOLLARFR(F67,2.9)</f>
        <v>0.19644012944983819</v>
      </c>
      <c r="H67" s="7">
        <f t="shared" ref="H67:H98" si="86">MAX(1,(MIN(10,(((F67-1)/(6.33-1))*10))))</f>
        <v>1</v>
      </c>
      <c r="I67">
        <v>13</v>
      </c>
      <c r="J67" s="3">
        <f t="shared" ref="J67:J98" si="87">I67/C67</f>
        <v>6.3106796116504854E-2</v>
      </c>
      <c r="K67" s="7">
        <f t="shared" ref="K67:K98" si="88">MAX(0,(MIN(10,(((J67)/(0.5))*10))))</f>
        <v>1.262135922330097</v>
      </c>
      <c r="L67">
        <v>3.07</v>
      </c>
      <c r="M67" s="7">
        <f t="shared" ref="M67:M98" si="89">MAX(1,(MIN(10,(((L67-5)/(2.5-5))*10))))</f>
        <v>7.7200000000000006</v>
      </c>
      <c r="N67">
        <v>1.04</v>
      </c>
      <c r="O67" s="7">
        <f t="shared" ref="O67:O98" si="90">MAX(1,(MIN(10,(((N67-1.5)/(1-1.5))*10))))</f>
        <v>9.1999999999999993</v>
      </c>
      <c r="P67">
        <v>272</v>
      </c>
      <c r="Q67" s="3">
        <f t="shared" ref="Q67:Q98" si="91">P67/C67</f>
        <v>1.3203883495145632</v>
      </c>
      <c r="R67" s="7">
        <f t="shared" ref="R67:R98" si="92">MAX(1,(MIN(10,(((Q67-0.5)/(8.5-0.5))*10))))</f>
        <v>1.025485436893204</v>
      </c>
      <c r="S67">
        <v>85</v>
      </c>
      <c r="T67" s="3">
        <f t="shared" ref="T67:T98" si="93">S67/C67</f>
        <v>0.41262135922330095</v>
      </c>
      <c r="U67" s="7">
        <f t="shared" ref="U67:U98" si="94">MAX(0,(MIN(10,(((T67)/(0.5))*10))))</f>
        <v>8.2524271844660184</v>
      </c>
      <c r="X67" t="s">
        <v>440</v>
      </c>
      <c r="Y67" s="7">
        <f t="shared" ref="Y67:Y98" si="95">AE67+AH67+AJ67+AL67+AO67+AR67</f>
        <v>29.887323943661968</v>
      </c>
      <c r="Z67">
        <v>71</v>
      </c>
      <c r="AA67">
        <v>69.2</v>
      </c>
      <c r="AB67" s="3">
        <f t="shared" ref="AB67:AB98" si="96">DOLLARDE(AA67,3)</f>
        <v>69.666666666666671</v>
      </c>
      <c r="AC67" s="3">
        <f t="shared" ref="AC67:AC98" si="97">AB67/Z67</f>
        <v>0.98122065727699537</v>
      </c>
      <c r="AD67" s="13">
        <f t="shared" ref="AD67:AD98" si="98">DOLLARFR(AC67,2.9)</f>
        <v>0.19624413145539907</v>
      </c>
      <c r="AE67" s="7">
        <f t="shared" ref="AE67:AE98" si="99">MAX(1,(MIN(10,(((AC67-1)/(6.33-1))*10))))</f>
        <v>1</v>
      </c>
      <c r="AF67">
        <v>4</v>
      </c>
      <c r="AG67" s="3">
        <f t="shared" ref="AG67:AG98" si="100">AF67/Z67</f>
        <v>5.6338028169014086E-2</v>
      </c>
      <c r="AH67" s="7">
        <f t="shared" ref="AH67:AH98" si="101">MAX(0,(MIN(10,(((AG67)/(0.5))*10))))</f>
        <v>1.1267605633802817</v>
      </c>
      <c r="AI67">
        <v>1.29</v>
      </c>
      <c r="AJ67" s="7">
        <f t="shared" ref="AJ67:AJ98" si="102">MAX(1,(MIN(10,(((AI67-5)/(2.5-5))*10))))</f>
        <v>10</v>
      </c>
      <c r="AK67">
        <v>0.96</v>
      </c>
      <c r="AL67" s="7">
        <f t="shared" ref="AL67:AL98" si="103">MAX(1,(MIN(10,(((AK67-1.5)/(1-1.5))*10))))</f>
        <v>10</v>
      </c>
      <c r="AM67">
        <v>74</v>
      </c>
      <c r="AN67" s="3">
        <f t="shared" ref="AN67:AN98" si="104">AM67/Z67</f>
        <v>1.0422535211267605</v>
      </c>
      <c r="AO67" s="7">
        <f t="shared" ref="AO67:AO98" si="105">MAX(1,(MIN(10,(((AN67-0.5)/(8.5-0.5))*10))))</f>
        <v>1</v>
      </c>
      <c r="AP67">
        <v>24</v>
      </c>
      <c r="AQ67" s="3">
        <f t="shared" ref="AQ67:AQ98" si="106">AP67/Z67</f>
        <v>0.3380281690140845</v>
      </c>
      <c r="AR67" s="7">
        <f t="shared" ref="AR67:AR98" si="107">MAX(0,(MIN(10,(((AQ67)/(0.5))*10))))</f>
        <v>6.76056338028169</v>
      </c>
      <c r="AW67" t="s">
        <v>486</v>
      </c>
      <c r="AX67" s="7">
        <f t="shared" ref="AX67:AX130" si="108">BD67+BG67+BI67+BK67+BN67+BQ67</f>
        <v>32.142241379310349</v>
      </c>
      <c r="AY67">
        <v>29</v>
      </c>
      <c r="AZ67">
        <v>36</v>
      </c>
      <c r="BA67" s="3">
        <f t="shared" ref="BA67:BA130" si="109">DOLLARDE(AZ67,3)</f>
        <v>36</v>
      </c>
      <c r="BB67" s="3">
        <f t="shared" ref="BB67:BB130" si="110">BA67/AY67</f>
        <v>1.2413793103448276</v>
      </c>
      <c r="BC67" s="13">
        <f t="shared" ref="BC67:BC130" si="111">DOLLARFR(BB67,2.9)</f>
        <v>1.0482758620689656</v>
      </c>
      <c r="BD67" s="7">
        <f t="shared" ref="BD67:BD130" si="112">MAX(1,(MIN(10,(((BB67-1)/(6.33-1))*10))))</f>
        <v>1</v>
      </c>
      <c r="BE67">
        <v>3</v>
      </c>
      <c r="BF67" s="3">
        <f t="shared" ref="BF67:BF130" si="113">BE67/AY67</f>
        <v>0.10344827586206896</v>
      </c>
      <c r="BG67" s="7">
        <f t="shared" ref="BG67:BG130" si="114">MAX(0,(MIN(10,(((BF67)/(0.5))*10))))</f>
        <v>2.0689655172413794</v>
      </c>
      <c r="BH67">
        <v>2.5</v>
      </c>
      <c r="BI67" s="7">
        <f t="shared" ref="BI67:BI130" si="115">MAX(1,(MIN(10,(((BH67-5)/(2.5-5))*10))))</f>
        <v>10</v>
      </c>
      <c r="BJ67">
        <v>1</v>
      </c>
      <c r="BK67" s="7">
        <f t="shared" ref="BK67:BK130" si="116">MAX(1,(MIN(10,(((BJ67-1.5)/(1-1.5))*10))))</f>
        <v>10</v>
      </c>
      <c r="BL67">
        <v>49</v>
      </c>
      <c r="BM67" s="3">
        <f t="shared" ref="BM67:BM130" si="117">BL67/AY67</f>
        <v>1.6896551724137931</v>
      </c>
      <c r="BN67" s="7">
        <f t="shared" ref="BN67:BN130" si="118">MAX(1,(MIN(10,(((BM67-0.5)/(8.5-0.5))*10))))</f>
        <v>1.4870689655172415</v>
      </c>
      <c r="BO67">
        <v>11</v>
      </c>
      <c r="BP67" s="3">
        <f t="shared" si="80"/>
        <v>0.37931034482758619</v>
      </c>
      <c r="BQ67" s="7">
        <f t="shared" si="81"/>
        <v>7.5862068965517242</v>
      </c>
      <c r="BU67" t="s">
        <v>502</v>
      </c>
      <c r="BV67" s="7">
        <f t="shared" ref="BV67:BV130" si="119">CB67+CE67+CG67+CI67+CL67+CO67</f>
        <v>29.20249616237421</v>
      </c>
      <c r="BW67">
        <v>11</v>
      </c>
      <c r="BX67">
        <v>60</v>
      </c>
      <c r="BY67" s="3">
        <f t="shared" ref="BY67:BY130" si="120">DOLLARDE(BX67,3)</f>
        <v>60</v>
      </c>
      <c r="BZ67" s="3">
        <f t="shared" ref="BZ67:BZ130" si="121">BY67/BW67</f>
        <v>5.4545454545454541</v>
      </c>
      <c r="CA67" s="13">
        <f t="shared" ref="CA67:CA130" si="122">DOLLARFR(BZ67,2.9)</f>
        <v>5.0909090909090908</v>
      </c>
      <c r="CB67" s="7">
        <f t="shared" ref="CB67:CB130" si="123">MAX(1,(MIN(10,(((BZ67-1)/(6.33-1))*10))))</f>
        <v>8.3574961623742112</v>
      </c>
      <c r="CC67">
        <v>4</v>
      </c>
      <c r="CD67" s="3">
        <f t="shared" ref="CD67:CD130" si="124">CC67/BW67</f>
        <v>0.36363636363636365</v>
      </c>
      <c r="CE67" s="7">
        <f t="shared" ref="CE67:CE130" si="125">MAX(0,(MIN(10,(((CD67)/(0.5))*10))))</f>
        <v>7.2727272727272734</v>
      </c>
      <c r="CF67">
        <v>4.37</v>
      </c>
      <c r="CG67" s="7">
        <f t="shared" ref="CG67:CG130" si="126">MAX(1,(MIN(10,(((CF67-5)/(2.5-5))*10))))</f>
        <v>2.5199999999999996</v>
      </c>
      <c r="CH67">
        <v>1.24</v>
      </c>
      <c r="CI67" s="7">
        <f t="shared" ref="CI67:CI130" si="127">MAX(1,(MIN(10,(((CH67-1.5)/(1-1.5))*10))))</f>
        <v>5.2</v>
      </c>
      <c r="CJ67">
        <v>57</v>
      </c>
      <c r="CK67" s="3">
        <f t="shared" ref="CK67:CK130" si="128">CJ67/BW67</f>
        <v>5.1818181818181817</v>
      </c>
      <c r="CL67" s="7">
        <f t="shared" ref="CL67:CL130" si="129">MAX(1,(MIN(10,(((CK67-0.5)/(8.5-0.5))*10))))</f>
        <v>5.8522727272727266</v>
      </c>
      <c r="CM67">
        <v>0</v>
      </c>
      <c r="CN67" s="3">
        <f t="shared" ref="CN67:CN130" si="130">CM67/BW67</f>
        <v>0</v>
      </c>
      <c r="CO67" s="7">
        <f t="shared" ref="CO67:CO130" si="131">MAX(0,(MIN(10,(((CN67)/(0.5))*10))))</f>
        <v>0</v>
      </c>
    </row>
    <row r="68" spans="1:93" x14ac:dyDescent="0.25">
      <c r="A68" t="s">
        <v>331</v>
      </c>
      <c r="B68" s="7">
        <f t="shared" si="82"/>
        <v>27.920797933409869</v>
      </c>
      <c r="C68">
        <v>67</v>
      </c>
      <c r="D68">
        <v>313</v>
      </c>
      <c r="E68" s="3">
        <f t="shared" si="83"/>
        <v>313</v>
      </c>
      <c r="F68" s="3">
        <f t="shared" si="84"/>
        <v>4.6716417910447765</v>
      </c>
      <c r="G68" s="13">
        <f t="shared" si="85"/>
        <v>4.1343283582089549</v>
      </c>
      <c r="H68" s="7">
        <f t="shared" si="86"/>
        <v>6.8886337543053964</v>
      </c>
      <c r="I68">
        <v>24</v>
      </c>
      <c r="J68" s="3">
        <f t="shared" si="87"/>
        <v>0.35820895522388058</v>
      </c>
      <c r="K68" s="7">
        <f t="shared" si="88"/>
        <v>7.1641791044776113</v>
      </c>
      <c r="L68">
        <v>3.74</v>
      </c>
      <c r="M68" s="7">
        <f t="shared" si="89"/>
        <v>5.0399999999999991</v>
      </c>
      <c r="N68">
        <v>1.31</v>
      </c>
      <c r="O68" s="7">
        <f t="shared" si="90"/>
        <v>3.7999999999999989</v>
      </c>
      <c r="P68">
        <v>303</v>
      </c>
      <c r="Q68" s="3">
        <f t="shared" si="91"/>
        <v>4.5223880597014929</v>
      </c>
      <c r="R68" s="7">
        <f t="shared" si="92"/>
        <v>5.0279850746268657</v>
      </c>
      <c r="S68">
        <v>0</v>
      </c>
      <c r="T68" s="3">
        <f t="shared" si="93"/>
        <v>0</v>
      </c>
      <c r="U68" s="7">
        <f t="shared" si="94"/>
        <v>0</v>
      </c>
      <c r="X68" t="s">
        <v>360</v>
      </c>
      <c r="Y68" s="7">
        <f t="shared" si="95"/>
        <v>29.427298311444652</v>
      </c>
      <c r="Z68">
        <v>32</v>
      </c>
      <c r="AA68">
        <v>180</v>
      </c>
      <c r="AB68" s="3">
        <f t="shared" si="96"/>
        <v>180</v>
      </c>
      <c r="AC68" s="3">
        <f t="shared" si="97"/>
        <v>5.625</v>
      </c>
      <c r="AD68" s="13">
        <f t="shared" si="98"/>
        <v>5.125</v>
      </c>
      <c r="AE68" s="7">
        <f t="shared" si="99"/>
        <v>8.6772983114446518</v>
      </c>
      <c r="AF68">
        <v>12</v>
      </c>
      <c r="AG68" s="3">
        <f t="shared" si="100"/>
        <v>0.375</v>
      </c>
      <c r="AH68" s="7">
        <f t="shared" si="101"/>
        <v>7.5</v>
      </c>
      <c r="AI68">
        <v>4.4000000000000004</v>
      </c>
      <c r="AJ68" s="7">
        <f t="shared" si="102"/>
        <v>2.3999999999999986</v>
      </c>
      <c r="AK68">
        <v>1.27</v>
      </c>
      <c r="AL68" s="7">
        <f t="shared" si="103"/>
        <v>4.5999999999999996</v>
      </c>
      <c r="AM68">
        <v>176</v>
      </c>
      <c r="AN68" s="3">
        <f t="shared" si="104"/>
        <v>5.5</v>
      </c>
      <c r="AO68" s="7">
        <f t="shared" si="105"/>
        <v>6.25</v>
      </c>
      <c r="AP68">
        <v>0</v>
      </c>
      <c r="AQ68" s="3">
        <f t="shared" si="106"/>
        <v>0</v>
      </c>
      <c r="AR68" s="7">
        <f t="shared" si="107"/>
        <v>0</v>
      </c>
      <c r="AW68" t="s">
        <v>334</v>
      </c>
      <c r="AX68" s="7">
        <f t="shared" si="108"/>
        <v>31.902711590577447</v>
      </c>
      <c r="AY68">
        <v>12</v>
      </c>
      <c r="AZ68">
        <v>65.099999999999994</v>
      </c>
      <c r="BA68" s="3">
        <f t="shared" si="109"/>
        <v>65.333333333333314</v>
      </c>
      <c r="BB68" s="3">
        <f t="shared" si="110"/>
        <v>5.4444444444444429</v>
      </c>
      <c r="BC68" s="13">
        <f t="shared" si="111"/>
        <v>5.0888888888888886</v>
      </c>
      <c r="BD68" s="7">
        <f t="shared" si="112"/>
        <v>8.3385449239107743</v>
      </c>
      <c r="BE68">
        <v>5</v>
      </c>
      <c r="BF68" s="3">
        <f t="shared" si="113"/>
        <v>0.41666666666666669</v>
      </c>
      <c r="BG68" s="7">
        <f t="shared" si="114"/>
        <v>8.3333333333333339</v>
      </c>
      <c r="BH68">
        <v>3.86</v>
      </c>
      <c r="BI68" s="7">
        <f t="shared" si="115"/>
        <v>4.5600000000000005</v>
      </c>
      <c r="BJ68">
        <v>1.18</v>
      </c>
      <c r="BK68" s="7">
        <f t="shared" si="116"/>
        <v>6.4000000000000012</v>
      </c>
      <c r="BL68">
        <v>47</v>
      </c>
      <c r="BM68" s="3">
        <f t="shared" si="117"/>
        <v>3.9166666666666665</v>
      </c>
      <c r="BN68" s="7">
        <f t="shared" si="118"/>
        <v>4.270833333333333</v>
      </c>
      <c r="BO68">
        <v>0</v>
      </c>
      <c r="BP68" s="3">
        <f t="shared" si="80"/>
        <v>0</v>
      </c>
      <c r="BQ68" s="7">
        <f t="shared" si="81"/>
        <v>0</v>
      </c>
      <c r="BU68" t="s">
        <v>368</v>
      </c>
      <c r="BV68" s="7">
        <f t="shared" si="119"/>
        <v>29.148455675422138</v>
      </c>
      <c r="BW68">
        <v>16</v>
      </c>
      <c r="BX68">
        <v>93</v>
      </c>
      <c r="BY68" s="3">
        <f t="shared" si="120"/>
        <v>93</v>
      </c>
      <c r="BZ68" s="3">
        <f t="shared" si="121"/>
        <v>5.8125</v>
      </c>
      <c r="CA68" s="13">
        <f t="shared" si="122"/>
        <v>5.1624999999999996</v>
      </c>
      <c r="CB68" s="7">
        <f t="shared" si="123"/>
        <v>9.0290806754221382</v>
      </c>
      <c r="CC68">
        <v>5</v>
      </c>
      <c r="CD68" s="3">
        <f t="shared" si="124"/>
        <v>0.3125</v>
      </c>
      <c r="CE68" s="7">
        <f t="shared" si="125"/>
        <v>6.25</v>
      </c>
      <c r="CF68">
        <v>4.3600000000000003</v>
      </c>
      <c r="CG68" s="7">
        <f t="shared" si="126"/>
        <v>2.5599999999999987</v>
      </c>
      <c r="CH68">
        <v>1.29</v>
      </c>
      <c r="CI68" s="7">
        <f t="shared" si="127"/>
        <v>4.1999999999999993</v>
      </c>
      <c r="CJ68">
        <v>99</v>
      </c>
      <c r="CK68" s="3">
        <f t="shared" si="128"/>
        <v>6.1875</v>
      </c>
      <c r="CL68" s="7">
        <f t="shared" si="129"/>
        <v>7.109375</v>
      </c>
      <c r="CM68">
        <v>0</v>
      </c>
      <c r="CN68" s="3">
        <f t="shared" si="130"/>
        <v>0</v>
      </c>
      <c r="CO68" s="7">
        <f t="shared" si="131"/>
        <v>0</v>
      </c>
    </row>
    <row r="69" spans="1:93" x14ac:dyDescent="0.25">
      <c r="A69" t="s">
        <v>359</v>
      </c>
      <c r="B69" s="7">
        <f t="shared" si="82"/>
        <v>27.858647500275911</v>
      </c>
      <c r="C69">
        <v>85</v>
      </c>
      <c r="D69">
        <v>456</v>
      </c>
      <c r="E69" s="3">
        <f t="shared" si="83"/>
        <v>456</v>
      </c>
      <c r="F69" s="3">
        <f t="shared" si="84"/>
        <v>5.3647058823529408</v>
      </c>
      <c r="G69" s="13">
        <f t="shared" si="85"/>
        <v>5.0729411764705885</v>
      </c>
      <c r="H69" s="7">
        <f t="shared" si="86"/>
        <v>8.1889416179229659</v>
      </c>
      <c r="I69">
        <v>29</v>
      </c>
      <c r="J69" s="3">
        <f t="shared" si="87"/>
        <v>0.3411764705882353</v>
      </c>
      <c r="K69" s="7">
        <f t="shared" si="88"/>
        <v>6.8235294117647065</v>
      </c>
      <c r="L69">
        <v>4.18</v>
      </c>
      <c r="M69" s="7">
        <f t="shared" si="89"/>
        <v>3.2800000000000011</v>
      </c>
      <c r="N69">
        <v>1.3</v>
      </c>
      <c r="O69" s="7">
        <f t="shared" si="90"/>
        <v>3.9999999999999991</v>
      </c>
      <c r="P69">
        <v>421</v>
      </c>
      <c r="Q69" s="3">
        <f t="shared" si="91"/>
        <v>4.9529411764705884</v>
      </c>
      <c r="R69" s="7">
        <f t="shared" si="92"/>
        <v>5.5661764705882355</v>
      </c>
      <c r="S69">
        <v>0</v>
      </c>
      <c r="T69" s="3">
        <f t="shared" si="93"/>
        <v>0</v>
      </c>
      <c r="U69" s="7">
        <f t="shared" si="94"/>
        <v>0</v>
      </c>
      <c r="X69" t="s">
        <v>340</v>
      </c>
      <c r="Y69" s="7">
        <f t="shared" si="95"/>
        <v>28.94108481262327</v>
      </c>
      <c r="Z69">
        <v>26</v>
      </c>
      <c r="AA69">
        <v>135.1</v>
      </c>
      <c r="AB69" s="3">
        <f t="shared" si="96"/>
        <v>135.33333333333331</v>
      </c>
      <c r="AC69" s="3">
        <f t="shared" si="97"/>
        <v>5.2051282051282044</v>
      </c>
      <c r="AD69" s="13">
        <f t="shared" si="98"/>
        <v>5.0410256410256409</v>
      </c>
      <c r="AE69" s="7">
        <f t="shared" si="99"/>
        <v>7.8895463510848103</v>
      </c>
      <c r="AF69">
        <v>7</v>
      </c>
      <c r="AG69" s="3">
        <f t="shared" si="100"/>
        <v>0.26923076923076922</v>
      </c>
      <c r="AH69" s="7">
        <f t="shared" si="101"/>
        <v>5.3846153846153841</v>
      </c>
      <c r="AI69">
        <v>4.1900000000000004</v>
      </c>
      <c r="AJ69" s="7">
        <f t="shared" si="102"/>
        <v>3.2399999999999984</v>
      </c>
      <c r="AK69">
        <v>1.22</v>
      </c>
      <c r="AL69" s="7">
        <f t="shared" si="103"/>
        <v>5.6000000000000005</v>
      </c>
      <c r="AM69">
        <v>155</v>
      </c>
      <c r="AN69" s="3">
        <f t="shared" si="104"/>
        <v>5.9615384615384617</v>
      </c>
      <c r="AO69" s="7">
        <f t="shared" si="105"/>
        <v>6.8269230769230766</v>
      </c>
      <c r="AP69">
        <v>0</v>
      </c>
      <c r="AQ69" s="3">
        <f t="shared" si="106"/>
        <v>0</v>
      </c>
      <c r="AR69" s="7">
        <f t="shared" si="107"/>
        <v>0</v>
      </c>
      <c r="AW69" t="s">
        <v>298</v>
      </c>
      <c r="AX69" s="7">
        <f t="shared" si="108"/>
        <v>31.823095684803</v>
      </c>
      <c r="AY69">
        <v>12</v>
      </c>
      <c r="AZ69">
        <v>65</v>
      </c>
      <c r="BA69" s="3">
        <f t="shared" si="109"/>
        <v>65</v>
      </c>
      <c r="BB69" s="3">
        <f t="shared" si="110"/>
        <v>5.416666666666667</v>
      </c>
      <c r="BC69" s="13">
        <f t="shared" si="111"/>
        <v>5.083333333333333</v>
      </c>
      <c r="BD69" s="7">
        <f t="shared" si="112"/>
        <v>8.2864290181363351</v>
      </c>
      <c r="BE69">
        <v>6</v>
      </c>
      <c r="BF69" s="3">
        <f t="shared" si="113"/>
        <v>0.5</v>
      </c>
      <c r="BG69" s="7">
        <f t="shared" si="114"/>
        <v>10</v>
      </c>
      <c r="BH69">
        <v>4.0199999999999996</v>
      </c>
      <c r="BI69" s="7">
        <f t="shared" si="115"/>
        <v>3.9200000000000017</v>
      </c>
      <c r="BJ69">
        <v>1.29</v>
      </c>
      <c r="BK69" s="7">
        <f t="shared" si="116"/>
        <v>4.1999999999999993</v>
      </c>
      <c r="BL69">
        <v>58</v>
      </c>
      <c r="BM69" s="3">
        <f t="shared" si="117"/>
        <v>4.833333333333333</v>
      </c>
      <c r="BN69" s="7">
        <f t="shared" si="118"/>
        <v>5.4166666666666661</v>
      </c>
      <c r="BO69">
        <v>0</v>
      </c>
      <c r="BP69" s="3">
        <f t="shared" si="80"/>
        <v>0</v>
      </c>
      <c r="BQ69" s="7">
        <f t="shared" si="81"/>
        <v>0</v>
      </c>
      <c r="BU69" t="s">
        <v>409</v>
      </c>
      <c r="BV69" s="7">
        <f t="shared" si="119"/>
        <v>29.064924953095684</v>
      </c>
      <c r="BW69">
        <v>15</v>
      </c>
      <c r="BX69">
        <v>78</v>
      </c>
      <c r="BY69" s="3">
        <f t="shared" si="120"/>
        <v>78</v>
      </c>
      <c r="BZ69" s="3">
        <f t="shared" si="121"/>
        <v>5.2</v>
      </c>
      <c r="CA69" s="13">
        <f t="shared" si="122"/>
        <v>5.04</v>
      </c>
      <c r="CB69" s="7">
        <f t="shared" si="123"/>
        <v>7.879924953095685</v>
      </c>
      <c r="CC69">
        <v>5</v>
      </c>
      <c r="CD69" s="3">
        <f t="shared" si="124"/>
        <v>0.33333333333333331</v>
      </c>
      <c r="CE69" s="7">
        <f t="shared" si="125"/>
        <v>6.6666666666666661</v>
      </c>
      <c r="CF69">
        <v>3.91</v>
      </c>
      <c r="CG69" s="7">
        <f t="shared" si="126"/>
        <v>4.3599999999999994</v>
      </c>
      <c r="CH69">
        <v>1.29</v>
      </c>
      <c r="CI69" s="7">
        <f t="shared" si="127"/>
        <v>4.1999999999999993</v>
      </c>
      <c r="CJ69">
        <v>79</v>
      </c>
      <c r="CK69" s="3">
        <f t="shared" si="128"/>
        <v>5.2666666666666666</v>
      </c>
      <c r="CL69" s="7">
        <f t="shared" si="129"/>
        <v>5.958333333333333</v>
      </c>
      <c r="CM69">
        <v>0</v>
      </c>
      <c r="CN69" s="3">
        <f t="shared" si="130"/>
        <v>0</v>
      </c>
      <c r="CO69" s="7">
        <f t="shared" si="131"/>
        <v>0</v>
      </c>
    </row>
    <row r="70" spans="1:93" x14ac:dyDescent="0.25">
      <c r="A70" t="s">
        <v>314</v>
      </c>
      <c r="B70" s="7">
        <f t="shared" si="82"/>
        <v>27.843168647071082</v>
      </c>
      <c r="C70">
        <v>102</v>
      </c>
      <c r="D70">
        <v>313.2</v>
      </c>
      <c r="E70" s="3">
        <f t="shared" si="83"/>
        <v>313.66666666666663</v>
      </c>
      <c r="F70" s="3">
        <f t="shared" si="84"/>
        <v>3.0751633986928102</v>
      </c>
      <c r="G70" s="13">
        <f t="shared" si="85"/>
        <v>3.015032679738562</v>
      </c>
      <c r="H70" s="7">
        <f t="shared" si="86"/>
        <v>3.8933647255024577</v>
      </c>
      <c r="I70">
        <v>23</v>
      </c>
      <c r="J70" s="3">
        <f t="shared" si="87"/>
        <v>0.22549019607843138</v>
      </c>
      <c r="K70" s="7">
        <f t="shared" si="88"/>
        <v>4.5098039215686274</v>
      </c>
      <c r="L70">
        <v>3.39</v>
      </c>
      <c r="M70" s="7">
        <f t="shared" si="89"/>
        <v>6.4399999999999995</v>
      </c>
      <c r="N70">
        <v>1.1000000000000001</v>
      </c>
      <c r="O70" s="7">
        <f t="shared" si="90"/>
        <v>7.9999999999999982</v>
      </c>
      <c r="P70">
        <v>427</v>
      </c>
      <c r="Q70" s="3">
        <f t="shared" si="91"/>
        <v>4.1862745098039218</v>
      </c>
      <c r="R70" s="7">
        <f t="shared" si="92"/>
        <v>4.6078431372549025</v>
      </c>
      <c r="S70">
        <v>2</v>
      </c>
      <c r="T70" s="3">
        <f t="shared" si="93"/>
        <v>1.9607843137254902E-2</v>
      </c>
      <c r="U70" s="7">
        <f t="shared" si="94"/>
        <v>0.39215686274509803</v>
      </c>
      <c r="X70" t="s">
        <v>390</v>
      </c>
      <c r="Y70" s="7">
        <f t="shared" si="95"/>
        <v>28.9281746031746</v>
      </c>
      <c r="Z70">
        <v>63</v>
      </c>
      <c r="AA70">
        <v>62.2</v>
      </c>
      <c r="AB70" s="3">
        <f t="shared" si="96"/>
        <v>62.666666666666679</v>
      </c>
      <c r="AC70" s="3">
        <f t="shared" si="97"/>
        <v>0.99470899470899488</v>
      </c>
      <c r="AD70" s="13">
        <f t="shared" si="98"/>
        <v>0.19894179894179898</v>
      </c>
      <c r="AE70" s="7">
        <f t="shared" si="99"/>
        <v>1</v>
      </c>
      <c r="AF70">
        <v>5</v>
      </c>
      <c r="AG70" s="3">
        <f t="shared" si="100"/>
        <v>7.9365079365079361E-2</v>
      </c>
      <c r="AH70" s="7">
        <f t="shared" si="101"/>
        <v>1.5873015873015872</v>
      </c>
      <c r="AI70">
        <v>3.45</v>
      </c>
      <c r="AJ70" s="7">
        <f t="shared" si="102"/>
        <v>6.1999999999999993</v>
      </c>
      <c r="AK70">
        <v>1.05</v>
      </c>
      <c r="AL70" s="7">
        <f t="shared" si="103"/>
        <v>9</v>
      </c>
      <c r="AM70">
        <v>89</v>
      </c>
      <c r="AN70" s="3">
        <f t="shared" si="104"/>
        <v>1.4126984126984128</v>
      </c>
      <c r="AO70" s="7">
        <f t="shared" si="105"/>
        <v>1.140873015873016</v>
      </c>
      <c r="AP70">
        <v>32</v>
      </c>
      <c r="AQ70" s="3">
        <f t="shared" si="106"/>
        <v>0.50793650793650791</v>
      </c>
      <c r="AR70" s="7">
        <f t="shared" si="107"/>
        <v>10</v>
      </c>
      <c r="AW70" t="s">
        <v>491</v>
      </c>
      <c r="AX70" s="7">
        <f t="shared" si="108"/>
        <v>31.696969696969699</v>
      </c>
      <c r="AY70">
        <v>33</v>
      </c>
      <c r="AZ70">
        <v>37</v>
      </c>
      <c r="BA70" s="3">
        <f t="shared" si="109"/>
        <v>37</v>
      </c>
      <c r="BB70" s="3">
        <f t="shared" si="110"/>
        <v>1.1212121212121211</v>
      </c>
      <c r="BC70" s="13">
        <f t="shared" si="111"/>
        <v>1.0242424242424242</v>
      </c>
      <c r="BD70" s="7">
        <f t="shared" si="112"/>
        <v>1</v>
      </c>
      <c r="BE70">
        <v>3</v>
      </c>
      <c r="BF70" s="3">
        <f t="shared" si="113"/>
        <v>9.0909090909090912E-2</v>
      </c>
      <c r="BG70" s="7">
        <f t="shared" si="114"/>
        <v>1.8181818181818183</v>
      </c>
      <c r="BH70">
        <v>1.22</v>
      </c>
      <c r="BI70" s="7">
        <f t="shared" si="115"/>
        <v>10</v>
      </c>
      <c r="BJ70">
        <v>0.86</v>
      </c>
      <c r="BK70" s="7">
        <f t="shared" si="116"/>
        <v>10</v>
      </c>
      <c r="BL70">
        <v>39</v>
      </c>
      <c r="BM70" s="3">
        <f t="shared" si="117"/>
        <v>1.1818181818181819</v>
      </c>
      <c r="BN70" s="7">
        <f t="shared" si="118"/>
        <v>1</v>
      </c>
      <c r="BO70">
        <v>13</v>
      </c>
      <c r="BP70" s="3">
        <f t="shared" si="80"/>
        <v>0.39393939393939392</v>
      </c>
      <c r="BQ70" s="7">
        <f t="shared" si="81"/>
        <v>7.8787878787878789</v>
      </c>
      <c r="BU70" t="s">
        <v>305</v>
      </c>
      <c r="BV70" s="7">
        <f t="shared" si="119"/>
        <v>28.88027673545966</v>
      </c>
      <c r="BW70">
        <v>8</v>
      </c>
      <c r="BX70">
        <v>44</v>
      </c>
      <c r="BY70" s="3">
        <f t="shared" si="120"/>
        <v>44</v>
      </c>
      <c r="BZ70" s="3">
        <f t="shared" si="121"/>
        <v>5.5</v>
      </c>
      <c r="CA70" s="13">
        <f t="shared" si="122"/>
        <v>5.0999999999999996</v>
      </c>
      <c r="CB70" s="7">
        <f t="shared" si="123"/>
        <v>8.4427767354596615</v>
      </c>
      <c r="CC70">
        <v>3</v>
      </c>
      <c r="CD70" s="3">
        <f t="shared" si="124"/>
        <v>0.375</v>
      </c>
      <c r="CE70" s="7">
        <f t="shared" si="125"/>
        <v>7.5</v>
      </c>
      <c r="CF70">
        <v>4.25</v>
      </c>
      <c r="CG70" s="7">
        <f t="shared" si="126"/>
        <v>3</v>
      </c>
      <c r="CH70">
        <v>1.3</v>
      </c>
      <c r="CI70" s="7">
        <f t="shared" si="127"/>
        <v>3.9999999999999991</v>
      </c>
      <c r="CJ70">
        <v>42</v>
      </c>
      <c r="CK70" s="3">
        <f t="shared" si="128"/>
        <v>5.25</v>
      </c>
      <c r="CL70" s="7">
        <f t="shared" si="129"/>
        <v>5.9375</v>
      </c>
      <c r="CM70">
        <v>0</v>
      </c>
      <c r="CN70" s="3">
        <f t="shared" si="130"/>
        <v>0</v>
      </c>
      <c r="CO70" s="7">
        <f t="shared" si="131"/>
        <v>0</v>
      </c>
    </row>
    <row r="71" spans="1:93" x14ac:dyDescent="0.25">
      <c r="A71" t="s">
        <v>381</v>
      </c>
      <c r="B71" s="7">
        <f t="shared" si="82"/>
        <v>27.438571428571429</v>
      </c>
      <c r="C71">
        <v>224</v>
      </c>
      <c r="D71">
        <v>237</v>
      </c>
      <c r="E71" s="3">
        <f t="shared" si="83"/>
        <v>237</v>
      </c>
      <c r="F71" s="3">
        <f t="shared" si="84"/>
        <v>1.0580357142857142</v>
      </c>
      <c r="G71" s="13">
        <f t="shared" si="85"/>
        <v>1.0116071428571429</v>
      </c>
      <c r="H71" s="7">
        <f t="shared" si="86"/>
        <v>1</v>
      </c>
      <c r="I71">
        <v>24</v>
      </c>
      <c r="J71" s="3">
        <f t="shared" si="87"/>
        <v>0.10714285714285714</v>
      </c>
      <c r="K71" s="7">
        <f t="shared" si="88"/>
        <v>2.1428571428571428</v>
      </c>
      <c r="L71">
        <v>2.5099999999999998</v>
      </c>
      <c r="M71" s="7">
        <f t="shared" si="89"/>
        <v>9.9600000000000009</v>
      </c>
      <c r="N71">
        <v>1.1100000000000001</v>
      </c>
      <c r="O71" s="7">
        <f t="shared" si="90"/>
        <v>7.799999999999998</v>
      </c>
      <c r="P71">
        <v>266</v>
      </c>
      <c r="Q71" s="3">
        <f t="shared" si="91"/>
        <v>1.1875</v>
      </c>
      <c r="R71" s="7">
        <f t="shared" si="92"/>
        <v>1</v>
      </c>
      <c r="S71">
        <v>62</v>
      </c>
      <c r="T71" s="3">
        <f t="shared" si="93"/>
        <v>0.2767857142857143</v>
      </c>
      <c r="U71" s="7">
        <f t="shared" si="94"/>
        <v>5.5357142857142865</v>
      </c>
      <c r="X71" t="s">
        <v>386</v>
      </c>
      <c r="Y71" s="7">
        <f t="shared" si="95"/>
        <v>28.85</v>
      </c>
      <c r="Z71">
        <v>64</v>
      </c>
      <c r="AA71">
        <v>64.2</v>
      </c>
      <c r="AB71" s="3">
        <f t="shared" si="96"/>
        <v>64.666666666666671</v>
      </c>
      <c r="AC71" s="3">
        <f t="shared" si="97"/>
        <v>1.0104166666666667</v>
      </c>
      <c r="AD71" s="13">
        <f t="shared" si="98"/>
        <v>1.0020833333333334</v>
      </c>
      <c r="AE71" s="7">
        <f t="shared" si="99"/>
        <v>1</v>
      </c>
      <c r="AF71">
        <v>4</v>
      </c>
      <c r="AG71" s="3">
        <f t="shared" si="100"/>
        <v>6.25E-2</v>
      </c>
      <c r="AH71" s="7">
        <f t="shared" si="101"/>
        <v>1.25</v>
      </c>
      <c r="AI71">
        <v>2.23</v>
      </c>
      <c r="AJ71" s="7">
        <f t="shared" si="102"/>
        <v>10</v>
      </c>
      <c r="AK71">
        <v>1.22</v>
      </c>
      <c r="AL71" s="7">
        <f t="shared" si="103"/>
        <v>5.6000000000000005</v>
      </c>
      <c r="AM71">
        <v>59</v>
      </c>
      <c r="AN71" s="3">
        <f t="shared" si="104"/>
        <v>0.921875</v>
      </c>
      <c r="AO71" s="7">
        <f t="shared" si="105"/>
        <v>1</v>
      </c>
      <c r="AP71">
        <v>39</v>
      </c>
      <c r="AQ71" s="3">
        <f t="shared" si="106"/>
        <v>0.609375</v>
      </c>
      <c r="AR71" s="7">
        <f t="shared" si="107"/>
        <v>10</v>
      </c>
      <c r="AW71" t="s">
        <v>390</v>
      </c>
      <c r="AX71" s="7">
        <f t="shared" si="108"/>
        <v>31.607812499999998</v>
      </c>
      <c r="AY71">
        <v>32</v>
      </c>
      <c r="AZ71">
        <v>31.1</v>
      </c>
      <c r="BA71" s="3">
        <f t="shared" si="109"/>
        <v>31.333333333333339</v>
      </c>
      <c r="BB71" s="3">
        <f t="shared" si="110"/>
        <v>0.97916666666666685</v>
      </c>
      <c r="BC71" s="13">
        <f t="shared" si="111"/>
        <v>0.19583333333333336</v>
      </c>
      <c r="BD71" s="7">
        <f t="shared" si="112"/>
        <v>1</v>
      </c>
      <c r="BE71">
        <v>2</v>
      </c>
      <c r="BF71" s="3">
        <f t="shared" si="113"/>
        <v>6.25E-2</v>
      </c>
      <c r="BG71" s="7">
        <f t="shared" si="114"/>
        <v>1.25</v>
      </c>
      <c r="BH71">
        <v>2.0099999999999998</v>
      </c>
      <c r="BI71" s="7">
        <f t="shared" si="115"/>
        <v>10</v>
      </c>
      <c r="BJ71">
        <v>1.1200000000000001</v>
      </c>
      <c r="BK71" s="7">
        <f t="shared" si="116"/>
        <v>7.5999999999999979</v>
      </c>
      <c r="BL71">
        <v>61</v>
      </c>
      <c r="BM71" s="3">
        <f t="shared" si="117"/>
        <v>1.90625</v>
      </c>
      <c r="BN71" s="7">
        <f t="shared" si="118"/>
        <v>1.7578125</v>
      </c>
      <c r="BO71">
        <v>17</v>
      </c>
      <c r="BP71" s="3">
        <f t="shared" si="80"/>
        <v>0.53125</v>
      </c>
      <c r="BQ71" s="7">
        <f t="shared" si="81"/>
        <v>10</v>
      </c>
      <c r="BU71" t="s">
        <v>367</v>
      </c>
      <c r="BV71" s="7">
        <f t="shared" si="119"/>
        <v>28.603857098186367</v>
      </c>
      <c r="BW71">
        <v>12</v>
      </c>
      <c r="BX71">
        <v>60</v>
      </c>
      <c r="BY71" s="3">
        <f t="shared" si="120"/>
        <v>60</v>
      </c>
      <c r="BZ71" s="3">
        <f t="shared" si="121"/>
        <v>5</v>
      </c>
      <c r="CA71" s="13">
        <f t="shared" si="122"/>
        <v>5</v>
      </c>
      <c r="CB71" s="7">
        <f t="shared" si="123"/>
        <v>7.5046904315196992</v>
      </c>
      <c r="CC71">
        <v>4</v>
      </c>
      <c r="CD71" s="3">
        <f t="shared" si="124"/>
        <v>0.33333333333333331</v>
      </c>
      <c r="CE71" s="7">
        <f t="shared" si="125"/>
        <v>6.6666666666666661</v>
      </c>
      <c r="CF71">
        <v>4.0199999999999996</v>
      </c>
      <c r="CG71" s="7">
        <f t="shared" si="126"/>
        <v>3.9200000000000017</v>
      </c>
      <c r="CH71">
        <v>1.24</v>
      </c>
      <c r="CI71" s="7">
        <f t="shared" si="127"/>
        <v>5.2</v>
      </c>
      <c r="CJ71">
        <v>57</v>
      </c>
      <c r="CK71" s="3">
        <f t="shared" si="128"/>
        <v>4.75</v>
      </c>
      <c r="CL71" s="7">
        <f t="shared" si="129"/>
        <v>5.3125</v>
      </c>
      <c r="CM71">
        <v>0</v>
      </c>
      <c r="CN71" s="3">
        <f t="shared" si="130"/>
        <v>0</v>
      </c>
      <c r="CO71" s="7">
        <f t="shared" si="131"/>
        <v>0</v>
      </c>
    </row>
    <row r="72" spans="1:93" x14ac:dyDescent="0.25">
      <c r="A72" t="s">
        <v>364</v>
      </c>
      <c r="B72" s="7">
        <f t="shared" si="82"/>
        <v>27.319022841378661</v>
      </c>
      <c r="C72">
        <v>107</v>
      </c>
      <c r="D72">
        <v>499.2</v>
      </c>
      <c r="E72" s="3">
        <f t="shared" si="83"/>
        <v>499.66666666666663</v>
      </c>
      <c r="F72" s="3">
        <f t="shared" si="84"/>
        <v>4.6697819314641738</v>
      </c>
      <c r="G72" s="13">
        <f t="shared" si="85"/>
        <v>4.1339563862928346</v>
      </c>
      <c r="H72" s="7">
        <f t="shared" si="86"/>
        <v>6.8851443367057659</v>
      </c>
      <c r="I72">
        <v>37</v>
      </c>
      <c r="J72" s="3">
        <f t="shared" si="87"/>
        <v>0.34579439252336447</v>
      </c>
      <c r="K72" s="7">
        <f t="shared" si="88"/>
        <v>6.9158878504672892</v>
      </c>
      <c r="L72">
        <v>4.3</v>
      </c>
      <c r="M72" s="7">
        <f t="shared" si="89"/>
        <v>2.8000000000000007</v>
      </c>
      <c r="N72">
        <v>1.17</v>
      </c>
      <c r="O72" s="7">
        <f t="shared" si="90"/>
        <v>6.6000000000000014</v>
      </c>
      <c r="P72">
        <v>406</v>
      </c>
      <c r="Q72" s="3">
        <f t="shared" si="91"/>
        <v>3.7943925233644862</v>
      </c>
      <c r="R72" s="7">
        <f t="shared" si="92"/>
        <v>4.1179906542056077</v>
      </c>
      <c r="S72">
        <v>0</v>
      </c>
      <c r="T72" s="3">
        <f t="shared" si="93"/>
        <v>0</v>
      </c>
      <c r="U72" s="7">
        <f t="shared" si="94"/>
        <v>0</v>
      </c>
      <c r="X72" t="s">
        <v>418</v>
      </c>
      <c r="Y72" s="7">
        <f t="shared" si="95"/>
        <v>28.843870127162809</v>
      </c>
      <c r="Z72">
        <v>30</v>
      </c>
      <c r="AA72">
        <v>150.1</v>
      </c>
      <c r="AB72" s="3">
        <f t="shared" si="96"/>
        <v>150.33333333333331</v>
      </c>
      <c r="AC72" s="3">
        <f t="shared" si="97"/>
        <v>5.0111111111111102</v>
      </c>
      <c r="AD72" s="13">
        <f t="shared" si="98"/>
        <v>5.0022222222222217</v>
      </c>
      <c r="AE72" s="7">
        <f t="shared" si="99"/>
        <v>7.5255367938294748</v>
      </c>
      <c r="AF72">
        <v>7</v>
      </c>
      <c r="AG72" s="3">
        <f t="shared" si="100"/>
        <v>0.23333333333333334</v>
      </c>
      <c r="AH72" s="7">
        <f t="shared" si="101"/>
        <v>4.666666666666667</v>
      </c>
      <c r="AI72">
        <v>3.71</v>
      </c>
      <c r="AJ72" s="7">
        <f t="shared" si="102"/>
        <v>5.16</v>
      </c>
      <c r="AK72">
        <v>1.1399999999999999</v>
      </c>
      <c r="AL72" s="7">
        <f t="shared" si="103"/>
        <v>7.200000000000002</v>
      </c>
      <c r="AM72">
        <v>118</v>
      </c>
      <c r="AN72" s="3">
        <f t="shared" si="104"/>
        <v>3.9333333333333331</v>
      </c>
      <c r="AO72" s="7">
        <f t="shared" si="105"/>
        <v>4.2916666666666661</v>
      </c>
      <c r="AP72">
        <v>0</v>
      </c>
      <c r="AQ72" s="3">
        <f t="shared" si="106"/>
        <v>0</v>
      </c>
      <c r="AR72" s="7">
        <f t="shared" si="107"/>
        <v>0</v>
      </c>
      <c r="AW72" t="s">
        <v>684</v>
      </c>
      <c r="AX72" s="7">
        <f t="shared" si="108"/>
        <v>31.599958307275379</v>
      </c>
      <c r="AY72">
        <v>18</v>
      </c>
      <c r="AZ72">
        <v>60</v>
      </c>
      <c r="BA72" s="3">
        <f t="shared" si="109"/>
        <v>60</v>
      </c>
      <c r="BB72" s="3">
        <f t="shared" si="110"/>
        <v>3.3333333333333335</v>
      </c>
      <c r="BC72" s="13">
        <f t="shared" si="111"/>
        <v>3.0666666666666669</v>
      </c>
      <c r="BD72" s="7">
        <f t="shared" si="112"/>
        <v>4.3777360850531579</v>
      </c>
      <c r="BE72">
        <v>3</v>
      </c>
      <c r="BF72" s="3">
        <f t="shared" si="113"/>
        <v>0.16666666666666666</v>
      </c>
      <c r="BG72" s="7">
        <f t="shared" si="114"/>
        <v>3.333333333333333</v>
      </c>
      <c r="BH72">
        <v>2.25</v>
      </c>
      <c r="BI72" s="7">
        <f t="shared" si="115"/>
        <v>10</v>
      </c>
      <c r="BJ72">
        <v>1</v>
      </c>
      <c r="BK72" s="7">
        <f t="shared" si="116"/>
        <v>10</v>
      </c>
      <c r="BL72">
        <v>65</v>
      </c>
      <c r="BM72" s="3">
        <f t="shared" si="117"/>
        <v>3.6111111111111112</v>
      </c>
      <c r="BN72" s="7">
        <f t="shared" si="118"/>
        <v>3.8888888888888888</v>
      </c>
      <c r="BO72">
        <v>0</v>
      </c>
      <c r="BP72" s="3">
        <f t="shared" si="80"/>
        <v>0</v>
      </c>
      <c r="BQ72" s="7">
        <f t="shared" si="81"/>
        <v>0</v>
      </c>
      <c r="BU72" t="s">
        <v>377</v>
      </c>
      <c r="BV72" s="7">
        <f t="shared" si="119"/>
        <v>28.555081300813004</v>
      </c>
      <c r="BW72">
        <v>15</v>
      </c>
      <c r="BX72">
        <v>80</v>
      </c>
      <c r="BY72" s="3">
        <f t="shared" si="120"/>
        <v>80</v>
      </c>
      <c r="BZ72" s="3">
        <f t="shared" si="121"/>
        <v>5.333333333333333</v>
      </c>
      <c r="CA72" s="13">
        <f t="shared" si="122"/>
        <v>5.0666666666666664</v>
      </c>
      <c r="CB72" s="7">
        <f t="shared" si="123"/>
        <v>8.1300813008130071</v>
      </c>
      <c r="CC72">
        <v>5</v>
      </c>
      <c r="CD72" s="3">
        <f t="shared" si="124"/>
        <v>0.33333333333333331</v>
      </c>
      <c r="CE72" s="7">
        <f t="shared" si="125"/>
        <v>6.6666666666666661</v>
      </c>
      <c r="CF72">
        <v>4</v>
      </c>
      <c r="CG72" s="7">
        <f t="shared" si="126"/>
        <v>4</v>
      </c>
      <c r="CH72">
        <v>1.31</v>
      </c>
      <c r="CI72" s="7">
        <f t="shared" si="127"/>
        <v>3.7999999999999989</v>
      </c>
      <c r="CJ72">
        <v>79</v>
      </c>
      <c r="CK72" s="3">
        <f t="shared" si="128"/>
        <v>5.2666666666666666</v>
      </c>
      <c r="CL72" s="7">
        <f t="shared" si="129"/>
        <v>5.958333333333333</v>
      </c>
      <c r="CM72">
        <v>0</v>
      </c>
      <c r="CN72" s="3">
        <f t="shared" si="130"/>
        <v>0</v>
      </c>
      <c r="CO72" s="7">
        <f t="shared" si="131"/>
        <v>0</v>
      </c>
    </row>
    <row r="73" spans="1:93" x14ac:dyDescent="0.25">
      <c r="A73" t="s">
        <v>357</v>
      </c>
      <c r="B73" s="7">
        <f t="shared" si="82"/>
        <v>27.241952166204797</v>
      </c>
      <c r="C73">
        <v>109</v>
      </c>
      <c r="D73">
        <v>606</v>
      </c>
      <c r="E73" s="3">
        <f t="shared" si="83"/>
        <v>606</v>
      </c>
      <c r="F73" s="3">
        <f t="shared" si="84"/>
        <v>5.5596330275229358</v>
      </c>
      <c r="G73" s="13">
        <f t="shared" si="85"/>
        <v>5.1119266055045873</v>
      </c>
      <c r="H73" s="7">
        <f t="shared" si="86"/>
        <v>8.5546585882231447</v>
      </c>
      <c r="I73">
        <v>35</v>
      </c>
      <c r="J73" s="3">
        <f t="shared" si="87"/>
        <v>0.32110091743119268</v>
      </c>
      <c r="K73" s="7">
        <f t="shared" si="88"/>
        <v>6.4220183486238538</v>
      </c>
      <c r="L73">
        <v>4.16</v>
      </c>
      <c r="M73" s="7">
        <f t="shared" si="89"/>
        <v>3.3599999999999994</v>
      </c>
      <c r="N73">
        <v>1.34</v>
      </c>
      <c r="O73" s="7">
        <f t="shared" si="90"/>
        <v>3.1999999999999984</v>
      </c>
      <c r="P73">
        <v>552</v>
      </c>
      <c r="Q73" s="3">
        <f t="shared" si="91"/>
        <v>5.0642201834862384</v>
      </c>
      <c r="R73" s="7">
        <f t="shared" si="92"/>
        <v>5.705275229357798</v>
      </c>
      <c r="S73">
        <v>0</v>
      </c>
      <c r="T73" s="3">
        <f t="shared" si="93"/>
        <v>0</v>
      </c>
      <c r="U73" s="7">
        <f t="shared" si="94"/>
        <v>0</v>
      </c>
      <c r="X73" t="s">
        <v>345</v>
      </c>
      <c r="Y73" s="7">
        <f t="shared" si="95"/>
        <v>28.52551907442151</v>
      </c>
      <c r="Z73">
        <v>25</v>
      </c>
      <c r="AA73">
        <v>142.19999999999999</v>
      </c>
      <c r="AB73" s="3">
        <f t="shared" si="96"/>
        <v>142.66666666666663</v>
      </c>
      <c r="AC73" s="3">
        <f t="shared" si="97"/>
        <v>5.7066666666666652</v>
      </c>
      <c r="AD73" s="13">
        <f t="shared" si="98"/>
        <v>5.1413333333333329</v>
      </c>
      <c r="AE73" s="7">
        <f t="shared" si="99"/>
        <v>8.8305190744215096</v>
      </c>
      <c r="AF73">
        <v>10</v>
      </c>
      <c r="AG73" s="3">
        <f t="shared" si="100"/>
        <v>0.4</v>
      </c>
      <c r="AH73" s="7">
        <f t="shared" si="101"/>
        <v>8</v>
      </c>
      <c r="AI73">
        <v>4.67</v>
      </c>
      <c r="AJ73" s="7">
        <f t="shared" si="102"/>
        <v>1.3200000000000003</v>
      </c>
      <c r="AK73">
        <v>1.2</v>
      </c>
      <c r="AL73" s="7">
        <f t="shared" si="103"/>
        <v>6.0000000000000009</v>
      </c>
      <c r="AM73">
        <v>100</v>
      </c>
      <c r="AN73" s="3">
        <f t="shared" si="104"/>
        <v>4</v>
      </c>
      <c r="AO73" s="7">
        <f t="shared" si="105"/>
        <v>4.375</v>
      </c>
      <c r="AP73">
        <v>0</v>
      </c>
      <c r="AQ73" s="3">
        <f t="shared" si="106"/>
        <v>0</v>
      </c>
      <c r="AR73" s="7">
        <f t="shared" si="107"/>
        <v>0</v>
      </c>
      <c r="AW73" t="s">
        <v>744</v>
      </c>
      <c r="AX73" s="7">
        <f t="shared" si="108"/>
        <v>31.595256410256411</v>
      </c>
      <c r="AY73">
        <v>8</v>
      </c>
      <c r="AZ73">
        <v>35.1</v>
      </c>
      <c r="BA73" s="3">
        <f t="shared" si="109"/>
        <v>35.333333333333336</v>
      </c>
      <c r="BB73" s="3">
        <f t="shared" si="110"/>
        <v>4.416666666666667</v>
      </c>
      <c r="BC73" s="13">
        <f t="shared" si="111"/>
        <v>4.083333333333333</v>
      </c>
      <c r="BD73" s="7">
        <f t="shared" si="112"/>
        <v>6.4102564102564106</v>
      </c>
      <c r="BE73">
        <v>3</v>
      </c>
      <c r="BF73" s="3">
        <f t="shared" si="113"/>
        <v>0.375</v>
      </c>
      <c r="BG73" s="7">
        <f t="shared" si="114"/>
        <v>7.5</v>
      </c>
      <c r="BH73">
        <v>3.06</v>
      </c>
      <c r="BI73" s="7">
        <f t="shared" si="115"/>
        <v>7.76</v>
      </c>
      <c r="BJ73">
        <v>1.1599999999999999</v>
      </c>
      <c r="BK73" s="7">
        <f t="shared" si="116"/>
        <v>6.8000000000000016</v>
      </c>
      <c r="BL73">
        <v>24</v>
      </c>
      <c r="BM73" s="3">
        <f t="shared" si="117"/>
        <v>3</v>
      </c>
      <c r="BN73" s="7">
        <f t="shared" si="118"/>
        <v>3.125</v>
      </c>
      <c r="BO73">
        <v>0</v>
      </c>
      <c r="BP73" s="3">
        <f t="shared" si="80"/>
        <v>0</v>
      </c>
      <c r="BQ73" s="7">
        <f t="shared" si="81"/>
        <v>0</v>
      </c>
      <c r="BU73" t="s">
        <v>322</v>
      </c>
      <c r="BV73" s="7">
        <f t="shared" si="119"/>
        <v>28.325863039399628</v>
      </c>
      <c r="BW73">
        <v>15</v>
      </c>
      <c r="BX73">
        <v>90</v>
      </c>
      <c r="BY73" s="3">
        <f t="shared" si="120"/>
        <v>90</v>
      </c>
      <c r="BZ73" s="3">
        <f t="shared" si="121"/>
        <v>6</v>
      </c>
      <c r="CA73" s="13">
        <f t="shared" si="122"/>
        <v>6</v>
      </c>
      <c r="CB73" s="7">
        <f t="shared" si="123"/>
        <v>9.3808630393996246</v>
      </c>
      <c r="CC73">
        <v>5</v>
      </c>
      <c r="CD73" s="3">
        <f t="shared" si="124"/>
        <v>0.33333333333333331</v>
      </c>
      <c r="CE73" s="7">
        <f t="shared" si="125"/>
        <v>6.6666666666666661</v>
      </c>
      <c r="CF73">
        <v>4.2699999999999996</v>
      </c>
      <c r="CG73" s="7">
        <f t="shared" si="126"/>
        <v>2.9200000000000017</v>
      </c>
      <c r="CH73">
        <v>1.28</v>
      </c>
      <c r="CI73" s="7">
        <f t="shared" si="127"/>
        <v>4.3999999999999995</v>
      </c>
      <c r="CJ73">
        <v>67</v>
      </c>
      <c r="CK73" s="3">
        <f t="shared" si="128"/>
        <v>4.4666666666666668</v>
      </c>
      <c r="CL73" s="7">
        <f t="shared" si="129"/>
        <v>4.9583333333333339</v>
      </c>
      <c r="CM73">
        <v>0</v>
      </c>
      <c r="CN73" s="3">
        <f t="shared" si="130"/>
        <v>0</v>
      </c>
      <c r="CO73" s="7">
        <f t="shared" si="131"/>
        <v>0</v>
      </c>
    </row>
    <row r="74" spans="1:93" x14ac:dyDescent="0.25">
      <c r="A74" t="s">
        <v>347</v>
      </c>
      <c r="B74" s="7">
        <f t="shared" si="82"/>
        <v>27.157018383885763</v>
      </c>
      <c r="C74">
        <v>96</v>
      </c>
      <c r="D74">
        <v>542.20000000000005</v>
      </c>
      <c r="E74" s="3">
        <f t="shared" si="83"/>
        <v>542.66666666666686</v>
      </c>
      <c r="F74" s="3">
        <f t="shared" si="84"/>
        <v>5.6527777777777795</v>
      </c>
      <c r="G74" s="13">
        <f t="shared" si="85"/>
        <v>5.1305555555555555</v>
      </c>
      <c r="H74" s="7">
        <f t="shared" si="86"/>
        <v>8.729414217219098</v>
      </c>
      <c r="I74">
        <v>35</v>
      </c>
      <c r="J74" s="3">
        <f t="shared" si="87"/>
        <v>0.36458333333333331</v>
      </c>
      <c r="K74" s="7">
        <f t="shared" si="88"/>
        <v>7.2916666666666661</v>
      </c>
      <c r="L74">
        <v>4</v>
      </c>
      <c r="M74" s="7">
        <f t="shared" si="89"/>
        <v>4</v>
      </c>
      <c r="N74">
        <v>1.36</v>
      </c>
      <c r="O74" s="7">
        <f t="shared" si="90"/>
        <v>2.799999999999998</v>
      </c>
      <c r="P74">
        <v>381</v>
      </c>
      <c r="Q74" s="3">
        <f t="shared" si="91"/>
        <v>3.96875</v>
      </c>
      <c r="R74" s="7">
        <f t="shared" si="92"/>
        <v>4.3359375</v>
      </c>
      <c r="S74">
        <v>0</v>
      </c>
      <c r="T74" s="3">
        <f t="shared" si="93"/>
        <v>0</v>
      </c>
      <c r="U74" s="7">
        <f t="shared" si="94"/>
        <v>0</v>
      </c>
      <c r="X74" t="s">
        <v>318</v>
      </c>
      <c r="Y74" s="7">
        <f t="shared" si="95"/>
        <v>28.483264035990235</v>
      </c>
      <c r="Z74">
        <v>31</v>
      </c>
      <c r="AA74">
        <v>155.19999999999999</v>
      </c>
      <c r="AB74" s="3">
        <f t="shared" si="96"/>
        <v>155.66666666666663</v>
      </c>
      <c r="AC74" s="3">
        <f t="shared" si="97"/>
        <v>5.0215053763440851</v>
      </c>
      <c r="AD74" s="13">
        <f t="shared" si="98"/>
        <v>5.0043010752688168</v>
      </c>
      <c r="AE74" s="7">
        <f t="shared" si="99"/>
        <v>7.5450382295386209</v>
      </c>
      <c r="AF74">
        <v>7</v>
      </c>
      <c r="AG74" s="3">
        <f t="shared" si="100"/>
        <v>0.22580645161290322</v>
      </c>
      <c r="AH74" s="7">
        <f t="shared" si="101"/>
        <v>4.5161290322580641</v>
      </c>
      <c r="AI74">
        <v>3.76</v>
      </c>
      <c r="AJ74" s="7">
        <f t="shared" si="102"/>
        <v>4.9600000000000009</v>
      </c>
      <c r="AK74">
        <v>1.19</v>
      </c>
      <c r="AL74" s="7">
        <f t="shared" si="103"/>
        <v>6.2000000000000011</v>
      </c>
      <c r="AM74">
        <v>146</v>
      </c>
      <c r="AN74" s="3">
        <f t="shared" si="104"/>
        <v>4.709677419354839</v>
      </c>
      <c r="AO74" s="7">
        <f t="shared" si="105"/>
        <v>5.2620967741935489</v>
      </c>
      <c r="AP74">
        <v>0</v>
      </c>
      <c r="AQ74" s="3">
        <f t="shared" si="106"/>
        <v>0</v>
      </c>
      <c r="AR74" s="7">
        <f t="shared" si="107"/>
        <v>0</v>
      </c>
      <c r="AW74" t="s">
        <v>452</v>
      </c>
      <c r="AX74" s="7">
        <f t="shared" si="108"/>
        <v>31.512262351469666</v>
      </c>
      <c r="AY74">
        <v>12</v>
      </c>
      <c r="AZ74">
        <v>65</v>
      </c>
      <c r="BA74" s="3">
        <f t="shared" si="109"/>
        <v>65</v>
      </c>
      <c r="BB74" s="3">
        <f t="shared" si="110"/>
        <v>5.416666666666667</v>
      </c>
      <c r="BC74" s="13">
        <f t="shared" si="111"/>
        <v>5.083333333333333</v>
      </c>
      <c r="BD74" s="7">
        <f t="shared" si="112"/>
        <v>8.2864290181363351</v>
      </c>
      <c r="BE74">
        <v>3</v>
      </c>
      <c r="BF74" s="3">
        <f t="shared" si="113"/>
        <v>0.25</v>
      </c>
      <c r="BG74" s="7">
        <f t="shared" si="114"/>
        <v>5</v>
      </c>
      <c r="BH74">
        <v>2.63</v>
      </c>
      <c r="BI74" s="7">
        <f t="shared" si="115"/>
        <v>9.48</v>
      </c>
      <c r="BJ74">
        <v>1.37</v>
      </c>
      <c r="BK74" s="7">
        <f t="shared" si="116"/>
        <v>2.5999999999999979</v>
      </c>
      <c r="BL74">
        <v>65</v>
      </c>
      <c r="BM74" s="3">
        <f t="shared" si="117"/>
        <v>5.416666666666667</v>
      </c>
      <c r="BN74" s="7">
        <f t="shared" si="118"/>
        <v>6.1458333333333339</v>
      </c>
      <c r="BO74">
        <v>0</v>
      </c>
      <c r="BP74" s="3">
        <f t="shared" si="80"/>
        <v>0</v>
      </c>
      <c r="BQ74" s="7">
        <f t="shared" si="81"/>
        <v>0</v>
      </c>
      <c r="BU74" t="s">
        <v>387</v>
      </c>
      <c r="BV74" s="7">
        <f t="shared" si="119"/>
        <v>28.24</v>
      </c>
      <c r="BW74">
        <v>36</v>
      </c>
      <c r="BX74">
        <v>36</v>
      </c>
      <c r="BY74" s="3">
        <f t="shared" si="120"/>
        <v>36</v>
      </c>
      <c r="BZ74" s="3">
        <f t="shared" si="121"/>
        <v>1</v>
      </c>
      <c r="CA74" s="13">
        <f t="shared" si="122"/>
        <v>1</v>
      </c>
      <c r="CB74" s="7">
        <f t="shared" si="123"/>
        <v>1</v>
      </c>
      <c r="CC74">
        <v>2</v>
      </c>
      <c r="CD74" s="3">
        <f t="shared" si="124"/>
        <v>5.5555555555555552E-2</v>
      </c>
      <c r="CE74" s="7">
        <f t="shared" si="125"/>
        <v>1.1111111111111112</v>
      </c>
      <c r="CF74">
        <v>3.14</v>
      </c>
      <c r="CG74" s="7">
        <f t="shared" si="126"/>
        <v>7.4399999999999995</v>
      </c>
      <c r="CH74">
        <v>1.06</v>
      </c>
      <c r="CI74" s="7">
        <f t="shared" si="127"/>
        <v>8.7999999999999989</v>
      </c>
      <c r="CJ74">
        <v>45</v>
      </c>
      <c r="CK74" s="3">
        <f t="shared" si="128"/>
        <v>1.25</v>
      </c>
      <c r="CL74" s="7">
        <f t="shared" si="129"/>
        <v>1</v>
      </c>
      <c r="CM74">
        <v>16</v>
      </c>
      <c r="CN74" s="3">
        <f t="shared" si="130"/>
        <v>0.44444444444444442</v>
      </c>
      <c r="CO74" s="7">
        <f t="shared" si="131"/>
        <v>8.8888888888888893</v>
      </c>
    </row>
    <row r="75" spans="1:93" x14ac:dyDescent="0.25">
      <c r="A75" t="s">
        <v>356</v>
      </c>
      <c r="B75" s="7">
        <f t="shared" si="82"/>
        <v>27.120970745604893</v>
      </c>
      <c r="C75">
        <v>90</v>
      </c>
      <c r="D75">
        <v>441.2</v>
      </c>
      <c r="E75" s="3">
        <f t="shared" si="83"/>
        <v>441.66666666666663</v>
      </c>
      <c r="F75" s="3">
        <f t="shared" si="84"/>
        <v>4.9074074074074066</v>
      </c>
      <c r="G75" s="13">
        <f t="shared" si="85"/>
        <v>4.1814814814814811</v>
      </c>
      <c r="H75" s="7">
        <f t="shared" si="86"/>
        <v>7.3309707456048905</v>
      </c>
      <c r="I75">
        <v>28</v>
      </c>
      <c r="J75" s="3">
        <f t="shared" si="87"/>
        <v>0.31111111111111112</v>
      </c>
      <c r="K75" s="7">
        <f t="shared" si="88"/>
        <v>6.2222222222222223</v>
      </c>
      <c r="L75">
        <v>4.1399999999999997</v>
      </c>
      <c r="M75" s="7">
        <f t="shared" si="89"/>
        <v>3.4400000000000013</v>
      </c>
      <c r="N75">
        <v>1.27</v>
      </c>
      <c r="O75" s="7">
        <f t="shared" si="90"/>
        <v>4.5999999999999996</v>
      </c>
      <c r="P75">
        <v>443</v>
      </c>
      <c r="Q75" s="3">
        <f t="shared" si="91"/>
        <v>4.9222222222222225</v>
      </c>
      <c r="R75" s="7">
        <f t="shared" si="92"/>
        <v>5.5277777777777786</v>
      </c>
      <c r="S75">
        <v>0</v>
      </c>
      <c r="T75" s="3">
        <f t="shared" si="93"/>
        <v>0</v>
      </c>
      <c r="U75" s="7">
        <f t="shared" si="94"/>
        <v>0</v>
      </c>
      <c r="X75" t="s">
        <v>359</v>
      </c>
      <c r="Y75" s="7">
        <f t="shared" si="95"/>
        <v>28.152099923563341</v>
      </c>
      <c r="Z75">
        <v>18</v>
      </c>
      <c r="AA75">
        <v>105.2</v>
      </c>
      <c r="AB75" s="3">
        <f t="shared" si="96"/>
        <v>105.66666666666667</v>
      </c>
      <c r="AC75" s="3">
        <f t="shared" si="97"/>
        <v>5.8703703703703702</v>
      </c>
      <c r="AD75" s="13">
        <f t="shared" si="98"/>
        <v>5.174074074074074</v>
      </c>
      <c r="AE75" s="7">
        <f t="shared" si="99"/>
        <v>9.1376554791188944</v>
      </c>
      <c r="AF75">
        <v>4</v>
      </c>
      <c r="AG75" s="3">
        <f t="shared" si="100"/>
        <v>0.22222222222222221</v>
      </c>
      <c r="AH75" s="7">
        <f t="shared" si="101"/>
        <v>4.4444444444444446</v>
      </c>
      <c r="AI75">
        <v>4.17</v>
      </c>
      <c r="AJ75" s="7">
        <f t="shared" si="102"/>
        <v>3.3200000000000003</v>
      </c>
      <c r="AK75">
        <v>1.25</v>
      </c>
      <c r="AL75" s="7">
        <f t="shared" si="103"/>
        <v>5</v>
      </c>
      <c r="AM75">
        <v>99</v>
      </c>
      <c r="AN75" s="3">
        <f t="shared" si="104"/>
        <v>5.5</v>
      </c>
      <c r="AO75" s="7">
        <f t="shared" si="105"/>
        <v>6.25</v>
      </c>
      <c r="AP75">
        <v>0</v>
      </c>
      <c r="AQ75" s="3">
        <f t="shared" si="106"/>
        <v>0</v>
      </c>
      <c r="AR75" s="7">
        <f t="shared" si="107"/>
        <v>0</v>
      </c>
      <c r="AW75" t="s">
        <v>691</v>
      </c>
      <c r="AX75" s="7">
        <f t="shared" si="108"/>
        <v>31.237589486075855</v>
      </c>
      <c r="AY75">
        <v>17</v>
      </c>
      <c r="AZ75">
        <v>67.099999999999994</v>
      </c>
      <c r="BA75" s="3">
        <f t="shared" si="109"/>
        <v>67.333333333333314</v>
      </c>
      <c r="BB75" s="3">
        <f t="shared" si="110"/>
        <v>3.960784313725489</v>
      </c>
      <c r="BC75" s="13">
        <f t="shared" si="111"/>
        <v>3.1921568627450978</v>
      </c>
      <c r="BD75" s="7">
        <f t="shared" si="112"/>
        <v>5.5549424272523238</v>
      </c>
      <c r="BE75">
        <v>7</v>
      </c>
      <c r="BF75" s="3">
        <f t="shared" si="113"/>
        <v>0.41176470588235292</v>
      </c>
      <c r="BG75" s="7">
        <f t="shared" si="114"/>
        <v>8.235294117647058</v>
      </c>
      <c r="BH75">
        <v>3.34</v>
      </c>
      <c r="BI75" s="7">
        <f t="shared" si="115"/>
        <v>6.6400000000000006</v>
      </c>
      <c r="BJ75">
        <v>1.1599999999999999</v>
      </c>
      <c r="BK75" s="7">
        <f t="shared" si="116"/>
        <v>6.8000000000000016</v>
      </c>
      <c r="BL75">
        <v>63</v>
      </c>
      <c r="BM75" s="3">
        <f t="shared" si="117"/>
        <v>3.7058823529411766</v>
      </c>
      <c r="BN75" s="7">
        <f t="shared" si="118"/>
        <v>4.007352941176471</v>
      </c>
      <c r="BO75">
        <v>0</v>
      </c>
      <c r="BP75" s="3">
        <f t="shared" si="80"/>
        <v>0</v>
      </c>
      <c r="BQ75" s="7">
        <f t="shared" si="81"/>
        <v>0</v>
      </c>
      <c r="BU75" t="s">
        <v>482</v>
      </c>
      <c r="BV75" s="7">
        <f t="shared" si="119"/>
        <v>28.215223435101478</v>
      </c>
      <c r="BW75">
        <v>11</v>
      </c>
      <c r="BX75">
        <v>60</v>
      </c>
      <c r="BY75" s="3">
        <f t="shared" si="120"/>
        <v>60</v>
      </c>
      <c r="BZ75" s="3">
        <f t="shared" si="121"/>
        <v>5.4545454545454541</v>
      </c>
      <c r="CA75" s="13">
        <f t="shared" si="122"/>
        <v>5.0909090909090908</v>
      </c>
      <c r="CB75" s="7">
        <f t="shared" si="123"/>
        <v>8.3574961623742112</v>
      </c>
      <c r="CC75">
        <v>3</v>
      </c>
      <c r="CD75" s="3">
        <f t="shared" si="124"/>
        <v>0.27272727272727271</v>
      </c>
      <c r="CE75" s="7">
        <f t="shared" si="125"/>
        <v>5.4545454545454541</v>
      </c>
      <c r="CF75">
        <v>4.3600000000000003</v>
      </c>
      <c r="CG75" s="7">
        <f t="shared" si="126"/>
        <v>2.5599999999999987</v>
      </c>
      <c r="CH75">
        <v>1.28</v>
      </c>
      <c r="CI75" s="7">
        <f t="shared" si="127"/>
        <v>4.3999999999999995</v>
      </c>
      <c r="CJ75">
        <v>71</v>
      </c>
      <c r="CK75" s="3">
        <f t="shared" si="128"/>
        <v>6.4545454545454541</v>
      </c>
      <c r="CL75" s="7">
        <f t="shared" si="129"/>
        <v>7.4431818181818175</v>
      </c>
      <c r="CM75">
        <v>0</v>
      </c>
      <c r="CN75" s="3">
        <f t="shared" si="130"/>
        <v>0</v>
      </c>
      <c r="CO75" s="7">
        <f t="shared" si="131"/>
        <v>0</v>
      </c>
    </row>
    <row r="76" spans="1:93" x14ac:dyDescent="0.25">
      <c r="A76" t="s">
        <v>341</v>
      </c>
      <c r="B76" s="7">
        <f t="shared" si="82"/>
        <v>26.758829115135736</v>
      </c>
      <c r="C76">
        <v>98</v>
      </c>
      <c r="D76">
        <v>337</v>
      </c>
      <c r="E76" s="3">
        <f t="shared" si="83"/>
        <v>337</v>
      </c>
      <c r="F76" s="3">
        <f t="shared" si="84"/>
        <v>3.4387755102040818</v>
      </c>
      <c r="G76" s="13">
        <f t="shared" si="85"/>
        <v>3.0877551020408163</v>
      </c>
      <c r="H76" s="7">
        <f t="shared" si="86"/>
        <v>4.5755638090132864</v>
      </c>
      <c r="I76">
        <v>26</v>
      </c>
      <c r="J76" s="3">
        <f t="shared" si="87"/>
        <v>0.26530612244897961</v>
      </c>
      <c r="K76" s="7">
        <f t="shared" si="88"/>
        <v>5.3061224489795924</v>
      </c>
      <c r="L76">
        <v>3.87</v>
      </c>
      <c r="M76" s="7">
        <f t="shared" si="89"/>
        <v>4.5199999999999996</v>
      </c>
      <c r="N76">
        <v>1.1499999999999999</v>
      </c>
      <c r="O76" s="7">
        <f t="shared" si="90"/>
        <v>7.0000000000000018</v>
      </c>
      <c r="P76">
        <v>453</v>
      </c>
      <c r="Q76" s="3">
        <f t="shared" si="91"/>
        <v>4.6224489795918364</v>
      </c>
      <c r="R76" s="7">
        <f t="shared" si="92"/>
        <v>5.1530612244897958</v>
      </c>
      <c r="S76">
        <v>1</v>
      </c>
      <c r="T76" s="3">
        <f t="shared" si="93"/>
        <v>1.020408163265306E-2</v>
      </c>
      <c r="U76" s="7">
        <f t="shared" si="94"/>
        <v>0.2040816326530612</v>
      </c>
      <c r="X76" t="s">
        <v>430</v>
      </c>
      <c r="Y76" s="7">
        <f t="shared" si="95"/>
        <v>27.954272643228098</v>
      </c>
      <c r="Z76">
        <v>23</v>
      </c>
      <c r="AA76">
        <v>115.1</v>
      </c>
      <c r="AB76" s="3">
        <f t="shared" si="96"/>
        <v>115.33333333333331</v>
      </c>
      <c r="AC76" s="3">
        <f t="shared" si="97"/>
        <v>5.0144927536231876</v>
      </c>
      <c r="AD76" s="13">
        <f t="shared" si="98"/>
        <v>5.0028985507246375</v>
      </c>
      <c r="AE76" s="7">
        <f t="shared" si="99"/>
        <v>7.5318813388802761</v>
      </c>
      <c r="AF76">
        <v>9</v>
      </c>
      <c r="AG76" s="3">
        <f t="shared" si="100"/>
        <v>0.39130434782608697</v>
      </c>
      <c r="AH76" s="7">
        <f t="shared" si="101"/>
        <v>7.8260869565217392</v>
      </c>
      <c r="AI76">
        <v>4.53</v>
      </c>
      <c r="AJ76" s="7">
        <f t="shared" si="102"/>
        <v>1.879999999999999</v>
      </c>
      <c r="AK76">
        <v>1.24</v>
      </c>
      <c r="AL76" s="7">
        <f t="shared" si="103"/>
        <v>5.2</v>
      </c>
      <c r="AM76">
        <v>113</v>
      </c>
      <c r="AN76" s="3">
        <f t="shared" si="104"/>
        <v>4.9130434782608692</v>
      </c>
      <c r="AO76" s="7">
        <f t="shared" si="105"/>
        <v>5.516304347826086</v>
      </c>
      <c r="AP76">
        <v>0</v>
      </c>
      <c r="AQ76" s="3">
        <f t="shared" si="106"/>
        <v>0</v>
      </c>
      <c r="AR76" s="7">
        <f t="shared" si="107"/>
        <v>0</v>
      </c>
      <c r="AW76" t="s">
        <v>490</v>
      </c>
      <c r="AX76" s="7">
        <f t="shared" si="108"/>
        <v>31.069444444444443</v>
      </c>
      <c r="AY76">
        <v>27</v>
      </c>
      <c r="AZ76">
        <v>30</v>
      </c>
      <c r="BA76" s="3">
        <f t="shared" si="109"/>
        <v>30</v>
      </c>
      <c r="BB76" s="3">
        <f t="shared" si="110"/>
        <v>1.1111111111111112</v>
      </c>
      <c r="BC76" s="13">
        <f t="shared" si="111"/>
        <v>1.0222222222222221</v>
      </c>
      <c r="BD76" s="7">
        <f t="shared" si="112"/>
        <v>1</v>
      </c>
      <c r="BE76">
        <v>2</v>
      </c>
      <c r="BF76" s="3">
        <f t="shared" si="113"/>
        <v>7.407407407407407E-2</v>
      </c>
      <c r="BG76" s="7">
        <f t="shared" si="114"/>
        <v>1.4814814814814814</v>
      </c>
      <c r="BH76">
        <v>1.8</v>
      </c>
      <c r="BI76" s="7">
        <f t="shared" si="115"/>
        <v>10</v>
      </c>
      <c r="BJ76">
        <v>0.9</v>
      </c>
      <c r="BK76" s="7">
        <f t="shared" si="116"/>
        <v>10</v>
      </c>
      <c r="BL76">
        <v>39</v>
      </c>
      <c r="BM76" s="3">
        <f t="shared" si="117"/>
        <v>1.4444444444444444</v>
      </c>
      <c r="BN76" s="7">
        <f t="shared" si="118"/>
        <v>1.1805555555555556</v>
      </c>
      <c r="BO76">
        <v>10</v>
      </c>
      <c r="BP76" s="3">
        <f t="shared" si="80"/>
        <v>0.37037037037037035</v>
      </c>
      <c r="BQ76" s="7">
        <f t="shared" si="81"/>
        <v>7.4074074074074066</v>
      </c>
      <c r="BU76" t="s">
        <v>450</v>
      </c>
      <c r="BV76" s="7">
        <f t="shared" si="119"/>
        <v>28.183394216973845</v>
      </c>
      <c r="BW76">
        <v>17</v>
      </c>
      <c r="BX76">
        <v>79</v>
      </c>
      <c r="BY76" s="3">
        <f t="shared" si="120"/>
        <v>79</v>
      </c>
      <c r="BZ76" s="3">
        <f t="shared" si="121"/>
        <v>4.6470588235294121</v>
      </c>
      <c r="CA76" s="13">
        <f t="shared" si="122"/>
        <v>4.1294117647058828</v>
      </c>
      <c r="CB76" s="7">
        <f t="shared" si="123"/>
        <v>6.8425118640326676</v>
      </c>
      <c r="CC76">
        <v>5</v>
      </c>
      <c r="CD76" s="3">
        <f t="shared" si="124"/>
        <v>0.29411764705882354</v>
      </c>
      <c r="CE76" s="7">
        <f t="shared" si="125"/>
        <v>5.882352941176471</v>
      </c>
      <c r="CF76">
        <v>4.01</v>
      </c>
      <c r="CG76" s="7">
        <f t="shared" si="126"/>
        <v>3.9600000000000009</v>
      </c>
      <c r="CH76">
        <v>1.21</v>
      </c>
      <c r="CI76" s="7">
        <f t="shared" si="127"/>
        <v>5.8000000000000007</v>
      </c>
      <c r="CJ76">
        <v>86</v>
      </c>
      <c r="CK76" s="3">
        <f t="shared" si="128"/>
        <v>5.0588235294117645</v>
      </c>
      <c r="CL76" s="7">
        <f t="shared" si="129"/>
        <v>5.6985294117647056</v>
      </c>
      <c r="CM76">
        <v>0</v>
      </c>
      <c r="CN76" s="3">
        <f t="shared" si="130"/>
        <v>0</v>
      </c>
      <c r="CO76" s="7">
        <f t="shared" si="131"/>
        <v>0</v>
      </c>
    </row>
    <row r="77" spans="1:93" x14ac:dyDescent="0.25">
      <c r="A77" t="s">
        <v>355</v>
      </c>
      <c r="B77" s="7">
        <f t="shared" si="82"/>
        <v>26.533245851331504</v>
      </c>
      <c r="C77">
        <v>86</v>
      </c>
      <c r="D77">
        <v>409.1</v>
      </c>
      <c r="E77" s="3">
        <f t="shared" si="83"/>
        <v>409.33333333333343</v>
      </c>
      <c r="F77" s="3">
        <f t="shared" si="84"/>
        <v>4.7596899224806215</v>
      </c>
      <c r="G77" s="13">
        <f t="shared" si="85"/>
        <v>4.1519379844961239</v>
      </c>
      <c r="H77" s="7">
        <f t="shared" si="86"/>
        <v>7.0538272466803411</v>
      </c>
      <c r="I77">
        <v>23</v>
      </c>
      <c r="J77" s="3">
        <f t="shared" si="87"/>
        <v>0.26744186046511625</v>
      </c>
      <c r="K77" s="7">
        <f t="shared" si="88"/>
        <v>5.3488372093023253</v>
      </c>
      <c r="L77">
        <v>4.13</v>
      </c>
      <c r="M77" s="7">
        <f t="shared" si="89"/>
        <v>3.4800000000000004</v>
      </c>
      <c r="N77">
        <v>1.24</v>
      </c>
      <c r="O77" s="7">
        <f t="shared" si="90"/>
        <v>5.2</v>
      </c>
      <c r="P77">
        <v>418</v>
      </c>
      <c r="Q77" s="3">
        <f t="shared" si="91"/>
        <v>4.8604651162790695</v>
      </c>
      <c r="R77" s="7">
        <f t="shared" si="92"/>
        <v>5.4505813953488369</v>
      </c>
      <c r="S77">
        <v>0</v>
      </c>
      <c r="T77" s="3">
        <f t="shared" si="93"/>
        <v>0</v>
      </c>
      <c r="U77" s="7">
        <f t="shared" si="94"/>
        <v>0</v>
      </c>
      <c r="X77" t="s">
        <v>384</v>
      </c>
      <c r="Y77" s="7">
        <f t="shared" si="95"/>
        <v>27.765245901639346</v>
      </c>
      <c r="Z77">
        <v>61</v>
      </c>
      <c r="AA77">
        <v>58.1</v>
      </c>
      <c r="AB77" s="3">
        <f t="shared" si="96"/>
        <v>58.333333333333336</v>
      </c>
      <c r="AC77" s="3">
        <f t="shared" si="97"/>
        <v>0.95628415300546454</v>
      </c>
      <c r="AD77" s="13">
        <f t="shared" si="98"/>
        <v>0.19125683060109291</v>
      </c>
      <c r="AE77" s="7">
        <f t="shared" si="99"/>
        <v>1</v>
      </c>
      <c r="AF77">
        <v>5</v>
      </c>
      <c r="AG77" s="3">
        <f t="shared" si="100"/>
        <v>8.1967213114754092E-2</v>
      </c>
      <c r="AH77" s="7">
        <f t="shared" si="101"/>
        <v>1.6393442622950818</v>
      </c>
      <c r="AI77">
        <v>2.78</v>
      </c>
      <c r="AJ77" s="7">
        <f t="shared" si="102"/>
        <v>8.8800000000000008</v>
      </c>
      <c r="AK77">
        <v>0.98</v>
      </c>
      <c r="AL77" s="7">
        <f t="shared" si="103"/>
        <v>10</v>
      </c>
      <c r="AM77">
        <v>75</v>
      </c>
      <c r="AN77" s="3">
        <f t="shared" si="104"/>
        <v>1.2295081967213115</v>
      </c>
      <c r="AO77" s="7">
        <f t="shared" si="105"/>
        <v>1</v>
      </c>
      <c r="AP77">
        <v>16</v>
      </c>
      <c r="AQ77" s="3">
        <f t="shared" si="106"/>
        <v>0.26229508196721313</v>
      </c>
      <c r="AR77" s="7">
        <f t="shared" si="107"/>
        <v>5.2459016393442628</v>
      </c>
      <c r="AW77" t="s">
        <v>476</v>
      </c>
      <c r="AX77" s="7">
        <f t="shared" si="108"/>
        <v>40.683492808004999</v>
      </c>
      <c r="AY77">
        <v>15</v>
      </c>
      <c r="AZ77">
        <v>81</v>
      </c>
      <c r="BA77" s="3">
        <f t="shared" si="109"/>
        <v>81</v>
      </c>
      <c r="BB77" s="3">
        <f t="shared" si="110"/>
        <v>5.4</v>
      </c>
      <c r="BC77" s="13">
        <f t="shared" si="111"/>
        <v>5.08</v>
      </c>
      <c r="BD77" s="7">
        <f t="shared" si="112"/>
        <v>8.2551594746716699</v>
      </c>
      <c r="BE77">
        <v>6</v>
      </c>
      <c r="BF77" s="3">
        <f t="shared" si="113"/>
        <v>0.4</v>
      </c>
      <c r="BG77" s="7">
        <f t="shared" si="114"/>
        <v>8</v>
      </c>
      <c r="BH77">
        <v>4.22</v>
      </c>
      <c r="BI77" s="7">
        <f t="shared" si="115"/>
        <v>3.120000000000001</v>
      </c>
      <c r="BJ77">
        <v>1.27</v>
      </c>
      <c r="BK77" s="7">
        <f t="shared" si="116"/>
        <v>4.5999999999999996</v>
      </c>
      <c r="BL77">
        <v>88</v>
      </c>
      <c r="BM77" s="3">
        <f t="shared" si="117"/>
        <v>5.8666666666666663</v>
      </c>
      <c r="BN77" s="7">
        <f t="shared" si="118"/>
        <v>6.708333333333333</v>
      </c>
      <c r="BO77">
        <v>0</v>
      </c>
      <c r="BP77" s="3">
        <f>BO76/AY76</f>
        <v>0.37037037037037035</v>
      </c>
      <c r="BQ77" s="7">
        <f>MAX(0,(MIN(10,(((BP78)/(0.5))*10))))</f>
        <v>10</v>
      </c>
      <c r="BU77" t="s">
        <v>437</v>
      </c>
      <c r="BV77" s="7">
        <f t="shared" si="119"/>
        <v>28.162060662914321</v>
      </c>
      <c r="BW77">
        <v>15</v>
      </c>
      <c r="BX77">
        <v>84</v>
      </c>
      <c r="BY77" s="3">
        <f t="shared" si="120"/>
        <v>84</v>
      </c>
      <c r="BZ77" s="3">
        <f t="shared" si="121"/>
        <v>5.6</v>
      </c>
      <c r="CA77" s="13">
        <f t="shared" si="122"/>
        <v>5.12</v>
      </c>
      <c r="CB77" s="7">
        <f t="shared" si="123"/>
        <v>8.6303939962476548</v>
      </c>
      <c r="CC77">
        <v>5</v>
      </c>
      <c r="CD77" s="3">
        <f t="shared" si="124"/>
        <v>0.33333333333333331</v>
      </c>
      <c r="CE77" s="7">
        <f t="shared" si="125"/>
        <v>6.6666666666666661</v>
      </c>
      <c r="CF77">
        <v>4.4400000000000004</v>
      </c>
      <c r="CG77" s="7">
        <f t="shared" si="126"/>
        <v>2.2399999999999984</v>
      </c>
      <c r="CH77">
        <v>1.3</v>
      </c>
      <c r="CI77" s="7">
        <f t="shared" si="127"/>
        <v>3.9999999999999991</v>
      </c>
      <c r="CJ77">
        <v>87</v>
      </c>
      <c r="CK77" s="3">
        <f t="shared" si="128"/>
        <v>5.8</v>
      </c>
      <c r="CL77" s="7">
        <f t="shared" si="129"/>
        <v>6.625</v>
      </c>
      <c r="CM77">
        <v>0</v>
      </c>
      <c r="CN77" s="3">
        <f t="shared" si="130"/>
        <v>0</v>
      </c>
      <c r="CO77" s="7">
        <f t="shared" si="131"/>
        <v>0</v>
      </c>
    </row>
    <row r="78" spans="1:93" x14ac:dyDescent="0.25">
      <c r="A78" t="s">
        <v>380</v>
      </c>
      <c r="B78" s="7">
        <f t="shared" si="82"/>
        <v>26.040182648401828</v>
      </c>
      <c r="C78">
        <v>219</v>
      </c>
      <c r="D78">
        <v>210.1</v>
      </c>
      <c r="E78" s="3">
        <f t="shared" si="83"/>
        <v>210.33333333333331</v>
      </c>
      <c r="F78" s="3">
        <f t="shared" si="84"/>
        <v>0.96042617960426169</v>
      </c>
      <c r="G78" s="13">
        <f t="shared" si="85"/>
        <v>0.19208523592085233</v>
      </c>
      <c r="H78" s="7">
        <f t="shared" si="86"/>
        <v>1</v>
      </c>
      <c r="I78">
        <v>10</v>
      </c>
      <c r="J78" s="3">
        <f t="shared" si="87"/>
        <v>4.5662100456621002E-2</v>
      </c>
      <c r="K78" s="7">
        <f t="shared" si="88"/>
        <v>0.91324200913242004</v>
      </c>
      <c r="L78">
        <v>2.48</v>
      </c>
      <c r="M78" s="7">
        <f t="shared" si="89"/>
        <v>10</v>
      </c>
      <c r="N78">
        <v>1.04</v>
      </c>
      <c r="O78" s="7">
        <f t="shared" si="90"/>
        <v>9.1999999999999993</v>
      </c>
      <c r="P78">
        <v>283</v>
      </c>
      <c r="Q78" s="3">
        <f t="shared" si="91"/>
        <v>1.2922374429223744</v>
      </c>
      <c r="R78" s="7">
        <f t="shared" si="92"/>
        <v>1</v>
      </c>
      <c r="S78">
        <v>43</v>
      </c>
      <c r="T78" s="3">
        <f t="shared" si="93"/>
        <v>0.19634703196347031</v>
      </c>
      <c r="U78" s="7">
        <f t="shared" si="94"/>
        <v>3.9269406392694064</v>
      </c>
      <c r="X78" t="s">
        <v>439</v>
      </c>
      <c r="Y78" s="7">
        <f t="shared" si="95"/>
        <v>27.745454545454542</v>
      </c>
      <c r="Z78">
        <v>55</v>
      </c>
      <c r="AA78">
        <v>56.1</v>
      </c>
      <c r="AB78" s="3">
        <f t="shared" si="96"/>
        <v>56.333333333333336</v>
      </c>
      <c r="AC78" s="3">
        <f t="shared" si="97"/>
        <v>1.0242424242424242</v>
      </c>
      <c r="AD78" s="13">
        <f t="shared" si="98"/>
        <v>1.0048484848484849</v>
      </c>
      <c r="AE78" s="7">
        <f t="shared" si="99"/>
        <v>1</v>
      </c>
      <c r="AF78">
        <v>3</v>
      </c>
      <c r="AG78" s="3">
        <f t="shared" si="100"/>
        <v>5.4545454545454543E-2</v>
      </c>
      <c r="AH78" s="7">
        <f t="shared" si="101"/>
        <v>1.0909090909090908</v>
      </c>
      <c r="AI78">
        <v>3.2</v>
      </c>
      <c r="AJ78" s="7">
        <f t="shared" si="102"/>
        <v>7.1999999999999993</v>
      </c>
      <c r="AK78">
        <v>1.1000000000000001</v>
      </c>
      <c r="AL78" s="7">
        <f t="shared" si="103"/>
        <v>7.9999999999999982</v>
      </c>
      <c r="AM78">
        <v>62</v>
      </c>
      <c r="AN78" s="3">
        <f t="shared" si="104"/>
        <v>1.1272727272727272</v>
      </c>
      <c r="AO78" s="7">
        <f t="shared" si="105"/>
        <v>1</v>
      </c>
      <c r="AP78">
        <v>26</v>
      </c>
      <c r="AQ78" s="3">
        <f t="shared" si="106"/>
        <v>0.47272727272727272</v>
      </c>
      <c r="AR78" s="7">
        <f t="shared" si="107"/>
        <v>9.454545454545455</v>
      </c>
      <c r="AW78" t="s">
        <v>385</v>
      </c>
      <c r="AX78" s="7">
        <f t="shared" si="108"/>
        <v>30.64</v>
      </c>
      <c r="AY78">
        <v>32</v>
      </c>
      <c r="AZ78">
        <v>31.2</v>
      </c>
      <c r="BA78" s="3">
        <f t="shared" si="109"/>
        <v>31.666666666666664</v>
      </c>
      <c r="BB78" s="3">
        <f t="shared" si="110"/>
        <v>0.98958333333333326</v>
      </c>
      <c r="BC78" s="13">
        <f t="shared" si="111"/>
        <v>0.19791666666666666</v>
      </c>
      <c r="BD78" s="7">
        <f t="shared" si="112"/>
        <v>1</v>
      </c>
      <c r="BE78">
        <v>0</v>
      </c>
      <c r="BF78" s="3">
        <f t="shared" si="113"/>
        <v>0</v>
      </c>
      <c r="BG78" s="7">
        <f t="shared" si="114"/>
        <v>0</v>
      </c>
      <c r="BH78">
        <v>2.84</v>
      </c>
      <c r="BI78" s="7">
        <f t="shared" si="115"/>
        <v>8.64</v>
      </c>
      <c r="BJ78">
        <v>0.82</v>
      </c>
      <c r="BK78" s="7">
        <f t="shared" si="116"/>
        <v>10</v>
      </c>
      <c r="BL78">
        <v>37</v>
      </c>
      <c r="BM78" s="3">
        <f t="shared" si="117"/>
        <v>1.15625</v>
      </c>
      <c r="BN78" s="7">
        <f t="shared" si="118"/>
        <v>1</v>
      </c>
      <c r="BO78">
        <v>22</v>
      </c>
      <c r="BP78" s="3">
        <f>BO78/AY78</f>
        <v>0.6875</v>
      </c>
      <c r="BQ78" s="7">
        <f>MAX(0,(MIN(10,(((BP78)/(0.5))*10))))</f>
        <v>10</v>
      </c>
      <c r="BU78" t="s">
        <v>385</v>
      </c>
      <c r="BV78" s="7">
        <f t="shared" si="119"/>
        <v>28.080000000000002</v>
      </c>
      <c r="BW78">
        <v>34</v>
      </c>
      <c r="BX78">
        <v>34</v>
      </c>
      <c r="BY78" s="3">
        <f t="shared" si="120"/>
        <v>34</v>
      </c>
      <c r="BZ78" s="3">
        <f t="shared" si="121"/>
        <v>1</v>
      </c>
      <c r="CA78" s="13">
        <f t="shared" si="122"/>
        <v>1</v>
      </c>
      <c r="CB78" s="7">
        <f t="shared" si="123"/>
        <v>1</v>
      </c>
      <c r="CC78">
        <v>2</v>
      </c>
      <c r="CD78" s="3">
        <f t="shared" si="124"/>
        <v>5.8823529411764705E-2</v>
      </c>
      <c r="CE78" s="7">
        <f t="shared" si="125"/>
        <v>1.1764705882352942</v>
      </c>
      <c r="CF78">
        <v>2.98</v>
      </c>
      <c r="CG78" s="7">
        <f t="shared" si="126"/>
        <v>8.08</v>
      </c>
      <c r="CH78">
        <v>1.1000000000000001</v>
      </c>
      <c r="CI78" s="7">
        <f t="shared" si="127"/>
        <v>7.9999999999999982</v>
      </c>
      <c r="CJ78">
        <v>40</v>
      </c>
      <c r="CK78" s="3">
        <f t="shared" si="128"/>
        <v>1.1764705882352942</v>
      </c>
      <c r="CL78" s="7">
        <f t="shared" si="129"/>
        <v>1</v>
      </c>
      <c r="CM78">
        <v>15</v>
      </c>
      <c r="CN78" s="3">
        <f t="shared" si="130"/>
        <v>0.44117647058823528</v>
      </c>
      <c r="CO78" s="7">
        <f t="shared" si="131"/>
        <v>8.8235294117647065</v>
      </c>
    </row>
    <row r="79" spans="1:93" x14ac:dyDescent="0.25">
      <c r="A79" t="s">
        <v>373</v>
      </c>
      <c r="B79" s="7">
        <f t="shared" si="82"/>
        <v>25.881361614898196</v>
      </c>
      <c r="C79">
        <v>90</v>
      </c>
      <c r="D79">
        <v>471.2</v>
      </c>
      <c r="E79" s="3">
        <f t="shared" si="83"/>
        <v>471.66666666666663</v>
      </c>
      <c r="F79" s="3">
        <f t="shared" si="84"/>
        <v>5.2407407407407405</v>
      </c>
      <c r="G79" s="13">
        <f t="shared" si="85"/>
        <v>5.0481481481481483</v>
      </c>
      <c r="H79" s="7">
        <f t="shared" si="86"/>
        <v>7.9563616148981993</v>
      </c>
      <c r="I79">
        <v>25</v>
      </c>
      <c r="J79" s="3">
        <f t="shared" si="87"/>
        <v>0.27777777777777779</v>
      </c>
      <c r="K79" s="7">
        <f t="shared" si="88"/>
        <v>5.5555555555555554</v>
      </c>
      <c r="L79">
        <v>4.8099999999999996</v>
      </c>
      <c r="M79" s="7">
        <f t="shared" si="89"/>
        <v>1</v>
      </c>
      <c r="N79">
        <v>1.26</v>
      </c>
      <c r="O79" s="7">
        <f t="shared" si="90"/>
        <v>4.8</v>
      </c>
      <c r="P79">
        <v>518</v>
      </c>
      <c r="Q79" s="3">
        <f t="shared" si="91"/>
        <v>5.7555555555555555</v>
      </c>
      <c r="R79" s="7">
        <f t="shared" si="92"/>
        <v>6.5694444444444446</v>
      </c>
      <c r="S79">
        <v>0</v>
      </c>
      <c r="T79" s="3">
        <f t="shared" si="93"/>
        <v>0</v>
      </c>
      <c r="U79" s="7">
        <f t="shared" si="94"/>
        <v>0</v>
      </c>
      <c r="X79" t="s">
        <v>373</v>
      </c>
      <c r="Y79" s="7">
        <f t="shared" si="95"/>
        <v>27.452771433232726</v>
      </c>
      <c r="Z79">
        <v>23</v>
      </c>
      <c r="AA79">
        <v>120</v>
      </c>
      <c r="AB79" s="3">
        <f t="shared" si="96"/>
        <v>120</v>
      </c>
      <c r="AC79" s="3">
        <f t="shared" si="97"/>
        <v>5.2173913043478262</v>
      </c>
      <c r="AD79" s="13">
        <f t="shared" si="98"/>
        <v>5.0434782608695654</v>
      </c>
      <c r="AE79" s="7">
        <f t="shared" si="99"/>
        <v>7.9125540419283791</v>
      </c>
      <c r="AF79">
        <v>8</v>
      </c>
      <c r="AG79" s="3">
        <f t="shared" si="100"/>
        <v>0.34782608695652173</v>
      </c>
      <c r="AH79" s="7">
        <f t="shared" si="101"/>
        <v>6.9565217391304346</v>
      </c>
      <c r="AI79">
        <v>5.48</v>
      </c>
      <c r="AJ79" s="7">
        <f t="shared" si="102"/>
        <v>1</v>
      </c>
      <c r="AK79">
        <v>1.27</v>
      </c>
      <c r="AL79" s="7">
        <f t="shared" si="103"/>
        <v>4.5999999999999996</v>
      </c>
      <c r="AM79">
        <v>140</v>
      </c>
      <c r="AN79" s="3">
        <f t="shared" si="104"/>
        <v>6.0869565217391308</v>
      </c>
      <c r="AO79" s="7">
        <f t="shared" si="105"/>
        <v>6.983695652173914</v>
      </c>
      <c r="AP79">
        <v>0</v>
      </c>
      <c r="AQ79" s="3">
        <f t="shared" si="106"/>
        <v>0</v>
      </c>
      <c r="AR79" s="7">
        <f t="shared" si="107"/>
        <v>0</v>
      </c>
      <c r="AW79" t="s">
        <v>341</v>
      </c>
      <c r="AX79" s="7">
        <f t="shared" si="108"/>
        <v>40.399494996873052</v>
      </c>
      <c r="AY79">
        <v>8</v>
      </c>
      <c r="AZ79">
        <v>38.200000000000003</v>
      </c>
      <c r="BA79" s="3">
        <f t="shared" si="109"/>
        <v>38.666666666666679</v>
      </c>
      <c r="BB79" s="3">
        <f t="shared" si="110"/>
        <v>4.8333333333333348</v>
      </c>
      <c r="BC79" s="13">
        <f t="shared" si="111"/>
        <v>4.166666666666667</v>
      </c>
      <c r="BD79" s="7">
        <f t="shared" si="112"/>
        <v>7.1919949968730474</v>
      </c>
      <c r="BE79">
        <v>3</v>
      </c>
      <c r="BF79" s="3">
        <f t="shared" si="113"/>
        <v>0.375</v>
      </c>
      <c r="BG79" s="7">
        <f t="shared" si="114"/>
        <v>7.5</v>
      </c>
      <c r="BH79">
        <v>4.42</v>
      </c>
      <c r="BI79" s="7">
        <f t="shared" si="115"/>
        <v>2.3200000000000003</v>
      </c>
      <c r="BJ79">
        <v>1.19</v>
      </c>
      <c r="BK79" s="7">
        <f t="shared" si="116"/>
        <v>6.2000000000000011</v>
      </c>
      <c r="BL79">
        <v>50</v>
      </c>
      <c r="BM79" s="3">
        <f t="shared" si="117"/>
        <v>6.25</v>
      </c>
      <c r="BN79" s="7">
        <f t="shared" si="118"/>
        <v>7.1875</v>
      </c>
      <c r="BO79">
        <v>0</v>
      </c>
      <c r="BP79" s="3">
        <f>BO78/AY78</f>
        <v>0.6875</v>
      </c>
      <c r="BQ79" s="7">
        <f>MAX(0,(MIN(10,(((BP80)/(0.5))*10))))</f>
        <v>10</v>
      </c>
      <c r="BU79" t="s">
        <v>453</v>
      </c>
      <c r="BV79" s="7">
        <f t="shared" si="119"/>
        <v>27.918658536585369</v>
      </c>
      <c r="BW79">
        <v>14</v>
      </c>
      <c r="BX79">
        <v>79</v>
      </c>
      <c r="BY79" s="3">
        <f t="shared" si="120"/>
        <v>79</v>
      </c>
      <c r="BZ79" s="3">
        <f t="shared" si="121"/>
        <v>5.6428571428571432</v>
      </c>
      <c r="CA79" s="13">
        <f t="shared" si="122"/>
        <v>5.128571428571429</v>
      </c>
      <c r="CB79" s="7">
        <f t="shared" si="123"/>
        <v>8.7108013937282234</v>
      </c>
      <c r="CC79">
        <v>5</v>
      </c>
      <c r="CD79" s="3">
        <f t="shared" si="124"/>
        <v>0.35714285714285715</v>
      </c>
      <c r="CE79" s="7">
        <f t="shared" si="125"/>
        <v>7.1428571428571432</v>
      </c>
      <c r="CF79">
        <v>4.1399999999999997</v>
      </c>
      <c r="CG79" s="7">
        <f t="shared" si="126"/>
        <v>3.4400000000000013</v>
      </c>
      <c r="CH79">
        <v>1.35</v>
      </c>
      <c r="CI79" s="7">
        <f t="shared" si="127"/>
        <v>2.9999999999999982</v>
      </c>
      <c r="CJ79">
        <v>70</v>
      </c>
      <c r="CK79" s="3">
        <f t="shared" si="128"/>
        <v>5</v>
      </c>
      <c r="CL79" s="7">
        <f t="shared" si="129"/>
        <v>5.625</v>
      </c>
      <c r="CM79">
        <v>0</v>
      </c>
      <c r="CN79" s="3">
        <f t="shared" si="130"/>
        <v>0</v>
      </c>
      <c r="CO79" s="7">
        <f t="shared" si="131"/>
        <v>0</v>
      </c>
    </row>
    <row r="80" spans="1:93" x14ac:dyDescent="0.25">
      <c r="A80" t="s">
        <v>352</v>
      </c>
      <c r="B80" s="7">
        <f t="shared" si="82"/>
        <v>25.75745570148009</v>
      </c>
      <c r="C80">
        <v>75</v>
      </c>
      <c r="D80">
        <v>338.2</v>
      </c>
      <c r="E80" s="3">
        <f t="shared" si="83"/>
        <v>338.66666666666663</v>
      </c>
      <c r="F80" s="3">
        <f t="shared" si="84"/>
        <v>4.5155555555555553</v>
      </c>
      <c r="G80" s="13">
        <f t="shared" si="85"/>
        <v>4.1031111111111107</v>
      </c>
      <c r="H80" s="7">
        <f t="shared" si="86"/>
        <v>6.595789034813424</v>
      </c>
      <c r="I80">
        <v>20</v>
      </c>
      <c r="J80" s="3">
        <f t="shared" si="87"/>
        <v>0.26666666666666666</v>
      </c>
      <c r="K80" s="7">
        <f t="shared" si="88"/>
        <v>5.333333333333333</v>
      </c>
      <c r="L80">
        <v>4.07</v>
      </c>
      <c r="M80" s="7">
        <f t="shared" si="89"/>
        <v>3.7199999999999989</v>
      </c>
      <c r="N80">
        <v>1.24</v>
      </c>
      <c r="O80" s="7">
        <f t="shared" si="90"/>
        <v>5.2</v>
      </c>
      <c r="P80">
        <v>332</v>
      </c>
      <c r="Q80" s="3">
        <f t="shared" si="91"/>
        <v>4.4266666666666667</v>
      </c>
      <c r="R80" s="7">
        <f t="shared" si="92"/>
        <v>4.9083333333333332</v>
      </c>
      <c r="S80">
        <v>0</v>
      </c>
      <c r="T80" s="3">
        <f t="shared" si="93"/>
        <v>0</v>
      </c>
      <c r="U80" s="7">
        <f t="shared" si="94"/>
        <v>0</v>
      </c>
      <c r="X80" t="s">
        <v>429</v>
      </c>
      <c r="Y80" s="7">
        <f t="shared" si="95"/>
        <v>27.225585063940827</v>
      </c>
      <c r="Z80">
        <v>29</v>
      </c>
      <c r="AA80">
        <v>154.1</v>
      </c>
      <c r="AB80" s="3">
        <f t="shared" si="96"/>
        <v>154.33333333333331</v>
      </c>
      <c r="AC80" s="3">
        <f t="shared" si="97"/>
        <v>5.3218390804597693</v>
      </c>
      <c r="AD80" s="13">
        <f t="shared" si="98"/>
        <v>5.0643678160919539</v>
      </c>
      <c r="AE80" s="7">
        <f t="shared" si="99"/>
        <v>8.108516098423582</v>
      </c>
      <c r="AF80">
        <v>7</v>
      </c>
      <c r="AG80" s="3">
        <f t="shared" si="100"/>
        <v>0.2413793103448276</v>
      </c>
      <c r="AH80" s="7">
        <f t="shared" si="101"/>
        <v>4.8275862068965516</v>
      </c>
      <c r="AI80">
        <v>4.43</v>
      </c>
      <c r="AJ80" s="7">
        <f t="shared" si="102"/>
        <v>2.2800000000000011</v>
      </c>
      <c r="AK80">
        <v>1.17</v>
      </c>
      <c r="AL80" s="7">
        <f t="shared" si="103"/>
        <v>6.6000000000000014</v>
      </c>
      <c r="AM80">
        <v>140</v>
      </c>
      <c r="AN80" s="3">
        <f t="shared" si="104"/>
        <v>4.8275862068965516</v>
      </c>
      <c r="AO80" s="7">
        <f t="shared" si="105"/>
        <v>5.4094827586206895</v>
      </c>
      <c r="AP80">
        <v>0</v>
      </c>
      <c r="AQ80" s="3">
        <f t="shared" si="106"/>
        <v>0</v>
      </c>
      <c r="AR80" s="7">
        <f t="shared" si="107"/>
        <v>0</v>
      </c>
      <c r="AW80" t="s">
        <v>388</v>
      </c>
      <c r="AX80" s="7">
        <f t="shared" si="108"/>
        <v>30.3909375</v>
      </c>
      <c r="AY80">
        <v>32</v>
      </c>
      <c r="AZ80">
        <v>32.200000000000003</v>
      </c>
      <c r="BA80" s="3">
        <f t="shared" si="109"/>
        <v>32.666666666666679</v>
      </c>
      <c r="BB80" s="3">
        <f t="shared" si="110"/>
        <v>1.0208333333333337</v>
      </c>
      <c r="BC80" s="13">
        <f t="shared" si="111"/>
        <v>1.0041666666666667</v>
      </c>
      <c r="BD80" s="7">
        <f t="shared" si="112"/>
        <v>1</v>
      </c>
      <c r="BE80">
        <v>4</v>
      </c>
      <c r="BF80" s="3">
        <f t="shared" si="113"/>
        <v>0.125</v>
      </c>
      <c r="BG80" s="7">
        <f t="shared" si="114"/>
        <v>2.5</v>
      </c>
      <c r="BH80">
        <v>3.58</v>
      </c>
      <c r="BI80" s="7">
        <f t="shared" si="115"/>
        <v>5.68</v>
      </c>
      <c r="BJ80">
        <v>0.95</v>
      </c>
      <c r="BK80" s="7">
        <f t="shared" si="116"/>
        <v>10</v>
      </c>
      <c r="BL80">
        <v>47</v>
      </c>
      <c r="BM80" s="3">
        <f t="shared" si="117"/>
        <v>1.46875</v>
      </c>
      <c r="BN80" s="7">
        <f t="shared" si="118"/>
        <v>1.2109375</v>
      </c>
      <c r="BO80">
        <v>20</v>
      </c>
      <c r="BP80" s="3">
        <f>BO80/AY80</f>
        <v>0.625</v>
      </c>
      <c r="BQ80" s="7">
        <f>MAX(0,(MIN(10,(((BP80)/(0.5))*10))))</f>
        <v>10</v>
      </c>
      <c r="BU80" t="s">
        <v>449</v>
      </c>
      <c r="BV80" s="7">
        <f t="shared" si="119"/>
        <v>27.748727329580987</v>
      </c>
      <c r="BW80">
        <v>15</v>
      </c>
      <c r="BX80">
        <v>84</v>
      </c>
      <c r="BY80" s="3">
        <f t="shared" si="120"/>
        <v>84</v>
      </c>
      <c r="BZ80" s="3">
        <f t="shared" si="121"/>
        <v>5.6</v>
      </c>
      <c r="CA80" s="13">
        <f t="shared" si="122"/>
        <v>5.12</v>
      </c>
      <c r="CB80" s="7">
        <f t="shared" si="123"/>
        <v>8.6303939962476548</v>
      </c>
      <c r="CC80">
        <v>5</v>
      </c>
      <c r="CD80" s="3">
        <f t="shared" si="124"/>
        <v>0.33333333333333331</v>
      </c>
      <c r="CE80" s="7">
        <f t="shared" si="125"/>
        <v>6.6666666666666661</v>
      </c>
      <c r="CF80">
        <v>4.3600000000000003</v>
      </c>
      <c r="CG80" s="7">
        <f t="shared" si="126"/>
        <v>2.5599999999999987</v>
      </c>
      <c r="CH80">
        <v>1.32</v>
      </c>
      <c r="CI80" s="7">
        <f t="shared" si="127"/>
        <v>3.5999999999999988</v>
      </c>
      <c r="CJ80">
        <v>83</v>
      </c>
      <c r="CK80" s="3">
        <f t="shared" si="128"/>
        <v>5.5333333333333332</v>
      </c>
      <c r="CL80" s="7">
        <f t="shared" si="129"/>
        <v>6.2916666666666661</v>
      </c>
      <c r="CM80">
        <v>0</v>
      </c>
      <c r="CN80" s="3">
        <f t="shared" si="130"/>
        <v>0</v>
      </c>
      <c r="CO80" s="7">
        <f t="shared" si="131"/>
        <v>0</v>
      </c>
    </row>
    <row r="81" spans="1:93" x14ac:dyDescent="0.25">
      <c r="A81" t="s">
        <v>372</v>
      </c>
      <c r="B81" s="7">
        <f t="shared" si="82"/>
        <v>25.674502082418531</v>
      </c>
      <c r="C81">
        <v>94</v>
      </c>
      <c r="D81">
        <v>510.1</v>
      </c>
      <c r="E81" s="3">
        <f t="shared" si="83"/>
        <v>510.33333333333343</v>
      </c>
      <c r="F81" s="3">
        <f t="shared" si="84"/>
        <v>5.4290780141843982</v>
      </c>
      <c r="G81" s="13">
        <f t="shared" si="85"/>
        <v>5.0858156028368793</v>
      </c>
      <c r="H81" s="7">
        <f t="shared" si="86"/>
        <v>8.3097148483759824</v>
      </c>
      <c r="I81">
        <v>33</v>
      </c>
      <c r="J81" s="3">
        <f t="shared" si="87"/>
        <v>0.35106382978723405</v>
      </c>
      <c r="K81" s="7">
        <f t="shared" si="88"/>
        <v>7.0212765957446805</v>
      </c>
      <c r="L81">
        <v>4.71</v>
      </c>
      <c r="M81" s="7">
        <f t="shared" si="89"/>
        <v>1.1600000000000001</v>
      </c>
      <c r="N81">
        <v>1.35</v>
      </c>
      <c r="O81" s="7">
        <f t="shared" si="90"/>
        <v>2.9999999999999982</v>
      </c>
      <c r="P81">
        <v>512</v>
      </c>
      <c r="Q81" s="3">
        <f t="shared" si="91"/>
        <v>5.4468085106382977</v>
      </c>
      <c r="R81" s="7">
        <f t="shared" si="92"/>
        <v>6.1835106382978724</v>
      </c>
      <c r="S81">
        <v>0</v>
      </c>
      <c r="T81" s="3">
        <f t="shared" si="93"/>
        <v>0</v>
      </c>
      <c r="U81" s="7">
        <f t="shared" si="94"/>
        <v>0</v>
      </c>
      <c r="X81" t="s">
        <v>335</v>
      </c>
      <c r="Y81" s="7">
        <f t="shared" si="95"/>
        <v>27.169586768245303</v>
      </c>
      <c r="Z81">
        <v>33</v>
      </c>
      <c r="AA81">
        <v>187.2</v>
      </c>
      <c r="AB81" s="3">
        <f t="shared" si="96"/>
        <v>187.66666666666663</v>
      </c>
      <c r="AC81" s="3">
        <f t="shared" si="97"/>
        <v>5.686868686868686</v>
      </c>
      <c r="AD81" s="13">
        <f t="shared" si="98"/>
        <v>5.1373737373737374</v>
      </c>
      <c r="AE81" s="7">
        <f t="shared" si="99"/>
        <v>8.7933746470331826</v>
      </c>
      <c r="AF81">
        <v>8</v>
      </c>
      <c r="AG81" s="3">
        <f t="shared" si="100"/>
        <v>0.24242424242424243</v>
      </c>
      <c r="AH81" s="7">
        <f t="shared" si="101"/>
        <v>4.8484848484848486</v>
      </c>
      <c r="AI81">
        <v>3.98</v>
      </c>
      <c r="AJ81" s="7">
        <f t="shared" si="102"/>
        <v>4.08</v>
      </c>
      <c r="AK81">
        <v>1.36</v>
      </c>
      <c r="AL81" s="7">
        <f t="shared" si="103"/>
        <v>2.799999999999998</v>
      </c>
      <c r="AM81">
        <v>192</v>
      </c>
      <c r="AN81" s="3">
        <f t="shared" si="104"/>
        <v>5.8181818181818183</v>
      </c>
      <c r="AO81" s="7">
        <f t="shared" si="105"/>
        <v>6.6477272727272734</v>
      </c>
      <c r="AP81">
        <v>0</v>
      </c>
      <c r="AQ81" s="3">
        <f t="shared" si="106"/>
        <v>0</v>
      </c>
      <c r="AR81" s="7">
        <f t="shared" si="107"/>
        <v>0</v>
      </c>
      <c r="AW81" t="s">
        <v>454</v>
      </c>
      <c r="AX81" s="7">
        <f t="shared" si="108"/>
        <v>30.252958619970812</v>
      </c>
      <c r="AY81">
        <v>12</v>
      </c>
      <c r="AZ81">
        <v>59.1</v>
      </c>
      <c r="BA81" s="3">
        <f t="shared" si="109"/>
        <v>59.333333333333336</v>
      </c>
      <c r="BB81" s="3">
        <f t="shared" si="110"/>
        <v>4.9444444444444446</v>
      </c>
      <c r="BC81" s="13">
        <f t="shared" si="111"/>
        <v>4.1888888888888891</v>
      </c>
      <c r="BD81" s="7">
        <f t="shared" si="112"/>
        <v>7.4004586199708156</v>
      </c>
      <c r="BE81">
        <v>4</v>
      </c>
      <c r="BF81" s="3">
        <f t="shared" si="113"/>
        <v>0.33333333333333331</v>
      </c>
      <c r="BG81" s="7">
        <f t="shared" si="114"/>
        <v>6.6666666666666661</v>
      </c>
      <c r="BH81">
        <v>3.34</v>
      </c>
      <c r="BI81" s="7">
        <f t="shared" si="115"/>
        <v>6.6400000000000006</v>
      </c>
      <c r="BJ81">
        <v>1.33</v>
      </c>
      <c r="BK81" s="7">
        <f t="shared" si="116"/>
        <v>3.3999999999999986</v>
      </c>
      <c r="BL81">
        <v>65</v>
      </c>
      <c r="BM81" s="3">
        <f t="shared" si="117"/>
        <v>5.416666666666667</v>
      </c>
      <c r="BN81" s="7">
        <f t="shared" si="118"/>
        <v>6.1458333333333339</v>
      </c>
      <c r="BO81">
        <v>0</v>
      </c>
      <c r="BP81" s="3">
        <f>BO81/AY81</f>
        <v>0</v>
      </c>
      <c r="BQ81" s="7">
        <f>MAX(0,(MIN(10,(((BP81)/(0.5))*10))))</f>
        <v>0</v>
      </c>
      <c r="BU81" t="s">
        <v>417</v>
      </c>
      <c r="BV81" s="7">
        <f t="shared" si="119"/>
        <v>27.733610068792991</v>
      </c>
      <c r="BW81">
        <v>12</v>
      </c>
      <c r="BX81">
        <v>66</v>
      </c>
      <c r="BY81" s="3">
        <f t="shared" si="120"/>
        <v>66</v>
      </c>
      <c r="BZ81" s="3">
        <f t="shared" si="121"/>
        <v>5.5</v>
      </c>
      <c r="CA81" s="13">
        <f t="shared" si="122"/>
        <v>5.0999999999999996</v>
      </c>
      <c r="CB81" s="7">
        <f t="shared" si="123"/>
        <v>8.4427767354596615</v>
      </c>
      <c r="CC81">
        <v>4</v>
      </c>
      <c r="CD81" s="3">
        <f t="shared" si="124"/>
        <v>0.33333333333333331</v>
      </c>
      <c r="CE81" s="7">
        <f t="shared" si="125"/>
        <v>6.6666666666666661</v>
      </c>
      <c r="CF81">
        <v>4.42</v>
      </c>
      <c r="CG81" s="7">
        <f t="shared" si="126"/>
        <v>2.3200000000000003</v>
      </c>
      <c r="CH81">
        <v>1.24</v>
      </c>
      <c r="CI81" s="7">
        <f t="shared" si="127"/>
        <v>5.2</v>
      </c>
      <c r="CJ81">
        <v>55</v>
      </c>
      <c r="CK81" s="3">
        <f t="shared" si="128"/>
        <v>4.583333333333333</v>
      </c>
      <c r="CL81" s="7">
        <f t="shared" si="129"/>
        <v>5.1041666666666661</v>
      </c>
      <c r="CM81">
        <v>0</v>
      </c>
      <c r="CN81" s="3">
        <f t="shared" si="130"/>
        <v>0</v>
      </c>
      <c r="CO81" s="7">
        <f t="shared" si="131"/>
        <v>0</v>
      </c>
    </row>
    <row r="82" spans="1:93" x14ac:dyDescent="0.25">
      <c r="A82" t="s">
        <v>368</v>
      </c>
      <c r="B82" s="7">
        <f t="shared" si="82"/>
        <v>25.421468534592361</v>
      </c>
      <c r="C82">
        <v>91</v>
      </c>
      <c r="D82">
        <v>469.1</v>
      </c>
      <c r="E82" s="3">
        <f t="shared" si="83"/>
        <v>469.33333333333343</v>
      </c>
      <c r="F82" s="3">
        <f t="shared" si="84"/>
        <v>5.1575091575091587</v>
      </c>
      <c r="G82" s="13">
        <f t="shared" si="85"/>
        <v>5.0315018315018314</v>
      </c>
      <c r="H82" s="7">
        <f t="shared" si="86"/>
        <v>7.800204798328628</v>
      </c>
      <c r="I82">
        <v>25</v>
      </c>
      <c r="J82" s="3">
        <f t="shared" si="87"/>
        <v>0.27472527472527475</v>
      </c>
      <c r="K82" s="7">
        <f t="shared" si="88"/>
        <v>5.4945054945054945</v>
      </c>
      <c r="L82">
        <v>4.41</v>
      </c>
      <c r="M82" s="7">
        <f t="shared" si="89"/>
        <v>2.3599999999999994</v>
      </c>
      <c r="N82">
        <v>1.33</v>
      </c>
      <c r="O82" s="7">
        <f t="shared" si="90"/>
        <v>3.3999999999999986</v>
      </c>
      <c r="P82">
        <v>509</v>
      </c>
      <c r="Q82" s="3">
        <f t="shared" si="91"/>
        <v>5.5934065934065931</v>
      </c>
      <c r="R82" s="7">
        <f t="shared" si="92"/>
        <v>6.3667582417582409</v>
      </c>
      <c r="S82">
        <v>0</v>
      </c>
      <c r="T82" s="3">
        <f t="shared" si="93"/>
        <v>0</v>
      </c>
      <c r="U82" s="7">
        <f t="shared" si="94"/>
        <v>0</v>
      </c>
      <c r="X82" t="s">
        <v>421</v>
      </c>
      <c r="Y82" s="7">
        <f t="shared" si="95"/>
        <v>27.168310402334789</v>
      </c>
      <c r="Z82">
        <v>30</v>
      </c>
      <c r="AA82">
        <v>157.1</v>
      </c>
      <c r="AB82" s="3">
        <f t="shared" si="96"/>
        <v>157.33333333333331</v>
      </c>
      <c r="AC82" s="3">
        <f t="shared" si="97"/>
        <v>5.2444444444444436</v>
      </c>
      <c r="AD82" s="13">
        <f t="shared" si="98"/>
        <v>5.0488888888888885</v>
      </c>
      <c r="AE82" s="7">
        <f t="shared" si="99"/>
        <v>7.9633104023347911</v>
      </c>
      <c r="AF82">
        <v>6</v>
      </c>
      <c r="AG82" s="3">
        <f t="shared" si="100"/>
        <v>0.2</v>
      </c>
      <c r="AH82" s="7">
        <f t="shared" si="101"/>
        <v>4</v>
      </c>
      <c r="AI82">
        <v>3.83</v>
      </c>
      <c r="AJ82" s="7">
        <f t="shared" si="102"/>
        <v>4.68</v>
      </c>
      <c r="AK82">
        <v>1.28</v>
      </c>
      <c r="AL82" s="7">
        <f t="shared" si="103"/>
        <v>4.3999999999999995</v>
      </c>
      <c r="AM82">
        <v>162</v>
      </c>
      <c r="AN82" s="3">
        <f t="shared" si="104"/>
        <v>5.4</v>
      </c>
      <c r="AO82" s="7">
        <f t="shared" si="105"/>
        <v>6.125</v>
      </c>
      <c r="AP82">
        <v>0</v>
      </c>
      <c r="AQ82" s="3">
        <f t="shared" si="106"/>
        <v>0</v>
      </c>
      <c r="AR82" s="7">
        <f t="shared" si="107"/>
        <v>0</v>
      </c>
      <c r="AW82" t="s">
        <v>462</v>
      </c>
      <c r="AX82" s="7">
        <f t="shared" si="108"/>
        <v>29.934590368980608</v>
      </c>
      <c r="AY82">
        <v>14</v>
      </c>
      <c r="AZ82">
        <v>77.099999999999994</v>
      </c>
      <c r="BA82" s="3">
        <f t="shared" si="109"/>
        <v>77.333333333333314</v>
      </c>
      <c r="BB82" s="3">
        <f t="shared" si="110"/>
        <v>5.5238095238095228</v>
      </c>
      <c r="BC82" s="13">
        <f t="shared" si="111"/>
        <v>5.1047619047619044</v>
      </c>
      <c r="BD82" s="7">
        <f t="shared" si="112"/>
        <v>8.4874475118377539</v>
      </c>
      <c r="BE82">
        <v>5</v>
      </c>
      <c r="BF82" s="3">
        <f t="shared" si="113"/>
        <v>0.35714285714285715</v>
      </c>
      <c r="BG82" s="7">
        <f t="shared" si="114"/>
        <v>7.1428571428571432</v>
      </c>
      <c r="BH82">
        <v>3.49</v>
      </c>
      <c r="BI82" s="7">
        <f t="shared" si="115"/>
        <v>6.0399999999999991</v>
      </c>
      <c r="BJ82">
        <v>1.31</v>
      </c>
      <c r="BK82" s="7">
        <f t="shared" si="116"/>
        <v>3.7999999999999989</v>
      </c>
      <c r="BL82">
        <v>57</v>
      </c>
      <c r="BM82" s="3">
        <f t="shared" si="117"/>
        <v>4.0714285714285712</v>
      </c>
      <c r="BN82" s="7">
        <f t="shared" si="118"/>
        <v>4.4642857142857135</v>
      </c>
      <c r="BO82">
        <v>0</v>
      </c>
      <c r="BP82" s="3">
        <f>BO82/AY82</f>
        <v>0</v>
      </c>
      <c r="BQ82" s="7">
        <f>MAX(0,(MIN(10,(((BP82)/(0.5))*10))))</f>
        <v>0</v>
      </c>
      <c r="BU82" t="s">
        <v>363</v>
      </c>
      <c r="BV82" s="7">
        <f t="shared" si="119"/>
        <v>27.697298311444648</v>
      </c>
      <c r="BW82">
        <v>16</v>
      </c>
      <c r="BX82">
        <v>90</v>
      </c>
      <c r="BY82" s="3">
        <f t="shared" si="120"/>
        <v>90</v>
      </c>
      <c r="BZ82" s="3">
        <f t="shared" si="121"/>
        <v>5.625</v>
      </c>
      <c r="CA82" s="13">
        <f t="shared" si="122"/>
        <v>5.125</v>
      </c>
      <c r="CB82" s="7">
        <f t="shared" si="123"/>
        <v>8.6772983114446518</v>
      </c>
      <c r="CC82">
        <v>5</v>
      </c>
      <c r="CD82" s="3">
        <f t="shared" si="124"/>
        <v>0.3125</v>
      </c>
      <c r="CE82" s="7">
        <f t="shared" si="125"/>
        <v>6.25</v>
      </c>
      <c r="CF82">
        <v>4.32</v>
      </c>
      <c r="CG82" s="7">
        <f t="shared" si="126"/>
        <v>2.7199999999999989</v>
      </c>
      <c r="CH82">
        <v>1.31</v>
      </c>
      <c r="CI82" s="7">
        <f t="shared" si="127"/>
        <v>3.7999999999999989</v>
      </c>
      <c r="CJ82">
        <v>88</v>
      </c>
      <c r="CK82" s="3">
        <f t="shared" si="128"/>
        <v>5.5</v>
      </c>
      <c r="CL82" s="7">
        <f t="shared" si="129"/>
        <v>6.25</v>
      </c>
      <c r="CM82">
        <v>0</v>
      </c>
      <c r="CN82" s="3">
        <f t="shared" si="130"/>
        <v>0</v>
      </c>
      <c r="CO82" s="7">
        <f t="shared" si="131"/>
        <v>0</v>
      </c>
    </row>
    <row r="83" spans="1:93" x14ac:dyDescent="0.25">
      <c r="A83" t="s">
        <v>385</v>
      </c>
      <c r="B83" s="7">
        <f t="shared" si="82"/>
        <v>25.066735751295337</v>
      </c>
      <c r="C83">
        <v>193</v>
      </c>
      <c r="D83">
        <v>197.2</v>
      </c>
      <c r="E83" s="3">
        <f t="shared" si="83"/>
        <v>197.66666666666663</v>
      </c>
      <c r="F83" s="3">
        <f t="shared" si="84"/>
        <v>1.0241796200345421</v>
      </c>
      <c r="G83" s="13">
        <f t="shared" si="85"/>
        <v>1.0048359240069085</v>
      </c>
      <c r="H83" s="7">
        <f t="shared" si="86"/>
        <v>1</v>
      </c>
      <c r="I83">
        <v>7</v>
      </c>
      <c r="J83" s="3">
        <f t="shared" si="87"/>
        <v>3.6269430051813469E-2</v>
      </c>
      <c r="K83" s="7">
        <f t="shared" si="88"/>
        <v>0.72538860103626934</v>
      </c>
      <c r="L83">
        <v>2.91</v>
      </c>
      <c r="M83" s="7">
        <f t="shared" si="89"/>
        <v>8.36</v>
      </c>
      <c r="N83">
        <v>1.06</v>
      </c>
      <c r="O83" s="7">
        <f t="shared" si="90"/>
        <v>8.7999999999999989</v>
      </c>
      <c r="P83">
        <v>248</v>
      </c>
      <c r="Q83" s="3">
        <f t="shared" si="91"/>
        <v>1.2849740932642486</v>
      </c>
      <c r="R83" s="7">
        <f t="shared" si="92"/>
        <v>1</v>
      </c>
      <c r="S83">
        <v>50</v>
      </c>
      <c r="T83" s="3">
        <f t="shared" si="93"/>
        <v>0.25906735751295334</v>
      </c>
      <c r="U83" s="7">
        <f t="shared" si="94"/>
        <v>5.1813471502590671</v>
      </c>
      <c r="X83" t="s">
        <v>330</v>
      </c>
      <c r="Y83" s="7">
        <f t="shared" si="95"/>
        <v>26.988284164671885</v>
      </c>
      <c r="Z83">
        <v>29</v>
      </c>
      <c r="AA83">
        <v>144.1</v>
      </c>
      <c r="AB83" s="3">
        <f t="shared" si="96"/>
        <v>144.33333333333331</v>
      </c>
      <c r="AC83" s="3">
        <f t="shared" si="97"/>
        <v>4.9770114942528725</v>
      </c>
      <c r="AD83" s="13">
        <f t="shared" si="98"/>
        <v>4.1954022988505741</v>
      </c>
      <c r="AE83" s="7">
        <f t="shared" si="99"/>
        <v>7.4615600267408491</v>
      </c>
      <c r="AF83">
        <v>8</v>
      </c>
      <c r="AG83" s="3">
        <f t="shared" si="100"/>
        <v>0.27586206896551724</v>
      </c>
      <c r="AH83" s="7">
        <f t="shared" si="101"/>
        <v>5.5172413793103452</v>
      </c>
      <c r="AI83">
        <v>4.3</v>
      </c>
      <c r="AJ83" s="7">
        <f t="shared" si="102"/>
        <v>2.8000000000000007</v>
      </c>
      <c r="AK83">
        <v>1.21</v>
      </c>
      <c r="AL83" s="7">
        <f t="shared" si="103"/>
        <v>5.8000000000000007</v>
      </c>
      <c r="AM83">
        <v>140</v>
      </c>
      <c r="AN83" s="3">
        <f t="shared" si="104"/>
        <v>4.8275862068965516</v>
      </c>
      <c r="AO83" s="7">
        <f t="shared" si="105"/>
        <v>5.4094827586206895</v>
      </c>
      <c r="AP83">
        <v>0</v>
      </c>
      <c r="AQ83" s="3">
        <f t="shared" si="106"/>
        <v>0</v>
      </c>
      <c r="AR83" s="7">
        <f t="shared" si="107"/>
        <v>0</v>
      </c>
      <c r="AW83" t="s">
        <v>510</v>
      </c>
      <c r="AX83" s="7">
        <f t="shared" si="108"/>
        <v>29.824999999999999</v>
      </c>
      <c r="AY83">
        <v>25</v>
      </c>
      <c r="AZ83">
        <v>30.2</v>
      </c>
      <c r="BA83" s="3">
        <f t="shared" si="109"/>
        <v>30.666666666666664</v>
      </c>
      <c r="BB83" s="3">
        <f t="shared" si="110"/>
        <v>1.2266666666666666</v>
      </c>
      <c r="BC83" s="13">
        <f t="shared" si="111"/>
        <v>1.0453333333333332</v>
      </c>
      <c r="BD83" s="7">
        <f t="shared" si="112"/>
        <v>1</v>
      </c>
      <c r="BE83">
        <v>3</v>
      </c>
      <c r="BF83" s="3">
        <f t="shared" si="113"/>
        <v>0.12</v>
      </c>
      <c r="BG83" s="7">
        <f t="shared" si="114"/>
        <v>2.4</v>
      </c>
      <c r="BH83">
        <v>0.88</v>
      </c>
      <c r="BI83" s="7">
        <f t="shared" si="115"/>
        <v>10</v>
      </c>
      <c r="BJ83">
        <v>0.65</v>
      </c>
      <c r="BK83" s="7">
        <f t="shared" si="116"/>
        <v>10</v>
      </c>
      <c r="BL83">
        <v>45</v>
      </c>
      <c r="BM83" s="3">
        <f t="shared" si="117"/>
        <v>1.8</v>
      </c>
      <c r="BN83" s="7">
        <f t="shared" si="118"/>
        <v>1.625</v>
      </c>
      <c r="BO83">
        <v>6</v>
      </c>
      <c r="BP83" s="3">
        <f>BO83/AY83</f>
        <v>0.24</v>
      </c>
      <c r="BQ83" s="7">
        <f>MAX(0,(MIN(10,(((BP83)/(0.5))*10))))</f>
        <v>4.8</v>
      </c>
      <c r="BU83" t="s">
        <v>351</v>
      </c>
      <c r="BV83" s="7">
        <f t="shared" si="119"/>
        <v>27.612217010631642</v>
      </c>
      <c r="BW83">
        <v>15</v>
      </c>
      <c r="BX83">
        <v>86</v>
      </c>
      <c r="BY83" s="3">
        <f t="shared" si="120"/>
        <v>86</v>
      </c>
      <c r="BZ83" s="3">
        <f t="shared" si="121"/>
        <v>5.7333333333333334</v>
      </c>
      <c r="CA83" s="13">
        <f t="shared" si="122"/>
        <v>5.1466666666666665</v>
      </c>
      <c r="CB83" s="7">
        <f t="shared" si="123"/>
        <v>8.8805503439649787</v>
      </c>
      <c r="CC83">
        <v>5</v>
      </c>
      <c r="CD83" s="3">
        <f t="shared" si="124"/>
        <v>0.33333333333333331</v>
      </c>
      <c r="CE83" s="7">
        <f t="shared" si="125"/>
        <v>6.6666666666666661</v>
      </c>
      <c r="CF83">
        <v>4.24</v>
      </c>
      <c r="CG83" s="7">
        <f t="shared" si="126"/>
        <v>3.0399999999999991</v>
      </c>
      <c r="CH83">
        <v>1.33</v>
      </c>
      <c r="CI83" s="7">
        <f t="shared" si="127"/>
        <v>3.3999999999999986</v>
      </c>
      <c r="CJ83">
        <v>75</v>
      </c>
      <c r="CK83" s="3">
        <f t="shared" si="128"/>
        <v>5</v>
      </c>
      <c r="CL83" s="7">
        <f t="shared" si="129"/>
        <v>5.625</v>
      </c>
      <c r="CM83">
        <v>0</v>
      </c>
      <c r="CN83" s="3">
        <f t="shared" si="130"/>
        <v>0</v>
      </c>
      <c r="CO83" s="7">
        <f t="shared" si="131"/>
        <v>0</v>
      </c>
    </row>
    <row r="84" spans="1:93" x14ac:dyDescent="0.25">
      <c r="A84" t="s">
        <v>367</v>
      </c>
      <c r="B84" s="7">
        <f t="shared" si="82"/>
        <v>24.820889618511565</v>
      </c>
      <c r="C84">
        <v>100</v>
      </c>
      <c r="D84">
        <v>495.2</v>
      </c>
      <c r="E84" s="3">
        <f t="shared" si="83"/>
        <v>495.66666666666663</v>
      </c>
      <c r="F84" s="3">
        <f t="shared" si="84"/>
        <v>4.9566666666666661</v>
      </c>
      <c r="G84" s="13">
        <f t="shared" si="85"/>
        <v>4.1913333333333336</v>
      </c>
      <c r="H84" s="7">
        <f t="shared" si="86"/>
        <v>7.4233896185115693</v>
      </c>
      <c r="I84">
        <v>30</v>
      </c>
      <c r="J84" s="3">
        <f t="shared" si="87"/>
        <v>0.3</v>
      </c>
      <c r="K84" s="7">
        <f t="shared" si="88"/>
        <v>6</v>
      </c>
      <c r="L84">
        <v>4.3600000000000003</v>
      </c>
      <c r="M84" s="7">
        <f t="shared" si="89"/>
        <v>2.5599999999999987</v>
      </c>
      <c r="N84">
        <v>1.33</v>
      </c>
      <c r="O84" s="7">
        <f t="shared" si="90"/>
        <v>3.3999999999999986</v>
      </c>
      <c r="P84">
        <v>485</v>
      </c>
      <c r="Q84" s="3">
        <f t="shared" si="91"/>
        <v>4.8499999999999996</v>
      </c>
      <c r="R84" s="7">
        <f t="shared" si="92"/>
        <v>5.4375</v>
      </c>
      <c r="S84">
        <v>0</v>
      </c>
      <c r="T84" s="3">
        <f t="shared" si="93"/>
        <v>0</v>
      </c>
      <c r="U84" s="7">
        <f t="shared" si="94"/>
        <v>0</v>
      </c>
      <c r="X84" t="s">
        <v>428</v>
      </c>
      <c r="Y84" s="7">
        <f t="shared" si="95"/>
        <v>26.804119277134415</v>
      </c>
      <c r="Z84">
        <v>29</v>
      </c>
      <c r="AA84">
        <v>143.19999999999999</v>
      </c>
      <c r="AB84" s="3">
        <f t="shared" si="96"/>
        <v>143.66666666666663</v>
      </c>
      <c r="AC84" s="3">
        <f t="shared" si="97"/>
        <v>4.9540229885057459</v>
      </c>
      <c r="AD84" s="13">
        <f t="shared" si="98"/>
        <v>4.190804597701149</v>
      </c>
      <c r="AE84" s="7">
        <f t="shared" si="99"/>
        <v>7.4184296219619998</v>
      </c>
      <c r="AF84">
        <v>8</v>
      </c>
      <c r="AG84" s="3">
        <f t="shared" si="100"/>
        <v>0.27586206896551724</v>
      </c>
      <c r="AH84" s="7">
        <f t="shared" si="101"/>
        <v>5.5172413793103452</v>
      </c>
      <c r="AI84">
        <v>4.3899999999999997</v>
      </c>
      <c r="AJ84" s="7">
        <f t="shared" si="102"/>
        <v>2.4400000000000013</v>
      </c>
      <c r="AK84">
        <v>1.24</v>
      </c>
      <c r="AL84" s="7">
        <f t="shared" si="103"/>
        <v>5.2</v>
      </c>
      <c r="AM84">
        <v>159</v>
      </c>
      <c r="AN84" s="3">
        <f t="shared" si="104"/>
        <v>5.4827586206896548</v>
      </c>
      <c r="AO84" s="7">
        <f t="shared" si="105"/>
        <v>6.2284482758620685</v>
      </c>
      <c r="AP84">
        <v>0</v>
      </c>
      <c r="AQ84" s="3">
        <f t="shared" si="106"/>
        <v>0</v>
      </c>
      <c r="AR84" s="7">
        <f t="shared" si="107"/>
        <v>0</v>
      </c>
      <c r="AW84" t="s">
        <v>411</v>
      </c>
      <c r="AX84" s="7">
        <f t="shared" si="108"/>
        <v>29.433061735012952</v>
      </c>
      <c r="AY84">
        <v>14</v>
      </c>
      <c r="AZ84">
        <v>84.2</v>
      </c>
      <c r="BA84" s="3">
        <f t="shared" si="109"/>
        <v>84.666666666666671</v>
      </c>
      <c r="BB84" s="3">
        <f t="shared" si="110"/>
        <v>6.0476190476190483</v>
      </c>
      <c r="BC84" s="13">
        <f t="shared" si="111"/>
        <v>6.0095238095238095</v>
      </c>
      <c r="BD84" s="7">
        <f t="shared" si="112"/>
        <v>9.4702045921558131</v>
      </c>
      <c r="BE84">
        <v>4</v>
      </c>
      <c r="BF84" s="3">
        <f t="shared" si="113"/>
        <v>0.2857142857142857</v>
      </c>
      <c r="BG84" s="7">
        <f t="shared" si="114"/>
        <v>5.7142857142857135</v>
      </c>
      <c r="BH84">
        <v>3.72</v>
      </c>
      <c r="BI84" s="7">
        <f t="shared" si="115"/>
        <v>5.1199999999999992</v>
      </c>
      <c r="BJ84">
        <v>1.24</v>
      </c>
      <c r="BK84" s="7">
        <f t="shared" si="116"/>
        <v>5.2</v>
      </c>
      <c r="BL84">
        <v>51</v>
      </c>
      <c r="BM84" s="3">
        <f t="shared" si="117"/>
        <v>3.6428571428571428</v>
      </c>
      <c r="BN84" s="7">
        <f t="shared" si="118"/>
        <v>3.9285714285714284</v>
      </c>
      <c r="BO84">
        <v>0</v>
      </c>
      <c r="BP84" s="3">
        <f>BO84/AY84</f>
        <v>0</v>
      </c>
      <c r="BQ84" s="7">
        <f>MAX(0,(MIN(10,(((BP84)/(0.5))*10))))</f>
        <v>0</v>
      </c>
      <c r="BU84" t="s">
        <v>711</v>
      </c>
      <c r="BV84" s="7">
        <f t="shared" si="119"/>
        <v>27.531666666666663</v>
      </c>
      <c r="BW84">
        <v>3</v>
      </c>
      <c r="BX84">
        <v>19</v>
      </c>
      <c r="BY84" s="3">
        <f t="shared" si="120"/>
        <v>19</v>
      </c>
      <c r="BZ84" s="3">
        <f t="shared" si="121"/>
        <v>6.333333333333333</v>
      </c>
      <c r="CA84" s="13">
        <f t="shared" si="122"/>
        <v>6.0666666666666664</v>
      </c>
      <c r="CB84" s="7">
        <f t="shared" si="123"/>
        <v>10</v>
      </c>
      <c r="CC84">
        <v>1</v>
      </c>
      <c r="CD84" s="3">
        <f t="shared" si="124"/>
        <v>0.33333333333333331</v>
      </c>
      <c r="CE84" s="7">
        <f t="shared" si="125"/>
        <v>6.6666666666666661</v>
      </c>
      <c r="CF84">
        <v>4.34</v>
      </c>
      <c r="CG84" s="7">
        <f t="shared" si="126"/>
        <v>2.6400000000000006</v>
      </c>
      <c r="CH84">
        <v>1.37</v>
      </c>
      <c r="CI84" s="7">
        <f t="shared" si="127"/>
        <v>2.5999999999999979</v>
      </c>
      <c r="CJ84">
        <v>15</v>
      </c>
      <c r="CK84" s="3">
        <f t="shared" si="128"/>
        <v>5</v>
      </c>
      <c r="CL84" s="7">
        <f t="shared" si="129"/>
        <v>5.625</v>
      </c>
      <c r="CM84">
        <v>0</v>
      </c>
      <c r="CN84" s="3">
        <f t="shared" si="130"/>
        <v>0</v>
      </c>
      <c r="CO84" s="7">
        <f t="shared" si="131"/>
        <v>0</v>
      </c>
    </row>
    <row r="85" spans="1:93" x14ac:dyDescent="0.25">
      <c r="A85" t="s">
        <v>383</v>
      </c>
      <c r="B85" s="7">
        <f t="shared" si="82"/>
        <v>24.581770186335405</v>
      </c>
      <c r="C85">
        <v>161</v>
      </c>
      <c r="D85">
        <v>180.2</v>
      </c>
      <c r="E85" s="3">
        <f t="shared" si="83"/>
        <v>180.66666666666663</v>
      </c>
      <c r="F85" s="3">
        <f t="shared" si="84"/>
        <v>1.1221532091097306</v>
      </c>
      <c r="G85" s="13">
        <f t="shared" si="85"/>
        <v>1.0244306418219462</v>
      </c>
      <c r="H85" s="7">
        <f t="shared" si="86"/>
        <v>1</v>
      </c>
      <c r="I85">
        <v>11</v>
      </c>
      <c r="J85" s="3">
        <f t="shared" si="87"/>
        <v>6.8322981366459631E-2</v>
      </c>
      <c r="K85" s="7">
        <f t="shared" si="88"/>
        <v>1.3664596273291927</v>
      </c>
      <c r="L85">
        <v>2.84</v>
      </c>
      <c r="M85" s="7">
        <f t="shared" si="89"/>
        <v>8.64</v>
      </c>
      <c r="N85">
        <v>0.87</v>
      </c>
      <c r="O85" s="7">
        <f t="shared" si="90"/>
        <v>10</v>
      </c>
      <c r="P85">
        <v>221</v>
      </c>
      <c r="Q85" s="3">
        <f t="shared" si="91"/>
        <v>1.3726708074534162</v>
      </c>
      <c r="R85" s="7">
        <f t="shared" si="92"/>
        <v>1.0908385093167703</v>
      </c>
      <c r="S85">
        <v>20</v>
      </c>
      <c r="T85" s="3">
        <f t="shared" si="93"/>
        <v>0.12422360248447205</v>
      </c>
      <c r="U85" s="7">
        <f t="shared" si="94"/>
        <v>2.4844720496894408</v>
      </c>
      <c r="X85" t="s">
        <v>447</v>
      </c>
      <c r="Y85" s="7">
        <f t="shared" si="95"/>
        <v>26.605967741935487</v>
      </c>
      <c r="Z85">
        <v>62</v>
      </c>
      <c r="AA85">
        <v>64.2</v>
      </c>
      <c r="AB85" s="3">
        <f t="shared" si="96"/>
        <v>64.666666666666671</v>
      </c>
      <c r="AC85" s="3">
        <f t="shared" si="97"/>
        <v>1.0430107526881722</v>
      </c>
      <c r="AD85" s="13">
        <f t="shared" si="98"/>
        <v>1.0086021505376344</v>
      </c>
      <c r="AE85" s="7">
        <f t="shared" si="99"/>
        <v>1</v>
      </c>
      <c r="AF85">
        <v>10</v>
      </c>
      <c r="AG85" s="3">
        <f t="shared" si="100"/>
        <v>0.16129032258064516</v>
      </c>
      <c r="AH85" s="7">
        <f t="shared" si="101"/>
        <v>3.225806451612903</v>
      </c>
      <c r="AI85">
        <v>3.06</v>
      </c>
      <c r="AJ85" s="7">
        <f t="shared" si="102"/>
        <v>7.76</v>
      </c>
      <c r="AK85">
        <v>1.02</v>
      </c>
      <c r="AL85" s="7">
        <f t="shared" si="103"/>
        <v>9.6</v>
      </c>
      <c r="AM85">
        <v>104</v>
      </c>
      <c r="AN85" s="3">
        <f t="shared" si="104"/>
        <v>1.6774193548387097</v>
      </c>
      <c r="AO85" s="7">
        <f t="shared" si="105"/>
        <v>1.4717741935483872</v>
      </c>
      <c r="AP85">
        <v>11</v>
      </c>
      <c r="AQ85" s="3">
        <f t="shared" si="106"/>
        <v>0.17741935483870969</v>
      </c>
      <c r="AR85" s="7">
        <f t="shared" si="107"/>
        <v>3.5483870967741939</v>
      </c>
      <c r="AW85" t="s">
        <v>683</v>
      </c>
      <c r="AX85" s="7">
        <f t="shared" si="108"/>
        <v>36.291377070346385</v>
      </c>
      <c r="AY85">
        <v>8</v>
      </c>
      <c r="AZ85">
        <v>43.2</v>
      </c>
      <c r="BA85" s="3">
        <f t="shared" si="109"/>
        <v>43.666666666666679</v>
      </c>
      <c r="BB85" s="3">
        <f t="shared" si="110"/>
        <v>5.4583333333333348</v>
      </c>
      <c r="BC85" s="13">
        <f t="shared" si="111"/>
        <v>5.0916666666666668</v>
      </c>
      <c r="BD85" s="7">
        <f t="shared" si="112"/>
        <v>8.3646028767980027</v>
      </c>
      <c r="BE85">
        <v>4</v>
      </c>
      <c r="BF85" s="3">
        <f t="shared" si="113"/>
        <v>0.5</v>
      </c>
      <c r="BG85" s="7">
        <f t="shared" si="114"/>
        <v>10</v>
      </c>
      <c r="BH85">
        <v>4.53</v>
      </c>
      <c r="BI85" s="7">
        <f t="shared" si="115"/>
        <v>1.879999999999999</v>
      </c>
      <c r="BJ85">
        <v>1.24</v>
      </c>
      <c r="BK85" s="7">
        <f t="shared" si="116"/>
        <v>5.2</v>
      </c>
      <c r="BL85">
        <v>28</v>
      </c>
      <c r="BM85" s="3">
        <f t="shared" si="117"/>
        <v>3.5</v>
      </c>
      <c r="BN85" s="7">
        <f t="shared" si="118"/>
        <v>3.75</v>
      </c>
      <c r="BO85">
        <v>0</v>
      </c>
      <c r="BP85" s="3">
        <f>BO84/AY84</f>
        <v>0</v>
      </c>
      <c r="BQ85" s="7">
        <f>MAX(0,(MIN(10,(((BP86)/(0.5))*10))))</f>
        <v>7.0967741935483879</v>
      </c>
      <c r="BU85" t="s">
        <v>436</v>
      </c>
      <c r="BV85" s="7">
        <f t="shared" si="119"/>
        <v>27.526110068792995</v>
      </c>
      <c r="BW85">
        <v>12</v>
      </c>
      <c r="BX85">
        <v>66</v>
      </c>
      <c r="BY85" s="3">
        <f t="shared" si="120"/>
        <v>66</v>
      </c>
      <c r="BZ85" s="3">
        <f t="shared" si="121"/>
        <v>5.5</v>
      </c>
      <c r="CA85" s="13">
        <f t="shared" si="122"/>
        <v>5.0999999999999996</v>
      </c>
      <c r="CB85" s="7">
        <f t="shared" si="123"/>
        <v>8.4427767354596615</v>
      </c>
      <c r="CC85">
        <v>4</v>
      </c>
      <c r="CD85" s="3">
        <f t="shared" si="124"/>
        <v>0.33333333333333331</v>
      </c>
      <c r="CE85" s="7">
        <f t="shared" si="125"/>
        <v>6.6666666666666661</v>
      </c>
      <c r="CF85">
        <v>4.0999999999999996</v>
      </c>
      <c r="CG85" s="7">
        <f t="shared" si="126"/>
        <v>3.6000000000000014</v>
      </c>
      <c r="CH85">
        <v>1.33</v>
      </c>
      <c r="CI85" s="7">
        <f t="shared" si="127"/>
        <v>3.3999999999999986</v>
      </c>
      <c r="CJ85">
        <v>58</v>
      </c>
      <c r="CK85" s="3">
        <f t="shared" si="128"/>
        <v>4.833333333333333</v>
      </c>
      <c r="CL85" s="7">
        <f t="shared" si="129"/>
        <v>5.4166666666666661</v>
      </c>
      <c r="CM85">
        <v>0</v>
      </c>
      <c r="CN85" s="3">
        <f t="shared" si="130"/>
        <v>0</v>
      </c>
      <c r="CO85" s="7">
        <f t="shared" si="131"/>
        <v>0</v>
      </c>
    </row>
    <row r="86" spans="1:93" x14ac:dyDescent="0.25">
      <c r="A86" t="s">
        <v>384</v>
      </c>
      <c r="B86" s="7">
        <f t="shared" si="82"/>
        <v>24.252413793103447</v>
      </c>
      <c r="C86">
        <v>174</v>
      </c>
      <c r="D86">
        <v>181</v>
      </c>
      <c r="E86" s="3">
        <f t="shared" si="83"/>
        <v>181</v>
      </c>
      <c r="F86" s="3">
        <f t="shared" si="84"/>
        <v>1.0402298850574712</v>
      </c>
      <c r="G86" s="13">
        <f t="shared" si="85"/>
        <v>1.0080459770114942</v>
      </c>
      <c r="H86" s="7">
        <f t="shared" si="86"/>
        <v>1</v>
      </c>
      <c r="I86">
        <v>17</v>
      </c>
      <c r="J86" s="3">
        <f t="shared" si="87"/>
        <v>9.7701149425287362E-2</v>
      </c>
      <c r="K86" s="7">
        <f t="shared" si="88"/>
        <v>1.9540229885057472</v>
      </c>
      <c r="L86">
        <v>2.88</v>
      </c>
      <c r="M86" s="7">
        <f t="shared" si="89"/>
        <v>8.48</v>
      </c>
      <c r="N86">
        <v>1.07</v>
      </c>
      <c r="O86" s="7">
        <f t="shared" si="90"/>
        <v>8.5999999999999979</v>
      </c>
      <c r="P86">
        <v>216</v>
      </c>
      <c r="Q86" s="3">
        <f t="shared" si="91"/>
        <v>1.2413793103448276</v>
      </c>
      <c r="R86" s="7">
        <f t="shared" si="92"/>
        <v>1</v>
      </c>
      <c r="S86">
        <v>28</v>
      </c>
      <c r="T86" s="3">
        <f t="shared" si="93"/>
        <v>0.16091954022988506</v>
      </c>
      <c r="U86" s="7">
        <f t="shared" si="94"/>
        <v>3.2183908045977012</v>
      </c>
      <c r="X86" t="s">
        <v>245</v>
      </c>
      <c r="Y86" s="7">
        <f t="shared" si="95"/>
        <v>26.485070422535216</v>
      </c>
      <c r="Z86">
        <v>71</v>
      </c>
      <c r="AA86">
        <v>68</v>
      </c>
      <c r="AB86" s="3">
        <f t="shared" si="96"/>
        <v>68</v>
      </c>
      <c r="AC86" s="3">
        <f t="shared" si="97"/>
        <v>0.95774647887323938</v>
      </c>
      <c r="AD86" s="13">
        <f t="shared" si="98"/>
        <v>0.19154929577464788</v>
      </c>
      <c r="AE86" s="7">
        <f t="shared" si="99"/>
        <v>1</v>
      </c>
      <c r="AF86">
        <v>3</v>
      </c>
      <c r="AG86" s="3">
        <f t="shared" si="100"/>
        <v>4.2253521126760563E-2</v>
      </c>
      <c r="AH86" s="7">
        <f t="shared" si="101"/>
        <v>0.84507042253521125</v>
      </c>
      <c r="AI86">
        <v>3.44</v>
      </c>
      <c r="AJ86" s="7">
        <f t="shared" si="102"/>
        <v>6.24</v>
      </c>
      <c r="AK86">
        <v>1.1299999999999999</v>
      </c>
      <c r="AL86" s="7">
        <f t="shared" si="103"/>
        <v>7.4000000000000021</v>
      </c>
      <c r="AM86">
        <v>87</v>
      </c>
      <c r="AN86" s="3">
        <f t="shared" si="104"/>
        <v>1.2253521126760563</v>
      </c>
      <c r="AO86" s="7">
        <f t="shared" si="105"/>
        <v>1</v>
      </c>
      <c r="AP86">
        <v>37</v>
      </c>
      <c r="AQ86" s="3">
        <f t="shared" si="106"/>
        <v>0.52112676056338025</v>
      </c>
      <c r="AR86" s="7">
        <f t="shared" si="107"/>
        <v>10</v>
      </c>
      <c r="AW86" t="s">
        <v>391</v>
      </c>
      <c r="AX86" s="7">
        <f t="shared" si="108"/>
        <v>29.187096774193545</v>
      </c>
      <c r="AY86">
        <v>31</v>
      </c>
      <c r="AZ86">
        <v>35</v>
      </c>
      <c r="BA86" s="3">
        <f t="shared" si="109"/>
        <v>35</v>
      </c>
      <c r="BB86" s="3">
        <f t="shared" si="110"/>
        <v>1.1290322580645162</v>
      </c>
      <c r="BC86" s="13">
        <f t="shared" si="111"/>
        <v>1.0258064516129033</v>
      </c>
      <c r="BD86" s="7">
        <f t="shared" si="112"/>
        <v>1</v>
      </c>
      <c r="BE86">
        <v>2</v>
      </c>
      <c r="BF86" s="3">
        <f t="shared" si="113"/>
        <v>6.4516129032258063E-2</v>
      </c>
      <c r="BG86" s="7">
        <f t="shared" si="114"/>
        <v>1.2903225806451613</v>
      </c>
      <c r="BH86">
        <v>2.31</v>
      </c>
      <c r="BI86" s="7">
        <f t="shared" si="115"/>
        <v>10</v>
      </c>
      <c r="BJ86">
        <v>1.06</v>
      </c>
      <c r="BK86" s="7">
        <f t="shared" si="116"/>
        <v>8.7999999999999989</v>
      </c>
      <c r="BL86">
        <v>35</v>
      </c>
      <c r="BM86" s="3">
        <f t="shared" si="117"/>
        <v>1.1290322580645162</v>
      </c>
      <c r="BN86" s="7">
        <f t="shared" si="118"/>
        <v>1</v>
      </c>
      <c r="BO86">
        <v>11</v>
      </c>
      <c r="BP86" s="3">
        <f>BO86/AY86</f>
        <v>0.35483870967741937</v>
      </c>
      <c r="BQ86" s="7">
        <f>MAX(0,(MIN(10,(((BP86)/(0.5))*10))))</f>
        <v>7.0967741935483879</v>
      </c>
      <c r="BU86" t="s">
        <v>359</v>
      </c>
      <c r="BV86" s="7">
        <f t="shared" si="119"/>
        <v>27.493610068792989</v>
      </c>
      <c r="BW86">
        <v>12</v>
      </c>
      <c r="BX86">
        <v>66</v>
      </c>
      <c r="BY86" s="3">
        <f t="shared" si="120"/>
        <v>66</v>
      </c>
      <c r="BZ86" s="3">
        <f t="shared" si="121"/>
        <v>5.5</v>
      </c>
      <c r="CA86" s="13">
        <f t="shared" si="122"/>
        <v>5.0999999999999996</v>
      </c>
      <c r="CB86" s="7">
        <f t="shared" si="123"/>
        <v>8.4427767354596615</v>
      </c>
      <c r="CC86">
        <v>4</v>
      </c>
      <c r="CD86" s="3">
        <f t="shared" si="124"/>
        <v>0.33333333333333331</v>
      </c>
      <c r="CE86" s="7">
        <f t="shared" si="125"/>
        <v>6.6666666666666661</v>
      </c>
      <c r="CF86">
        <v>4.33</v>
      </c>
      <c r="CG86" s="7">
        <f t="shared" si="126"/>
        <v>2.6799999999999997</v>
      </c>
      <c r="CH86">
        <v>1.27</v>
      </c>
      <c r="CI86" s="7">
        <f t="shared" si="127"/>
        <v>4.5999999999999996</v>
      </c>
      <c r="CJ86">
        <v>55</v>
      </c>
      <c r="CK86" s="3">
        <f t="shared" si="128"/>
        <v>4.583333333333333</v>
      </c>
      <c r="CL86" s="7">
        <f t="shared" si="129"/>
        <v>5.1041666666666661</v>
      </c>
      <c r="CM86">
        <v>0</v>
      </c>
      <c r="CN86" s="3">
        <f t="shared" si="130"/>
        <v>0</v>
      </c>
      <c r="CO86" s="7">
        <f t="shared" si="131"/>
        <v>0</v>
      </c>
    </row>
    <row r="87" spans="1:93" x14ac:dyDescent="0.25">
      <c r="A87" t="s">
        <v>389</v>
      </c>
      <c r="B87" s="7">
        <f t="shared" si="82"/>
        <v>23.880000000000003</v>
      </c>
      <c r="C87">
        <v>220</v>
      </c>
      <c r="D87">
        <v>216.1</v>
      </c>
      <c r="E87" s="3">
        <f t="shared" si="83"/>
        <v>216.33333333333331</v>
      </c>
      <c r="F87" s="3">
        <f t="shared" si="84"/>
        <v>0.98333333333333328</v>
      </c>
      <c r="G87" s="13">
        <f t="shared" si="85"/>
        <v>0.19666666666666666</v>
      </c>
      <c r="H87" s="7">
        <f t="shared" si="86"/>
        <v>1</v>
      </c>
      <c r="I87">
        <v>17</v>
      </c>
      <c r="J87" s="3">
        <f t="shared" si="87"/>
        <v>7.7272727272727271E-2</v>
      </c>
      <c r="K87" s="7">
        <f t="shared" si="88"/>
        <v>1.5454545454545454</v>
      </c>
      <c r="L87">
        <v>3.08</v>
      </c>
      <c r="M87" s="7">
        <f t="shared" si="89"/>
        <v>7.68</v>
      </c>
      <c r="N87">
        <v>1.19</v>
      </c>
      <c r="O87" s="7">
        <f t="shared" si="90"/>
        <v>6.2000000000000011</v>
      </c>
      <c r="P87">
        <v>201</v>
      </c>
      <c r="Q87" s="3">
        <f t="shared" si="91"/>
        <v>0.91363636363636369</v>
      </c>
      <c r="R87" s="7">
        <f t="shared" si="92"/>
        <v>1</v>
      </c>
      <c r="S87">
        <v>71</v>
      </c>
      <c r="T87" s="3">
        <f t="shared" si="93"/>
        <v>0.32272727272727275</v>
      </c>
      <c r="U87" s="7">
        <f t="shared" si="94"/>
        <v>6.454545454545455</v>
      </c>
      <c r="X87" t="s">
        <v>432</v>
      </c>
      <c r="Y87" s="7">
        <f t="shared" si="95"/>
        <v>26.374241192411922</v>
      </c>
      <c r="Z87">
        <v>24</v>
      </c>
      <c r="AA87">
        <v>119.1</v>
      </c>
      <c r="AB87" s="3">
        <f t="shared" si="96"/>
        <v>119.33333333333331</v>
      </c>
      <c r="AC87" s="3">
        <f t="shared" si="97"/>
        <v>4.9722222222222214</v>
      </c>
      <c r="AD87" s="13">
        <f t="shared" si="98"/>
        <v>4.1944444444444446</v>
      </c>
      <c r="AE87" s="7">
        <f t="shared" si="99"/>
        <v>7.4525745257452556</v>
      </c>
      <c r="AF87">
        <v>6</v>
      </c>
      <c r="AG87" s="3">
        <f t="shared" si="100"/>
        <v>0.25</v>
      </c>
      <c r="AH87" s="7">
        <f t="shared" si="101"/>
        <v>5</v>
      </c>
      <c r="AI87">
        <v>4.68</v>
      </c>
      <c r="AJ87" s="7">
        <f t="shared" si="102"/>
        <v>1.2800000000000011</v>
      </c>
      <c r="AK87">
        <v>1.17</v>
      </c>
      <c r="AL87" s="7">
        <f t="shared" si="103"/>
        <v>6.6000000000000014</v>
      </c>
      <c r="AM87">
        <v>128</v>
      </c>
      <c r="AN87" s="3">
        <f t="shared" si="104"/>
        <v>5.333333333333333</v>
      </c>
      <c r="AO87" s="7">
        <f t="shared" si="105"/>
        <v>6.0416666666666661</v>
      </c>
      <c r="AP87">
        <v>0</v>
      </c>
      <c r="AQ87" s="3">
        <f t="shared" si="106"/>
        <v>0</v>
      </c>
      <c r="AR87" s="7">
        <f t="shared" si="107"/>
        <v>0</v>
      </c>
      <c r="AW87" t="s">
        <v>680</v>
      </c>
      <c r="AX87" s="7">
        <f t="shared" si="108"/>
        <v>29.079882095427291</v>
      </c>
      <c r="AY87">
        <v>17</v>
      </c>
      <c r="AZ87">
        <v>53.2</v>
      </c>
      <c r="BA87" s="3">
        <f t="shared" si="109"/>
        <v>53.666666666666679</v>
      </c>
      <c r="BB87" s="3">
        <f t="shared" si="110"/>
        <v>3.15686274509804</v>
      </c>
      <c r="BC87" s="13">
        <f t="shared" si="111"/>
        <v>3.0313725490196082</v>
      </c>
      <c r="BD87" s="7">
        <f t="shared" si="112"/>
        <v>4.0466468013096435</v>
      </c>
      <c r="BE87">
        <v>3</v>
      </c>
      <c r="BF87" s="3">
        <f t="shared" si="113"/>
        <v>0.17647058823529413</v>
      </c>
      <c r="BG87" s="7">
        <f t="shared" si="114"/>
        <v>3.5294117647058827</v>
      </c>
      <c r="BH87">
        <v>3.02</v>
      </c>
      <c r="BI87" s="7">
        <f t="shared" si="115"/>
        <v>7.92</v>
      </c>
      <c r="BJ87">
        <v>1.08</v>
      </c>
      <c r="BK87" s="7">
        <f t="shared" si="116"/>
        <v>8.3999999999999986</v>
      </c>
      <c r="BL87">
        <v>79</v>
      </c>
      <c r="BM87" s="3">
        <f t="shared" si="117"/>
        <v>4.6470588235294121</v>
      </c>
      <c r="BN87" s="7">
        <f t="shared" si="118"/>
        <v>5.1838235294117654</v>
      </c>
      <c r="BO87">
        <v>0</v>
      </c>
      <c r="BP87" s="3">
        <f>BO87/AY87</f>
        <v>0</v>
      </c>
      <c r="BQ87" s="7">
        <f>MAX(0,(MIN(10,(((BP87)/(0.5))*10))))</f>
        <v>0</v>
      </c>
      <c r="BU87" t="s">
        <v>458</v>
      </c>
      <c r="BV87" s="7">
        <f t="shared" si="119"/>
        <v>27.492917448405255</v>
      </c>
      <c r="BW87">
        <v>22</v>
      </c>
      <c r="BX87">
        <v>81</v>
      </c>
      <c r="BY87" s="3">
        <f t="shared" si="120"/>
        <v>81</v>
      </c>
      <c r="BZ87" s="3">
        <f t="shared" si="121"/>
        <v>3.6818181818181817</v>
      </c>
      <c r="CA87" s="13">
        <f t="shared" si="122"/>
        <v>3.1363636363636362</v>
      </c>
      <c r="CB87" s="7">
        <f t="shared" si="123"/>
        <v>5.0315538120416168</v>
      </c>
      <c r="CC87">
        <v>5</v>
      </c>
      <c r="CD87" s="3">
        <f t="shared" si="124"/>
        <v>0.22727272727272727</v>
      </c>
      <c r="CE87" s="7">
        <f t="shared" si="125"/>
        <v>4.545454545454545</v>
      </c>
      <c r="CF87">
        <v>3.45</v>
      </c>
      <c r="CG87" s="7">
        <f t="shared" si="126"/>
        <v>6.1999999999999993</v>
      </c>
      <c r="CH87">
        <v>1.1499999999999999</v>
      </c>
      <c r="CI87" s="7">
        <f t="shared" si="127"/>
        <v>7.0000000000000018</v>
      </c>
      <c r="CJ87">
        <v>94</v>
      </c>
      <c r="CK87" s="3">
        <f t="shared" si="128"/>
        <v>4.2727272727272725</v>
      </c>
      <c r="CL87" s="7">
        <f t="shared" si="129"/>
        <v>4.7159090909090908</v>
      </c>
      <c r="CM87">
        <v>0</v>
      </c>
      <c r="CN87" s="3">
        <f t="shared" si="130"/>
        <v>0</v>
      </c>
      <c r="CO87" s="7">
        <f t="shared" si="131"/>
        <v>0</v>
      </c>
    </row>
    <row r="88" spans="1:93" x14ac:dyDescent="0.25">
      <c r="A88" t="s">
        <v>348</v>
      </c>
      <c r="B88" s="7">
        <f t="shared" si="82"/>
        <v>22.630743433395875</v>
      </c>
      <c r="C88">
        <v>104</v>
      </c>
      <c r="D88">
        <v>494</v>
      </c>
      <c r="E88" s="3">
        <f t="shared" si="83"/>
        <v>494</v>
      </c>
      <c r="F88" s="3">
        <f t="shared" si="84"/>
        <v>4.75</v>
      </c>
      <c r="G88" s="13">
        <f t="shared" si="85"/>
        <v>4.1500000000000004</v>
      </c>
      <c r="H88" s="7">
        <f t="shared" si="86"/>
        <v>7.0356472795497185</v>
      </c>
      <c r="I88">
        <v>29</v>
      </c>
      <c r="J88" s="3">
        <f t="shared" si="87"/>
        <v>0.27884615384615385</v>
      </c>
      <c r="K88" s="7">
        <f t="shared" si="88"/>
        <v>5.5769230769230766</v>
      </c>
      <c r="L88">
        <v>4.01</v>
      </c>
      <c r="M88" s="7">
        <f t="shared" si="89"/>
        <v>3.9600000000000009</v>
      </c>
      <c r="N88">
        <v>1.39</v>
      </c>
      <c r="O88" s="7">
        <f t="shared" si="90"/>
        <v>2.200000000000002</v>
      </c>
      <c r="P88">
        <v>373</v>
      </c>
      <c r="Q88" s="3">
        <f t="shared" si="91"/>
        <v>3.5865384615384617</v>
      </c>
      <c r="R88" s="7">
        <f t="shared" si="92"/>
        <v>3.8581730769230771</v>
      </c>
      <c r="S88">
        <v>0</v>
      </c>
      <c r="T88" s="3">
        <f t="shared" si="93"/>
        <v>0</v>
      </c>
      <c r="U88" s="7">
        <f t="shared" si="94"/>
        <v>0</v>
      </c>
      <c r="X88" t="s">
        <v>424</v>
      </c>
      <c r="Y88" s="7">
        <f t="shared" si="95"/>
        <v>26.296290389826972</v>
      </c>
      <c r="Z88">
        <v>21</v>
      </c>
      <c r="AA88">
        <v>112.1</v>
      </c>
      <c r="AB88" s="3">
        <f t="shared" si="96"/>
        <v>112.33333333333331</v>
      </c>
      <c r="AC88" s="3">
        <f t="shared" si="97"/>
        <v>5.349206349206348</v>
      </c>
      <c r="AD88" s="13">
        <f t="shared" si="98"/>
        <v>5.0698412698412696</v>
      </c>
      <c r="AE88" s="7">
        <f t="shared" si="99"/>
        <v>8.1598618183984009</v>
      </c>
      <c r="AF88">
        <v>7</v>
      </c>
      <c r="AG88" s="3">
        <f t="shared" si="100"/>
        <v>0.33333333333333331</v>
      </c>
      <c r="AH88" s="7">
        <f t="shared" si="101"/>
        <v>6.6666666666666661</v>
      </c>
      <c r="AI88">
        <v>4.09</v>
      </c>
      <c r="AJ88" s="7">
        <f t="shared" si="102"/>
        <v>3.6400000000000006</v>
      </c>
      <c r="AK88">
        <v>1.36</v>
      </c>
      <c r="AL88" s="7">
        <f t="shared" si="103"/>
        <v>2.799999999999998</v>
      </c>
      <c r="AM88">
        <v>95</v>
      </c>
      <c r="AN88" s="3">
        <f t="shared" si="104"/>
        <v>4.5238095238095237</v>
      </c>
      <c r="AO88" s="7">
        <f t="shared" si="105"/>
        <v>5.0297619047619051</v>
      </c>
      <c r="AP88">
        <v>0</v>
      </c>
      <c r="AQ88" s="3">
        <f t="shared" si="106"/>
        <v>0</v>
      </c>
      <c r="AR88" s="7">
        <f t="shared" si="107"/>
        <v>0</v>
      </c>
      <c r="AW88" t="s">
        <v>350</v>
      </c>
      <c r="AX88" s="7">
        <f t="shared" si="108"/>
        <v>28.863544923910776</v>
      </c>
      <c r="AY88">
        <v>15</v>
      </c>
      <c r="AZ88">
        <v>81.2</v>
      </c>
      <c r="BA88" s="3">
        <f t="shared" si="109"/>
        <v>81.666666666666671</v>
      </c>
      <c r="BB88" s="3">
        <f t="shared" si="110"/>
        <v>5.4444444444444446</v>
      </c>
      <c r="BC88" s="13">
        <f t="shared" si="111"/>
        <v>5.0888888888888886</v>
      </c>
      <c r="BD88" s="7">
        <f t="shared" si="112"/>
        <v>8.3385449239107778</v>
      </c>
      <c r="BE88">
        <v>8</v>
      </c>
      <c r="BF88" s="3">
        <f t="shared" si="113"/>
        <v>0.53333333333333333</v>
      </c>
      <c r="BG88" s="7">
        <f t="shared" si="114"/>
        <v>10</v>
      </c>
      <c r="BH88">
        <v>4.8499999999999996</v>
      </c>
      <c r="BI88" s="7">
        <f t="shared" si="115"/>
        <v>1</v>
      </c>
      <c r="BJ88">
        <v>1.33</v>
      </c>
      <c r="BK88" s="7">
        <f t="shared" si="116"/>
        <v>3.3999999999999986</v>
      </c>
      <c r="BL88">
        <v>81</v>
      </c>
      <c r="BM88" s="3">
        <f t="shared" si="117"/>
        <v>5.4</v>
      </c>
      <c r="BN88" s="7">
        <f t="shared" si="118"/>
        <v>6.125</v>
      </c>
      <c r="BO88">
        <v>0</v>
      </c>
      <c r="BP88" s="3">
        <f>BO87/AY87</f>
        <v>0</v>
      </c>
      <c r="BQ88" s="7">
        <f>MAX(0,(MIN(10,(((BP89)/(0.5))*10))))</f>
        <v>0</v>
      </c>
      <c r="BU88" t="s">
        <v>324</v>
      </c>
      <c r="BV88" s="7">
        <f t="shared" si="119"/>
        <v>27.374134615384616</v>
      </c>
      <c r="BW88">
        <v>16</v>
      </c>
      <c r="BX88">
        <v>98</v>
      </c>
      <c r="BY88" s="3">
        <f t="shared" si="120"/>
        <v>98</v>
      </c>
      <c r="BZ88" s="3">
        <f t="shared" si="121"/>
        <v>6.125</v>
      </c>
      <c r="CA88" s="13">
        <f t="shared" si="122"/>
        <v>6.0250000000000004</v>
      </c>
      <c r="CB88" s="7">
        <f t="shared" si="123"/>
        <v>9.615384615384615</v>
      </c>
      <c r="CC88">
        <v>5</v>
      </c>
      <c r="CD88" s="3">
        <f t="shared" si="124"/>
        <v>0.3125</v>
      </c>
      <c r="CE88" s="7">
        <f t="shared" si="125"/>
        <v>6.25</v>
      </c>
      <c r="CF88">
        <v>4.29</v>
      </c>
      <c r="CG88" s="7">
        <f t="shared" si="126"/>
        <v>2.84</v>
      </c>
      <c r="CH88">
        <v>1.34</v>
      </c>
      <c r="CI88" s="7">
        <f t="shared" si="127"/>
        <v>3.1999999999999984</v>
      </c>
      <c r="CJ88">
        <v>78</v>
      </c>
      <c r="CK88" s="3">
        <f t="shared" si="128"/>
        <v>4.875</v>
      </c>
      <c r="CL88" s="7">
        <f t="shared" si="129"/>
        <v>5.46875</v>
      </c>
      <c r="CM88">
        <v>0</v>
      </c>
      <c r="CN88" s="3">
        <f t="shared" si="130"/>
        <v>0</v>
      </c>
      <c r="CO88" s="7">
        <f t="shared" si="131"/>
        <v>0</v>
      </c>
    </row>
    <row r="89" spans="1:93" x14ac:dyDescent="0.25">
      <c r="A89" t="s">
        <v>363</v>
      </c>
      <c r="B89" s="7">
        <f t="shared" si="82"/>
        <v>22.49189999150704</v>
      </c>
      <c r="C89">
        <v>81</v>
      </c>
      <c r="D89">
        <v>391.1</v>
      </c>
      <c r="E89" s="3">
        <f t="shared" si="83"/>
        <v>391.33333333333343</v>
      </c>
      <c r="F89" s="3">
        <f t="shared" si="84"/>
        <v>4.8312757201646104</v>
      </c>
      <c r="G89" s="13">
        <f t="shared" si="85"/>
        <v>4.1662551440329221</v>
      </c>
      <c r="H89" s="7">
        <f t="shared" si="86"/>
        <v>7.1881345594082742</v>
      </c>
      <c r="I89">
        <v>21</v>
      </c>
      <c r="J89" s="3">
        <f t="shared" si="87"/>
        <v>0.25925925925925924</v>
      </c>
      <c r="K89" s="7">
        <f t="shared" si="88"/>
        <v>5.1851851851851851</v>
      </c>
      <c r="L89">
        <v>4.28</v>
      </c>
      <c r="M89" s="7">
        <f t="shared" si="89"/>
        <v>2.879999999999999</v>
      </c>
      <c r="N89">
        <v>1.39</v>
      </c>
      <c r="O89" s="7">
        <f t="shared" si="90"/>
        <v>2.200000000000002</v>
      </c>
      <c r="P89">
        <v>367</v>
      </c>
      <c r="Q89" s="3">
        <f t="shared" si="91"/>
        <v>4.5308641975308639</v>
      </c>
      <c r="R89" s="7">
        <f t="shared" si="92"/>
        <v>5.0385802469135799</v>
      </c>
      <c r="S89">
        <v>0</v>
      </c>
      <c r="T89" s="3">
        <f t="shared" si="93"/>
        <v>0</v>
      </c>
      <c r="U89" s="7">
        <f t="shared" si="94"/>
        <v>0</v>
      </c>
      <c r="X89" t="s">
        <v>307</v>
      </c>
      <c r="Y89" s="7">
        <f t="shared" si="95"/>
        <v>26.295156116091071</v>
      </c>
      <c r="Z89">
        <v>27</v>
      </c>
      <c r="AA89">
        <v>128.19999999999999</v>
      </c>
      <c r="AB89" s="3">
        <f t="shared" si="96"/>
        <v>128.66666666666663</v>
      </c>
      <c r="AC89" s="3">
        <f t="shared" si="97"/>
        <v>4.7654320987654311</v>
      </c>
      <c r="AD89" s="13">
        <f t="shared" si="98"/>
        <v>4.1530864197530866</v>
      </c>
      <c r="AE89" s="7">
        <f t="shared" si="99"/>
        <v>7.064600560535518</v>
      </c>
      <c r="AF89">
        <v>7</v>
      </c>
      <c r="AG89" s="3">
        <f t="shared" si="100"/>
        <v>0.25925925925925924</v>
      </c>
      <c r="AH89" s="7">
        <f t="shared" si="101"/>
        <v>5.1851851851851851</v>
      </c>
      <c r="AI89">
        <v>4.2</v>
      </c>
      <c r="AJ89" s="7">
        <f t="shared" si="102"/>
        <v>3.1999999999999993</v>
      </c>
      <c r="AK89">
        <v>1.32</v>
      </c>
      <c r="AL89" s="7">
        <f t="shared" si="103"/>
        <v>3.5999999999999988</v>
      </c>
      <c r="AM89">
        <v>170</v>
      </c>
      <c r="AN89" s="3">
        <f t="shared" si="104"/>
        <v>6.2962962962962967</v>
      </c>
      <c r="AO89" s="7">
        <f t="shared" si="105"/>
        <v>7.2453703703703711</v>
      </c>
      <c r="AP89">
        <v>0</v>
      </c>
      <c r="AQ89" s="3">
        <f t="shared" si="106"/>
        <v>0</v>
      </c>
      <c r="AR89" s="7">
        <f t="shared" si="107"/>
        <v>0</v>
      </c>
      <c r="AW89" t="s">
        <v>468</v>
      </c>
      <c r="AX89" s="7">
        <f t="shared" si="108"/>
        <v>29.443101591272324</v>
      </c>
      <c r="AY89">
        <v>9</v>
      </c>
      <c r="AZ89">
        <v>41.1</v>
      </c>
      <c r="BA89" s="3">
        <f t="shared" si="109"/>
        <v>41.333333333333336</v>
      </c>
      <c r="BB89" s="3">
        <f t="shared" si="110"/>
        <v>4.5925925925925926</v>
      </c>
      <c r="BC89" s="13">
        <f t="shared" si="111"/>
        <v>4.1185185185185187</v>
      </c>
      <c r="BD89" s="7">
        <f t="shared" si="112"/>
        <v>6.7403238134945456</v>
      </c>
      <c r="BE89">
        <v>4</v>
      </c>
      <c r="BF89" s="3">
        <f t="shared" si="113"/>
        <v>0.44444444444444442</v>
      </c>
      <c r="BG89" s="7">
        <f t="shared" si="114"/>
        <v>8.8888888888888893</v>
      </c>
      <c r="BH89">
        <v>5.01</v>
      </c>
      <c r="BI89" s="7">
        <f t="shared" si="115"/>
        <v>1</v>
      </c>
      <c r="BJ89">
        <v>1.21</v>
      </c>
      <c r="BK89" s="7">
        <f t="shared" si="116"/>
        <v>5.8000000000000007</v>
      </c>
      <c r="BL89">
        <v>47</v>
      </c>
      <c r="BM89" s="3">
        <f t="shared" si="117"/>
        <v>5.2222222222222223</v>
      </c>
      <c r="BN89" s="7">
        <f t="shared" si="118"/>
        <v>5.9027777777777777</v>
      </c>
      <c r="BO89">
        <v>0</v>
      </c>
      <c r="BP89" s="3">
        <f>BO88/AY88</f>
        <v>0</v>
      </c>
      <c r="BQ89" s="7">
        <f>MAX(0,(MIN(10,(((BP90)/(0.5))*10))))</f>
        <v>1.1111111111111112</v>
      </c>
      <c r="BU89" t="s">
        <v>456</v>
      </c>
      <c r="BV89" s="7">
        <f t="shared" si="119"/>
        <v>27.308512772405827</v>
      </c>
      <c r="BW89">
        <v>13</v>
      </c>
      <c r="BX89">
        <v>69</v>
      </c>
      <c r="BY89" s="3">
        <f t="shared" si="120"/>
        <v>69</v>
      </c>
      <c r="BZ89" s="3">
        <f t="shared" si="121"/>
        <v>5.3076923076923075</v>
      </c>
      <c r="CA89" s="13">
        <f t="shared" si="122"/>
        <v>5.0615384615384613</v>
      </c>
      <c r="CB89" s="7">
        <f t="shared" si="123"/>
        <v>8.0819743108673681</v>
      </c>
      <c r="CC89">
        <v>4</v>
      </c>
      <c r="CD89" s="3">
        <f t="shared" si="124"/>
        <v>0.30769230769230771</v>
      </c>
      <c r="CE89" s="7">
        <f t="shared" si="125"/>
        <v>6.1538461538461542</v>
      </c>
      <c r="CF89">
        <v>3.99</v>
      </c>
      <c r="CG89" s="7">
        <f t="shared" si="126"/>
        <v>4.0399999999999991</v>
      </c>
      <c r="CH89">
        <v>1.32</v>
      </c>
      <c r="CI89" s="7">
        <f t="shared" si="127"/>
        <v>3.5999999999999988</v>
      </c>
      <c r="CJ89">
        <v>63</v>
      </c>
      <c r="CK89" s="3">
        <f t="shared" si="128"/>
        <v>4.8461538461538458</v>
      </c>
      <c r="CL89" s="7">
        <f t="shared" si="129"/>
        <v>5.4326923076923075</v>
      </c>
      <c r="CM89">
        <v>0</v>
      </c>
      <c r="CN89" s="3">
        <f t="shared" si="130"/>
        <v>0</v>
      </c>
      <c r="CO89" s="7">
        <f t="shared" si="131"/>
        <v>0</v>
      </c>
    </row>
    <row r="90" spans="1:93" x14ac:dyDescent="0.25">
      <c r="A90" t="s">
        <v>366</v>
      </c>
      <c r="B90" s="7">
        <f t="shared" si="82"/>
        <v>22.484559952242879</v>
      </c>
      <c r="C90">
        <v>88</v>
      </c>
      <c r="D90">
        <v>443</v>
      </c>
      <c r="E90" s="3">
        <f t="shared" si="83"/>
        <v>443</v>
      </c>
      <c r="F90" s="3">
        <f t="shared" si="84"/>
        <v>5.0340909090909092</v>
      </c>
      <c r="G90" s="13">
        <f t="shared" si="85"/>
        <v>5.0068181818181818</v>
      </c>
      <c r="H90" s="7">
        <f t="shared" si="86"/>
        <v>7.5686508613337882</v>
      </c>
      <c r="I90">
        <v>25</v>
      </c>
      <c r="J90" s="3">
        <f t="shared" si="87"/>
        <v>0.28409090909090912</v>
      </c>
      <c r="K90" s="7">
        <f t="shared" si="88"/>
        <v>5.6818181818181825</v>
      </c>
      <c r="L90">
        <v>4.3499999999999996</v>
      </c>
      <c r="M90" s="7">
        <f t="shared" si="89"/>
        <v>2.6000000000000014</v>
      </c>
      <c r="N90">
        <v>1.37</v>
      </c>
      <c r="O90" s="7">
        <f t="shared" si="90"/>
        <v>2.5999999999999979</v>
      </c>
      <c r="P90">
        <v>328</v>
      </c>
      <c r="Q90" s="3">
        <f t="shared" si="91"/>
        <v>3.7272727272727271</v>
      </c>
      <c r="R90" s="7">
        <f t="shared" si="92"/>
        <v>4.0340909090909092</v>
      </c>
      <c r="S90">
        <v>0</v>
      </c>
      <c r="T90" s="3">
        <f t="shared" si="93"/>
        <v>0</v>
      </c>
      <c r="U90" s="7">
        <f t="shared" si="94"/>
        <v>0</v>
      </c>
      <c r="X90" t="s">
        <v>362</v>
      </c>
      <c r="Y90" s="7">
        <f t="shared" si="95"/>
        <v>26.121615245639635</v>
      </c>
      <c r="Z90">
        <v>27</v>
      </c>
      <c r="AA90">
        <v>158</v>
      </c>
      <c r="AB90" s="3">
        <f t="shared" si="96"/>
        <v>158</v>
      </c>
      <c r="AC90" s="3">
        <f t="shared" si="97"/>
        <v>5.8518518518518521</v>
      </c>
      <c r="AD90" s="13">
        <f t="shared" si="98"/>
        <v>5.1703703703703701</v>
      </c>
      <c r="AE90" s="7">
        <f t="shared" si="99"/>
        <v>9.1029115419359332</v>
      </c>
      <c r="AF90">
        <v>7</v>
      </c>
      <c r="AG90" s="3">
        <f t="shared" si="100"/>
        <v>0.25925925925925924</v>
      </c>
      <c r="AH90" s="7">
        <f t="shared" si="101"/>
        <v>5.1851851851851851</v>
      </c>
      <c r="AI90">
        <v>4.4400000000000004</v>
      </c>
      <c r="AJ90" s="7">
        <f t="shared" si="102"/>
        <v>2.2399999999999984</v>
      </c>
      <c r="AK90">
        <v>1.29</v>
      </c>
      <c r="AL90" s="7">
        <f t="shared" si="103"/>
        <v>4.1999999999999993</v>
      </c>
      <c r="AM90">
        <v>130</v>
      </c>
      <c r="AN90" s="3">
        <f t="shared" si="104"/>
        <v>4.8148148148148149</v>
      </c>
      <c r="AO90" s="7">
        <f t="shared" si="105"/>
        <v>5.393518518518519</v>
      </c>
      <c r="AP90">
        <v>0</v>
      </c>
      <c r="AQ90" s="3">
        <f t="shared" si="106"/>
        <v>0</v>
      </c>
      <c r="AR90" s="7">
        <f t="shared" si="107"/>
        <v>0</v>
      </c>
      <c r="AW90" t="s">
        <v>682</v>
      </c>
      <c r="AX90" s="7">
        <f t="shared" si="108"/>
        <v>28.179528524772426</v>
      </c>
      <c r="AY90">
        <v>18</v>
      </c>
      <c r="AZ90">
        <v>57.2</v>
      </c>
      <c r="BA90" s="3">
        <f t="shared" si="109"/>
        <v>57.666666666666679</v>
      </c>
      <c r="BB90" s="3">
        <f t="shared" si="110"/>
        <v>3.2037037037037042</v>
      </c>
      <c r="BC90" s="13">
        <f t="shared" si="111"/>
        <v>3.0407407407407407</v>
      </c>
      <c r="BD90" s="7">
        <f t="shared" si="112"/>
        <v>4.1345285247724277</v>
      </c>
      <c r="BE90">
        <v>4</v>
      </c>
      <c r="BF90" s="3">
        <f t="shared" si="113"/>
        <v>0.22222222222222221</v>
      </c>
      <c r="BG90" s="7">
        <f t="shared" si="114"/>
        <v>4.4444444444444446</v>
      </c>
      <c r="BH90">
        <v>3.12</v>
      </c>
      <c r="BI90" s="7">
        <f t="shared" si="115"/>
        <v>7.52</v>
      </c>
      <c r="BJ90">
        <v>1.08</v>
      </c>
      <c r="BK90" s="7">
        <f t="shared" si="116"/>
        <v>8.3999999999999986</v>
      </c>
      <c r="BL90">
        <v>46</v>
      </c>
      <c r="BM90" s="3">
        <f t="shared" si="117"/>
        <v>2.5555555555555554</v>
      </c>
      <c r="BN90" s="7">
        <f t="shared" si="118"/>
        <v>2.5694444444444442</v>
      </c>
      <c r="BO90">
        <v>1</v>
      </c>
      <c r="BP90" s="3">
        <f>BO90/AY90</f>
        <v>5.5555555555555552E-2</v>
      </c>
      <c r="BQ90" s="7">
        <f>MAX(0,(MIN(10,(((BP90)/(0.5))*10))))</f>
        <v>1.1111111111111112</v>
      </c>
      <c r="BU90" t="s">
        <v>374</v>
      </c>
      <c r="BV90" s="7">
        <f t="shared" si="119"/>
        <v>27.17745153220763</v>
      </c>
      <c r="BW90">
        <v>15</v>
      </c>
      <c r="BX90">
        <v>89</v>
      </c>
      <c r="BY90" s="3">
        <f t="shared" si="120"/>
        <v>89</v>
      </c>
      <c r="BZ90" s="3">
        <f t="shared" si="121"/>
        <v>5.9333333333333336</v>
      </c>
      <c r="CA90" s="13">
        <f t="shared" si="122"/>
        <v>5.1866666666666665</v>
      </c>
      <c r="CB90" s="7">
        <f t="shared" si="123"/>
        <v>9.2557848655409636</v>
      </c>
      <c r="CC90">
        <v>5</v>
      </c>
      <c r="CD90" s="3">
        <f t="shared" si="124"/>
        <v>0.33333333333333331</v>
      </c>
      <c r="CE90" s="7">
        <f t="shared" si="125"/>
        <v>6.6666666666666661</v>
      </c>
      <c r="CF90">
        <v>4.58</v>
      </c>
      <c r="CG90" s="7">
        <f t="shared" si="126"/>
        <v>1.6799999999999997</v>
      </c>
      <c r="CH90">
        <v>1.29</v>
      </c>
      <c r="CI90" s="7">
        <f t="shared" si="127"/>
        <v>4.1999999999999993</v>
      </c>
      <c r="CJ90">
        <v>72</v>
      </c>
      <c r="CK90" s="3">
        <f t="shared" si="128"/>
        <v>4.8</v>
      </c>
      <c r="CL90" s="7">
        <f t="shared" si="129"/>
        <v>5.375</v>
      </c>
      <c r="CM90">
        <v>0</v>
      </c>
      <c r="CN90" s="3">
        <f t="shared" si="130"/>
        <v>0</v>
      </c>
      <c r="CO90" s="7">
        <f t="shared" si="131"/>
        <v>0</v>
      </c>
    </row>
    <row r="91" spans="1:93" x14ac:dyDescent="0.25">
      <c r="A91" t="s">
        <v>333</v>
      </c>
      <c r="B91" s="7">
        <f t="shared" si="82"/>
        <v>21.97991450449214</v>
      </c>
      <c r="C91">
        <v>82</v>
      </c>
      <c r="D91">
        <v>323.10000000000002</v>
      </c>
      <c r="E91" s="3">
        <f t="shared" si="83"/>
        <v>323.33333333333343</v>
      </c>
      <c r="F91" s="3">
        <f t="shared" si="84"/>
        <v>3.9430894308943101</v>
      </c>
      <c r="G91" s="13">
        <f t="shared" si="85"/>
        <v>3.1886178861788621</v>
      </c>
      <c r="H91" s="7">
        <f t="shared" si="86"/>
        <v>5.5217437727848218</v>
      </c>
      <c r="I91">
        <v>17</v>
      </c>
      <c r="J91" s="3">
        <f t="shared" si="87"/>
        <v>0.2073170731707317</v>
      </c>
      <c r="K91" s="7">
        <f t="shared" si="88"/>
        <v>4.1463414634146343</v>
      </c>
      <c r="L91">
        <v>3.76</v>
      </c>
      <c r="M91" s="7">
        <f t="shared" si="89"/>
        <v>4.9600000000000009</v>
      </c>
      <c r="N91">
        <v>1.31</v>
      </c>
      <c r="O91" s="7">
        <f t="shared" si="90"/>
        <v>3.7999999999999989</v>
      </c>
      <c r="P91">
        <v>274</v>
      </c>
      <c r="Q91" s="3">
        <f t="shared" si="91"/>
        <v>3.3414634146341462</v>
      </c>
      <c r="R91" s="7">
        <f t="shared" si="92"/>
        <v>3.5518292682926829</v>
      </c>
      <c r="S91">
        <v>0</v>
      </c>
      <c r="T91" s="3">
        <f t="shared" si="93"/>
        <v>0</v>
      </c>
      <c r="U91" s="7">
        <f t="shared" si="94"/>
        <v>0</v>
      </c>
      <c r="X91" t="s">
        <v>332</v>
      </c>
      <c r="Y91" s="7">
        <f t="shared" si="95"/>
        <v>25.978116205440898</v>
      </c>
      <c r="Z91">
        <v>32</v>
      </c>
      <c r="AA91">
        <v>181</v>
      </c>
      <c r="AB91" s="3">
        <f t="shared" si="96"/>
        <v>181</v>
      </c>
      <c r="AC91" s="3">
        <f t="shared" si="97"/>
        <v>5.65625</v>
      </c>
      <c r="AD91" s="13">
        <f t="shared" si="98"/>
        <v>5.1312499999999996</v>
      </c>
      <c r="AE91" s="7">
        <f t="shared" si="99"/>
        <v>8.7359287054409016</v>
      </c>
      <c r="AF91">
        <v>14</v>
      </c>
      <c r="AG91" s="3">
        <f t="shared" si="100"/>
        <v>0.4375</v>
      </c>
      <c r="AH91" s="7">
        <f t="shared" si="101"/>
        <v>8.75</v>
      </c>
      <c r="AI91">
        <v>4.7699999999999996</v>
      </c>
      <c r="AJ91" s="7">
        <f t="shared" si="102"/>
        <v>1</v>
      </c>
      <c r="AK91">
        <v>1.35</v>
      </c>
      <c r="AL91" s="7">
        <f t="shared" si="103"/>
        <v>2.9999999999999982</v>
      </c>
      <c r="AM91">
        <v>131</v>
      </c>
      <c r="AN91" s="3">
        <f t="shared" si="104"/>
        <v>4.09375</v>
      </c>
      <c r="AO91" s="7">
        <f t="shared" si="105"/>
        <v>4.4921875</v>
      </c>
      <c r="AP91">
        <v>0</v>
      </c>
      <c r="AQ91" s="3">
        <f t="shared" si="106"/>
        <v>0</v>
      </c>
      <c r="AR91" s="7">
        <f t="shared" si="107"/>
        <v>0</v>
      </c>
      <c r="AW91" t="s">
        <v>733</v>
      </c>
      <c r="AX91" s="7">
        <f t="shared" si="108"/>
        <v>27.813206571414828</v>
      </c>
      <c r="AY91">
        <v>26</v>
      </c>
      <c r="AZ91">
        <v>41.2</v>
      </c>
      <c r="BA91" s="3">
        <f t="shared" si="109"/>
        <v>41.666666666666679</v>
      </c>
      <c r="BB91" s="3">
        <f t="shared" si="110"/>
        <v>1.6025641025641031</v>
      </c>
      <c r="BC91" s="13">
        <f t="shared" si="111"/>
        <v>1.1205128205128205</v>
      </c>
      <c r="BD91" s="7">
        <f t="shared" si="112"/>
        <v>1.1305142637225198</v>
      </c>
      <c r="BE91">
        <v>5</v>
      </c>
      <c r="BF91" s="3">
        <f t="shared" si="113"/>
        <v>0.19230769230769232</v>
      </c>
      <c r="BG91" s="7">
        <f t="shared" si="114"/>
        <v>3.8461538461538463</v>
      </c>
      <c r="BH91">
        <v>2.38</v>
      </c>
      <c r="BI91" s="7">
        <f t="shared" si="115"/>
        <v>10</v>
      </c>
      <c r="BJ91">
        <v>0.98</v>
      </c>
      <c r="BK91" s="7">
        <f t="shared" si="116"/>
        <v>10</v>
      </c>
      <c r="BL91">
        <v>56</v>
      </c>
      <c r="BM91" s="3">
        <f t="shared" si="117"/>
        <v>2.1538461538461537</v>
      </c>
      <c r="BN91" s="7">
        <f t="shared" si="118"/>
        <v>2.0673076923076921</v>
      </c>
      <c r="BO91">
        <v>1</v>
      </c>
      <c r="BP91" s="3">
        <f>BO91/AY91</f>
        <v>3.8461538461538464E-2</v>
      </c>
      <c r="BQ91" s="7">
        <f>MAX(0,(MIN(10,(((BP91)/(0.5))*10))))</f>
        <v>0.76923076923076927</v>
      </c>
      <c r="BU91" t="s">
        <v>471</v>
      </c>
      <c r="BV91" s="7">
        <f t="shared" si="119"/>
        <v>27.118414634146333</v>
      </c>
      <c r="BW91">
        <v>9</v>
      </c>
      <c r="BX91">
        <v>48</v>
      </c>
      <c r="BY91" s="3">
        <f t="shared" si="120"/>
        <v>48</v>
      </c>
      <c r="BZ91" s="3">
        <f t="shared" si="121"/>
        <v>5.333333333333333</v>
      </c>
      <c r="CA91" s="13">
        <f t="shared" si="122"/>
        <v>5.0666666666666664</v>
      </c>
      <c r="CB91" s="7">
        <f t="shared" si="123"/>
        <v>8.1300813008130071</v>
      </c>
      <c r="CC91">
        <v>3</v>
      </c>
      <c r="CD91" s="3">
        <f t="shared" si="124"/>
        <v>0.33333333333333331</v>
      </c>
      <c r="CE91" s="7">
        <f t="shared" si="125"/>
        <v>6.6666666666666661</v>
      </c>
      <c r="CF91">
        <v>4.38</v>
      </c>
      <c r="CG91" s="7">
        <f t="shared" si="126"/>
        <v>2.4800000000000004</v>
      </c>
      <c r="CH91">
        <v>1.31</v>
      </c>
      <c r="CI91" s="7">
        <f t="shared" si="127"/>
        <v>3.7999999999999989</v>
      </c>
      <c r="CJ91">
        <v>48</v>
      </c>
      <c r="CK91" s="3">
        <f t="shared" si="128"/>
        <v>5.333333333333333</v>
      </c>
      <c r="CL91" s="7">
        <f t="shared" si="129"/>
        <v>6.0416666666666661</v>
      </c>
      <c r="CM91">
        <v>0</v>
      </c>
      <c r="CN91" s="3">
        <f t="shared" si="130"/>
        <v>0</v>
      </c>
      <c r="CO91" s="7">
        <f t="shared" si="131"/>
        <v>0</v>
      </c>
    </row>
    <row r="92" spans="1:93" x14ac:dyDescent="0.25">
      <c r="A92" t="s">
        <v>374</v>
      </c>
      <c r="B92" s="7">
        <f t="shared" si="82"/>
        <v>21.935202750175652</v>
      </c>
      <c r="C92">
        <v>81</v>
      </c>
      <c r="D92">
        <v>423.1</v>
      </c>
      <c r="E92" s="3">
        <f t="shared" si="83"/>
        <v>423.33333333333343</v>
      </c>
      <c r="F92" s="3">
        <f t="shared" si="84"/>
        <v>5.2263374485596721</v>
      </c>
      <c r="G92" s="13">
        <f t="shared" si="85"/>
        <v>5.0452674897119341</v>
      </c>
      <c r="H92" s="7">
        <f t="shared" si="86"/>
        <v>7.9293385526447882</v>
      </c>
      <c r="I92">
        <v>18</v>
      </c>
      <c r="J92" s="3">
        <f t="shared" si="87"/>
        <v>0.22222222222222221</v>
      </c>
      <c r="K92" s="7">
        <f t="shared" si="88"/>
        <v>4.4444444444444446</v>
      </c>
      <c r="L92">
        <v>4.87</v>
      </c>
      <c r="M92" s="7">
        <f t="shared" si="89"/>
        <v>1</v>
      </c>
      <c r="N92">
        <v>1.32</v>
      </c>
      <c r="O92" s="7">
        <f t="shared" si="90"/>
        <v>3.5999999999999988</v>
      </c>
      <c r="P92">
        <v>362</v>
      </c>
      <c r="Q92" s="3">
        <f t="shared" si="91"/>
        <v>4.4691358024691361</v>
      </c>
      <c r="R92" s="7">
        <f t="shared" si="92"/>
        <v>4.9614197530864201</v>
      </c>
      <c r="S92">
        <v>0</v>
      </c>
      <c r="T92" s="3">
        <f t="shared" si="93"/>
        <v>0</v>
      </c>
      <c r="U92" s="7">
        <f t="shared" si="94"/>
        <v>0</v>
      </c>
      <c r="X92" t="s">
        <v>376</v>
      </c>
      <c r="Y92" s="7">
        <f t="shared" si="95"/>
        <v>25.939846779237023</v>
      </c>
      <c r="Z92">
        <v>30</v>
      </c>
      <c r="AA92">
        <v>154</v>
      </c>
      <c r="AB92" s="3">
        <f t="shared" si="96"/>
        <v>154</v>
      </c>
      <c r="AC92" s="3">
        <f t="shared" si="97"/>
        <v>5.1333333333333337</v>
      </c>
      <c r="AD92" s="13">
        <f t="shared" si="98"/>
        <v>5.0266666666666664</v>
      </c>
      <c r="AE92" s="7">
        <f t="shared" si="99"/>
        <v>7.7548467792370239</v>
      </c>
      <c r="AF92">
        <v>9</v>
      </c>
      <c r="AG92" s="3">
        <f t="shared" si="100"/>
        <v>0.3</v>
      </c>
      <c r="AH92" s="7">
        <f t="shared" si="101"/>
        <v>6</v>
      </c>
      <c r="AI92">
        <v>4.5599999999999996</v>
      </c>
      <c r="AJ92" s="7">
        <f t="shared" si="102"/>
        <v>1.7600000000000016</v>
      </c>
      <c r="AK92">
        <v>1.31</v>
      </c>
      <c r="AL92" s="7">
        <f t="shared" si="103"/>
        <v>3.7999999999999989</v>
      </c>
      <c r="AM92">
        <v>174</v>
      </c>
      <c r="AN92" s="3">
        <f t="shared" si="104"/>
        <v>5.8</v>
      </c>
      <c r="AO92" s="7">
        <f t="shared" si="105"/>
        <v>6.625</v>
      </c>
      <c r="AP92">
        <v>0</v>
      </c>
      <c r="AQ92" s="3">
        <f t="shared" si="106"/>
        <v>0</v>
      </c>
      <c r="AR92" s="7">
        <f t="shared" si="107"/>
        <v>0</v>
      </c>
      <c r="AW92" t="s">
        <v>315</v>
      </c>
      <c r="AX92" s="7">
        <f t="shared" si="108"/>
        <v>27.748101938711699</v>
      </c>
      <c r="AY92">
        <v>15</v>
      </c>
      <c r="AZ92">
        <v>76</v>
      </c>
      <c r="BA92" s="3">
        <f t="shared" si="109"/>
        <v>76</v>
      </c>
      <c r="BB92" s="3">
        <f t="shared" si="110"/>
        <v>5.0666666666666664</v>
      </c>
      <c r="BC92" s="13">
        <f t="shared" si="111"/>
        <v>5.0133333333333336</v>
      </c>
      <c r="BD92" s="7">
        <f t="shared" si="112"/>
        <v>7.6297686053783611</v>
      </c>
      <c r="BE92">
        <v>3</v>
      </c>
      <c r="BF92" s="3">
        <f t="shared" si="113"/>
        <v>0.2</v>
      </c>
      <c r="BG92" s="7">
        <f t="shared" si="114"/>
        <v>4</v>
      </c>
      <c r="BH92">
        <v>3.91</v>
      </c>
      <c r="BI92" s="7">
        <f t="shared" si="115"/>
        <v>4.3599999999999994</v>
      </c>
      <c r="BJ92">
        <v>1.1599999999999999</v>
      </c>
      <c r="BK92" s="7">
        <f t="shared" si="116"/>
        <v>6.8000000000000016</v>
      </c>
      <c r="BL92">
        <v>67</v>
      </c>
      <c r="BM92" s="3">
        <f t="shared" si="117"/>
        <v>4.4666666666666668</v>
      </c>
      <c r="BN92" s="7">
        <f t="shared" si="118"/>
        <v>4.9583333333333339</v>
      </c>
      <c r="BO92">
        <v>0</v>
      </c>
      <c r="BP92" s="3">
        <f>BO92/AY92</f>
        <v>0</v>
      </c>
      <c r="BQ92" s="7">
        <f>MAX(0,(MIN(10,(((BP92)/(0.5))*10))))</f>
        <v>0</v>
      </c>
      <c r="BU92" t="s">
        <v>472</v>
      </c>
      <c r="BV92" s="7">
        <f t="shared" si="119"/>
        <v>27.103649155722323</v>
      </c>
      <c r="BW92">
        <v>15</v>
      </c>
      <c r="BX92">
        <v>83</v>
      </c>
      <c r="BY92" s="3">
        <f t="shared" si="120"/>
        <v>83</v>
      </c>
      <c r="BZ92" s="3">
        <f t="shared" si="121"/>
        <v>5.5333333333333332</v>
      </c>
      <c r="CA92" s="13">
        <f t="shared" si="122"/>
        <v>5.1066666666666665</v>
      </c>
      <c r="CB92" s="7">
        <f t="shared" si="123"/>
        <v>8.505315822388992</v>
      </c>
      <c r="CC92">
        <v>5</v>
      </c>
      <c r="CD92" s="3">
        <f t="shared" si="124"/>
        <v>0.33333333333333331</v>
      </c>
      <c r="CE92" s="7">
        <f t="shared" si="125"/>
        <v>6.6666666666666661</v>
      </c>
      <c r="CF92">
        <v>3.99</v>
      </c>
      <c r="CG92" s="7">
        <f t="shared" si="126"/>
        <v>4.0399999999999991</v>
      </c>
      <c r="CH92">
        <v>1.37</v>
      </c>
      <c r="CI92" s="7">
        <f t="shared" si="127"/>
        <v>2.5999999999999979</v>
      </c>
      <c r="CJ92">
        <v>71</v>
      </c>
      <c r="CK92" s="3">
        <f t="shared" si="128"/>
        <v>4.7333333333333334</v>
      </c>
      <c r="CL92" s="7">
        <f t="shared" si="129"/>
        <v>5.291666666666667</v>
      </c>
      <c r="CM92">
        <v>0</v>
      </c>
      <c r="CN92" s="3">
        <f t="shared" si="130"/>
        <v>0</v>
      </c>
      <c r="CO92" s="7">
        <f t="shared" si="131"/>
        <v>0</v>
      </c>
    </row>
    <row r="93" spans="1:93" x14ac:dyDescent="0.25">
      <c r="A93" t="s">
        <v>369</v>
      </c>
      <c r="B93" s="7">
        <f t="shared" si="82"/>
        <v>21.845660627946227</v>
      </c>
      <c r="C93">
        <v>93</v>
      </c>
      <c r="D93">
        <v>456.2</v>
      </c>
      <c r="E93" s="3">
        <f t="shared" si="83"/>
        <v>456.66666666666663</v>
      </c>
      <c r="F93" s="3">
        <f t="shared" si="84"/>
        <v>4.9103942652329744</v>
      </c>
      <c r="G93" s="13">
        <f t="shared" si="85"/>
        <v>4.1820788530465949</v>
      </c>
      <c r="H93" s="7">
        <f t="shared" si="86"/>
        <v>7.3365746064408519</v>
      </c>
      <c r="I93">
        <v>22</v>
      </c>
      <c r="J93" s="3">
        <f t="shared" si="87"/>
        <v>0.23655913978494625</v>
      </c>
      <c r="K93" s="7">
        <f t="shared" si="88"/>
        <v>4.731182795698925</v>
      </c>
      <c r="L93">
        <v>4.59</v>
      </c>
      <c r="M93" s="7">
        <f t="shared" si="89"/>
        <v>1.6400000000000006</v>
      </c>
      <c r="N93">
        <v>1.33</v>
      </c>
      <c r="O93" s="7">
        <f t="shared" si="90"/>
        <v>3.3999999999999986</v>
      </c>
      <c r="P93">
        <v>399</v>
      </c>
      <c r="Q93" s="3">
        <f t="shared" si="91"/>
        <v>4.290322580645161</v>
      </c>
      <c r="R93" s="7">
        <f t="shared" si="92"/>
        <v>4.7379032258064511</v>
      </c>
      <c r="S93">
        <v>0</v>
      </c>
      <c r="T93" s="3">
        <f t="shared" si="93"/>
        <v>0</v>
      </c>
      <c r="U93" s="7">
        <f t="shared" si="94"/>
        <v>0</v>
      </c>
      <c r="X93" t="s">
        <v>446</v>
      </c>
      <c r="Y93" s="7">
        <f t="shared" si="95"/>
        <v>25.599999999999998</v>
      </c>
      <c r="Z93">
        <v>80</v>
      </c>
      <c r="AA93">
        <v>81</v>
      </c>
      <c r="AB93" s="3">
        <f t="shared" si="96"/>
        <v>81</v>
      </c>
      <c r="AC93" s="3">
        <f t="shared" si="97"/>
        <v>1.0125</v>
      </c>
      <c r="AD93" s="13">
        <f t="shared" si="98"/>
        <v>1.0024999999999999</v>
      </c>
      <c r="AE93" s="7">
        <f t="shared" si="99"/>
        <v>1</v>
      </c>
      <c r="AF93">
        <v>7</v>
      </c>
      <c r="AG93" s="3">
        <f t="shared" si="100"/>
        <v>8.7499999999999994E-2</v>
      </c>
      <c r="AH93" s="7">
        <f t="shared" si="101"/>
        <v>1.75</v>
      </c>
      <c r="AI93">
        <v>2.2200000000000002</v>
      </c>
      <c r="AJ93" s="7">
        <f t="shared" si="102"/>
        <v>10</v>
      </c>
      <c r="AK93">
        <v>1.07</v>
      </c>
      <c r="AL93" s="7">
        <f t="shared" si="103"/>
        <v>8.5999999999999979</v>
      </c>
      <c r="AM93">
        <v>55</v>
      </c>
      <c r="AN93" s="3">
        <f t="shared" si="104"/>
        <v>0.6875</v>
      </c>
      <c r="AO93" s="7">
        <f t="shared" si="105"/>
        <v>1</v>
      </c>
      <c r="AP93">
        <v>13</v>
      </c>
      <c r="AQ93" s="3">
        <f t="shared" si="106"/>
        <v>0.16250000000000001</v>
      </c>
      <c r="AR93" s="7">
        <f t="shared" si="107"/>
        <v>3.25</v>
      </c>
      <c r="AW93" t="s">
        <v>425</v>
      </c>
      <c r="AX93" s="7">
        <f t="shared" si="108"/>
        <v>27.72793019675759</v>
      </c>
      <c r="AY93">
        <v>13</v>
      </c>
      <c r="AZ93">
        <v>75.099999999999994</v>
      </c>
      <c r="BA93" s="3">
        <f t="shared" si="109"/>
        <v>75.333333333333314</v>
      </c>
      <c r="BB93" s="3">
        <f t="shared" si="110"/>
        <v>5.7948717948717938</v>
      </c>
      <c r="BC93" s="13">
        <f t="shared" si="111"/>
        <v>5.1589743589743584</v>
      </c>
      <c r="BD93" s="7">
        <f t="shared" si="112"/>
        <v>8.9960071198345108</v>
      </c>
      <c r="BE93">
        <v>2</v>
      </c>
      <c r="BF93" s="3">
        <f t="shared" si="113"/>
        <v>0.15384615384615385</v>
      </c>
      <c r="BG93" s="7">
        <f t="shared" si="114"/>
        <v>3.0769230769230771</v>
      </c>
      <c r="BH93">
        <v>3.58</v>
      </c>
      <c r="BI93" s="7">
        <f t="shared" si="115"/>
        <v>5.68</v>
      </c>
      <c r="BJ93">
        <v>1.22</v>
      </c>
      <c r="BK93" s="7">
        <f t="shared" si="116"/>
        <v>5.6000000000000005</v>
      </c>
      <c r="BL93">
        <v>52</v>
      </c>
      <c r="BM93" s="3">
        <f t="shared" si="117"/>
        <v>4</v>
      </c>
      <c r="BN93" s="7">
        <f t="shared" si="118"/>
        <v>4.375</v>
      </c>
      <c r="BO93">
        <v>0</v>
      </c>
      <c r="BP93" s="3">
        <f>BO93/AY93</f>
        <v>0</v>
      </c>
      <c r="BQ93" s="7">
        <f>MAX(0,(MIN(10,(((BP93)/(0.5))*10))))</f>
        <v>0</v>
      </c>
      <c r="BU93" t="s">
        <v>301</v>
      </c>
      <c r="BV93" s="7">
        <f t="shared" si="119"/>
        <v>26.756017823639773</v>
      </c>
      <c r="BW93">
        <v>16</v>
      </c>
      <c r="BX93">
        <v>64</v>
      </c>
      <c r="BY93" s="3">
        <f t="shared" si="120"/>
        <v>64</v>
      </c>
      <c r="BZ93" s="3">
        <f t="shared" si="121"/>
        <v>4</v>
      </c>
      <c r="CA93" s="13">
        <f t="shared" si="122"/>
        <v>4</v>
      </c>
      <c r="CB93" s="7">
        <f t="shared" si="123"/>
        <v>5.6285178236397746</v>
      </c>
      <c r="CC93">
        <v>4</v>
      </c>
      <c r="CD93" s="3">
        <f t="shared" si="124"/>
        <v>0.25</v>
      </c>
      <c r="CE93" s="7">
        <f t="shared" si="125"/>
        <v>5</v>
      </c>
      <c r="CF93">
        <v>3.64</v>
      </c>
      <c r="CG93" s="7">
        <f t="shared" si="126"/>
        <v>5.4399999999999995</v>
      </c>
      <c r="CH93">
        <v>1.2</v>
      </c>
      <c r="CI93" s="7">
        <f t="shared" si="127"/>
        <v>6.0000000000000009</v>
      </c>
      <c r="CJ93">
        <v>68</v>
      </c>
      <c r="CK93" s="3">
        <f t="shared" si="128"/>
        <v>4.25</v>
      </c>
      <c r="CL93" s="7">
        <f t="shared" si="129"/>
        <v>4.6875</v>
      </c>
      <c r="CM93">
        <v>0</v>
      </c>
      <c r="CN93" s="3">
        <f t="shared" si="130"/>
        <v>0</v>
      </c>
      <c r="CO93" s="7">
        <f t="shared" si="131"/>
        <v>0</v>
      </c>
    </row>
    <row r="94" spans="1:93" x14ac:dyDescent="0.25">
      <c r="A94" t="s">
        <v>371</v>
      </c>
      <c r="B94" s="7">
        <f t="shared" si="82"/>
        <v>21.463893482155161</v>
      </c>
      <c r="C94">
        <v>59</v>
      </c>
      <c r="D94">
        <v>310.10000000000002</v>
      </c>
      <c r="E94" s="3">
        <f t="shared" si="83"/>
        <v>310.33333333333343</v>
      </c>
      <c r="F94" s="3">
        <f t="shared" si="84"/>
        <v>5.2598870056497189</v>
      </c>
      <c r="G94" s="13">
        <f t="shared" si="85"/>
        <v>5.0519774011299434</v>
      </c>
      <c r="H94" s="7">
        <f t="shared" si="86"/>
        <v>7.9922833126636377</v>
      </c>
      <c r="I94">
        <v>15</v>
      </c>
      <c r="J94" s="3">
        <f t="shared" si="87"/>
        <v>0.25423728813559321</v>
      </c>
      <c r="K94" s="7">
        <f t="shared" si="88"/>
        <v>5.0847457627118642</v>
      </c>
      <c r="L94">
        <v>4.7</v>
      </c>
      <c r="M94" s="7">
        <f t="shared" si="89"/>
        <v>1.1999999999999993</v>
      </c>
      <c r="N94">
        <v>1.37</v>
      </c>
      <c r="O94" s="7">
        <f t="shared" si="90"/>
        <v>2.5999999999999979</v>
      </c>
      <c r="P94">
        <v>246</v>
      </c>
      <c r="Q94" s="3">
        <f t="shared" si="91"/>
        <v>4.1694915254237293</v>
      </c>
      <c r="R94" s="7">
        <f t="shared" si="92"/>
        <v>4.5868644067796618</v>
      </c>
      <c r="S94">
        <v>0</v>
      </c>
      <c r="T94" s="3">
        <f t="shared" si="93"/>
        <v>0</v>
      </c>
      <c r="U94" s="7">
        <f t="shared" si="94"/>
        <v>0</v>
      </c>
      <c r="X94" t="s">
        <v>425</v>
      </c>
      <c r="Y94" s="7">
        <f t="shared" si="95"/>
        <v>25.527393488117568</v>
      </c>
      <c r="Z94">
        <v>32</v>
      </c>
      <c r="AA94">
        <v>178.1</v>
      </c>
      <c r="AB94" s="3">
        <f t="shared" si="96"/>
        <v>178.33333333333331</v>
      </c>
      <c r="AC94" s="3">
        <f t="shared" si="97"/>
        <v>5.5729166666666661</v>
      </c>
      <c r="AD94" s="13">
        <f t="shared" si="98"/>
        <v>5.114583333333333</v>
      </c>
      <c r="AE94" s="7">
        <f t="shared" si="99"/>
        <v>8.5795809881175717</v>
      </c>
      <c r="AF94">
        <v>10</v>
      </c>
      <c r="AG94" s="3">
        <f t="shared" si="100"/>
        <v>0.3125</v>
      </c>
      <c r="AH94" s="7">
        <f t="shared" si="101"/>
        <v>6.25</v>
      </c>
      <c r="AI94">
        <v>4.24</v>
      </c>
      <c r="AJ94" s="7">
        <f t="shared" si="102"/>
        <v>3.0399999999999991</v>
      </c>
      <c r="AK94">
        <v>1.33</v>
      </c>
      <c r="AL94" s="7">
        <f t="shared" si="103"/>
        <v>3.3999999999999986</v>
      </c>
      <c r="AM94">
        <v>125</v>
      </c>
      <c r="AN94" s="3">
        <f t="shared" si="104"/>
        <v>3.90625</v>
      </c>
      <c r="AO94" s="7">
        <f t="shared" si="105"/>
        <v>4.2578125</v>
      </c>
      <c r="AP94">
        <v>0</v>
      </c>
      <c r="AQ94" s="3">
        <f t="shared" si="106"/>
        <v>0</v>
      </c>
      <c r="AR94" s="7">
        <f t="shared" si="107"/>
        <v>0</v>
      </c>
      <c r="AW94" t="s">
        <v>436</v>
      </c>
      <c r="AX94" s="7">
        <f t="shared" si="108"/>
        <v>28.950318096537611</v>
      </c>
      <c r="AY94">
        <v>11</v>
      </c>
      <c r="AZ94">
        <v>54</v>
      </c>
      <c r="BA94" s="3">
        <f t="shared" si="109"/>
        <v>54</v>
      </c>
      <c r="BB94" s="3">
        <f t="shared" si="110"/>
        <v>4.9090909090909092</v>
      </c>
      <c r="BC94" s="13">
        <f t="shared" si="111"/>
        <v>4.1818181818181817</v>
      </c>
      <c r="BD94" s="7">
        <f t="shared" si="112"/>
        <v>7.3341292853487969</v>
      </c>
      <c r="BE94">
        <v>3</v>
      </c>
      <c r="BF94" s="3">
        <f t="shared" si="113"/>
        <v>0.27272727272727271</v>
      </c>
      <c r="BG94" s="7">
        <f t="shared" si="114"/>
        <v>5.4545454545454541</v>
      </c>
      <c r="BH94">
        <v>4.33</v>
      </c>
      <c r="BI94" s="7">
        <f t="shared" si="115"/>
        <v>2.6799999999999997</v>
      </c>
      <c r="BJ94">
        <v>1.1499999999999999</v>
      </c>
      <c r="BK94" s="7">
        <f t="shared" si="116"/>
        <v>7.0000000000000018</v>
      </c>
      <c r="BL94">
        <v>49</v>
      </c>
      <c r="BM94" s="3">
        <f t="shared" si="117"/>
        <v>4.4545454545454541</v>
      </c>
      <c r="BN94" s="7">
        <f t="shared" si="118"/>
        <v>4.9431818181818175</v>
      </c>
      <c r="BO94">
        <v>0</v>
      </c>
      <c r="BP94" s="3">
        <f>BO93/AY93</f>
        <v>0</v>
      </c>
      <c r="BQ94" s="7">
        <f>MAX(0,(MIN(10,(((BP95)/(0.5))*10))))</f>
        <v>1.5384615384615385</v>
      </c>
      <c r="BU94" t="s">
        <v>688</v>
      </c>
      <c r="BV94" s="7">
        <f t="shared" si="119"/>
        <v>26.754066082968521</v>
      </c>
      <c r="BW94">
        <v>9</v>
      </c>
      <c r="BX94">
        <v>53</v>
      </c>
      <c r="BY94" s="3">
        <f t="shared" si="120"/>
        <v>53</v>
      </c>
      <c r="BZ94" s="3">
        <f t="shared" si="121"/>
        <v>5.8888888888888893</v>
      </c>
      <c r="CA94" s="13">
        <f t="shared" si="122"/>
        <v>5.177777777777778</v>
      </c>
      <c r="CB94" s="7">
        <f t="shared" si="123"/>
        <v>9.1723994163018556</v>
      </c>
      <c r="CC94">
        <v>3</v>
      </c>
      <c r="CD94" s="3">
        <f t="shared" si="124"/>
        <v>0.33333333333333331</v>
      </c>
      <c r="CE94" s="7">
        <f t="shared" si="125"/>
        <v>6.6666666666666661</v>
      </c>
      <c r="CF94">
        <v>4.24</v>
      </c>
      <c r="CG94" s="7">
        <f t="shared" si="126"/>
        <v>3.0399999999999991</v>
      </c>
      <c r="CH94">
        <v>1.45</v>
      </c>
      <c r="CI94" s="7">
        <f t="shared" si="127"/>
        <v>1.0000000000000009</v>
      </c>
      <c r="CJ94">
        <v>54</v>
      </c>
      <c r="CK94" s="3">
        <f t="shared" si="128"/>
        <v>6</v>
      </c>
      <c r="CL94" s="7">
        <f t="shared" si="129"/>
        <v>6.875</v>
      </c>
      <c r="CM94">
        <v>0</v>
      </c>
      <c r="CN94" s="3">
        <f t="shared" si="130"/>
        <v>0</v>
      </c>
      <c r="CO94" s="7">
        <f t="shared" si="131"/>
        <v>0</v>
      </c>
    </row>
    <row r="95" spans="1:93" x14ac:dyDescent="0.25">
      <c r="A95" t="s">
        <v>386</v>
      </c>
      <c r="B95" s="7">
        <f t="shared" si="82"/>
        <v>21.258144329896908</v>
      </c>
      <c r="C95">
        <v>194</v>
      </c>
      <c r="D95">
        <v>193.2</v>
      </c>
      <c r="E95" s="3">
        <f t="shared" si="83"/>
        <v>193.66666666666663</v>
      </c>
      <c r="F95" s="3">
        <f t="shared" si="84"/>
        <v>0.99828178694158054</v>
      </c>
      <c r="G95" s="13">
        <f t="shared" si="85"/>
        <v>0.19965635738831611</v>
      </c>
      <c r="H95" s="7">
        <f t="shared" si="86"/>
        <v>1</v>
      </c>
      <c r="I95">
        <v>12</v>
      </c>
      <c r="J95" s="3">
        <f t="shared" si="87"/>
        <v>6.1855670103092786E-2</v>
      </c>
      <c r="K95" s="7">
        <f t="shared" si="88"/>
        <v>1.2371134020618557</v>
      </c>
      <c r="L95">
        <v>2.97</v>
      </c>
      <c r="M95" s="7">
        <f t="shared" si="89"/>
        <v>8.1199999999999992</v>
      </c>
      <c r="N95">
        <v>1.34</v>
      </c>
      <c r="O95" s="7">
        <f t="shared" si="90"/>
        <v>3.1999999999999984</v>
      </c>
      <c r="P95">
        <v>172</v>
      </c>
      <c r="Q95" s="3">
        <f t="shared" si="91"/>
        <v>0.88659793814432986</v>
      </c>
      <c r="R95" s="7">
        <f t="shared" si="92"/>
        <v>1</v>
      </c>
      <c r="S95">
        <v>65</v>
      </c>
      <c r="T95" s="3">
        <f t="shared" si="93"/>
        <v>0.33505154639175255</v>
      </c>
      <c r="U95" s="7">
        <f t="shared" si="94"/>
        <v>6.7010309278350508</v>
      </c>
      <c r="X95" t="s">
        <v>377</v>
      </c>
      <c r="Y95" s="7">
        <f t="shared" si="95"/>
        <v>25.469485993401044</v>
      </c>
      <c r="Z95">
        <v>29</v>
      </c>
      <c r="AA95">
        <v>157</v>
      </c>
      <c r="AB95" s="3">
        <f t="shared" si="96"/>
        <v>157</v>
      </c>
      <c r="AC95" s="3">
        <f t="shared" si="97"/>
        <v>5.4137931034482758</v>
      </c>
      <c r="AD95" s="13">
        <f t="shared" si="98"/>
        <v>5.0827586206896553</v>
      </c>
      <c r="AE95" s="7">
        <f t="shared" si="99"/>
        <v>8.2810377175389789</v>
      </c>
      <c r="AF95">
        <v>7</v>
      </c>
      <c r="AG95" s="3">
        <f t="shared" si="100"/>
        <v>0.2413793103448276</v>
      </c>
      <c r="AH95" s="7">
        <f t="shared" si="101"/>
        <v>4.8275862068965516</v>
      </c>
      <c r="AI95">
        <v>4.41</v>
      </c>
      <c r="AJ95" s="7">
        <f t="shared" si="102"/>
        <v>2.3599999999999994</v>
      </c>
      <c r="AK95">
        <v>1.32</v>
      </c>
      <c r="AL95" s="7">
        <f t="shared" si="103"/>
        <v>3.5999999999999988</v>
      </c>
      <c r="AM95">
        <v>163</v>
      </c>
      <c r="AN95" s="3">
        <f t="shared" si="104"/>
        <v>5.6206896551724137</v>
      </c>
      <c r="AO95" s="7">
        <f t="shared" si="105"/>
        <v>6.4008620689655169</v>
      </c>
      <c r="AP95">
        <v>0</v>
      </c>
      <c r="AQ95" s="3">
        <f t="shared" si="106"/>
        <v>0</v>
      </c>
      <c r="AR95" s="7">
        <f t="shared" si="107"/>
        <v>0</v>
      </c>
      <c r="AW95" t="s">
        <v>495</v>
      </c>
      <c r="AX95" s="7">
        <f t="shared" si="108"/>
        <v>27.209371001106469</v>
      </c>
      <c r="AY95">
        <v>13</v>
      </c>
      <c r="AZ95">
        <v>48.2</v>
      </c>
      <c r="BA95" s="3">
        <f t="shared" si="109"/>
        <v>48.666666666666679</v>
      </c>
      <c r="BB95" s="3">
        <f t="shared" si="110"/>
        <v>3.7435897435897445</v>
      </c>
      <c r="BC95" s="13">
        <f t="shared" si="111"/>
        <v>3.1487179487179491</v>
      </c>
      <c r="BD95" s="7">
        <f t="shared" si="112"/>
        <v>5.1474479241833855</v>
      </c>
      <c r="BE95">
        <v>2</v>
      </c>
      <c r="BF95" s="3">
        <f t="shared" si="113"/>
        <v>0.15384615384615385</v>
      </c>
      <c r="BG95" s="7">
        <f t="shared" si="114"/>
        <v>3.0769230769230771</v>
      </c>
      <c r="BH95">
        <v>3.51</v>
      </c>
      <c r="BI95" s="7">
        <f t="shared" si="115"/>
        <v>5.9600000000000009</v>
      </c>
      <c r="BJ95">
        <v>1.1299999999999999</v>
      </c>
      <c r="BK95" s="7">
        <f t="shared" si="116"/>
        <v>7.4000000000000021</v>
      </c>
      <c r="BL95">
        <v>49</v>
      </c>
      <c r="BM95" s="3">
        <f t="shared" si="117"/>
        <v>3.7692307692307692</v>
      </c>
      <c r="BN95" s="7">
        <f t="shared" si="118"/>
        <v>4.0865384615384617</v>
      </c>
      <c r="BO95">
        <v>1</v>
      </c>
      <c r="BP95" s="3">
        <f t="shared" ref="BP95:BP101" si="132">BO95/AY95</f>
        <v>7.6923076923076927E-2</v>
      </c>
      <c r="BQ95" s="7">
        <f t="shared" ref="BQ95:BQ101" si="133">MAX(0,(MIN(10,(((BP95)/(0.5))*10))))</f>
        <v>1.5384615384615385</v>
      </c>
      <c r="BU95" t="s">
        <v>441</v>
      </c>
      <c r="BV95" s="7">
        <f t="shared" si="119"/>
        <v>26.719411764705882</v>
      </c>
      <c r="BW95">
        <v>34</v>
      </c>
      <c r="BX95">
        <v>34</v>
      </c>
      <c r="BY95" s="3">
        <f t="shared" si="120"/>
        <v>34</v>
      </c>
      <c r="BZ95" s="3">
        <f t="shared" si="121"/>
        <v>1</v>
      </c>
      <c r="CA95" s="13">
        <f t="shared" si="122"/>
        <v>1</v>
      </c>
      <c r="CB95" s="7">
        <f t="shared" si="123"/>
        <v>1</v>
      </c>
      <c r="CC95">
        <v>2</v>
      </c>
      <c r="CD95" s="3">
        <f t="shared" si="124"/>
        <v>5.8823529411764705E-2</v>
      </c>
      <c r="CE95" s="7">
        <f t="shared" si="125"/>
        <v>1.1764705882352942</v>
      </c>
      <c r="CF95">
        <v>3.34</v>
      </c>
      <c r="CG95" s="7">
        <f t="shared" si="126"/>
        <v>6.6400000000000006</v>
      </c>
      <c r="CH95">
        <v>1.1599999999999999</v>
      </c>
      <c r="CI95" s="7">
        <f t="shared" si="127"/>
        <v>6.8000000000000016</v>
      </c>
      <c r="CJ95">
        <v>47</v>
      </c>
      <c r="CK95" s="3">
        <f t="shared" si="128"/>
        <v>1.3823529411764706</v>
      </c>
      <c r="CL95" s="7">
        <f t="shared" si="129"/>
        <v>1.1029411764705883</v>
      </c>
      <c r="CM95">
        <v>17</v>
      </c>
      <c r="CN95" s="3">
        <f t="shared" si="130"/>
        <v>0.5</v>
      </c>
      <c r="CO95" s="7">
        <f t="shared" si="131"/>
        <v>10</v>
      </c>
    </row>
    <row r="96" spans="1:93" x14ac:dyDescent="0.25">
      <c r="A96" t="s">
        <v>377</v>
      </c>
      <c r="B96" s="7">
        <f t="shared" si="82"/>
        <v>20.406738586616637</v>
      </c>
      <c r="C96">
        <v>70</v>
      </c>
      <c r="D96">
        <v>365.2</v>
      </c>
      <c r="E96" s="3">
        <f t="shared" si="83"/>
        <v>365.66666666666663</v>
      </c>
      <c r="F96" s="3">
        <f t="shared" si="84"/>
        <v>5.223809523809523</v>
      </c>
      <c r="G96" s="13">
        <f t="shared" si="85"/>
        <v>5.0447619047619048</v>
      </c>
      <c r="H96" s="7">
        <f t="shared" si="86"/>
        <v>7.9245957294737766</v>
      </c>
      <c r="I96">
        <v>15</v>
      </c>
      <c r="J96" s="3">
        <f t="shared" si="87"/>
        <v>0.21428571428571427</v>
      </c>
      <c r="K96" s="7">
        <f t="shared" si="88"/>
        <v>4.2857142857142856</v>
      </c>
      <c r="L96">
        <v>4.97</v>
      </c>
      <c r="M96" s="7">
        <f t="shared" si="89"/>
        <v>1</v>
      </c>
      <c r="N96">
        <v>1.4</v>
      </c>
      <c r="O96" s="7">
        <f t="shared" si="90"/>
        <v>2.0000000000000018</v>
      </c>
      <c r="P96">
        <v>326</v>
      </c>
      <c r="Q96" s="3">
        <f t="shared" si="91"/>
        <v>4.6571428571428575</v>
      </c>
      <c r="R96" s="7">
        <f t="shared" si="92"/>
        <v>5.1964285714285721</v>
      </c>
      <c r="S96">
        <v>0</v>
      </c>
      <c r="T96" s="3">
        <f t="shared" si="93"/>
        <v>0</v>
      </c>
      <c r="U96" s="7">
        <f t="shared" si="94"/>
        <v>0</v>
      </c>
      <c r="X96" t="s">
        <v>426</v>
      </c>
      <c r="Y96" s="7">
        <f t="shared" si="95"/>
        <v>25.428926367022864</v>
      </c>
      <c r="Z96">
        <v>23</v>
      </c>
      <c r="AA96">
        <v>121.1</v>
      </c>
      <c r="AB96" s="3">
        <f t="shared" si="96"/>
        <v>121.33333333333331</v>
      </c>
      <c r="AC96" s="3">
        <f t="shared" si="97"/>
        <v>5.2753623188405792</v>
      </c>
      <c r="AD96" s="13">
        <f t="shared" si="98"/>
        <v>5.0550724637681155</v>
      </c>
      <c r="AE96" s="7">
        <f t="shared" si="99"/>
        <v>8.0213176713706922</v>
      </c>
      <c r="AF96">
        <v>4</v>
      </c>
      <c r="AG96" s="3">
        <f t="shared" si="100"/>
        <v>0.17391304347826086</v>
      </c>
      <c r="AH96" s="7">
        <f t="shared" si="101"/>
        <v>3.4782608695652173</v>
      </c>
      <c r="AI96">
        <v>4.3</v>
      </c>
      <c r="AJ96" s="7">
        <f t="shared" si="102"/>
        <v>2.8000000000000007</v>
      </c>
      <c r="AK96">
        <v>1.29</v>
      </c>
      <c r="AL96" s="7">
        <f t="shared" si="103"/>
        <v>4.1999999999999993</v>
      </c>
      <c r="AM96">
        <v>139</v>
      </c>
      <c r="AN96" s="3">
        <f t="shared" si="104"/>
        <v>6.0434782608695654</v>
      </c>
      <c r="AO96" s="7">
        <f t="shared" si="105"/>
        <v>6.929347826086957</v>
      </c>
      <c r="AP96">
        <v>0</v>
      </c>
      <c r="AQ96" s="3">
        <f t="shared" si="106"/>
        <v>0</v>
      </c>
      <c r="AR96" s="7">
        <f t="shared" si="107"/>
        <v>0</v>
      </c>
      <c r="AW96" t="s">
        <v>342</v>
      </c>
      <c r="AX96" s="7">
        <f t="shared" si="108"/>
        <v>27.046814806128829</v>
      </c>
      <c r="AY96">
        <v>16</v>
      </c>
      <c r="AZ96">
        <v>87.2</v>
      </c>
      <c r="BA96" s="3">
        <f t="shared" si="109"/>
        <v>87.666666666666671</v>
      </c>
      <c r="BB96" s="3">
        <f t="shared" si="110"/>
        <v>5.479166666666667</v>
      </c>
      <c r="BC96" s="13">
        <f t="shared" si="111"/>
        <v>5.0958333333333332</v>
      </c>
      <c r="BD96" s="7">
        <f t="shared" si="112"/>
        <v>8.4036898061288312</v>
      </c>
      <c r="BE96">
        <v>4</v>
      </c>
      <c r="BF96" s="3">
        <f t="shared" si="113"/>
        <v>0.25</v>
      </c>
      <c r="BG96" s="7">
        <f t="shared" si="114"/>
        <v>5</v>
      </c>
      <c r="BH96">
        <v>3.29</v>
      </c>
      <c r="BI96" s="7">
        <f t="shared" si="115"/>
        <v>6.84</v>
      </c>
      <c r="BJ96">
        <v>1.32</v>
      </c>
      <c r="BK96" s="7">
        <f t="shared" si="116"/>
        <v>3.5999999999999988</v>
      </c>
      <c r="BL96">
        <v>49</v>
      </c>
      <c r="BM96" s="3">
        <f t="shared" si="117"/>
        <v>3.0625</v>
      </c>
      <c r="BN96" s="7">
        <f t="shared" si="118"/>
        <v>3.203125</v>
      </c>
      <c r="BO96">
        <v>0</v>
      </c>
      <c r="BP96" s="3">
        <f t="shared" si="132"/>
        <v>0</v>
      </c>
      <c r="BQ96" s="7">
        <f t="shared" si="133"/>
        <v>0</v>
      </c>
      <c r="BU96" t="s">
        <v>509</v>
      </c>
      <c r="BV96" s="7">
        <f t="shared" si="119"/>
        <v>26.566515151515155</v>
      </c>
      <c r="BW96">
        <v>33</v>
      </c>
      <c r="BX96">
        <v>33</v>
      </c>
      <c r="BY96" s="3">
        <f t="shared" si="120"/>
        <v>33</v>
      </c>
      <c r="BZ96" s="3">
        <f t="shared" si="121"/>
        <v>1</v>
      </c>
      <c r="CA96" s="13">
        <f t="shared" si="122"/>
        <v>1</v>
      </c>
      <c r="CB96" s="7">
        <f t="shared" si="123"/>
        <v>1</v>
      </c>
      <c r="CC96">
        <v>2</v>
      </c>
      <c r="CD96" s="3">
        <f t="shared" si="124"/>
        <v>6.0606060606060608E-2</v>
      </c>
      <c r="CE96" s="7">
        <f t="shared" si="125"/>
        <v>1.2121212121212122</v>
      </c>
      <c r="CF96">
        <v>2.84</v>
      </c>
      <c r="CG96" s="7">
        <f t="shared" si="126"/>
        <v>8.64</v>
      </c>
      <c r="CH96">
        <v>1.1299999999999999</v>
      </c>
      <c r="CI96" s="7">
        <f t="shared" si="127"/>
        <v>7.4000000000000021</v>
      </c>
      <c r="CJ96">
        <v>44</v>
      </c>
      <c r="CK96" s="3">
        <f t="shared" si="128"/>
        <v>1.3333333333333333</v>
      </c>
      <c r="CL96" s="7">
        <f t="shared" si="129"/>
        <v>1.0416666666666665</v>
      </c>
      <c r="CM96">
        <v>12</v>
      </c>
      <c r="CN96" s="3">
        <f t="shared" si="130"/>
        <v>0.36363636363636365</v>
      </c>
      <c r="CO96" s="7">
        <f t="shared" si="131"/>
        <v>7.2727272727272734</v>
      </c>
    </row>
    <row r="97" spans="1:93" x14ac:dyDescent="0.25">
      <c r="A97" t="s">
        <v>376</v>
      </c>
      <c r="B97" s="7">
        <f t="shared" si="82"/>
        <v>20.18647655415948</v>
      </c>
      <c r="C97">
        <v>99</v>
      </c>
      <c r="D97">
        <v>428.1</v>
      </c>
      <c r="E97" s="3">
        <f t="shared" si="83"/>
        <v>428.33333333333343</v>
      </c>
      <c r="F97" s="3">
        <f t="shared" si="84"/>
        <v>4.3265993265993279</v>
      </c>
      <c r="G97" s="13">
        <f t="shared" si="85"/>
        <v>4.0653198653198652</v>
      </c>
      <c r="H97" s="7">
        <f t="shared" si="86"/>
        <v>6.2412745339574629</v>
      </c>
      <c r="I97">
        <v>22</v>
      </c>
      <c r="J97" s="3">
        <f t="shared" si="87"/>
        <v>0.22222222222222221</v>
      </c>
      <c r="K97" s="7">
        <f t="shared" si="88"/>
        <v>4.4444444444444446</v>
      </c>
      <c r="L97">
        <v>4.9000000000000004</v>
      </c>
      <c r="M97" s="7">
        <f t="shared" si="89"/>
        <v>1</v>
      </c>
      <c r="N97">
        <v>1.36</v>
      </c>
      <c r="O97" s="7">
        <f t="shared" si="90"/>
        <v>2.799999999999998</v>
      </c>
      <c r="P97">
        <v>469</v>
      </c>
      <c r="Q97" s="3">
        <f t="shared" si="91"/>
        <v>4.737373737373737</v>
      </c>
      <c r="R97" s="7">
        <f t="shared" si="92"/>
        <v>5.2967171717171713</v>
      </c>
      <c r="S97">
        <v>2</v>
      </c>
      <c r="T97" s="3">
        <f t="shared" si="93"/>
        <v>2.0202020202020204E-2</v>
      </c>
      <c r="U97" s="7">
        <f t="shared" si="94"/>
        <v>0.40404040404040409</v>
      </c>
      <c r="X97" t="s">
        <v>383</v>
      </c>
      <c r="Y97" s="7">
        <f t="shared" si="95"/>
        <v>25.401164383561643</v>
      </c>
      <c r="Z97">
        <v>73</v>
      </c>
      <c r="AA97">
        <v>80.099999999999994</v>
      </c>
      <c r="AB97" s="3">
        <f t="shared" si="96"/>
        <v>80.333333333333314</v>
      </c>
      <c r="AC97" s="3">
        <f t="shared" si="97"/>
        <v>1.1004566210045659</v>
      </c>
      <c r="AD97" s="13">
        <f t="shared" si="98"/>
        <v>1.0200913242009131</v>
      </c>
      <c r="AE97" s="7">
        <f t="shared" si="99"/>
        <v>1</v>
      </c>
      <c r="AF97">
        <v>6</v>
      </c>
      <c r="AG97" s="3">
        <f t="shared" si="100"/>
        <v>8.2191780821917804E-2</v>
      </c>
      <c r="AH97" s="7">
        <f t="shared" si="101"/>
        <v>1.6438356164383561</v>
      </c>
      <c r="AI97">
        <v>3.02</v>
      </c>
      <c r="AJ97" s="7">
        <f t="shared" si="102"/>
        <v>7.92</v>
      </c>
      <c r="AK97">
        <v>0.88</v>
      </c>
      <c r="AL97" s="7">
        <f t="shared" si="103"/>
        <v>10</v>
      </c>
      <c r="AM97">
        <v>95</v>
      </c>
      <c r="AN97" s="3">
        <f t="shared" si="104"/>
        <v>1.3013698630136987</v>
      </c>
      <c r="AO97" s="7">
        <f t="shared" si="105"/>
        <v>1.0017123287671235</v>
      </c>
      <c r="AP97">
        <v>14</v>
      </c>
      <c r="AQ97" s="3">
        <f t="shared" si="106"/>
        <v>0.19178082191780821</v>
      </c>
      <c r="AR97" s="7">
        <f t="shared" si="107"/>
        <v>3.8356164383561642</v>
      </c>
      <c r="AW97" t="s">
        <v>460</v>
      </c>
      <c r="AX97" s="7">
        <f t="shared" si="108"/>
        <v>26.851747967479671</v>
      </c>
      <c r="AY97">
        <v>15</v>
      </c>
      <c r="AZ97">
        <v>80</v>
      </c>
      <c r="BA97" s="3">
        <f t="shared" si="109"/>
        <v>80</v>
      </c>
      <c r="BB97" s="3">
        <f t="shared" si="110"/>
        <v>5.333333333333333</v>
      </c>
      <c r="BC97" s="13">
        <f t="shared" si="111"/>
        <v>5.0666666666666664</v>
      </c>
      <c r="BD97" s="7">
        <f t="shared" si="112"/>
        <v>8.1300813008130071</v>
      </c>
      <c r="BE97">
        <v>6</v>
      </c>
      <c r="BF97" s="3">
        <f t="shared" si="113"/>
        <v>0.4</v>
      </c>
      <c r="BG97" s="7">
        <f t="shared" si="114"/>
        <v>8</v>
      </c>
      <c r="BH97">
        <v>3.83</v>
      </c>
      <c r="BI97" s="7">
        <f t="shared" si="115"/>
        <v>4.68</v>
      </c>
      <c r="BJ97">
        <v>1.35</v>
      </c>
      <c r="BK97" s="7">
        <f t="shared" si="116"/>
        <v>2.9999999999999982</v>
      </c>
      <c r="BL97">
        <v>44</v>
      </c>
      <c r="BM97" s="3">
        <f t="shared" si="117"/>
        <v>2.9333333333333331</v>
      </c>
      <c r="BN97" s="7">
        <f t="shared" si="118"/>
        <v>3.0416666666666665</v>
      </c>
      <c r="BO97">
        <v>0</v>
      </c>
      <c r="BP97" s="3">
        <f t="shared" si="132"/>
        <v>0</v>
      </c>
      <c r="BQ97" s="7">
        <f t="shared" si="133"/>
        <v>0</v>
      </c>
      <c r="BU97" t="s">
        <v>376</v>
      </c>
      <c r="BV97" s="7">
        <f t="shared" si="119"/>
        <v>26.518841463414631</v>
      </c>
      <c r="BW97">
        <v>16</v>
      </c>
      <c r="BX97">
        <v>94</v>
      </c>
      <c r="BY97" s="3">
        <f t="shared" si="120"/>
        <v>94</v>
      </c>
      <c r="BZ97" s="3">
        <f t="shared" si="121"/>
        <v>5.875</v>
      </c>
      <c r="CA97" s="13">
        <f t="shared" si="122"/>
        <v>5.1749999999999998</v>
      </c>
      <c r="CB97" s="7">
        <f t="shared" si="123"/>
        <v>9.1463414634146343</v>
      </c>
      <c r="CC97">
        <v>5</v>
      </c>
      <c r="CD97" s="3">
        <f t="shared" si="124"/>
        <v>0.3125</v>
      </c>
      <c r="CE97" s="7">
        <f t="shared" si="125"/>
        <v>6.25</v>
      </c>
      <c r="CF97">
        <v>4.5599999999999996</v>
      </c>
      <c r="CG97" s="7">
        <f t="shared" si="126"/>
        <v>1.7600000000000016</v>
      </c>
      <c r="CH97">
        <v>1.36</v>
      </c>
      <c r="CI97" s="7">
        <f t="shared" si="127"/>
        <v>2.799999999999998</v>
      </c>
      <c r="CJ97">
        <v>92</v>
      </c>
      <c r="CK97" s="3">
        <f t="shared" si="128"/>
        <v>5.75</v>
      </c>
      <c r="CL97" s="7">
        <f t="shared" si="129"/>
        <v>6.5625</v>
      </c>
      <c r="CM97">
        <v>0</v>
      </c>
      <c r="CN97" s="3">
        <f t="shared" si="130"/>
        <v>0</v>
      </c>
      <c r="CO97" s="7">
        <f t="shared" si="131"/>
        <v>0</v>
      </c>
    </row>
    <row r="98" spans="1:93" x14ac:dyDescent="0.25">
      <c r="A98" t="s">
        <v>370</v>
      </c>
      <c r="B98" s="7">
        <f t="shared" si="82"/>
        <v>18.964611022321051</v>
      </c>
      <c r="C98">
        <v>81</v>
      </c>
      <c r="D98">
        <v>369.2</v>
      </c>
      <c r="E98" s="3">
        <f t="shared" si="83"/>
        <v>369.66666666666663</v>
      </c>
      <c r="F98" s="3">
        <f t="shared" si="84"/>
        <v>4.5637860082304522</v>
      </c>
      <c r="G98" s="13">
        <f t="shared" si="85"/>
        <v>4.1127572016460903</v>
      </c>
      <c r="H98" s="7">
        <f t="shared" si="86"/>
        <v>6.6862776889877154</v>
      </c>
      <c r="I98">
        <v>18</v>
      </c>
      <c r="J98" s="3">
        <f t="shared" si="87"/>
        <v>0.22222222222222221</v>
      </c>
      <c r="K98" s="7">
        <f t="shared" si="88"/>
        <v>4.4444444444444446</v>
      </c>
      <c r="L98">
        <v>4.67</v>
      </c>
      <c r="M98" s="7">
        <f t="shared" si="89"/>
        <v>1.3200000000000003</v>
      </c>
      <c r="N98">
        <v>1.4</v>
      </c>
      <c r="O98" s="7">
        <f t="shared" si="90"/>
        <v>2.0000000000000018</v>
      </c>
      <c r="P98">
        <v>333</v>
      </c>
      <c r="Q98" s="3">
        <f t="shared" si="91"/>
        <v>4.1111111111111107</v>
      </c>
      <c r="R98" s="7">
        <f t="shared" si="92"/>
        <v>4.5138888888888884</v>
      </c>
      <c r="S98">
        <v>0</v>
      </c>
      <c r="T98" s="3">
        <f t="shared" si="93"/>
        <v>0</v>
      </c>
      <c r="U98" s="7">
        <f t="shared" si="94"/>
        <v>0</v>
      </c>
      <c r="X98" t="s">
        <v>437</v>
      </c>
      <c r="Y98" s="7">
        <f t="shared" si="95"/>
        <v>25.182636283093601</v>
      </c>
      <c r="Z98">
        <v>24</v>
      </c>
      <c r="AA98">
        <v>116.1</v>
      </c>
      <c r="AB98" s="3">
        <f t="shared" si="96"/>
        <v>116.33333333333331</v>
      </c>
      <c r="AC98" s="3">
        <f t="shared" si="97"/>
        <v>4.8472222222222214</v>
      </c>
      <c r="AD98" s="13">
        <f t="shared" si="98"/>
        <v>4.1694444444444443</v>
      </c>
      <c r="AE98" s="7">
        <f t="shared" si="99"/>
        <v>7.2180529497602652</v>
      </c>
      <c r="AF98">
        <v>5</v>
      </c>
      <c r="AG98" s="3">
        <f t="shared" si="100"/>
        <v>0.20833333333333334</v>
      </c>
      <c r="AH98" s="7">
        <f t="shared" si="101"/>
        <v>4.166666666666667</v>
      </c>
      <c r="AI98">
        <v>5.03</v>
      </c>
      <c r="AJ98" s="7">
        <f t="shared" si="102"/>
        <v>1</v>
      </c>
      <c r="AK98">
        <v>1.17</v>
      </c>
      <c r="AL98" s="7">
        <f t="shared" si="103"/>
        <v>6.6000000000000014</v>
      </c>
      <c r="AM98">
        <v>131</v>
      </c>
      <c r="AN98" s="3">
        <f t="shared" si="104"/>
        <v>5.458333333333333</v>
      </c>
      <c r="AO98" s="7">
        <f t="shared" si="105"/>
        <v>6.1979166666666661</v>
      </c>
      <c r="AP98">
        <v>0</v>
      </c>
      <c r="AQ98" s="3">
        <f t="shared" si="106"/>
        <v>0</v>
      </c>
      <c r="AR98" s="7">
        <f t="shared" si="107"/>
        <v>0</v>
      </c>
      <c r="AW98" t="s">
        <v>732</v>
      </c>
      <c r="AX98" s="7">
        <f t="shared" si="108"/>
        <v>26.712192653303056</v>
      </c>
      <c r="AY98">
        <v>19</v>
      </c>
      <c r="AZ98">
        <v>46</v>
      </c>
      <c r="BA98" s="3">
        <f t="shared" si="109"/>
        <v>46</v>
      </c>
      <c r="BB98" s="3">
        <f t="shared" si="110"/>
        <v>2.4210526315789473</v>
      </c>
      <c r="BC98" s="13">
        <f t="shared" si="111"/>
        <v>2.0842105263157893</v>
      </c>
      <c r="BD98" s="7">
        <f t="shared" si="112"/>
        <v>2.6661400217241038</v>
      </c>
      <c r="BE98">
        <v>1</v>
      </c>
      <c r="BF98" s="3">
        <f t="shared" si="113"/>
        <v>5.2631578947368418E-2</v>
      </c>
      <c r="BG98" s="7">
        <f t="shared" si="114"/>
        <v>1.0526315789473684</v>
      </c>
      <c r="BH98">
        <v>2.35</v>
      </c>
      <c r="BI98" s="7">
        <f t="shared" si="115"/>
        <v>10</v>
      </c>
      <c r="BJ98">
        <v>0.83</v>
      </c>
      <c r="BK98" s="7">
        <f t="shared" si="116"/>
        <v>10</v>
      </c>
      <c r="BL98">
        <v>39</v>
      </c>
      <c r="BM98" s="3">
        <f t="shared" si="117"/>
        <v>2.0526315789473686</v>
      </c>
      <c r="BN98" s="7">
        <f t="shared" si="118"/>
        <v>1.9407894736842106</v>
      </c>
      <c r="BO98">
        <v>1</v>
      </c>
      <c r="BP98" s="3">
        <f t="shared" si="132"/>
        <v>5.2631578947368418E-2</v>
      </c>
      <c r="BQ98" s="7">
        <f t="shared" si="133"/>
        <v>1.0526315789473684</v>
      </c>
      <c r="BU98" t="s">
        <v>315</v>
      </c>
      <c r="BV98" s="7">
        <f t="shared" si="119"/>
        <v>26.48174796747967</v>
      </c>
      <c r="BW98">
        <v>15</v>
      </c>
      <c r="BX98">
        <v>80</v>
      </c>
      <c r="BY98" s="3">
        <f t="shared" si="120"/>
        <v>80</v>
      </c>
      <c r="BZ98" s="3">
        <f t="shared" si="121"/>
        <v>5.333333333333333</v>
      </c>
      <c r="CA98" s="13">
        <f t="shared" si="122"/>
        <v>5.0666666666666664</v>
      </c>
      <c r="CB98" s="7">
        <f t="shared" si="123"/>
        <v>8.1300813008130071</v>
      </c>
      <c r="CC98">
        <v>5</v>
      </c>
      <c r="CD98" s="3">
        <f t="shared" si="124"/>
        <v>0.33333333333333331</v>
      </c>
      <c r="CE98" s="7">
        <f t="shared" si="125"/>
        <v>6.6666666666666661</v>
      </c>
      <c r="CF98">
        <v>4.3600000000000003</v>
      </c>
      <c r="CG98" s="7">
        <f t="shared" si="126"/>
        <v>2.5599999999999987</v>
      </c>
      <c r="CH98">
        <v>1.3</v>
      </c>
      <c r="CI98" s="7">
        <f t="shared" si="127"/>
        <v>3.9999999999999991</v>
      </c>
      <c r="CJ98">
        <v>69</v>
      </c>
      <c r="CK98" s="3">
        <f t="shared" si="128"/>
        <v>4.5999999999999996</v>
      </c>
      <c r="CL98" s="7">
        <f t="shared" si="129"/>
        <v>5.125</v>
      </c>
      <c r="CM98">
        <v>0</v>
      </c>
      <c r="CN98" s="3">
        <f t="shared" si="130"/>
        <v>0</v>
      </c>
      <c r="CO98" s="7">
        <f t="shared" si="131"/>
        <v>0</v>
      </c>
    </row>
    <row r="99" spans="1:93" x14ac:dyDescent="0.25">
      <c r="A99" t="s">
        <v>375</v>
      </c>
      <c r="B99" s="7">
        <f t="shared" ref="B99:B104" si="134">H99+K99+M99+O99+R99+U99</f>
        <v>18.94856408502978</v>
      </c>
      <c r="C99">
        <v>107</v>
      </c>
      <c r="D99">
        <v>466.1</v>
      </c>
      <c r="E99" s="3">
        <f t="shared" ref="E99:E104" si="135">DOLLARDE(D99,3)</f>
        <v>466.33333333333343</v>
      </c>
      <c r="F99" s="3">
        <f t="shared" ref="F99:F104" si="136">E99/C99</f>
        <v>4.3582554517133962</v>
      </c>
      <c r="G99" s="13">
        <f t="shared" ref="G99:G104" si="137">DOLLARFR(F99,2.9)</f>
        <v>4.0716510903426792</v>
      </c>
      <c r="H99" s="7">
        <f t="shared" ref="H99:H104" si="138">MAX(1,(MIN(10,(((F99-1)/(6.33-1))*10))))</f>
        <v>6.3006668887680988</v>
      </c>
      <c r="I99">
        <v>26</v>
      </c>
      <c r="J99" s="3">
        <f t="shared" ref="J99:J104" si="139">I99/C99</f>
        <v>0.24299065420560748</v>
      </c>
      <c r="K99" s="7">
        <f t="shared" ref="K99:K104" si="140">MAX(0,(MIN(10,(((J99)/(0.5))*10))))</f>
        <v>4.8598130841121492</v>
      </c>
      <c r="L99">
        <v>4.88</v>
      </c>
      <c r="M99" s="7">
        <f t="shared" ref="M99:M104" si="141">MAX(1,(MIN(10,(((L99-5)/(2.5-5))*10))))</f>
        <v>1</v>
      </c>
      <c r="N99">
        <v>1.37</v>
      </c>
      <c r="O99" s="7">
        <f t="shared" ref="O99:O104" si="142">MAX(1,(MIN(10,(((N99-1.5)/(1-1.5))*10))))</f>
        <v>2.5999999999999979</v>
      </c>
      <c r="P99">
        <v>412</v>
      </c>
      <c r="Q99" s="3">
        <f t="shared" ref="Q99:Q104" si="143">P99/C99</f>
        <v>3.8504672897196262</v>
      </c>
      <c r="R99" s="7">
        <f t="shared" ref="R99:R104" si="144">MAX(1,(MIN(10,(((Q99-0.5)/(8.5-0.5))*10))))</f>
        <v>4.1880841121495322</v>
      </c>
      <c r="S99">
        <v>0</v>
      </c>
      <c r="T99" s="3">
        <f t="shared" ref="T99:T104" si="145">S99/C99</f>
        <v>0</v>
      </c>
      <c r="U99" s="7">
        <f t="shared" ref="U99:U104" si="146">MAX(0,(MIN(10,(((T99)/(0.5))*10))))</f>
        <v>0</v>
      </c>
      <c r="X99" t="s">
        <v>353</v>
      </c>
      <c r="Y99" s="7">
        <f t="shared" ref="Y99:Y120" si="147">AE99+AH99+AJ99+AL99+AO99+AR99</f>
        <v>25.141850249147652</v>
      </c>
      <c r="Z99">
        <v>31</v>
      </c>
      <c r="AA99">
        <v>156.19999999999999</v>
      </c>
      <c r="AB99" s="3">
        <f t="shared" ref="AB99:AB120" si="148">DOLLARDE(AA99,3)</f>
        <v>156.66666666666663</v>
      </c>
      <c r="AC99" s="3">
        <f t="shared" ref="AC99:AC120" si="149">AB99/Z99</f>
        <v>5.0537634408602141</v>
      </c>
      <c r="AD99" s="13">
        <f t="shared" ref="AD99:AD120" si="150">DOLLARFR(AC99,2.9)</f>
        <v>5.010752688172043</v>
      </c>
      <c r="AE99" s="7">
        <f t="shared" ref="AE99:AE120" si="151">MAX(1,(MIN(10,(((AC99-1)/(6.33-1))*10))))</f>
        <v>7.6055599265670057</v>
      </c>
      <c r="AF99">
        <v>12</v>
      </c>
      <c r="AG99" s="3">
        <f t="shared" ref="AG99:AG120" si="152">AF99/Z99</f>
        <v>0.38709677419354838</v>
      </c>
      <c r="AH99" s="7">
        <f t="shared" ref="AH99:AH120" si="153">MAX(0,(MIN(10,(((AG99)/(0.5))*10))))</f>
        <v>7.741935483870968</v>
      </c>
      <c r="AI99">
        <v>4.7699999999999996</v>
      </c>
      <c r="AJ99" s="7">
        <f t="shared" ref="AJ99:AJ120" si="154">MAX(1,(MIN(10,(((AI99-5)/(2.5-5))*10))))</f>
        <v>1</v>
      </c>
      <c r="AK99">
        <v>1.4</v>
      </c>
      <c r="AL99" s="7">
        <f t="shared" ref="AL99:AL120" si="155">MAX(1,(MIN(10,(((AK99-1.5)/(1-1.5))*10))))</f>
        <v>2.0000000000000018</v>
      </c>
      <c r="AM99">
        <v>184</v>
      </c>
      <c r="AN99" s="3">
        <f t="shared" ref="AN99:AN120" si="156">AM99/Z99</f>
        <v>5.935483870967742</v>
      </c>
      <c r="AO99" s="7">
        <f t="shared" ref="AO99:AO120" si="157">MAX(1,(MIN(10,(((AN99-0.5)/(8.5-0.5))*10))))</f>
        <v>6.7943548387096779</v>
      </c>
      <c r="AP99">
        <v>0</v>
      </c>
      <c r="AQ99" s="3">
        <f t="shared" ref="AQ99:AQ120" si="158">AP99/Z99</f>
        <v>0</v>
      </c>
      <c r="AR99" s="7">
        <f t="shared" ref="AR99:AR120" si="159">MAX(0,(MIN(10,(((AQ99)/(0.5))*10))))</f>
        <v>0</v>
      </c>
      <c r="AW99" t="s">
        <v>499</v>
      </c>
      <c r="AX99" s="7">
        <f t="shared" si="108"/>
        <v>26.647542213883675</v>
      </c>
      <c r="AY99">
        <v>10</v>
      </c>
      <c r="AZ99">
        <v>53</v>
      </c>
      <c r="BA99" s="3">
        <f t="shared" si="109"/>
        <v>53</v>
      </c>
      <c r="BB99" s="3">
        <f t="shared" si="110"/>
        <v>5.3</v>
      </c>
      <c r="BC99" s="13">
        <f t="shared" si="111"/>
        <v>5.0599999999999996</v>
      </c>
      <c r="BD99" s="7">
        <f t="shared" si="112"/>
        <v>8.0675422138836765</v>
      </c>
      <c r="BE99">
        <v>2</v>
      </c>
      <c r="BF99" s="3">
        <f t="shared" si="113"/>
        <v>0.2</v>
      </c>
      <c r="BG99" s="7">
        <f t="shared" si="114"/>
        <v>4</v>
      </c>
      <c r="BH99">
        <v>4.08</v>
      </c>
      <c r="BI99" s="7">
        <f t="shared" si="115"/>
        <v>3.6799999999999997</v>
      </c>
      <c r="BJ99">
        <v>1.23</v>
      </c>
      <c r="BK99" s="7">
        <f t="shared" si="116"/>
        <v>5.4</v>
      </c>
      <c r="BL99">
        <v>49</v>
      </c>
      <c r="BM99" s="3">
        <f t="shared" si="117"/>
        <v>4.9000000000000004</v>
      </c>
      <c r="BN99" s="7">
        <f t="shared" si="118"/>
        <v>5.5</v>
      </c>
      <c r="BO99">
        <v>0</v>
      </c>
      <c r="BP99" s="3">
        <f t="shared" si="132"/>
        <v>0</v>
      </c>
      <c r="BQ99" s="7">
        <f t="shared" si="133"/>
        <v>0</v>
      </c>
      <c r="BU99" t="s">
        <v>326</v>
      </c>
      <c r="BV99" s="7">
        <f t="shared" si="119"/>
        <v>26.446348164031086</v>
      </c>
      <c r="BW99">
        <v>14</v>
      </c>
      <c r="BX99">
        <v>77</v>
      </c>
      <c r="BY99" s="3">
        <f t="shared" si="120"/>
        <v>77</v>
      </c>
      <c r="BZ99" s="3">
        <f t="shared" si="121"/>
        <v>5.5</v>
      </c>
      <c r="CA99" s="13">
        <f t="shared" si="122"/>
        <v>5.0999999999999996</v>
      </c>
      <c r="CB99" s="7">
        <f t="shared" si="123"/>
        <v>8.4427767354596615</v>
      </c>
      <c r="CC99">
        <v>4</v>
      </c>
      <c r="CD99" s="3">
        <f t="shared" si="124"/>
        <v>0.2857142857142857</v>
      </c>
      <c r="CE99" s="7">
        <f t="shared" si="125"/>
        <v>5.7142857142857135</v>
      </c>
      <c r="CF99">
        <v>4.0999999999999996</v>
      </c>
      <c r="CG99" s="7">
        <f t="shared" si="126"/>
        <v>3.6000000000000014</v>
      </c>
      <c r="CH99">
        <v>1.32</v>
      </c>
      <c r="CI99" s="7">
        <f t="shared" si="127"/>
        <v>3.5999999999999988</v>
      </c>
      <c r="CJ99">
        <v>64</v>
      </c>
      <c r="CK99" s="3">
        <f t="shared" si="128"/>
        <v>4.5714285714285712</v>
      </c>
      <c r="CL99" s="7">
        <f t="shared" si="129"/>
        <v>5.0892857142857135</v>
      </c>
      <c r="CM99">
        <v>0</v>
      </c>
      <c r="CN99" s="3">
        <f t="shared" si="130"/>
        <v>0</v>
      </c>
      <c r="CO99" s="7">
        <f t="shared" si="131"/>
        <v>0</v>
      </c>
    </row>
    <row r="100" spans="1:93" x14ac:dyDescent="0.25">
      <c r="A100" t="s">
        <v>394</v>
      </c>
      <c r="B100" s="7">
        <f t="shared" si="134"/>
        <v>18.74285714285714</v>
      </c>
      <c r="C100">
        <v>210</v>
      </c>
      <c r="D100">
        <v>217.1</v>
      </c>
      <c r="E100" s="3">
        <f t="shared" si="135"/>
        <v>217.33333333333331</v>
      </c>
      <c r="F100" s="3">
        <f t="shared" si="136"/>
        <v>1.0349206349206348</v>
      </c>
      <c r="G100" s="13">
        <f t="shared" si="137"/>
        <v>1.0069841269841269</v>
      </c>
      <c r="H100" s="7">
        <f t="shared" si="138"/>
        <v>1</v>
      </c>
      <c r="I100">
        <v>11</v>
      </c>
      <c r="J100" s="3">
        <f t="shared" si="139"/>
        <v>5.2380952380952382E-2</v>
      </c>
      <c r="K100" s="7">
        <f t="shared" si="140"/>
        <v>1.0476190476190477</v>
      </c>
      <c r="L100">
        <v>3.85</v>
      </c>
      <c r="M100" s="7">
        <f t="shared" si="141"/>
        <v>4.5999999999999996</v>
      </c>
      <c r="N100">
        <v>1.05</v>
      </c>
      <c r="O100" s="7">
        <f t="shared" si="142"/>
        <v>9</v>
      </c>
      <c r="P100">
        <v>251</v>
      </c>
      <c r="Q100" s="3">
        <f t="shared" si="143"/>
        <v>1.1952380952380952</v>
      </c>
      <c r="R100" s="7">
        <f t="shared" si="144"/>
        <v>1</v>
      </c>
      <c r="S100">
        <v>22</v>
      </c>
      <c r="T100" s="3">
        <f t="shared" si="145"/>
        <v>0.10476190476190476</v>
      </c>
      <c r="U100" s="7">
        <f t="shared" si="146"/>
        <v>2.0952380952380953</v>
      </c>
      <c r="X100" t="s">
        <v>392</v>
      </c>
      <c r="Y100" s="7">
        <f t="shared" si="147"/>
        <v>24.564999999999998</v>
      </c>
      <c r="Z100">
        <v>60</v>
      </c>
      <c r="AA100">
        <v>54.2</v>
      </c>
      <c r="AB100" s="3">
        <f t="shared" si="148"/>
        <v>54.666666666666679</v>
      </c>
      <c r="AC100" s="3">
        <f t="shared" si="149"/>
        <v>0.91111111111111132</v>
      </c>
      <c r="AD100" s="13">
        <f t="shared" si="150"/>
        <v>0.18222222222222226</v>
      </c>
      <c r="AE100" s="7">
        <f t="shared" si="151"/>
        <v>1</v>
      </c>
      <c r="AF100">
        <v>6</v>
      </c>
      <c r="AG100" s="3">
        <f t="shared" si="152"/>
        <v>0.1</v>
      </c>
      <c r="AH100" s="7">
        <f t="shared" si="153"/>
        <v>2</v>
      </c>
      <c r="AI100">
        <v>3.79</v>
      </c>
      <c r="AJ100" s="7">
        <f t="shared" si="154"/>
        <v>4.84</v>
      </c>
      <c r="AK100">
        <v>1.1200000000000001</v>
      </c>
      <c r="AL100" s="7">
        <f t="shared" si="155"/>
        <v>7.5999999999999979</v>
      </c>
      <c r="AM100">
        <v>84</v>
      </c>
      <c r="AN100" s="3">
        <f t="shared" si="156"/>
        <v>1.4</v>
      </c>
      <c r="AO100" s="7">
        <f t="shared" si="157"/>
        <v>1.125</v>
      </c>
      <c r="AP100">
        <v>24</v>
      </c>
      <c r="AQ100" s="3">
        <f t="shared" si="158"/>
        <v>0.4</v>
      </c>
      <c r="AR100" s="7">
        <f t="shared" si="159"/>
        <v>8</v>
      </c>
      <c r="AW100" t="s">
        <v>383</v>
      </c>
      <c r="AX100" s="7">
        <f t="shared" si="108"/>
        <v>26.483928571428571</v>
      </c>
      <c r="AY100">
        <v>28</v>
      </c>
      <c r="AZ100">
        <v>30</v>
      </c>
      <c r="BA100" s="3">
        <f t="shared" si="109"/>
        <v>30</v>
      </c>
      <c r="BB100" s="3">
        <f t="shared" si="110"/>
        <v>1.0714285714285714</v>
      </c>
      <c r="BC100" s="13">
        <f t="shared" si="111"/>
        <v>1.0142857142857142</v>
      </c>
      <c r="BD100" s="7">
        <f t="shared" si="112"/>
        <v>1</v>
      </c>
      <c r="BE100">
        <v>2</v>
      </c>
      <c r="BF100" s="3">
        <f t="shared" si="113"/>
        <v>7.1428571428571425E-2</v>
      </c>
      <c r="BG100" s="7">
        <f t="shared" si="114"/>
        <v>1.4285714285714284</v>
      </c>
      <c r="BH100">
        <v>3</v>
      </c>
      <c r="BI100" s="7">
        <f t="shared" si="115"/>
        <v>8</v>
      </c>
      <c r="BJ100">
        <v>1.07</v>
      </c>
      <c r="BK100" s="7">
        <f t="shared" si="116"/>
        <v>8.5999999999999979</v>
      </c>
      <c r="BL100">
        <v>37</v>
      </c>
      <c r="BM100" s="3">
        <f t="shared" si="117"/>
        <v>1.3214285714285714</v>
      </c>
      <c r="BN100" s="7">
        <f t="shared" si="118"/>
        <v>1.0267857142857142</v>
      </c>
      <c r="BO100">
        <v>9</v>
      </c>
      <c r="BP100" s="3">
        <f t="shared" si="132"/>
        <v>0.32142857142857145</v>
      </c>
      <c r="BQ100" s="7">
        <f t="shared" si="133"/>
        <v>6.4285714285714288</v>
      </c>
      <c r="BU100" t="s">
        <v>476</v>
      </c>
      <c r="BV100" s="7">
        <f t="shared" si="119"/>
        <v>26.314099437148215</v>
      </c>
      <c r="BW100">
        <v>14</v>
      </c>
      <c r="BX100">
        <v>80</v>
      </c>
      <c r="BY100" s="3">
        <f t="shared" si="120"/>
        <v>80</v>
      </c>
      <c r="BZ100" s="3">
        <f t="shared" si="121"/>
        <v>5.7142857142857144</v>
      </c>
      <c r="CA100" s="13">
        <f t="shared" si="122"/>
        <v>5.1428571428571432</v>
      </c>
      <c r="CB100" s="7">
        <f t="shared" si="123"/>
        <v>8.8448137228625043</v>
      </c>
      <c r="CC100">
        <v>4</v>
      </c>
      <c r="CD100" s="3">
        <f t="shared" si="124"/>
        <v>0.2857142857142857</v>
      </c>
      <c r="CE100" s="7">
        <f t="shared" si="125"/>
        <v>5.7142857142857135</v>
      </c>
      <c r="CF100">
        <v>4.63</v>
      </c>
      <c r="CG100" s="7">
        <f t="shared" si="126"/>
        <v>1.4800000000000004</v>
      </c>
      <c r="CH100">
        <v>1.33</v>
      </c>
      <c r="CI100" s="7">
        <f t="shared" si="127"/>
        <v>3.3999999999999986</v>
      </c>
      <c r="CJ100">
        <v>84</v>
      </c>
      <c r="CK100" s="3">
        <f t="shared" si="128"/>
        <v>6</v>
      </c>
      <c r="CL100" s="7">
        <f t="shared" si="129"/>
        <v>6.875</v>
      </c>
      <c r="CM100">
        <v>0</v>
      </c>
      <c r="CN100" s="3">
        <f t="shared" si="130"/>
        <v>0</v>
      </c>
      <c r="CO100" s="7">
        <f t="shared" si="131"/>
        <v>0</v>
      </c>
    </row>
    <row r="101" spans="1:93" x14ac:dyDescent="0.25">
      <c r="A101" t="s">
        <v>393</v>
      </c>
      <c r="B101" s="7">
        <f t="shared" si="134"/>
        <v>18.537648401826484</v>
      </c>
      <c r="C101">
        <v>219</v>
      </c>
      <c r="D101">
        <v>211.1</v>
      </c>
      <c r="E101" s="3">
        <f t="shared" si="135"/>
        <v>211.33333333333331</v>
      </c>
      <c r="F101" s="3">
        <f t="shared" si="136"/>
        <v>0.96499238964992384</v>
      </c>
      <c r="G101" s="13">
        <f t="shared" si="137"/>
        <v>0.19299847792998476</v>
      </c>
      <c r="H101" s="7">
        <f t="shared" si="138"/>
        <v>1</v>
      </c>
      <c r="I101">
        <v>10</v>
      </c>
      <c r="J101" s="3">
        <f t="shared" si="139"/>
        <v>4.5662100456621002E-2</v>
      </c>
      <c r="K101" s="7">
        <f t="shared" si="140"/>
        <v>0.91324200913242004</v>
      </c>
      <c r="L101">
        <v>3.83</v>
      </c>
      <c r="M101" s="7">
        <f t="shared" si="141"/>
        <v>4.68</v>
      </c>
      <c r="N101">
        <v>1.21</v>
      </c>
      <c r="O101" s="7">
        <f t="shared" si="142"/>
        <v>5.8000000000000007</v>
      </c>
      <c r="P101">
        <v>290</v>
      </c>
      <c r="Q101" s="3">
        <f t="shared" si="143"/>
        <v>1.3242009132420092</v>
      </c>
      <c r="R101" s="7">
        <f t="shared" si="144"/>
        <v>1.0302511415525115</v>
      </c>
      <c r="S101">
        <v>56</v>
      </c>
      <c r="T101" s="3">
        <f t="shared" si="145"/>
        <v>0.25570776255707761</v>
      </c>
      <c r="U101" s="7">
        <f t="shared" si="146"/>
        <v>5.1141552511415522</v>
      </c>
      <c r="X101" t="s">
        <v>382</v>
      </c>
      <c r="Y101" s="7">
        <f t="shared" si="147"/>
        <v>24.525983606557375</v>
      </c>
      <c r="Z101">
        <v>61</v>
      </c>
      <c r="AA101">
        <v>56.1</v>
      </c>
      <c r="AB101" s="3">
        <f t="shared" si="148"/>
        <v>56.333333333333336</v>
      </c>
      <c r="AC101" s="3">
        <f t="shared" si="149"/>
        <v>0.92349726775956287</v>
      </c>
      <c r="AD101" s="13">
        <f t="shared" si="150"/>
        <v>0.18469945355191258</v>
      </c>
      <c r="AE101" s="7">
        <f t="shared" si="151"/>
        <v>1</v>
      </c>
      <c r="AF101">
        <v>6</v>
      </c>
      <c r="AG101" s="3">
        <f t="shared" si="152"/>
        <v>9.8360655737704916E-2</v>
      </c>
      <c r="AH101" s="7">
        <f t="shared" si="153"/>
        <v>1.9672131147540983</v>
      </c>
      <c r="AI101">
        <v>3.36</v>
      </c>
      <c r="AJ101" s="7">
        <f t="shared" si="154"/>
        <v>6.5600000000000005</v>
      </c>
      <c r="AK101">
        <v>1.31</v>
      </c>
      <c r="AL101" s="7">
        <f t="shared" si="155"/>
        <v>3.7999999999999989</v>
      </c>
      <c r="AM101">
        <v>97</v>
      </c>
      <c r="AN101" s="3">
        <f t="shared" si="156"/>
        <v>1.5901639344262295</v>
      </c>
      <c r="AO101" s="7">
        <f t="shared" si="157"/>
        <v>1.3627049180327868</v>
      </c>
      <c r="AP101">
        <v>30</v>
      </c>
      <c r="AQ101" s="3">
        <f t="shared" si="158"/>
        <v>0.49180327868852458</v>
      </c>
      <c r="AR101" s="7">
        <f t="shared" si="159"/>
        <v>9.8360655737704921</v>
      </c>
      <c r="AW101" t="s">
        <v>717</v>
      </c>
      <c r="AX101" s="7">
        <f t="shared" si="108"/>
        <v>26.468190037251542</v>
      </c>
      <c r="AY101">
        <v>23</v>
      </c>
      <c r="AZ101">
        <v>38.200000000000003</v>
      </c>
      <c r="BA101" s="3">
        <f t="shared" si="109"/>
        <v>38.666666666666679</v>
      </c>
      <c r="BB101" s="3">
        <f t="shared" si="110"/>
        <v>1.6811594202898557</v>
      </c>
      <c r="BC101" s="13">
        <f t="shared" si="111"/>
        <v>1.136231884057971</v>
      </c>
      <c r="BD101" s="7">
        <f t="shared" si="112"/>
        <v>1.2779726459471963</v>
      </c>
      <c r="BE101">
        <v>4</v>
      </c>
      <c r="BF101" s="3">
        <f t="shared" si="113"/>
        <v>0.17391304347826086</v>
      </c>
      <c r="BG101" s="7">
        <f t="shared" si="114"/>
        <v>3.4782608695652173</v>
      </c>
      <c r="BH101">
        <v>1.1599999999999999</v>
      </c>
      <c r="BI101" s="7">
        <f t="shared" si="115"/>
        <v>10</v>
      </c>
      <c r="BJ101">
        <v>0.98</v>
      </c>
      <c r="BK101" s="7">
        <f t="shared" si="116"/>
        <v>10</v>
      </c>
      <c r="BL101">
        <v>43</v>
      </c>
      <c r="BM101" s="3">
        <f t="shared" si="117"/>
        <v>1.8695652173913044</v>
      </c>
      <c r="BN101" s="7">
        <f t="shared" si="118"/>
        <v>1.7119565217391306</v>
      </c>
      <c r="BO101">
        <v>0</v>
      </c>
      <c r="BP101" s="3">
        <f t="shared" si="132"/>
        <v>0</v>
      </c>
      <c r="BQ101" s="7">
        <f t="shared" si="133"/>
        <v>0</v>
      </c>
      <c r="BU101" t="s">
        <v>506</v>
      </c>
      <c r="BV101" s="7">
        <f t="shared" si="119"/>
        <v>26.27575515947467</v>
      </c>
      <c r="BW101">
        <v>8</v>
      </c>
      <c r="BX101">
        <v>43</v>
      </c>
      <c r="BY101" s="3">
        <f t="shared" si="120"/>
        <v>43</v>
      </c>
      <c r="BZ101" s="3">
        <f t="shared" si="121"/>
        <v>5.375</v>
      </c>
      <c r="CA101" s="13">
        <f t="shared" si="122"/>
        <v>5.0750000000000002</v>
      </c>
      <c r="CB101" s="7">
        <f t="shared" si="123"/>
        <v>8.2082551594746711</v>
      </c>
      <c r="CC101">
        <v>3</v>
      </c>
      <c r="CD101" s="3">
        <f t="shared" si="124"/>
        <v>0.375</v>
      </c>
      <c r="CE101" s="7">
        <f t="shared" si="125"/>
        <v>7.5</v>
      </c>
      <c r="CF101">
        <v>4.28</v>
      </c>
      <c r="CG101" s="7">
        <f t="shared" si="126"/>
        <v>2.879999999999999</v>
      </c>
      <c r="CH101">
        <v>1.35</v>
      </c>
      <c r="CI101" s="7">
        <f t="shared" si="127"/>
        <v>2.9999999999999982</v>
      </c>
      <c r="CJ101">
        <v>34</v>
      </c>
      <c r="CK101" s="3">
        <f t="shared" si="128"/>
        <v>4.25</v>
      </c>
      <c r="CL101" s="7">
        <f t="shared" si="129"/>
        <v>4.6875</v>
      </c>
      <c r="CM101">
        <v>0</v>
      </c>
      <c r="CN101" s="3">
        <f t="shared" si="130"/>
        <v>0</v>
      </c>
      <c r="CO101" s="7">
        <f t="shared" si="131"/>
        <v>0</v>
      </c>
    </row>
    <row r="102" spans="1:93" x14ac:dyDescent="0.25">
      <c r="A102" t="s">
        <v>392</v>
      </c>
      <c r="B102" s="7">
        <f t="shared" si="134"/>
        <v>16.525231481481484</v>
      </c>
      <c r="C102">
        <v>216</v>
      </c>
      <c r="D102">
        <v>203.2</v>
      </c>
      <c r="E102" s="3">
        <f t="shared" si="135"/>
        <v>203.66666666666663</v>
      </c>
      <c r="F102" s="3">
        <f t="shared" si="136"/>
        <v>0.94290123456790109</v>
      </c>
      <c r="G102" s="13">
        <f t="shared" si="137"/>
        <v>0.18858024691358022</v>
      </c>
      <c r="H102" s="7">
        <f t="shared" si="138"/>
        <v>1</v>
      </c>
      <c r="I102">
        <v>18</v>
      </c>
      <c r="J102" s="3">
        <f t="shared" si="139"/>
        <v>8.3333333333333329E-2</v>
      </c>
      <c r="K102" s="7">
        <f t="shared" si="140"/>
        <v>1.6666666666666665</v>
      </c>
      <c r="L102">
        <v>3.8</v>
      </c>
      <c r="M102" s="7">
        <f t="shared" si="141"/>
        <v>4.8000000000000007</v>
      </c>
      <c r="N102">
        <v>1.28</v>
      </c>
      <c r="O102" s="7">
        <f t="shared" si="142"/>
        <v>4.3999999999999995</v>
      </c>
      <c r="P102">
        <v>321</v>
      </c>
      <c r="Q102" s="3">
        <f t="shared" si="143"/>
        <v>1.4861111111111112</v>
      </c>
      <c r="R102" s="7">
        <f t="shared" si="144"/>
        <v>1.2326388888888888</v>
      </c>
      <c r="S102">
        <v>37</v>
      </c>
      <c r="T102" s="3">
        <f t="shared" si="145"/>
        <v>0.17129629629629631</v>
      </c>
      <c r="U102" s="7">
        <f t="shared" si="146"/>
        <v>3.425925925925926</v>
      </c>
      <c r="X102" t="s">
        <v>372</v>
      </c>
      <c r="Y102" s="7">
        <f t="shared" si="147"/>
        <v>24.462955618813485</v>
      </c>
      <c r="Z102">
        <v>29</v>
      </c>
      <c r="AA102">
        <v>149</v>
      </c>
      <c r="AB102" s="3">
        <f t="shared" si="148"/>
        <v>149</v>
      </c>
      <c r="AC102" s="3">
        <f t="shared" si="149"/>
        <v>5.1379310344827589</v>
      </c>
      <c r="AD102" s="13">
        <f t="shared" si="150"/>
        <v>5.0275862068965518</v>
      </c>
      <c r="AE102" s="7">
        <f t="shared" si="151"/>
        <v>7.7634728601927936</v>
      </c>
      <c r="AF102">
        <v>8</v>
      </c>
      <c r="AG102" s="3">
        <f t="shared" si="152"/>
        <v>0.27586206896551724</v>
      </c>
      <c r="AH102" s="7">
        <f t="shared" si="153"/>
        <v>5.5172413793103452</v>
      </c>
      <c r="AI102">
        <v>4.59</v>
      </c>
      <c r="AJ102" s="7">
        <f t="shared" si="154"/>
        <v>1.6400000000000006</v>
      </c>
      <c r="AK102">
        <v>1.33</v>
      </c>
      <c r="AL102" s="7">
        <f t="shared" si="155"/>
        <v>3.3999999999999986</v>
      </c>
      <c r="AM102">
        <v>157</v>
      </c>
      <c r="AN102" s="3">
        <f t="shared" si="156"/>
        <v>5.4137931034482758</v>
      </c>
      <c r="AO102" s="7">
        <f t="shared" si="157"/>
        <v>6.1422413793103452</v>
      </c>
      <c r="AP102">
        <v>0</v>
      </c>
      <c r="AQ102" s="3">
        <f t="shared" si="158"/>
        <v>0</v>
      </c>
      <c r="AR102" s="7">
        <f t="shared" si="159"/>
        <v>0</v>
      </c>
      <c r="AW102" t="s">
        <v>459</v>
      </c>
      <c r="AX102" s="7">
        <f t="shared" si="108"/>
        <v>26.264847019771977</v>
      </c>
      <c r="AY102">
        <v>13</v>
      </c>
      <c r="AZ102">
        <v>71</v>
      </c>
      <c r="BA102" s="3">
        <f t="shared" si="109"/>
        <v>71</v>
      </c>
      <c r="BB102" s="3">
        <f t="shared" si="110"/>
        <v>5.4615384615384617</v>
      </c>
      <c r="BC102" s="13">
        <f t="shared" si="111"/>
        <v>5.092307692307692</v>
      </c>
      <c r="BD102" s="7">
        <f t="shared" si="112"/>
        <v>8.3706162505412038</v>
      </c>
      <c r="BE102">
        <v>6</v>
      </c>
      <c r="BF102" s="3">
        <f t="shared" si="113"/>
        <v>0.46153846153846156</v>
      </c>
      <c r="BG102" s="7">
        <f t="shared" si="114"/>
        <v>9.2307692307692317</v>
      </c>
      <c r="BH102">
        <v>4.9400000000000004</v>
      </c>
      <c r="BI102" s="7">
        <f t="shared" si="115"/>
        <v>1</v>
      </c>
      <c r="BJ102">
        <v>1.35</v>
      </c>
      <c r="BK102" s="7">
        <f t="shared" si="116"/>
        <v>2.9999999999999982</v>
      </c>
      <c r="BL102">
        <v>55</v>
      </c>
      <c r="BM102" s="3">
        <f t="shared" si="117"/>
        <v>4.2307692307692308</v>
      </c>
      <c r="BN102" s="7">
        <f t="shared" si="118"/>
        <v>4.6634615384615383</v>
      </c>
      <c r="BO102">
        <v>0</v>
      </c>
      <c r="BP102" s="3">
        <f>BO101/AY101</f>
        <v>0</v>
      </c>
      <c r="BQ102" s="7">
        <f>MAX(0,(MIN(10,(((BP103)/(0.5))*10))))</f>
        <v>0</v>
      </c>
      <c r="BU102" t="s">
        <v>422</v>
      </c>
      <c r="BV102" s="7">
        <f t="shared" si="119"/>
        <v>26.213963775436568</v>
      </c>
      <c r="BW102">
        <v>13</v>
      </c>
      <c r="BX102">
        <v>74</v>
      </c>
      <c r="BY102" s="3">
        <f t="shared" si="120"/>
        <v>74</v>
      </c>
      <c r="BZ102" s="3">
        <f t="shared" si="121"/>
        <v>5.6923076923076925</v>
      </c>
      <c r="CA102" s="13">
        <f t="shared" si="122"/>
        <v>5.1384615384615389</v>
      </c>
      <c r="CB102" s="7">
        <f t="shared" si="123"/>
        <v>8.8035791600519548</v>
      </c>
      <c r="CC102">
        <v>4</v>
      </c>
      <c r="CD102" s="3">
        <f t="shared" si="124"/>
        <v>0.30769230769230771</v>
      </c>
      <c r="CE102" s="7">
        <f t="shared" si="125"/>
        <v>6.1538461538461542</v>
      </c>
      <c r="CF102">
        <v>4.47</v>
      </c>
      <c r="CG102" s="7">
        <f t="shared" si="126"/>
        <v>2.120000000000001</v>
      </c>
      <c r="CH102">
        <v>1.31</v>
      </c>
      <c r="CI102" s="7">
        <f t="shared" si="127"/>
        <v>3.7999999999999989</v>
      </c>
      <c r="CJ102">
        <v>62</v>
      </c>
      <c r="CK102" s="3">
        <f t="shared" si="128"/>
        <v>4.7692307692307692</v>
      </c>
      <c r="CL102" s="7">
        <f t="shared" si="129"/>
        <v>5.3365384615384617</v>
      </c>
      <c r="CM102">
        <v>0</v>
      </c>
      <c r="CN102" s="3">
        <f t="shared" si="130"/>
        <v>0</v>
      </c>
      <c r="CO102" s="7">
        <f t="shared" si="131"/>
        <v>0</v>
      </c>
    </row>
    <row r="103" spans="1:93" x14ac:dyDescent="0.25">
      <c r="A103" t="s">
        <v>391</v>
      </c>
      <c r="B103" s="7">
        <f t="shared" si="134"/>
        <v>16.007058823529409</v>
      </c>
      <c r="C103">
        <v>170</v>
      </c>
      <c r="D103">
        <v>189.2</v>
      </c>
      <c r="E103" s="3">
        <f t="shared" si="135"/>
        <v>189.66666666666663</v>
      </c>
      <c r="F103" s="3">
        <f t="shared" si="136"/>
        <v>1.1156862745098037</v>
      </c>
      <c r="G103" s="13">
        <f t="shared" si="137"/>
        <v>1.0231372549019608</v>
      </c>
      <c r="H103" s="7">
        <f t="shared" si="138"/>
        <v>1</v>
      </c>
      <c r="I103">
        <v>11</v>
      </c>
      <c r="J103" s="3">
        <f t="shared" si="139"/>
        <v>6.4705882352941183E-2</v>
      </c>
      <c r="K103" s="7">
        <f t="shared" si="140"/>
        <v>1.2941176470588236</v>
      </c>
      <c r="L103">
        <v>3.46</v>
      </c>
      <c r="M103" s="7">
        <f t="shared" si="141"/>
        <v>6.16</v>
      </c>
      <c r="N103">
        <v>1.29</v>
      </c>
      <c r="O103" s="7">
        <f t="shared" si="142"/>
        <v>4.1999999999999993</v>
      </c>
      <c r="P103">
        <v>237</v>
      </c>
      <c r="Q103" s="3">
        <f t="shared" si="143"/>
        <v>1.3941176470588235</v>
      </c>
      <c r="R103" s="7">
        <f t="shared" si="144"/>
        <v>1.1176470588235294</v>
      </c>
      <c r="S103">
        <v>19</v>
      </c>
      <c r="T103" s="3">
        <f t="shared" si="145"/>
        <v>0.11176470588235295</v>
      </c>
      <c r="U103" s="7">
        <f t="shared" si="146"/>
        <v>2.2352941176470589</v>
      </c>
      <c r="X103" t="s">
        <v>374</v>
      </c>
      <c r="Y103" s="7">
        <f t="shared" si="147"/>
        <v>24.405305634569991</v>
      </c>
      <c r="Z103">
        <v>31</v>
      </c>
      <c r="AA103">
        <v>167</v>
      </c>
      <c r="AB103" s="3">
        <f t="shared" si="148"/>
        <v>167</v>
      </c>
      <c r="AC103" s="3">
        <f t="shared" si="149"/>
        <v>5.387096774193548</v>
      </c>
      <c r="AD103" s="13">
        <f t="shared" si="150"/>
        <v>5.0774193548387094</v>
      </c>
      <c r="AE103" s="7">
        <f t="shared" si="151"/>
        <v>8.2309507958603163</v>
      </c>
      <c r="AF103">
        <v>7</v>
      </c>
      <c r="AG103" s="3">
        <f t="shared" si="152"/>
        <v>0.22580645161290322</v>
      </c>
      <c r="AH103" s="7">
        <f t="shared" si="153"/>
        <v>4.5161290322580641</v>
      </c>
      <c r="AI103">
        <v>4.53</v>
      </c>
      <c r="AJ103" s="7">
        <f t="shared" si="154"/>
        <v>1.879999999999999</v>
      </c>
      <c r="AK103">
        <v>1.25</v>
      </c>
      <c r="AL103" s="7">
        <f t="shared" si="155"/>
        <v>5</v>
      </c>
      <c r="AM103">
        <v>134</v>
      </c>
      <c r="AN103" s="3">
        <f t="shared" si="156"/>
        <v>4.32258064516129</v>
      </c>
      <c r="AO103" s="7">
        <f t="shared" si="157"/>
        <v>4.7782258064516121</v>
      </c>
      <c r="AP103">
        <v>0</v>
      </c>
      <c r="AQ103" s="3">
        <f t="shared" si="158"/>
        <v>0</v>
      </c>
      <c r="AR103" s="7">
        <f t="shared" si="159"/>
        <v>0</v>
      </c>
      <c r="AW103" t="s">
        <v>345</v>
      </c>
      <c r="AX103" s="7">
        <f t="shared" si="108"/>
        <v>26.236900741534889</v>
      </c>
      <c r="AY103">
        <v>14</v>
      </c>
      <c r="AZ103">
        <v>79.099999999999994</v>
      </c>
      <c r="BA103" s="3">
        <f t="shared" si="109"/>
        <v>79.333333333333314</v>
      </c>
      <c r="BB103" s="3">
        <f t="shared" si="110"/>
        <v>5.6666666666666652</v>
      </c>
      <c r="BC103" s="13">
        <f t="shared" si="111"/>
        <v>5.1333333333333329</v>
      </c>
      <c r="BD103" s="7">
        <f t="shared" si="112"/>
        <v>8.7554721701063123</v>
      </c>
      <c r="BE103">
        <v>2</v>
      </c>
      <c r="BF103" s="3">
        <f t="shared" si="113"/>
        <v>0.14285714285714285</v>
      </c>
      <c r="BG103" s="7">
        <f t="shared" si="114"/>
        <v>2.8571428571428568</v>
      </c>
      <c r="BH103">
        <v>3.86</v>
      </c>
      <c r="BI103" s="7">
        <f t="shared" si="115"/>
        <v>4.5600000000000005</v>
      </c>
      <c r="BJ103">
        <v>1.22</v>
      </c>
      <c r="BK103" s="7">
        <f t="shared" si="116"/>
        <v>5.6000000000000005</v>
      </c>
      <c r="BL103">
        <v>57</v>
      </c>
      <c r="BM103" s="3">
        <f t="shared" si="117"/>
        <v>4.0714285714285712</v>
      </c>
      <c r="BN103" s="7">
        <f t="shared" si="118"/>
        <v>4.4642857142857135</v>
      </c>
      <c r="BO103">
        <v>0</v>
      </c>
      <c r="BP103" s="3">
        <f>BO103/AY103</f>
        <v>0</v>
      </c>
      <c r="BQ103" s="7">
        <f>MAX(0,(MIN(10,(((BP103)/(0.5))*10))))</f>
        <v>0</v>
      </c>
      <c r="BU103" t="s">
        <v>454</v>
      </c>
      <c r="BV103" s="7">
        <f t="shared" si="119"/>
        <v>26.088674411892047</v>
      </c>
      <c r="BW103">
        <v>13</v>
      </c>
      <c r="BX103">
        <v>58</v>
      </c>
      <c r="BY103" s="3">
        <f t="shared" si="120"/>
        <v>58</v>
      </c>
      <c r="BZ103" s="3">
        <f t="shared" si="121"/>
        <v>4.4615384615384617</v>
      </c>
      <c r="CA103" s="13">
        <f t="shared" si="122"/>
        <v>4.092307692307692</v>
      </c>
      <c r="CB103" s="7">
        <f t="shared" si="123"/>
        <v>6.4944436426612784</v>
      </c>
      <c r="CC103">
        <v>4</v>
      </c>
      <c r="CD103" s="3">
        <f t="shared" si="124"/>
        <v>0.30769230769230771</v>
      </c>
      <c r="CE103" s="7">
        <f t="shared" si="125"/>
        <v>6.1538461538461542</v>
      </c>
      <c r="CF103">
        <v>3.85</v>
      </c>
      <c r="CG103" s="7">
        <f t="shared" si="126"/>
        <v>4.5999999999999996</v>
      </c>
      <c r="CH103">
        <v>1.32</v>
      </c>
      <c r="CI103" s="7">
        <f t="shared" si="127"/>
        <v>3.5999999999999988</v>
      </c>
      <c r="CJ103">
        <v>61</v>
      </c>
      <c r="CK103" s="3">
        <f t="shared" si="128"/>
        <v>4.6923076923076925</v>
      </c>
      <c r="CL103" s="7">
        <f t="shared" si="129"/>
        <v>5.2403846153846159</v>
      </c>
      <c r="CM103">
        <v>0</v>
      </c>
      <c r="CN103" s="3">
        <f t="shared" si="130"/>
        <v>0</v>
      </c>
      <c r="CO103" s="7">
        <f t="shared" si="131"/>
        <v>0</v>
      </c>
    </row>
    <row r="104" spans="1:93" x14ac:dyDescent="0.25">
      <c r="A104" t="s">
        <v>395</v>
      </c>
      <c r="B104" s="7">
        <f t="shared" si="134"/>
        <v>14.694835680751176</v>
      </c>
      <c r="C104">
        <v>213</v>
      </c>
      <c r="D104">
        <v>213.1</v>
      </c>
      <c r="E104" s="3">
        <f t="shared" si="135"/>
        <v>213.33333333333331</v>
      </c>
      <c r="F104" s="3">
        <f t="shared" si="136"/>
        <v>1.0015649452269169</v>
      </c>
      <c r="G104" s="13">
        <f t="shared" si="137"/>
        <v>1.0003129890453835</v>
      </c>
      <c r="H104" s="7">
        <f t="shared" si="138"/>
        <v>1</v>
      </c>
      <c r="I104">
        <v>10</v>
      </c>
      <c r="J104" s="3">
        <f t="shared" si="139"/>
        <v>4.6948356807511735E-2</v>
      </c>
      <c r="K104" s="7">
        <f t="shared" si="140"/>
        <v>0.93896713615023475</v>
      </c>
      <c r="L104">
        <v>4.05</v>
      </c>
      <c r="M104" s="7">
        <f t="shared" si="141"/>
        <v>3.8000000000000007</v>
      </c>
      <c r="N104">
        <v>1.29</v>
      </c>
      <c r="O104" s="7">
        <f t="shared" si="142"/>
        <v>4.1999999999999993</v>
      </c>
      <c r="P104">
        <v>229</v>
      </c>
      <c r="Q104" s="3">
        <f t="shared" si="143"/>
        <v>1.0751173708920188</v>
      </c>
      <c r="R104" s="7">
        <f t="shared" si="144"/>
        <v>1</v>
      </c>
      <c r="S104">
        <v>40</v>
      </c>
      <c r="T104" s="3">
        <f t="shared" si="145"/>
        <v>0.18779342723004694</v>
      </c>
      <c r="U104" s="7">
        <f t="shared" si="146"/>
        <v>3.755868544600939</v>
      </c>
      <c r="X104" t="s">
        <v>433</v>
      </c>
      <c r="Y104" s="7">
        <f t="shared" si="147"/>
        <v>24.084072246240861</v>
      </c>
      <c r="Z104">
        <v>23</v>
      </c>
      <c r="AA104">
        <v>115.2</v>
      </c>
      <c r="AB104" s="3">
        <f t="shared" si="148"/>
        <v>115.66666666666667</v>
      </c>
      <c r="AC104" s="3">
        <f t="shared" si="149"/>
        <v>5.0289855072463769</v>
      </c>
      <c r="AD104" s="13">
        <f t="shared" si="150"/>
        <v>5.005797101449275</v>
      </c>
      <c r="AE104" s="7">
        <f t="shared" si="151"/>
        <v>7.5590722462408575</v>
      </c>
      <c r="AF104">
        <v>9</v>
      </c>
      <c r="AG104" s="3">
        <f t="shared" si="152"/>
        <v>0.39130434782608697</v>
      </c>
      <c r="AH104" s="7">
        <f t="shared" si="153"/>
        <v>7.8260869565217392</v>
      </c>
      <c r="AI104">
        <v>4.75</v>
      </c>
      <c r="AJ104" s="7">
        <f t="shared" si="154"/>
        <v>1</v>
      </c>
      <c r="AK104">
        <v>1.38</v>
      </c>
      <c r="AL104" s="7">
        <f t="shared" si="155"/>
        <v>2.4000000000000021</v>
      </c>
      <c r="AM104">
        <v>109</v>
      </c>
      <c r="AN104" s="3">
        <f t="shared" si="156"/>
        <v>4.7391304347826084</v>
      </c>
      <c r="AO104" s="7">
        <f t="shared" si="157"/>
        <v>5.2989130434782608</v>
      </c>
      <c r="AP104">
        <v>0</v>
      </c>
      <c r="AQ104" s="3">
        <f t="shared" si="158"/>
        <v>0</v>
      </c>
      <c r="AR104" s="7">
        <f t="shared" si="159"/>
        <v>0</v>
      </c>
      <c r="AW104" t="s">
        <v>509</v>
      </c>
      <c r="AX104" s="7">
        <f t="shared" si="108"/>
        <v>26.208333333333332</v>
      </c>
      <c r="AY104">
        <v>27</v>
      </c>
      <c r="AZ104">
        <v>35</v>
      </c>
      <c r="BA104" s="3">
        <f t="shared" si="109"/>
        <v>35</v>
      </c>
      <c r="BB104" s="3">
        <f t="shared" si="110"/>
        <v>1.2962962962962963</v>
      </c>
      <c r="BC104" s="13">
        <f t="shared" si="111"/>
        <v>1.0592592592592593</v>
      </c>
      <c r="BD104" s="7">
        <f t="shared" si="112"/>
        <v>1</v>
      </c>
      <c r="BE104">
        <v>0</v>
      </c>
      <c r="BF104" s="3">
        <f t="shared" si="113"/>
        <v>0</v>
      </c>
      <c r="BG104" s="7">
        <f t="shared" si="114"/>
        <v>0</v>
      </c>
      <c r="BH104">
        <v>2.06</v>
      </c>
      <c r="BI104" s="7">
        <f t="shared" si="115"/>
        <v>10</v>
      </c>
      <c r="BJ104">
        <v>0.83</v>
      </c>
      <c r="BK104" s="7">
        <f t="shared" si="116"/>
        <v>10</v>
      </c>
      <c r="BL104">
        <v>46</v>
      </c>
      <c r="BM104" s="3">
        <f t="shared" si="117"/>
        <v>1.7037037037037037</v>
      </c>
      <c r="BN104" s="7">
        <f t="shared" si="118"/>
        <v>1.5046296296296298</v>
      </c>
      <c r="BO104">
        <v>5</v>
      </c>
      <c r="BP104" s="3">
        <f>BO104/AY104</f>
        <v>0.18518518518518517</v>
      </c>
      <c r="BQ104" s="7">
        <f>MAX(0,(MIN(10,(((BP104)/(0.5))*10))))</f>
        <v>3.7037037037037033</v>
      </c>
      <c r="BU104" t="s">
        <v>334</v>
      </c>
      <c r="BV104" s="7">
        <f t="shared" si="119"/>
        <v>25.653111766282493</v>
      </c>
      <c r="BW104">
        <v>14</v>
      </c>
      <c r="BX104">
        <v>81</v>
      </c>
      <c r="BY104" s="3">
        <f t="shared" si="120"/>
        <v>81</v>
      </c>
      <c r="BZ104" s="3">
        <f t="shared" si="121"/>
        <v>5.7857142857142856</v>
      </c>
      <c r="CA104" s="13">
        <f t="shared" si="122"/>
        <v>5.1571428571428575</v>
      </c>
      <c r="CB104" s="7">
        <f t="shared" si="123"/>
        <v>8.9788260519967835</v>
      </c>
      <c r="CC104">
        <v>4</v>
      </c>
      <c r="CD104" s="3">
        <f t="shared" si="124"/>
        <v>0.2857142857142857</v>
      </c>
      <c r="CE104" s="7">
        <f t="shared" si="125"/>
        <v>5.7142857142857135</v>
      </c>
      <c r="CF104">
        <v>4.46</v>
      </c>
      <c r="CG104" s="7">
        <f t="shared" si="126"/>
        <v>2.16</v>
      </c>
      <c r="CH104">
        <v>1.31</v>
      </c>
      <c r="CI104" s="7">
        <f t="shared" si="127"/>
        <v>3.7999999999999989</v>
      </c>
      <c r="CJ104">
        <v>63</v>
      </c>
      <c r="CK104" s="3">
        <f t="shared" si="128"/>
        <v>4.5</v>
      </c>
      <c r="CL104" s="7">
        <f t="shared" si="129"/>
        <v>5</v>
      </c>
      <c r="CM104">
        <v>0</v>
      </c>
      <c r="CN104" s="3">
        <f t="shared" si="130"/>
        <v>0</v>
      </c>
      <c r="CO104" s="7">
        <f t="shared" si="131"/>
        <v>0</v>
      </c>
    </row>
    <row r="105" spans="1:93" x14ac:dyDescent="0.25">
      <c r="X105" t="s">
        <v>391</v>
      </c>
      <c r="Y105" s="7">
        <f t="shared" si="147"/>
        <v>23.91549295774648</v>
      </c>
      <c r="Z105">
        <v>71</v>
      </c>
      <c r="AA105">
        <v>74.099999999999994</v>
      </c>
      <c r="AB105" s="3">
        <f t="shared" si="148"/>
        <v>74.333333333333314</v>
      </c>
      <c r="AC105" s="3">
        <f t="shared" si="149"/>
        <v>1.0469483568075115</v>
      </c>
      <c r="AD105" s="13">
        <f t="shared" si="150"/>
        <v>1.0093896713615023</v>
      </c>
      <c r="AE105" s="7">
        <f t="shared" si="151"/>
        <v>1</v>
      </c>
      <c r="AF105">
        <v>5</v>
      </c>
      <c r="AG105" s="3">
        <f t="shared" si="152"/>
        <v>7.0422535211267609E-2</v>
      </c>
      <c r="AH105" s="7">
        <f t="shared" si="153"/>
        <v>1.4084507042253522</v>
      </c>
      <c r="AI105">
        <v>2.42</v>
      </c>
      <c r="AJ105" s="7">
        <f t="shared" si="154"/>
        <v>10</v>
      </c>
      <c r="AK105">
        <v>1.2</v>
      </c>
      <c r="AL105" s="7">
        <f t="shared" si="155"/>
        <v>6.0000000000000009</v>
      </c>
      <c r="AM105">
        <v>91</v>
      </c>
      <c r="AN105" s="3">
        <f t="shared" si="156"/>
        <v>1.2816901408450705</v>
      </c>
      <c r="AO105" s="7">
        <f t="shared" si="157"/>
        <v>1</v>
      </c>
      <c r="AP105">
        <v>16</v>
      </c>
      <c r="AQ105" s="3">
        <f t="shared" si="158"/>
        <v>0.22535211267605634</v>
      </c>
      <c r="AR105" s="7">
        <f t="shared" si="159"/>
        <v>4.507042253521127</v>
      </c>
      <c r="AW105" t="s">
        <v>721</v>
      </c>
      <c r="AX105" s="7">
        <f t="shared" si="108"/>
        <v>26.2</v>
      </c>
      <c r="AY105">
        <v>32</v>
      </c>
      <c r="AZ105">
        <v>30.2</v>
      </c>
      <c r="BA105" s="3">
        <f t="shared" si="109"/>
        <v>30.666666666666664</v>
      </c>
      <c r="BB105" s="3">
        <f t="shared" si="110"/>
        <v>0.95833333333333326</v>
      </c>
      <c r="BC105" s="13">
        <f t="shared" si="111"/>
        <v>0.19166666666666665</v>
      </c>
      <c r="BD105" s="7">
        <f t="shared" si="112"/>
        <v>1</v>
      </c>
      <c r="BE105">
        <v>3</v>
      </c>
      <c r="BF105" s="3">
        <f t="shared" si="113"/>
        <v>9.375E-2</v>
      </c>
      <c r="BG105" s="7">
        <f t="shared" si="114"/>
        <v>1.875</v>
      </c>
      <c r="BH105">
        <v>1.76</v>
      </c>
      <c r="BI105" s="7">
        <f t="shared" si="115"/>
        <v>10</v>
      </c>
      <c r="BJ105">
        <v>1.04</v>
      </c>
      <c r="BK105" s="7">
        <f t="shared" si="116"/>
        <v>9.1999999999999993</v>
      </c>
      <c r="BL105">
        <v>31</v>
      </c>
      <c r="BM105" s="3">
        <f t="shared" si="117"/>
        <v>0.96875</v>
      </c>
      <c r="BN105" s="7">
        <f t="shared" si="118"/>
        <v>1</v>
      </c>
      <c r="BO105">
        <v>5</v>
      </c>
      <c r="BP105" s="3">
        <f>BO105/AY105</f>
        <v>0.15625</v>
      </c>
      <c r="BQ105" s="7">
        <f>MAX(0,(MIN(10,(((BP105)/(0.5))*10))))</f>
        <v>3.125</v>
      </c>
      <c r="BU105" t="s">
        <v>505</v>
      </c>
      <c r="BV105" s="7">
        <f t="shared" si="119"/>
        <v>25.535569887429645</v>
      </c>
      <c r="BW105">
        <v>8</v>
      </c>
      <c r="BX105">
        <v>46</v>
      </c>
      <c r="BY105" s="3">
        <f t="shared" si="120"/>
        <v>46</v>
      </c>
      <c r="BZ105" s="3">
        <f t="shared" si="121"/>
        <v>5.75</v>
      </c>
      <c r="CA105" s="13">
        <f t="shared" si="122"/>
        <v>5.15</v>
      </c>
      <c r="CB105" s="7">
        <f t="shared" si="123"/>
        <v>8.9118198874296439</v>
      </c>
      <c r="CC105">
        <v>3</v>
      </c>
      <c r="CD105" s="3">
        <f t="shared" si="124"/>
        <v>0.375</v>
      </c>
      <c r="CE105" s="7">
        <f t="shared" si="125"/>
        <v>7.5</v>
      </c>
      <c r="CF105">
        <v>4.53</v>
      </c>
      <c r="CG105" s="7">
        <f t="shared" si="126"/>
        <v>1.879999999999999</v>
      </c>
      <c r="CH105">
        <v>1.38</v>
      </c>
      <c r="CI105" s="7">
        <f t="shared" si="127"/>
        <v>2.4000000000000021</v>
      </c>
      <c r="CJ105">
        <v>35</v>
      </c>
      <c r="CK105" s="3">
        <f t="shared" si="128"/>
        <v>4.375</v>
      </c>
      <c r="CL105" s="7">
        <f t="shared" si="129"/>
        <v>4.84375</v>
      </c>
      <c r="CM105">
        <v>0</v>
      </c>
      <c r="CN105" s="3">
        <f t="shared" si="130"/>
        <v>0</v>
      </c>
      <c r="CO105" s="7">
        <f t="shared" si="131"/>
        <v>0</v>
      </c>
    </row>
    <row r="106" spans="1:93" x14ac:dyDescent="0.25">
      <c r="X106" t="s">
        <v>364</v>
      </c>
      <c r="Y106" s="7">
        <f t="shared" si="147"/>
        <v>23.692265255070133</v>
      </c>
      <c r="Z106">
        <v>21</v>
      </c>
      <c r="AA106">
        <v>117</v>
      </c>
      <c r="AB106" s="3">
        <f t="shared" si="148"/>
        <v>117</v>
      </c>
      <c r="AC106" s="3">
        <f t="shared" si="149"/>
        <v>5.5714285714285712</v>
      </c>
      <c r="AD106" s="13">
        <f t="shared" si="150"/>
        <v>5.1142857142857139</v>
      </c>
      <c r="AE106" s="7">
        <f t="shared" si="151"/>
        <v>8.5767890645939424</v>
      </c>
      <c r="AF106">
        <v>5</v>
      </c>
      <c r="AG106" s="3">
        <f t="shared" si="152"/>
        <v>0.23809523809523808</v>
      </c>
      <c r="AH106" s="7">
        <f t="shared" si="153"/>
        <v>4.7619047619047619</v>
      </c>
      <c r="AI106">
        <v>5.46</v>
      </c>
      <c r="AJ106" s="7">
        <f t="shared" si="154"/>
        <v>1</v>
      </c>
      <c r="AK106">
        <v>1.26</v>
      </c>
      <c r="AL106" s="7">
        <f t="shared" si="155"/>
        <v>4.8</v>
      </c>
      <c r="AM106">
        <v>87</v>
      </c>
      <c r="AN106" s="3">
        <f t="shared" si="156"/>
        <v>4.1428571428571432</v>
      </c>
      <c r="AO106" s="7">
        <f t="shared" si="157"/>
        <v>4.5535714285714288</v>
      </c>
      <c r="AP106">
        <v>0</v>
      </c>
      <c r="AQ106" s="3">
        <f t="shared" si="158"/>
        <v>0</v>
      </c>
      <c r="AR106" s="7">
        <f t="shared" si="159"/>
        <v>0</v>
      </c>
      <c r="AW106" t="s">
        <v>417</v>
      </c>
      <c r="AX106" s="7">
        <f t="shared" si="108"/>
        <v>26.102553381577764</v>
      </c>
      <c r="AY106">
        <v>14</v>
      </c>
      <c r="AZ106">
        <v>74.099999999999994</v>
      </c>
      <c r="BA106" s="3">
        <f t="shared" si="109"/>
        <v>74.333333333333314</v>
      </c>
      <c r="BB106" s="3">
        <f t="shared" si="110"/>
        <v>5.3095238095238084</v>
      </c>
      <c r="BC106" s="13">
        <f t="shared" si="111"/>
        <v>5.0619047619047617</v>
      </c>
      <c r="BD106" s="7">
        <f t="shared" si="112"/>
        <v>8.0854105244349128</v>
      </c>
      <c r="BE106">
        <v>6</v>
      </c>
      <c r="BF106" s="3">
        <f t="shared" si="113"/>
        <v>0.42857142857142855</v>
      </c>
      <c r="BG106" s="7">
        <f t="shared" si="114"/>
        <v>8.5714285714285712</v>
      </c>
      <c r="BH106">
        <v>4.3600000000000003</v>
      </c>
      <c r="BI106" s="7">
        <f t="shared" si="115"/>
        <v>2.5599999999999987</v>
      </c>
      <c r="BJ106">
        <v>1.37</v>
      </c>
      <c r="BK106" s="7">
        <f t="shared" si="116"/>
        <v>2.5999999999999979</v>
      </c>
      <c r="BL106">
        <v>55</v>
      </c>
      <c r="BM106" s="3">
        <f t="shared" si="117"/>
        <v>3.9285714285714284</v>
      </c>
      <c r="BN106" s="7">
        <f t="shared" si="118"/>
        <v>4.2857142857142856</v>
      </c>
      <c r="BO106">
        <v>0</v>
      </c>
      <c r="BP106" s="3">
        <f>BO105/AY105</f>
        <v>0.15625</v>
      </c>
      <c r="BQ106" s="7">
        <f>MAX(0,(MIN(10,(((BP107)/(0.5))*10))))</f>
        <v>0</v>
      </c>
      <c r="BU106" t="s">
        <v>470</v>
      </c>
      <c r="BV106" s="7">
        <f t="shared" si="119"/>
        <v>25.5047520771911</v>
      </c>
      <c r="BW106">
        <v>14</v>
      </c>
      <c r="BX106">
        <v>75</v>
      </c>
      <c r="BY106" s="3">
        <f t="shared" si="120"/>
        <v>75</v>
      </c>
      <c r="BZ106" s="3">
        <f t="shared" si="121"/>
        <v>5.3571428571428568</v>
      </c>
      <c r="CA106" s="13">
        <f t="shared" si="122"/>
        <v>5.0714285714285712</v>
      </c>
      <c r="CB106" s="7">
        <f t="shared" si="123"/>
        <v>8.1747520771911013</v>
      </c>
      <c r="CC106">
        <v>4</v>
      </c>
      <c r="CD106" s="3">
        <f t="shared" si="124"/>
        <v>0.2857142857142857</v>
      </c>
      <c r="CE106" s="7">
        <f t="shared" si="125"/>
        <v>5.7142857142857135</v>
      </c>
      <c r="CF106">
        <v>4.33</v>
      </c>
      <c r="CG106" s="7">
        <f t="shared" si="126"/>
        <v>2.6799999999999997</v>
      </c>
      <c r="CH106">
        <v>1.33</v>
      </c>
      <c r="CI106" s="7">
        <f t="shared" si="127"/>
        <v>3.3999999999999986</v>
      </c>
      <c r="CJ106">
        <v>69</v>
      </c>
      <c r="CK106" s="3">
        <f t="shared" si="128"/>
        <v>4.9285714285714288</v>
      </c>
      <c r="CL106" s="7">
        <f t="shared" si="129"/>
        <v>5.5357142857142865</v>
      </c>
      <c r="CM106">
        <v>0</v>
      </c>
      <c r="CN106" s="3">
        <f t="shared" si="130"/>
        <v>0</v>
      </c>
      <c r="CO106" s="7">
        <f t="shared" si="131"/>
        <v>0</v>
      </c>
    </row>
    <row r="107" spans="1:93" x14ac:dyDescent="0.25">
      <c r="X107" t="s">
        <v>427</v>
      </c>
      <c r="Y107" s="7">
        <f t="shared" si="147"/>
        <v>23.415414117519102</v>
      </c>
      <c r="Z107">
        <v>23</v>
      </c>
      <c r="AA107">
        <v>120.2</v>
      </c>
      <c r="AB107" s="3">
        <f t="shared" si="148"/>
        <v>120.66666666666667</v>
      </c>
      <c r="AC107" s="3">
        <f t="shared" si="149"/>
        <v>5.2463768115942031</v>
      </c>
      <c r="AD107" s="13">
        <f t="shared" si="150"/>
        <v>5.0492753623188404</v>
      </c>
      <c r="AE107" s="7">
        <f t="shared" si="151"/>
        <v>7.9669358566495365</v>
      </c>
      <c r="AF107">
        <v>7</v>
      </c>
      <c r="AG107" s="3">
        <f t="shared" si="152"/>
        <v>0.30434782608695654</v>
      </c>
      <c r="AH107" s="7">
        <f t="shared" si="153"/>
        <v>6.0869565217391308</v>
      </c>
      <c r="AI107">
        <v>4.33</v>
      </c>
      <c r="AJ107" s="7">
        <f t="shared" si="154"/>
        <v>2.6799999999999997</v>
      </c>
      <c r="AK107">
        <v>1.42</v>
      </c>
      <c r="AL107" s="7">
        <f t="shared" si="155"/>
        <v>1.6000000000000014</v>
      </c>
      <c r="AM107">
        <v>105</v>
      </c>
      <c r="AN107" s="3">
        <f t="shared" si="156"/>
        <v>4.5652173913043477</v>
      </c>
      <c r="AO107" s="7">
        <f t="shared" si="157"/>
        <v>5.0815217391304346</v>
      </c>
      <c r="AP107">
        <v>0</v>
      </c>
      <c r="AQ107" s="3">
        <f t="shared" si="158"/>
        <v>0</v>
      </c>
      <c r="AR107" s="7">
        <f t="shared" si="159"/>
        <v>0</v>
      </c>
      <c r="AW107" t="s">
        <v>359</v>
      </c>
      <c r="AX107" s="7">
        <f t="shared" si="108"/>
        <v>31.487198795575903</v>
      </c>
      <c r="AY107">
        <v>13</v>
      </c>
      <c r="AZ107">
        <v>68</v>
      </c>
      <c r="BA107" s="3">
        <f t="shared" si="109"/>
        <v>68</v>
      </c>
      <c r="BB107" s="3">
        <f t="shared" si="110"/>
        <v>5.2307692307692308</v>
      </c>
      <c r="BC107" s="13">
        <f t="shared" si="111"/>
        <v>5.046153846153846</v>
      </c>
      <c r="BD107" s="7">
        <f t="shared" si="112"/>
        <v>7.9376533410304519</v>
      </c>
      <c r="BE107">
        <v>3</v>
      </c>
      <c r="BF107" s="3">
        <f t="shared" si="113"/>
        <v>0.23076923076923078</v>
      </c>
      <c r="BG107" s="7">
        <f t="shared" si="114"/>
        <v>4.6153846153846159</v>
      </c>
      <c r="BH107">
        <v>4.37</v>
      </c>
      <c r="BI107" s="7">
        <f t="shared" si="115"/>
        <v>2.5199999999999996</v>
      </c>
      <c r="BJ107">
        <v>1.19</v>
      </c>
      <c r="BK107" s="7">
        <f t="shared" si="116"/>
        <v>6.2000000000000011</v>
      </c>
      <c r="BL107">
        <v>56</v>
      </c>
      <c r="BM107" s="3">
        <f t="shared" si="117"/>
        <v>4.3076923076923075</v>
      </c>
      <c r="BN107" s="7">
        <f t="shared" si="118"/>
        <v>4.7596153846153841</v>
      </c>
      <c r="BO107">
        <v>0</v>
      </c>
      <c r="BP107" s="3">
        <f>BO106/AY106</f>
        <v>0</v>
      </c>
      <c r="BQ107" s="7">
        <f>MAX(0,(MIN(10,(((BP108)/(0.5))*10))))</f>
        <v>5.4545454545454541</v>
      </c>
      <c r="BU107" t="s">
        <v>365</v>
      </c>
      <c r="BV107" s="7">
        <f t="shared" si="119"/>
        <v>25.428658536585367</v>
      </c>
      <c r="BW107">
        <v>14</v>
      </c>
      <c r="BX107">
        <v>79</v>
      </c>
      <c r="BY107" s="3">
        <f t="shared" si="120"/>
        <v>79</v>
      </c>
      <c r="BZ107" s="3">
        <f t="shared" si="121"/>
        <v>5.6428571428571432</v>
      </c>
      <c r="CA107" s="13">
        <f t="shared" si="122"/>
        <v>5.128571428571429</v>
      </c>
      <c r="CB107" s="7">
        <f t="shared" si="123"/>
        <v>8.7108013937282234</v>
      </c>
      <c r="CC107">
        <v>4</v>
      </c>
      <c r="CD107" s="3">
        <f t="shared" si="124"/>
        <v>0.2857142857142857</v>
      </c>
      <c r="CE107" s="7">
        <f t="shared" si="125"/>
        <v>5.7142857142857135</v>
      </c>
      <c r="CF107">
        <v>4.7</v>
      </c>
      <c r="CG107" s="7">
        <f t="shared" si="126"/>
        <v>1.1999999999999993</v>
      </c>
      <c r="CH107">
        <v>1.3</v>
      </c>
      <c r="CI107" s="7">
        <f t="shared" si="127"/>
        <v>3.9999999999999991</v>
      </c>
      <c r="CJ107">
        <v>72</v>
      </c>
      <c r="CK107" s="3">
        <f t="shared" si="128"/>
        <v>5.1428571428571432</v>
      </c>
      <c r="CL107" s="7">
        <f t="shared" si="129"/>
        <v>5.8035714285714288</v>
      </c>
      <c r="CM107">
        <v>0</v>
      </c>
      <c r="CN107" s="3">
        <f t="shared" si="130"/>
        <v>0</v>
      </c>
      <c r="CO107" s="7">
        <f t="shared" si="131"/>
        <v>0</v>
      </c>
    </row>
    <row r="108" spans="1:93" x14ac:dyDescent="0.25">
      <c r="X108" t="s">
        <v>356</v>
      </c>
      <c r="Y108" s="7">
        <f t="shared" si="147"/>
        <v>22.590481415014821</v>
      </c>
      <c r="Z108">
        <v>23</v>
      </c>
      <c r="AA108">
        <v>100.2</v>
      </c>
      <c r="AB108" s="3">
        <f t="shared" si="148"/>
        <v>100.66666666666667</v>
      </c>
      <c r="AC108" s="3">
        <f t="shared" si="149"/>
        <v>4.3768115942028984</v>
      </c>
      <c r="AD108" s="13">
        <f t="shared" si="150"/>
        <v>4.0753623188405799</v>
      </c>
      <c r="AE108" s="7">
        <f t="shared" si="151"/>
        <v>6.3354814150148187</v>
      </c>
      <c r="AF108">
        <v>6</v>
      </c>
      <c r="AG108" s="3">
        <f t="shared" si="152"/>
        <v>0.2608695652173913</v>
      </c>
      <c r="AH108" s="7">
        <f t="shared" si="153"/>
        <v>5.2173913043478262</v>
      </c>
      <c r="AI108">
        <v>4.38</v>
      </c>
      <c r="AJ108" s="7">
        <f t="shared" si="154"/>
        <v>2.4800000000000004</v>
      </c>
      <c r="AK108">
        <v>1.28</v>
      </c>
      <c r="AL108" s="7">
        <f t="shared" si="155"/>
        <v>4.3999999999999995</v>
      </c>
      <c r="AM108">
        <v>88</v>
      </c>
      <c r="AN108" s="3">
        <f t="shared" si="156"/>
        <v>3.8260869565217392</v>
      </c>
      <c r="AO108" s="7">
        <f t="shared" si="157"/>
        <v>4.1576086956521738</v>
      </c>
      <c r="AP108">
        <v>0</v>
      </c>
      <c r="AQ108" s="3">
        <f t="shared" si="158"/>
        <v>0</v>
      </c>
      <c r="AR108" s="7">
        <f t="shared" si="159"/>
        <v>0</v>
      </c>
      <c r="AW108" t="s">
        <v>498</v>
      </c>
      <c r="AX108" s="7">
        <f t="shared" si="108"/>
        <v>25.616804821195068</v>
      </c>
      <c r="AY108">
        <v>22</v>
      </c>
      <c r="AZ108">
        <v>47.1</v>
      </c>
      <c r="BA108" s="3">
        <f t="shared" si="109"/>
        <v>47.333333333333336</v>
      </c>
      <c r="BB108" s="3">
        <f t="shared" si="110"/>
        <v>2.1515151515151518</v>
      </c>
      <c r="BC108" s="13">
        <f t="shared" si="111"/>
        <v>2.0303030303030303</v>
      </c>
      <c r="BD108" s="7">
        <f t="shared" si="112"/>
        <v>2.1604411848314293</v>
      </c>
      <c r="BE108">
        <v>4</v>
      </c>
      <c r="BF108" s="3">
        <f t="shared" si="113"/>
        <v>0.18181818181818182</v>
      </c>
      <c r="BG108" s="7">
        <f t="shared" si="114"/>
        <v>3.6363636363636367</v>
      </c>
      <c r="BH108">
        <v>3.42</v>
      </c>
      <c r="BI108" s="7">
        <f t="shared" si="115"/>
        <v>6.32</v>
      </c>
      <c r="BJ108">
        <v>1.2</v>
      </c>
      <c r="BK108" s="7">
        <f t="shared" si="116"/>
        <v>6.0000000000000009</v>
      </c>
      <c r="BL108">
        <v>47</v>
      </c>
      <c r="BM108" s="3">
        <f t="shared" si="117"/>
        <v>2.1363636363636362</v>
      </c>
      <c r="BN108" s="7">
        <f t="shared" si="118"/>
        <v>2.0454545454545454</v>
      </c>
      <c r="BO108">
        <v>6</v>
      </c>
      <c r="BP108" s="3">
        <f>BO108/AY108</f>
        <v>0.27272727272727271</v>
      </c>
      <c r="BQ108" s="7">
        <f>MAX(0,(MIN(10,(((BP108)/(0.5))*10))))</f>
        <v>5.4545454545454541</v>
      </c>
      <c r="BU108" t="s">
        <v>451</v>
      </c>
      <c r="BV108" s="7">
        <f t="shared" si="119"/>
        <v>25.408570981863662</v>
      </c>
      <c r="BW108">
        <v>15</v>
      </c>
      <c r="BX108">
        <v>82</v>
      </c>
      <c r="BY108" s="3">
        <f t="shared" si="120"/>
        <v>82</v>
      </c>
      <c r="BZ108" s="3">
        <f t="shared" si="121"/>
        <v>5.4666666666666668</v>
      </c>
      <c r="CA108" s="13">
        <f t="shared" si="122"/>
        <v>5.0933333333333337</v>
      </c>
      <c r="CB108" s="7">
        <f t="shared" si="123"/>
        <v>8.3802376485303327</v>
      </c>
      <c r="CC108">
        <v>4</v>
      </c>
      <c r="CD108" s="3">
        <f t="shared" si="124"/>
        <v>0.26666666666666666</v>
      </c>
      <c r="CE108" s="7">
        <f t="shared" si="125"/>
        <v>5.333333333333333</v>
      </c>
      <c r="CF108">
        <v>4.07</v>
      </c>
      <c r="CG108" s="7">
        <f t="shared" si="126"/>
        <v>3.7199999999999989</v>
      </c>
      <c r="CH108">
        <v>1.32</v>
      </c>
      <c r="CI108" s="7">
        <f t="shared" si="127"/>
        <v>3.5999999999999988</v>
      </c>
      <c r="CJ108">
        <v>60</v>
      </c>
      <c r="CK108" s="3">
        <f t="shared" si="128"/>
        <v>4</v>
      </c>
      <c r="CL108" s="7">
        <f t="shared" si="129"/>
        <v>4.375</v>
      </c>
      <c r="CM108">
        <v>0</v>
      </c>
      <c r="CN108" s="3">
        <f t="shared" si="130"/>
        <v>0</v>
      </c>
      <c r="CO108" s="7">
        <f t="shared" si="131"/>
        <v>0</v>
      </c>
    </row>
    <row r="109" spans="1:93" x14ac:dyDescent="0.25">
      <c r="X109" t="s">
        <v>443</v>
      </c>
      <c r="Y109" s="7">
        <f t="shared" si="147"/>
        <v>22.449014084507041</v>
      </c>
      <c r="Z109">
        <v>71</v>
      </c>
      <c r="AA109">
        <v>73.2</v>
      </c>
      <c r="AB109" s="3">
        <f t="shared" si="148"/>
        <v>73.666666666666671</v>
      </c>
      <c r="AC109" s="3">
        <f t="shared" si="149"/>
        <v>1.0375586854460095</v>
      </c>
      <c r="AD109" s="13">
        <f t="shared" si="150"/>
        <v>1.0075117370892019</v>
      </c>
      <c r="AE109" s="7">
        <f t="shared" si="151"/>
        <v>1</v>
      </c>
      <c r="AF109">
        <v>7</v>
      </c>
      <c r="AG109" s="3">
        <f t="shared" si="152"/>
        <v>9.8591549295774641E-2</v>
      </c>
      <c r="AH109" s="7">
        <f t="shared" si="153"/>
        <v>1.9718309859154928</v>
      </c>
      <c r="AI109">
        <v>3.18</v>
      </c>
      <c r="AJ109" s="7">
        <f t="shared" si="154"/>
        <v>7.2799999999999994</v>
      </c>
      <c r="AK109">
        <v>1.25</v>
      </c>
      <c r="AL109" s="7">
        <f t="shared" si="155"/>
        <v>5</v>
      </c>
      <c r="AM109">
        <v>67</v>
      </c>
      <c r="AN109" s="3">
        <f t="shared" si="156"/>
        <v>0.94366197183098588</v>
      </c>
      <c r="AO109" s="7">
        <f t="shared" si="157"/>
        <v>1</v>
      </c>
      <c r="AP109">
        <v>22</v>
      </c>
      <c r="AQ109" s="3">
        <f t="shared" si="158"/>
        <v>0.30985915492957744</v>
      </c>
      <c r="AR109" s="7">
        <f t="shared" si="159"/>
        <v>6.197183098591549</v>
      </c>
      <c r="AW109" t="s">
        <v>366</v>
      </c>
      <c r="AX109" s="7">
        <f t="shared" si="108"/>
        <v>25.578414634146341</v>
      </c>
      <c r="AY109">
        <v>15</v>
      </c>
      <c r="AZ109">
        <v>80</v>
      </c>
      <c r="BA109" s="3">
        <f t="shared" si="109"/>
        <v>80</v>
      </c>
      <c r="BB109" s="3">
        <f t="shared" si="110"/>
        <v>5.333333333333333</v>
      </c>
      <c r="BC109" s="13">
        <f t="shared" si="111"/>
        <v>5.0666666666666664</v>
      </c>
      <c r="BD109" s="7">
        <f t="shared" si="112"/>
        <v>8.1300813008130071</v>
      </c>
      <c r="BE109">
        <v>2</v>
      </c>
      <c r="BF109" s="3">
        <f t="shared" si="113"/>
        <v>0.13333333333333333</v>
      </c>
      <c r="BG109" s="7">
        <f t="shared" si="114"/>
        <v>2.6666666666666665</v>
      </c>
      <c r="BH109">
        <v>3.94</v>
      </c>
      <c r="BI109" s="7">
        <f t="shared" si="115"/>
        <v>4.24</v>
      </c>
      <c r="BJ109">
        <v>1.2</v>
      </c>
      <c r="BK109" s="7">
        <f t="shared" si="116"/>
        <v>6.0000000000000009</v>
      </c>
      <c r="BL109">
        <v>62</v>
      </c>
      <c r="BM109" s="3">
        <f t="shared" si="117"/>
        <v>4.1333333333333337</v>
      </c>
      <c r="BN109" s="7">
        <f t="shared" si="118"/>
        <v>4.541666666666667</v>
      </c>
      <c r="BO109">
        <v>0</v>
      </c>
      <c r="BP109" s="3">
        <f>BO109/AY109</f>
        <v>0</v>
      </c>
      <c r="BQ109" s="7">
        <f>MAX(0,(MIN(10,(((BP109)/(0.5))*10))))</f>
        <v>0</v>
      </c>
      <c r="BU109" t="s">
        <v>434</v>
      </c>
      <c r="BV109" s="7">
        <f t="shared" si="119"/>
        <v>25.377075929809067</v>
      </c>
      <c r="BW109">
        <v>17</v>
      </c>
      <c r="BX109">
        <v>94</v>
      </c>
      <c r="BY109" s="3">
        <f t="shared" si="120"/>
        <v>94</v>
      </c>
      <c r="BZ109" s="3">
        <f t="shared" si="121"/>
        <v>5.5294117647058822</v>
      </c>
      <c r="CA109" s="13">
        <f t="shared" si="122"/>
        <v>5.1058823529411761</v>
      </c>
      <c r="CB109" s="7">
        <f t="shared" si="123"/>
        <v>8.4979582827502469</v>
      </c>
      <c r="CC109">
        <v>5</v>
      </c>
      <c r="CD109" s="3">
        <f t="shared" si="124"/>
        <v>0.29411764705882354</v>
      </c>
      <c r="CE109" s="7">
        <f t="shared" si="125"/>
        <v>5.882352941176471</v>
      </c>
      <c r="CF109">
        <v>4.21</v>
      </c>
      <c r="CG109" s="7">
        <f t="shared" si="126"/>
        <v>3.16</v>
      </c>
      <c r="CH109">
        <v>1.36</v>
      </c>
      <c r="CI109" s="7">
        <f t="shared" si="127"/>
        <v>2.799999999999998</v>
      </c>
      <c r="CJ109">
        <v>77</v>
      </c>
      <c r="CK109" s="3">
        <f t="shared" si="128"/>
        <v>4.5294117647058822</v>
      </c>
      <c r="CL109" s="7">
        <f t="shared" si="129"/>
        <v>5.0367647058823533</v>
      </c>
      <c r="CM109">
        <v>0</v>
      </c>
      <c r="CN109" s="3">
        <f t="shared" si="130"/>
        <v>0</v>
      </c>
      <c r="CO109" s="7">
        <f t="shared" si="131"/>
        <v>0</v>
      </c>
    </row>
    <row r="110" spans="1:93" x14ac:dyDescent="0.25">
      <c r="X110" t="s">
        <v>375</v>
      </c>
      <c r="Y110" s="7">
        <f t="shared" si="147"/>
        <v>22.176188242651655</v>
      </c>
      <c r="Z110">
        <v>30</v>
      </c>
      <c r="AA110">
        <v>167</v>
      </c>
      <c r="AB110" s="3">
        <f t="shared" si="148"/>
        <v>167</v>
      </c>
      <c r="AC110" s="3">
        <f t="shared" si="149"/>
        <v>5.5666666666666664</v>
      </c>
      <c r="AD110" s="13">
        <f t="shared" si="150"/>
        <v>5.1133333333333333</v>
      </c>
      <c r="AE110" s="7">
        <f t="shared" si="151"/>
        <v>8.5678549093183225</v>
      </c>
      <c r="AF110">
        <v>9</v>
      </c>
      <c r="AG110" s="3">
        <f t="shared" si="152"/>
        <v>0.3</v>
      </c>
      <c r="AH110" s="7">
        <f t="shared" si="153"/>
        <v>6</v>
      </c>
      <c r="AI110">
        <v>5.39</v>
      </c>
      <c r="AJ110" s="7">
        <f t="shared" si="154"/>
        <v>1</v>
      </c>
      <c r="AK110">
        <v>1.43</v>
      </c>
      <c r="AL110" s="7">
        <f t="shared" si="155"/>
        <v>1.4000000000000012</v>
      </c>
      <c r="AM110">
        <v>140</v>
      </c>
      <c r="AN110" s="3">
        <f t="shared" si="156"/>
        <v>4.666666666666667</v>
      </c>
      <c r="AO110" s="7">
        <f t="shared" si="157"/>
        <v>5.2083333333333339</v>
      </c>
      <c r="AP110">
        <v>0</v>
      </c>
      <c r="AQ110" s="3">
        <f t="shared" si="158"/>
        <v>0</v>
      </c>
      <c r="AR110" s="7">
        <f t="shared" si="159"/>
        <v>0</v>
      </c>
      <c r="AW110" t="s">
        <v>368</v>
      </c>
      <c r="AX110" s="7">
        <f t="shared" si="108"/>
        <v>25.547727876797993</v>
      </c>
      <c r="AY110">
        <v>16</v>
      </c>
      <c r="AZ110">
        <v>87.1</v>
      </c>
      <c r="BA110" s="3">
        <f t="shared" si="109"/>
        <v>87.333333333333314</v>
      </c>
      <c r="BB110" s="3">
        <f t="shared" si="110"/>
        <v>5.4583333333333321</v>
      </c>
      <c r="BC110" s="13">
        <f t="shared" si="111"/>
        <v>5.0916666666666668</v>
      </c>
      <c r="BD110" s="7">
        <f t="shared" si="112"/>
        <v>8.3646028767979956</v>
      </c>
      <c r="BE110">
        <v>3</v>
      </c>
      <c r="BF110" s="3">
        <f t="shared" si="113"/>
        <v>0.1875</v>
      </c>
      <c r="BG110" s="7">
        <f t="shared" si="114"/>
        <v>3.75</v>
      </c>
      <c r="BH110">
        <v>4.53</v>
      </c>
      <c r="BI110" s="7">
        <f t="shared" si="115"/>
        <v>1.879999999999999</v>
      </c>
      <c r="BJ110">
        <v>1.27</v>
      </c>
      <c r="BK110" s="7">
        <f t="shared" si="116"/>
        <v>4.5999999999999996</v>
      </c>
      <c r="BL110">
        <v>97</v>
      </c>
      <c r="BM110" s="3">
        <f t="shared" si="117"/>
        <v>6.0625</v>
      </c>
      <c r="BN110" s="7">
        <f t="shared" si="118"/>
        <v>6.953125</v>
      </c>
      <c r="BO110">
        <v>0</v>
      </c>
      <c r="BP110" s="3">
        <f>BO109/AY109</f>
        <v>0</v>
      </c>
      <c r="BQ110" s="7">
        <f>MAX(0,(MIN(10,(((BP111)/(0.5))*10))))</f>
        <v>0</v>
      </c>
      <c r="BU110" t="s">
        <v>497</v>
      </c>
      <c r="BV110" s="7">
        <f t="shared" si="119"/>
        <v>25.343039399624764</v>
      </c>
      <c r="BW110">
        <v>16</v>
      </c>
      <c r="BX110">
        <v>66</v>
      </c>
      <c r="BY110" s="3">
        <f t="shared" si="120"/>
        <v>66</v>
      </c>
      <c r="BZ110" s="3">
        <f t="shared" si="121"/>
        <v>4.125</v>
      </c>
      <c r="CA110" s="13">
        <f t="shared" si="122"/>
        <v>4.0250000000000004</v>
      </c>
      <c r="CB110" s="7">
        <f t="shared" si="123"/>
        <v>5.8630393996247658</v>
      </c>
      <c r="CC110">
        <v>4</v>
      </c>
      <c r="CD110" s="3">
        <f t="shared" si="124"/>
        <v>0.25</v>
      </c>
      <c r="CE110" s="7">
        <f t="shared" si="125"/>
        <v>5</v>
      </c>
      <c r="CF110">
        <v>3.48</v>
      </c>
      <c r="CG110" s="7">
        <f t="shared" si="126"/>
        <v>6.08</v>
      </c>
      <c r="CH110">
        <v>1.33</v>
      </c>
      <c r="CI110" s="7">
        <f t="shared" si="127"/>
        <v>3.3999999999999986</v>
      </c>
      <c r="CJ110">
        <v>72</v>
      </c>
      <c r="CK110" s="3">
        <f t="shared" si="128"/>
        <v>4.5</v>
      </c>
      <c r="CL110" s="7">
        <f t="shared" si="129"/>
        <v>5</v>
      </c>
      <c r="CM110">
        <v>0</v>
      </c>
      <c r="CN110" s="3">
        <f t="shared" si="130"/>
        <v>0</v>
      </c>
      <c r="CO110" s="7">
        <f t="shared" si="131"/>
        <v>0</v>
      </c>
    </row>
    <row r="111" spans="1:93" x14ac:dyDescent="0.25">
      <c r="X111" t="s">
        <v>370</v>
      </c>
      <c r="Y111" s="7">
        <f t="shared" si="147"/>
        <v>21.086473475269869</v>
      </c>
      <c r="Z111">
        <v>23</v>
      </c>
      <c r="AA111">
        <v>107.1</v>
      </c>
      <c r="AB111" s="3">
        <f t="shared" si="148"/>
        <v>107.33333333333331</v>
      </c>
      <c r="AC111" s="3">
        <f t="shared" si="149"/>
        <v>4.6666666666666661</v>
      </c>
      <c r="AD111" s="13">
        <f t="shared" si="150"/>
        <v>4.1333333333333329</v>
      </c>
      <c r="AE111" s="7">
        <f t="shared" si="151"/>
        <v>6.8792995622263913</v>
      </c>
      <c r="AF111">
        <v>3</v>
      </c>
      <c r="AG111" s="3">
        <f t="shared" si="152"/>
        <v>0.13043478260869565</v>
      </c>
      <c r="AH111" s="7">
        <f t="shared" si="153"/>
        <v>2.6086956521739131</v>
      </c>
      <c r="AI111">
        <v>4.53</v>
      </c>
      <c r="AJ111" s="7">
        <f t="shared" si="154"/>
        <v>1.879999999999999</v>
      </c>
      <c r="AK111">
        <v>1.26</v>
      </c>
      <c r="AL111" s="7">
        <f t="shared" si="155"/>
        <v>4.8</v>
      </c>
      <c r="AM111">
        <v>102</v>
      </c>
      <c r="AN111" s="3">
        <f t="shared" si="156"/>
        <v>4.4347826086956523</v>
      </c>
      <c r="AO111" s="7">
        <f t="shared" si="157"/>
        <v>4.9184782608695654</v>
      </c>
      <c r="AP111">
        <v>0</v>
      </c>
      <c r="AQ111" s="3">
        <f t="shared" si="158"/>
        <v>0</v>
      </c>
      <c r="AR111" s="7">
        <f t="shared" si="159"/>
        <v>0</v>
      </c>
      <c r="AW111" t="s">
        <v>357</v>
      </c>
      <c r="AX111" s="7">
        <f t="shared" si="108"/>
        <v>25.426774025432557</v>
      </c>
      <c r="AY111">
        <v>15</v>
      </c>
      <c r="AZ111">
        <v>80.099999999999994</v>
      </c>
      <c r="BA111" s="3">
        <f t="shared" si="109"/>
        <v>80.333333333333314</v>
      </c>
      <c r="BB111" s="3">
        <f t="shared" si="110"/>
        <v>5.3555555555555543</v>
      </c>
      <c r="BC111" s="13">
        <f t="shared" si="111"/>
        <v>5.0711111111111107</v>
      </c>
      <c r="BD111" s="7">
        <f t="shared" si="112"/>
        <v>8.1717740254325602</v>
      </c>
      <c r="BE111">
        <v>4</v>
      </c>
      <c r="BF111" s="3">
        <f t="shared" si="113"/>
        <v>0.26666666666666666</v>
      </c>
      <c r="BG111" s="7">
        <f t="shared" si="114"/>
        <v>5.333333333333333</v>
      </c>
      <c r="BH111">
        <v>4.4800000000000004</v>
      </c>
      <c r="BI111" s="7">
        <f t="shared" si="115"/>
        <v>2.0799999999999983</v>
      </c>
      <c r="BJ111">
        <v>1.26</v>
      </c>
      <c r="BK111" s="7">
        <f t="shared" si="116"/>
        <v>4.8</v>
      </c>
      <c r="BL111">
        <v>68</v>
      </c>
      <c r="BM111" s="3">
        <f t="shared" si="117"/>
        <v>4.5333333333333332</v>
      </c>
      <c r="BN111" s="7">
        <f t="shared" si="118"/>
        <v>5.0416666666666661</v>
      </c>
      <c r="BO111">
        <v>0</v>
      </c>
      <c r="BP111" s="3">
        <f>BO110/AY110</f>
        <v>0</v>
      </c>
      <c r="BQ111" s="7">
        <f>MAX(0,(MIN(10,(((BP112)/(0.5))*10))))</f>
        <v>0</v>
      </c>
      <c r="BU111" t="s">
        <v>362</v>
      </c>
      <c r="BV111" s="7">
        <f t="shared" si="119"/>
        <v>25.342352251407128</v>
      </c>
      <c r="BW111">
        <v>16</v>
      </c>
      <c r="BX111">
        <v>95</v>
      </c>
      <c r="BY111" s="3">
        <f t="shared" si="120"/>
        <v>95</v>
      </c>
      <c r="BZ111" s="3">
        <f t="shared" si="121"/>
        <v>5.9375</v>
      </c>
      <c r="CA111" s="13">
        <f t="shared" si="122"/>
        <v>5.1875</v>
      </c>
      <c r="CB111" s="7">
        <f t="shared" si="123"/>
        <v>9.2636022514071286</v>
      </c>
      <c r="CC111">
        <v>5</v>
      </c>
      <c r="CD111" s="3">
        <f t="shared" si="124"/>
        <v>0.3125</v>
      </c>
      <c r="CE111" s="7">
        <f t="shared" si="125"/>
        <v>6.25</v>
      </c>
      <c r="CF111">
        <v>4.5599999999999996</v>
      </c>
      <c r="CG111" s="7">
        <f t="shared" si="126"/>
        <v>1.7600000000000016</v>
      </c>
      <c r="CH111">
        <v>1.37</v>
      </c>
      <c r="CI111" s="7">
        <f t="shared" si="127"/>
        <v>2.5999999999999979</v>
      </c>
      <c r="CJ111">
        <v>78</v>
      </c>
      <c r="CK111" s="3">
        <f t="shared" si="128"/>
        <v>4.875</v>
      </c>
      <c r="CL111" s="7">
        <f t="shared" si="129"/>
        <v>5.46875</v>
      </c>
      <c r="CM111">
        <v>0</v>
      </c>
      <c r="CN111" s="3">
        <f t="shared" si="130"/>
        <v>0</v>
      </c>
      <c r="CO111" s="7">
        <f t="shared" si="131"/>
        <v>0</v>
      </c>
    </row>
    <row r="112" spans="1:93" x14ac:dyDescent="0.25">
      <c r="X112" t="s">
        <v>348</v>
      </c>
      <c r="Y112" s="7">
        <f t="shared" si="147"/>
        <v>21.067355799297637</v>
      </c>
      <c r="Z112">
        <v>26</v>
      </c>
      <c r="AA112">
        <v>133.19999999999999</v>
      </c>
      <c r="AB112" s="3">
        <f t="shared" si="148"/>
        <v>133.66666666666663</v>
      </c>
      <c r="AC112" s="3">
        <f t="shared" si="149"/>
        <v>5.1410256410256396</v>
      </c>
      <c r="AD112" s="13">
        <f t="shared" si="150"/>
        <v>5.0282051282051281</v>
      </c>
      <c r="AE112" s="7">
        <f t="shared" si="151"/>
        <v>7.7692788762207119</v>
      </c>
      <c r="AF112">
        <v>8</v>
      </c>
      <c r="AG112" s="3">
        <f t="shared" si="152"/>
        <v>0.30769230769230771</v>
      </c>
      <c r="AH112" s="7">
        <f t="shared" si="153"/>
        <v>6.1538461538461542</v>
      </c>
      <c r="AI112">
        <v>5.39</v>
      </c>
      <c r="AJ112" s="7">
        <f t="shared" si="154"/>
        <v>1</v>
      </c>
      <c r="AK112">
        <v>1.66</v>
      </c>
      <c r="AL112" s="7">
        <f t="shared" si="155"/>
        <v>1</v>
      </c>
      <c r="AM112">
        <v>120</v>
      </c>
      <c r="AN112" s="3">
        <f t="shared" si="156"/>
        <v>4.615384615384615</v>
      </c>
      <c r="AO112" s="7">
        <f t="shared" si="157"/>
        <v>5.1442307692307683</v>
      </c>
      <c r="AP112">
        <v>0</v>
      </c>
      <c r="AQ112" s="3">
        <f t="shared" si="158"/>
        <v>0</v>
      </c>
      <c r="AR112" s="7">
        <f t="shared" si="159"/>
        <v>0</v>
      </c>
      <c r="AW112" t="s">
        <v>740</v>
      </c>
      <c r="AX112" s="7">
        <f t="shared" si="108"/>
        <v>25.359358430540826</v>
      </c>
      <c r="AY112">
        <v>23</v>
      </c>
      <c r="AZ112">
        <v>36</v>
      </c>
      <c r="BA112" s="3">
        <f t="shared" si="109"/>
        <v>36</v>
      </c>
      <c r="BB112" s="3">
        <f t="shared" si="110"/>
        <v>1.5652173913043479</v>
      </c>
      <c r="BC112" s="13">
        <f t="shared" si="111"/>
        <v>1.1130434782608696</v>
      </c>
      <c r="BD112" s="7">
        <f t="shared" si="112"/>
        <v>1.0604453870625665</v>
      </c>
      <c r="BE112">
        <v>4</v>
      </c>
      <c r="BF112" s="3">
        <f t="shared" si="113"/>
        <v>0.17391304347826086</v>
      </c>
      <c r="BG112" s="7">
        <f t="shared" si="114"/>
        <v>3.4782608695652173</v>
      </c>
      <c r="BH112">
        <v>2.75</v>
      </c>
      <c r="BI112" s="7">
        <f t="shared" si="115"/>
        <v>9</v>
      </c>
      <c r="BJ112">
        <v>0.69</v>
      </c>
      <c r="BK112" s="7">
        <f t="shared" si="116"/>
        <v>10</v>
      </c>
      <c r="BL112">
        <v>45</v>
      </c>
      <c r="BM112" s="3">
        <f t="shared" si="117"/>
        <v>1.9565217391304348</v>
      </c>
      <c r="BN112" s="7">
        <f t="shared" si="118"/>
        <v>1.8206521739130435</v>
      </c>
      <c r="BO112">
        <v>0</v>
      </c>
      <c r="BP112" s="3">
        <f t="shared" ref="BP112:BP117" si="160">BO112/AY112</f>
        <v>0</v>
      </c>
      <c r="BQ112" s="7">
        <f t="shared" ref="BQ112:BQ117" si="161">MAX(0,(MIN(10,(((BP112)/(0.5))*10))))</f>
        <v>0</v>
      </c>
      <c r="BU112" t="s">
        <v>431</v>
      </c>
      <c r="BV112" s="7">
        <f t="shared" si="119"/>
        <v>25.278414634146344</v>
      </c>
      <c r="BW112">
        <v>15</v>
      </c>
      <c r="BX112">
        <v>80</v>
      </c>
      <c r="BY112" s="3">
        <f t="shared" si="120"/>
        <v>80</v>
      </c>
      <c r="BZ112" s="3">
        <f t="shared" si="121"/>
        <v>5.333333333333333</v>
      </c>
      <c r="CA112" s="13">
        <f t="shared" si="122"/>
        <v>5.0666666666666664</v>
      </c>
      <c r="CB112" s="7">
        <f t="shared" si="123"/>
        <v>8.1300813008130071</v>
      </c>
      <c r="CC112">
        <v>5</v>
      </c>
      <c r="CD112" s="3">
        <f t="shared" si="124"/>
        <v>0.33333333333333331</v>
      </c>
      <c r="CE112" s="7">
        <f t="shared" si="125"/>
        <v>6.6666666666666661</v>
      </c>
      <c r="CF112">
        <v>4.24</v>
      </c>
      <c r="CG112" s="7">
        <f t="shared" si="126"/>
        <v>3.0399999999999991</v>
      </c>
      <c r="CH112">
        <v>1.38</v>
      </c>
      <c r="CI112" s="7">
        <f t="shared" si="127"/>
        <v>2.4000000000000021</v>
      </c>
      <c r="CJ112">
        <v>68</v>
      </c>
      <c r="CK112" s="3">
        <f t="shared" si="128"/>
        <v>4.5333333333333332</v>
      </c>
      <c r="CL112" s="7">
        <f t="shared" si="129"/>
        <v>5.0416666666666661</v>
      </c>
      <c r="CM112">
        <v>0</v>
      </c>
      <c r="CN112" s="3">
        <f t="shared" si="130"/>
        <v>0</v>
      </c>
      <c r="CO112" s="7">
        <f t="shared" si="131"/>
        <v>0</v>
      </c>
    </row>
    <row r="113" spans="24:93" x14ac:dyDescent="0.25">
      <c r="X113" t="s">
        <v>435</v>
      </c>
      <c r="Y113" s="7">
        <f t="shared" si="147"/>
        <v>20.773655409631022</v>
      </c>
      <c r="Z113">
        <v>20</v>
      </c>
      <c r="AA113">
        <v>103.2</v>
      </c>
      <c r="AB113" s="3">
        <f t="shared" si="148"/>
        <v>103.66666666666667</v>
      </c>
      <c r="AC113" s="3">
        <f t="shared" si="149"/>
        <v>5.1833333333333336</v>
      </c>
      <c r="AD113" s="13">
        <f t="shared" si="150"/>
        <v>5.0366666666666671</v>
      </c>
      <c r="AE113" s="7">
        <f t="shared" si="151"/>
        <v>7.8486554096310197</v>
      </c>
      <c r="AF113">
        <v>5</v>
      </c>
      <c r="AG113" s="3">
        <f t="shared" si="152"/>
        <v>0.25</v>
      </c>
      <c r="AH113" s="7">
        <f t="shared" si="153"/>
        <v>5</v>
      </c>
      <c r="AI113">
        <v>4.7699999999999996</v>
      </c>
      <c r="AJ113" s="7">
        <f t="shared" si="154"/>
        <v>1</v>
      </c>
      <c r="AK113">
        <v>1.41</v>
      </c>
      <c r="AL113" s="7">
        <f t="shared" si="155"/>
        <v>1.8000000000000016</v>
      </c>
      <c r="AM113">
        <v>92</v>
      </c>
      <c r="AN113" s="3">
        <f t="shared" si="156"/>
        <v>4.5999999999999996</v>
      </c>
      <c r="AO113" s="7">
        <f t="shared" si="157"/>
        <v>5.125</v>
      </c>
      <c r="AP113">
        <v>0</v>
      </c>
      <c r="AQ113" s="3">
        <f t="shared" si="158"/>
        <v>0</v>
      </c>
      <c r="AR113" s="7">
        <f t="shared" si="159"/>
        <v>0</v>
      </c>
      <c r="AW113" t="s">
        <v>737</v>
      </c>
      <c r="AX113" s="7">
        <f t="shared" si="108"/>
        <v>25.11574074074074</v>
      </c>
      <c r="AY113">
        <v>27</v>
      </c>
      <c r="AZ113">
        <v>37.1</v>
      </c>
      <c r="BA113" s="3">
        <f t="shared" si="109"/>
        <v>37.333333333333336</v>
      </c>
      <c r="BB113" s="3">
        <f t="shared" si="110"/>
        <v>1.3827160493827162</v>
      </c>
      <c r="BC113" s="13">
        <f t="shared" si="111"/>
        <v>1.0765432098765433</v>
      </c>
      <c r="BD113" s="7">
        <f t="shared" si="112"/>
        <v>1</v>
      </c>
      <c r="BE113">
        <v>4</v>
      </c>
      <c r="BF113" s="3">
        <f t="shared" si="113"/>
        <v>0.14814814814814814</v>
      </c>
      <c r="BG113" s="7">
        <f t="shared" si="114"/>
        <v>2.9629629629629628</v>
      </c>
      <c r="BH113">
        <v>2.65</v>
      </c>
      <c r="BI113" s="7">
        <f t="shared" si="115"/>
        <v>9.4</v>
      </c>
      <c r="BJ113">
        <v>1.02</v>
      </c>
      <c r="BK113" s="7">
        <f t="shared" si="116"/>
        <v>9.6</v>
      </c>
      <c r="BL113">
        <v>44</v>
      </c>
      <c r="BM113" s="3">
        <f t="shared" si="117"/>
        <v>1.6296296296296295</v>
      </c>
      <c r="BN113" s="7">
        <f t="shared" si="118"/>
        <v>1.412037037037037</v>
      </c>
      <c r="BO113">
        <v>1</v>
      </c>
      <c r="BP113" s="3">
        <f t="shared" si="160"/>
        <v>3.7037037037037035E-2</v>
      </c>
      <c r="BQ113" s="7">
        <f t="shared" si="161"/>
        <v>0.7407407407407407</v>
      </c>
      <c r="BU113" t="s">
        <v>708</v>
      </c>
      <c r="BV113" s="7">
        <f t="shared" si="119"/>
        <v>25.213363039399624</v>
      </c>
      <c r="BW113">
        <v>4</v>
      </c>
      <c r="BX113">
        <v>24</v>
      </c>
      <c r="BY113" s="3">
        <f t="shared" si="120"/>
        <v>24</v>
      </c>
      <c r="BZ113" s="3">
        <f t="shared" si="121"/>
        <v>6</v>
      </c>
      <c r="CA113" s="13">
        <f t="shared" si="122"/>
        <v>6</v>
      </c>
      <c r="CB113" s="7">
        <f t="shared" si="123"/>
        <v>9.3808630393996246</v>
      </c>
      <c r="CC113">
        <v>1</v>
      </c>
      <c r="CD113" s="3">
        <f t="shared" si="124"/>
        <v>0.25</v>
      </c>
      <c r="CE113" s="7">
        <f t="shared" si="125"/>
        <v>5</v>
      </c>
      <c r="CF113">
        <v>4.47</v>
      </c>
      <c r="CG113" s="7">
        <f t="shared" si="126"/>
        <v>2.120000000000001</v>
      </c>
      <c r="CH113">
        <v>1.33</v>
      </c>
      <c r="CI113" s="7">
        <f t="shared" si="127"/>
        <v>3.3999999999999986</v>
      </c>
      <c r="CJ113">
        <v>19</v>
      </c>
      <c r="CK113" s="3">
        <f t="shared" si="128"/>
        <v>4.75</v>
      </c>
      <c r="CL113" s="7">
        <f t="shared" si="129"/>
        <v>5.3125</v>
      </c>
      <c r="CM113">
        <v>0</v>
      </c>
      <c r="CN113" s="3">
        <f t="shared" si="130"/>
        <v>0</v>
      </c>
      <c r="CO113" s="7">
        <f t="shared" si="131"/>
        <v>0</v>
      </c>
    </row>
    <row r="114" spans="24:93" x14ac:dyDescent="0.25">
      <c r="X114" t="s">
        <v>434</v>
      </c>
      <c r="Y114" s="7">
        <f t="shared" si="147"/>
        <v>19.220066518847005</v>
      </c>
      <c r="Z114">
        <v>22</v>
      </c>
      <c r="AA114">
        <v>100</v>
      </c>
      <c r="AB114" s="3">
        <f t="shared" si="148"/>
        <v>100</v>
      </c>
      <c r="AC114" s="3">
        <f t="shared" si="149"/>
        <v>4.5454545454545459</v>
      </c>
      <c r="AD114" s="13">
        <f t="shared" si="150"/>
        <v>4.1090909090909093</v>
      </c>
      <c r="AE114" s="7">
        <f t="shared" si="151"/>
        <v>6.6518847006651889</v>
      </c>
      <c r="AF114">
        <v>7</v>
      </c>
      <c r="AG114" s="3">
        <f t="shared" si="152"/>
        <v>0.31818181818181818</v>
      </c>
      <c r="AH114" s="7">
        <f t="shared" si="153"/>
        <v>6.3636363636363633</v>
      </c>
      <c r="AI114">
        <v>4.7699999999999996</v>
      </c>
      <c r="AJ114" s="7">
        <f t="shared" si="154"/>
        <v>1</v>
      </c>
      <c r="AK114">
        <v>1.52</v>
      </c>
      <c r="AL114" s="7">
        <f t="shared" si="155"/>
        <v>1</v>
      </c>
      <c r="AM114">
        <v>85</v>
      </c>
      <c r="AN114" s="3">
        <f t="shared" si="156"/>
        <v>3.8636363636363638</v>
      </c>
      <c r="AO114" s="7">
        <f t="shared" si="157"/>
        <v>4.204545454545455</v>
      </c>
      <c r="AP114">
        <v>0</v>
      </c>
      <c r="AQ114" s="3">
        <f t="shared" si="158"/>
        <v>0</v>
      </c>
      <c r="AR114" s="7">
        <f t="shared" si="159"/>
        <v>0</v>
      </c>
      <c r="AW114" t="s">
        <v>489</v>
      </c>
      <c r="AX114" s="7">
        <f t="shared" si="108"/>
        <v>25.080000000000002</v>
      </c>
      <c r="AY114">
        <v>35</v>
      </c>
      <c r="AZ114">
        <v>34.1</v>
      </c>
      <c r="BA114" s="3">
        <f t="shared" si="109"/>
        <v>34.333333333333336</v>
      </c>
      <c r="BB114" s="3">
        <f t="shared" si="110"/>
        <v>0.98095238095238102</v>
      </c>
      <c r="BC114" s="13">
        <f t="shared" si="111"/>
        <v>0.19619047619047619</v>
      </c>
      <c r="BD114" s="7">
        <f t="shared" si="112"/>
        <v>1</v>
      </c>
      <c r="BE114">
        <v>2</v>
      </c>
      <c r="BF114" s="3">
        <f t="shared" si="113"/>
        <v>5.7142857142857141E-2</v>
      </c>
      <c r="BG114" s="7">
        <f t="shared" si="114"/>
        <v>1.1428571428571428</v>
      </c>
      <c r="BH114">
        <v>2.88</v>
      </c>
      <c r="BI114" s="7">
        <f t="shared" si="115"/>
        <v>8.48</v>
      </c>
      <c r="BJ114">
        <v>1.17</v>
      </c>
      <c r="BK114" s="7">
        <f t="shared" si="116"/>
        <v>6.6000000000000014</v>
      </c>
      <c r="BL114">
        <v>42</v>
      </c>
      <c r="BM114" s="3">
        <f t="shared" si="117"/>
        <v>1.2</v>
      </c>
      <c r="BN114" s="7">
        <f t="shared" si="118"/>
        <v>1</v>
      </c>
      <c r="BO114">
        <v>12</v>
      </c>
      <c r="BP114" s="3">
        <f t="shared" si="160"/>
        <v>0.34285714285714286</v>
      </c>
      <c r="BQ114" s="7">
        <f t="shared" si="161"/>
        <v>6.8571428571428577</v>
      </c>
      <c r="BU114" t="s">
        <v>316</v>
      </c>
      <c r="BV114" s="7">
        <f t="shared" si="119"/>
        <v>25.203961851156969</v>
      </c>
      <c r="BW114">
        <v>15</v>
      </c>
      <c r="BX114">
        <v>87</v>
      </c>
      <c r="BY114" s="3">
        <f t="shared" si="120"/>
        <v>87</v>
      </c>
      <c r="BZ114" s="3">
        <f t="shared" si="121"/>
        <v>5.8</v>
      </c>
      <c r="CA114" s="13">
        <f t="shared" si="122"/>
        <v>5.16</v>
      </c>
      <c r="CB114" s="7">
        <f t="shared" si="123"/>
        <v>9.0056285178236397</v>
      </c>
      <c r="CC114">
        <v>5</v>
      </c>
      <c r="CD114" s="3">
        <f t="shared" si="124"/>
        <v>0.33333333333333331</v>
      </c>
      <c r="CE114" s="7">
        <f t="shared" si="125"/>
        <v>6.6666666666666661</v>
      </c>
      <c r="CF114">
        <v>4.54</v>
      </c>
      <c r="CG114" s="7">
        <f t="shared" si="126"/>
        <v>1.8399999999999999</v>
      </c>
      <c r="CH114">
        <v>1.33</v>
      </c>
      <c r="CI114" s="7">
        <f t="shared" si="127"/>
        <v>3.3999999999999986</v>
      </c>
      <c r="CJ114">
        <v>59</v>
      </c>
      <c r="CK114" s="3">
        <f t="shared" si="128"/>
        <v>3.9333333333333331</v>
      </c>
      <c r="CL114" s="7">
        <f t="shared" si="129"/>
        <v>4.2916666666666661</v>
      </c>
      <c r="CM114">
        <v>0</v>
      </c>
      <c r="CN114" s="3">
        <f t="shared" si="130"/>
        <v>0</v>
      </c>
      <c r="CO114" s="7">
        <f t="shared" si="131"/>
        <v>0</v>
      </c>
    </row>
    <row r="115" spans="24:93" x14ac:dyDescent="0.25">
      <c r="X115" t="s">
        <v>445</v>
      </c>
      <c r="Y115" s="7">
        <f t="shared" si="147"/>
        <v>19.181935483870966</v>
      </c>
      <c r="Z115">
        <v>62</v>
      </c>
      <c r="AA115">
        <v>63.2</v>
      </c>
      <c r="AB115" s="3">
        <f t="shared" si="148"/>
        <v>63.666666666666679</v>
      </c>
      <c r="AC115" s="3">
        <f t="shared" si="149"/>
        <v>1.0268817204301077</v>
      </c>
      <c r="AD115" s="13">
        <f t="shared" si="150"/>
        <v>1.0053763440860215</v>
      </c>
      <c r="AE115" s="7">
        <f t="shared" si="151"/>
        <v>1</v>
      </c>
      <c r="AF115">
        <v>6</v>
      </c>
      <c r="AG115" s="3">
        <f t="shared" si="152"/>
        <v>9.6774193548387094E-2</v>
      </c>
      <c r="AH115" s="7">
        <f t="shared" si="153"/>
        <v>1.935483870967742</v>
      </c>
      <c r="AI115">
        <v>3.39</v>
      </c>
      <c r="AJ115" s="7">
        <f t="shared" si="154"/>
        <v>6.4399999999999995</v>
      </c>
      <c r="AK115">
        <v>1.35</v>
      </c>
      <c r="AL115" s="7">
        <f t="shared" si="155"/>
        <v>2.9999999999999982</v>
      </c>
      <c r="AM115">
        <v>76</v>
      </c>
      <c r="AN115" s="3">
        <f t="shared" si="156"/>
        <v>1.2258064516129032</v>
      </c>
      <c r="AO115" s="7">
        <f t="shared" si="157"/>
        <v>1</v>
      </c>
      <c r="AP115">
        <v>18</v>
      </c>
      <c r="AQ115" s="3">
        <f t="shared" si="158"/>
        <v>0.29032258064516131</v>
      </c>
      <c r="AR115" s="7">
        <f t="shared" si="159"/>
        <v>5.806451612903226</v>
      </c>
      <c r="AW115" t="s">
        <v>723</v>
      </c>
      <c r="AX115" s="7">
        <f t="shared" si="108"/>
        <v>25.076923076923077</v>
      </c>
      <c r="AY115">
        <v>26</v>
      </c>
      <c r="AZ115">
        <v>37.1</v>
      </c>
      <c r="BA115" s="3">
        <f t="shared" si="109"/>
        <v>37.333333333333336</v>
      </c>
      <c r="BB115" s="3">
        <f t="shared" si="110"/>
        <v>1.4358974358974359</v>
      </c>
      <c r="BC115" s="13">
        <f t="shared" si="111"/>
        <v>1.0871794871794871</v>
      </c>
      <c r="BD115" s="7">
        <f t="shared" si="112"/>
        <v>1</v>
      </c>
      <c r="BE115">
        <v>4</v>
      </c>
      <c r="BF115" s="3">
        <f t="shared" si="113"/>
        <v>0.15384615384615385</v>
      </c>
      <c r="BG115" s="7">
        <f t="shared" si="114"/>
        <v>3.0769230769230771</v>
      </c>
      <c r="BH115">
        <v>1.93</v>
      </c>
      <c r="BI115" s="7">
        <f t="shared" si="115"/>
        <v>10</v>
      </c>
      <c r="BJ115">
        <v>0.99</v>
      </c>
      <c r="BK115" s="7">
        <f t="shared" si="116"/>
        <v>10</v>
      </c>
      <c r="BL115">
        <v>31</v>
      </c>
      <c r="BM115" s="3">
        <f t="shared" si="117"/>
        <v>1.1923076923076923</v>
      </c>
      <c r="BN115" s="7">
        <f t="shared" si="118"/>
        <v>1</v>
      </c>
      <c r="BO115">
        <v>0</v>
      </c>
      <c r="BP115" s="3">
        <f t="shared" si="160"/>
        <v>0</v>
      </c>
      <c r="BQ115" s="7">
        <f t="shared" si="161"/>
        <v>0</v>
      </c>
      <c r="BU115" t="s">
        <v>416</v>
      </c>
      <c r="BV115" s="7">
        <f t="shared" si="119"/>
        <v>25.178883677298309</v>
      </c>
      <c r="BW115">
        <v>15</v>
      </c>
      <c r="BX115">
        <v>86</v>
      </c>
      <c r="BY115" s="3">
        <f t="shared" si="120"/>
        <v>86</v>
      </c>
      <c r="BZ115" s="3">
        <f t="shared" si="121"/>
        <v>5.7333333333333334</v>
      </c>
      <c r="CA115" s="13">
        <f t="shared" si="122"/>
        <v>5.1466666666666665</v>
      </c>
      <c r="CB115" s="7">
        <f t="shared" si="123"/>
        <v>8.8805503439649787</v>
      </c>
      <c r="CC115">
        <v>5</v>
      </c>
      <c r="CD115" s="3">
        <f t="shared" si="124"/>
        <v>0.33333333333333331</v>
      </c>
      <c r="CE115" s="7">
        <f t="shared" si="125"/>
        <v>6.6666666666666661</v>
      </c>
      <c r="CF115">
        <v>4.54</v>
      </c>
      <c r="CG115" s="7">
        <f t="shared" si="126"/>
        <v>1.8399999999999999</v>
      </c>
      <c r="CH115">
        <v>1.35</v>
      </c>
      <c r="CI115" s="7">
        <f t="shared" si="127"/>
        <v>2.9999999999999982</v>
      </c>
      <c r="CJ115">
        <v>65</v>
      </c>
      <c r="CK115" s="3">
        <f t="shared" si="128"/>
        <v>4.333333333333333</v>
      </c>
      <c r="CL115" s="7">
        <f t="shared" si="129"/>
        <v>4.7916666666666661</v>
      </c>
      <c r="CM115">
        <v>0</v>
      </c>
      <c r="CN115" s="3">
        <f t="shared" si="130"/>
        <v>0</v>
      </c>
      <c r="CO115" s="7">
        <f t="shared" si="131"/>
        <v>0</v>
      </c>
    </row>
    <row r="116" spans="24:93" x14ac:dyDescent="0.25">
      <c r="X116" t="s">
        <v>431</v>
      </c>
      <c r="Y116" s="7">
        <f t="shared" si="147"/>
        <v>18.754205753596001</v>
      </c>
      <c r="Z116">
        <v>25</v>
      </c>
      <c r="AA116">
        <v>114.2</v>
      </c>
      <c r="AB116" s="3">
        <f t="shared" si="148"/>
        <v>114.66666666666667</v>
      </c>
      <c r="AC116" s="3">
        <f t="shared" si="149"/>
        <v>4.5866666666666669</v>
      </c>
      <c r="AD116" s="13">
        <f t="shared" si="150"/>
        <v>4.1173333333333337</v>
      </c>
      <c r="AE116" s="7">
        <f t="shared" si="151"/>
        <v>6.7292057535959984</v>
      </c>
      <c r="AF116">
        <v>5</v>
      </c>
      <c r="AG116" s="3">
        <f t="shared" si="152"/>
        <v>0.2</v>
      </c>
      <c r="AH116" s="7">
        <f t="shared" si="153"/>
        <v>4</v>
      </c>
      <c r="AI116">
        <v>4.55</v>
      </c>
      <c r="AJ116" s="7">
        <f t="shared" si="154"/>
        <v>1.8000000000000007</v>
      </c>
      <c r="AK116">
        <v>1.43</v>
      </c>
      <c r="AL116" s="7">
        <f t="shared" si="155"/>
        <v>1.4000000000000012</v>
      </c>
      <c r="AM116">
        <v>109</v>
      </c>
      <c r="AN116" s="3">
        <f t="shared" si="156"/>
        <v>4.3600000000000003</v>
      </c>
      <c r="AO116" s="7">
        <f t="shared" si="157"/>
        <v>4.8250000000000002</v>
      </c>
      <c r="AP116">
        <v>0</v>
      </c>
      <c r="AQ116" s="3">
        <f t="shared" si="158"/>
        <v>0</v>
      </c>
      <c r="AR116" s="7">
        <f t="shared" si="159"/>
        <v>0</v>
      </c>
      <c r="AW116" t="s">
        <v>734</v>
      </c>
      <c r="AX116" s="7">
        <f t="shared" si="108"/>
        <v>25.00462962962963</v>
      </c>
      <c r="AY116">
        <v>27</v>
      </c>
      <c r="AZ116">
        <v>30</v>
      </c>
      <c r="BA116" s="3">
        <f t="shared" si="109"/>
        <v>30</v>
      </c>
      <c r="BB116" s="3">
        <f t="shared" si="110"/>
        <v>1.1111111111111112</v>
      </c>
      <c r="BC116" s="13">
        <f t="shared" si="111"/>
        <v>1.0222222222222221</v>
      </c>
      <c r="BD116" s="7">
        <f t="shared" si="112"/>
        <v>1</v>
      </c>
      <c r="BE116">
        <v>2</v>
      </c>
      <c r="BF116" s="3">
        <f t="shared" si="113"/>
        <v>7.407407407407407E-2</v>
      </c>
      <c r="BG116" s="7">
        <f t="shared" si="114"/>
        <v>1.4814814814814814</v>
      </c>
      <c r="BH116">
        <v>2.4</v>
      </c>
      <c r="BI116" s="7">
        <f t="shared" si="115"/>
        <v>10</v>
      </c>
      <c r="BJ116">
        <v>1</v>
      </c>
      <c r="BK116" s="7">
        <f t="shared" si="116"/>
        <v>10</v>
      </c>
      <c r="BL116">
        <v>36</v>
      </c>
      <c r="BM116" s="3">
        <f t="shared" si="117"/>
        <v>1.3333333333333333</v>
      </c>
      <c r="BN116" s="7">
        <f t="shared" si="118"/>
        <v>1.0416666666666665</v>
      </c>
      <c r="BO116">
        <v>2</v>
      </c>
      <c r="BP116" s="3">
        <f t="shared" si="160"/>
        <v>7.407407407407407E-2</v>
      </c>
      <c r="BQ116" s="7">
        <f t="shared" si="161"/>
        <v>1.4814814814814814</v>
      </c>
      <c r="BU116" t="s">
        <v>415</v>
      </c>
      <c r="BV116" s="7">
        <f t="shared" si="119"/>
        <v>25.123649155722326</v>
      </c>
      <c r="BW116">
        <v>15</v>
      </c>
      <c r="BX116">
        <v>83</v>
      </c>
      <c r="BY116" s="3">
        <f t="shared" si="120"/>
        <v>83</v>
      </c>
      <c r="BZ116" s="3">
        <f t="shared" si="121"/>
        <v>5.5333333333333332</v>
      </c>
      <c r="CA116" s="13">
        <f t="shared" si="122"/>
        <v>5.1066666666666665</v>
      </c>
      <c r="CB116" s="7">
        <f t="shared" si="123"/>
        <v>8.505315822388992</v>
      </c>
      <c r="CC116">
        <v>5</v>
      </c>
      <c r="CD116" s="3">
        <f t="shared" si="124"/>
        <v>0.33333333333333331</v>
      </c>
      <c r="CE116" s="7">
        <f t="shared" si="125"/>
        <v>6.6666666666666661</v>
      </c>
      <c r="CF116">
        <v>4.3600000000000003</v>
      </c>
      <c r="CG116" s="7">
        <f t="shared" si="126"/>
        <v>2.5599999999999987</v>
      </c>
      <c r="CH116">
        <v>1.42</v>
      </c>
      <c r="CI116" s="7">
        <f t="shared" si="127"/>
        <v>1.6000000000000014</v>
      </c>
      <c r="CJ116">
        <v>77</v>
      </c>
      <c r="CK116" s="3">
        <f t="shared" si="128"/>
        <v>5.1333333333333337</v>
      </c>
      <c r="CL116" s="7">
        <f t="shared" si="129"/>
        <v>5.791666666666667</v>
      </c>
      <c r="CM116">
        <v>0</v>
      </c>
      <c r="CN116" s="3">
        <f t="shared" si="130"/>
        <v>0</v>
      </c>
      <c r="CO116" s="7">
        <f t="shared" si="131"/>
        <v>0</v>
      </c>
    </row>
    <row r="117" spans="24:93" x14ac:dyDescent="0.25">
      <c r="X117" t="s">
        <v>436</v>
      </c>
      <c r="Y117" s="7">
        <f t="shared" si="147"/>
        <v>18.184956454265397</v>
      </c>
      <c r="Z117">
        <v>27</v>
      </c>
      <c r="AA117">
        <v>128.1</v>
      </c>
      <c r="AB117" s="3">
        <f t="shared" si="148"/>
        <v>128.33333333333331</v>
      </c>
      <c r="AC117" s="3">
        <f t="shared" si="149"/>
        <v>4.7530864197530853</v>
      </c>
      <c r="AD117" s="13">
        <f t="shared" si="150"/>
        <v>4.1506172839506172</v>
      </c>
      <c r="AE117" s="7">
        <f t="shared" si="151"/>
        <v>7.0414379357468775</v>
      </c>
      <c r="AF117">
        <v>5</v>
      </c>
      <c r="AG117" s="3">
        <f t="shared" si="152"/>
        <v>0.18518518518518517</v>
      </c>
      <c r="AH117" s="7">
        <f t="shared" si="153"/>
        <v>3.7037037037037033</v>
      </c>
      <c r="AI117">
        <v>4.91</v>
      </c>
      <c r="AJ117" s="7">
        <f t="shared" si="154"/>
        <v>1</v>
      </c>
      <c r="AK117">
        <v>1.55</v>
      </c>
      <c r="AL117" s="7">
        <f t="shared" si="155"/>
        <v>1</v>
      </c>
      <c r="AM117">
        <v>131</v>
      </c>
      <c r="AN117" s="3">
        <f t="shared" si="156"/>
        <v>4.8518518518518521</v>
      </c>
      <c r="AO117" s="7">
        <f t="shared" si="157"/>
        <v>5.4398148148148149</v>
      </c>
      <c r="AP117">
        <v>0</v>
      </c>
      <c r="AQ117" s="3">
        <f t="shared" si="158"/>
        <v>0</v>
      </c>
      <c r="AR117" s="7">
        <f t="shared" si="159"/>
        <v>0</v>
      </c>
      <c r="AW117" t="s">
        <v>433</v>
      </c>
      <c r="AX117" s="7">
        <f t="shared" si="108"/>
        <v>24.959941977624908</v>
      </c>
      <c r="AY117">
        <v>9</v>
      </c>
      <c r="AZ117">
        <v>42.2</v>
      </c>
      <c r="BA117" s="3">
        <f t="shared" si="109"/>
        <v>42.666666666666679</v>
      </c>
      <c r="BB117" s="3">
        <f t="shared" si="110"/>
        <v>4.7407407407407423</v>
      </c>
      <c r="BC117" s="13">
        <f t="shared" si="111"/>
        <v>4.1481481481481488</v>
      </c>
      <c r="BD117" s="7">
        <f t="shared" si="112"/>
        <v>7.0182753109582405</v>
      </c>
      <c r="BE117">
        <v>2</v>
      </c>
      <c r="BF117" s="3">
        <f t="shared" si="113"/>
        <v>0.22222222222222221</v>
      </c>
      <c r="BG117" s="7">
        <f t="shared" si="114"/>
        <v>4.4444444444444446</v>
      </c>
      <c r="BH117">
        <v>3.8</v>
      </c>
      <c r="BI117" s="7">
        <f t="shared" si="115"/>
        <v>4.8000000000000007</v>
      </c>
      <c r="BJ117">
        <v>1.27</v>
      </c>
      <c r="BK117" s="7">
        <f t="shared" si="116"/>
        <v>4.5999999999999996</v>
      </c>
      <c r="BL117">
        <v>34</v>
      </c>
      <c r="BM117" s="3">
        <f t="shared" si="117"/>
        <v>3.7777777777777777</v>
      </c>
      <c r="BN117" s="7">
        <f t="shared" si="118"/>
        <v>4.0972222222222223</v>
      </c>
      <c r="BO117">
        <v>0</v>
      </c>
      <c r="BP117" s="3">
        <f t="shared" si="160"/>
        <v>0</v>
      </c>
      <c r="BQ117" s="7">
        <f t="shared" si="161"/>
        <v>0</v>
      </c>
      <c r="BU117" t="s">
        <v>345</v>
      </c>
      <c r="BV117" s="7">
        <f t="shared" si="119"/>
        <v>25.078216463414631</v>
      </c>
      <c r="BW117">
        <v>16</v>
      </c>
      <c r="BX117">
        <v>94</v>
      </c>
      <c r="BY117" s="3">
        <f t="shared" si="120"/>
        <v>94</v>
      </c>
      <c r="BZ117" s="3">
        <f t="shared" si="121"/>
        <v>5.875</v>
      </c>
      <c r="CA117" s="13">
        <f t="shared" si="122"/>
        <v>5.1749999999999998</v>
      </c>
      <c r="CB117" s="7">
        <f t="shared" si="123"/>
        <v>9.1463414634146343</v>
      </c>
      <c r="CC117">
        <v>5</v>
      </c>
      <c r="CD117" s="3">
        <f t="shared" si="124"/>
        <v>0.3125</v>
      </c>
      <c r="CE117" s="7">
        <f t="shared" si="125"/>
        <v>6.25</v>
      </c>
      <c r="CF117">
        <v>4.6100000000000003</v>
      </c>
      <c r="CG117" s="7">
        <f t="shared" si="126"/>
        <v>1.5599999999999987</v>
      </c>
      <c r="CH117">
        <v>1.34</v>
      </c>
      <c r="CI117" s="7">
        <f t="shared" si="127"/>
        <v>3.1999999999999984</v>
      </c>
      <c r="CJ117">
        <v>71</v>
      </c>
      <c r="CK117" s="3">
        <f t="shared" si="128"/>
        <v>4.4375</v>
      </c>
      <c r="CL117" s="7">
        <f t="shared" si="129"/>
        <v>4.921875</v>
      </c>
      <c r="CM117">
        <v>0</v>
      </c>
      <c r="CN117" s="3">
        <f t="shared" si="130"/>
        <v>0</v>
      </c>
      <c r="CO117" s="7">
        <f t="shared" si="131"/>
        <v>0</v>
      </c>
    </row>
    <row r="118" spans="24:93" x14ac:dyDescent="0.25">
      <c r="X118" t="s">
        <v>366</v>
      </c>
      <c r="Y118" s="7">
        <f t="shared" si="147"/>
        <v>16.379250703564729</v>
      </c>
      <c r="Z118">
        <v>32</v>
      </c>
      <c r="AA118">
        <v>148</v>
      </c>
      <c r="AB118" s="3">
        <f t="shared" si="148"/>
        <v>148</v>
      </c>
      <c r="AC118" s="3">
        <f t="shared" si="149"/>
        <v>4.625</v>
      </c>
      <c r="AD118" s="13">
        <f t="shared" si="150"/>
        <v>4.125</v>
      </c>
      <c r="AE118" s="7">
        <f t="shared" si="151"/>
        <v>6.8011257035647272</v>
      </c>
      <c r="AF118">
        <v>6</v>
      </c>
      <c r="AG118" s="3">
        <f t="shared" si="152"/>
        <v>0.1875</v>
      </c>
      <c r="AH118" s="7">
        <f t="shared" si="153"/>
        <v>3.75</v>
      </c>
      <c r="AI118">
        <v>5.78</v>
      </c>
      <c r="AJ118" s="7">
        <f t="shared" si="154"/>
        <v>1</v>
      </c>
      <c r="AK118">
        <v>1.6</v>
      </c>
      <c r="AL118" s="7">
        <f t="shared" si="155"/>
        <v>1</v>
      </c>
      <c r="AM118">
        <v>114</v>
      </c>
      <c r="AN118" s="3">
        <f t="shared" si="156"/>
        <v>3.5625</v>
      </c>
      <c r="AO118" s="7">
        <f t="shared" si="157"/>
        <v>3.828125</v>
      </c>
      <c r="AP118">
        <v>0</v>
      </c>
      <c r="AQ118" s="3">
        <f t="shared" si="158"/>
        <v>0</v>
      </c>
      <c r="AR118" s="7">
        <f t="shared" si="159"/>
        <v>0</v>
      </c>
      <c r="AW118" t="s">
        <v>309</v>
      </c>
      <c r="AX118" s="7">
        <f t="shared" si="108"/>
        <v>25.473176538908241</v>
      </c>
      <c r="AY118">
        <v>15</v>
      </c>
      <c r="AZ118">
        <v>80</v>
      </c>
      <c r="BA118" s="3">
        <f t="shared" si="109"/>
        <v>80</v>
      </c>
      <c r="BB118" s="3">
        <f t="shared" si="110"/>
        <v>5.333333333333333</v>
      </c>
      <c r="BC118" s="13">
        <f t="shared" si="111"/>
        <v>5.0666666666666664</v>
      </c>
      <c r="BD118" s="7">
        <f t="shared" si="112"/>
        <v>8.1300813008130071</v>
      </c>
      <c r="BE118">
        <v>4</v>
      </c>
      <c r="BF118" s="3">
        <f t="shared" si="113"/>
        <v>0.26666666666666666</v>
      </c>
      <c r="BG118" s="7">
        <f t="shared" si="114"/>
        <v>5.333333333333333</v>
      </c>
      <c r="BH118">
        <v>4.7300000000000004</v>
      </c>
      <c r="BI118" s="7">
        <f t="shared" si="115"/>
        <v>1.0799999999999983</v>
      </c>
      <c r="BJ118">
        <v>1.33</v>
      </c>
      <c r="BK118" s="7">
        <f t="shared" si="116"/>
        <v>3.3999999999999986</v>
      </c>
      <c r="BL118">
        <v>91</v>
      </c>
      <c r="BM118" s="3">
        <f t="shared" si="117"/>
        <v>6.0666666666666664</v>
      </c>
      <c r="BN118" s="7">
        <f t="shared" si="118"/>
        <v>6.958333333333333</v>
      </c>
      <c r="BO118">
        <v>0</v>
      </c>
      <c r="BP118" s="3">
        <f>BO117/AY117</f>
        <v>0</v>
      </c>
      <c r="BQ118" s="7">
        <f>MAX(0,(MIN(10,(((BP119)/(0.5))*10))))</f>
        <v>0.5714285714285714</v>
      </c>
      <c r="BU118" t="s">
        <v>357</v>
      </c>
      <c r="BV118" s="7">
        <f t="shared" si="119"/>
        <v>24.944860942500831</v>
      </c>
      <c r="BW118">
        <v>17</v>
      </c>
      <c r="BX118">
        <v>96</v>
      </c>
      <c r="BY118" s="3">
        <f t="shared" si="120"/>
        <v>96</v>
      </c>
      <c r="BZ118" s="3">
        <f t="shared" si="121"/>
        <v>5.6470588235294121</v>
      </c>
      <c r="CA118" s="13">
        <f t="shared" si="122"/>
        <v>5.1294117647058828</v>
      </c>
      <c r="CB118" s="7">
        <f t="shared" si="123"/>
        <v>8.718684471912594</v>
      </c>
      <c r="CC118">
        <v>5</v>
      </c>
      <c r="CD118" s="3">
        <f t="shared" si="124"/>
        <v>0.29411764705882354</v>
      </c>
      <c r="CE118" s="7">
        <f t="shared" si="125"/>
        <v>5.882352941176471</v>
      </c>
      <c r="CF118">
        <v>4.3099999999999996</v>
      </c>
      <c r="CG118" s="7">
        <f t="shared" si="126"/>
        <v>2.7600000000000016</v>
      </c>
      <c r="CH118">
        <v>1.38</v>
      </c>
      <c r="CI118" s="7">
        <f t="shared" si="127"/>
        <v>2.4000000000000021</v>
      </c>
      <c r="CJ118">
        <v>79</v>
      </c>
      <c r="CK118" s="3">
        <f t="shared" si="128"/>
        <v>4.6470588235294121</v>
      </c>
      <c r="CL118" s="7">
        <f t="shared" si="129"/>
        <v>5.1838235294117654</v>
      </c>
      <c r="CM118">
        <v>0</v>
      </c>
      <c r="CN118" s="3">
        <f t="shared" si="130"/>
        <v>0</v>
      </c>
      <c r="CO118" s="7">
        <f t="shared" si="131"/>
        <v>0</v>
      </c>
    </row>
    <row r="119" spans="24:93" x14ac:dyDescent="0.25">
      <c r="X119" t="s">
        <v>444</v>
      </c>
      <c r="Y119" s="7">
        <f t="shared" si="147"/>
        <v>12.059701492537313</v>
      </c>
      <c r="Z119">
        <v>67</v>
      </c>
      <c r="AA119">
        <v>65.2</v>
      </c>
      <c r="AB119" s="3">
        <f t="shared" si="148"/>
        <v>65.666666666666671</v>
      </c>
      <c r="AC119" s="3">
        <f t="shared" si="149"/>
        <v>0.98009950248756228</v>
      </c>
      <c r="AD119" s="13">
        <f t="shared" si="150"/>
        <v>0.19601990049751244</v>
      </c>
      <c r="AE119" s="7">
        <f t="shared" si="151"/>
        <v>1</v>
      </c>
      <c r="AF119">
        <v>7</v>
      </c>
      <c r="AG119" s="3">
        <f t="shared" si="152"/>
        <v>0.1044776119402985</v>
      </c>
      <c r="AH119" s="7">
        <f t="shared" si="153"/>
        <v>2.08955223880597</v>
      </c>
      <c r="AI119">
        <v>5.21</v>
      </c>
      <c r="AJ119" s="7">
        <f t="shared" si="154"/>
        <v>1</v>
      </c>
      <c r="AK119">
        <v>1.6</v>
      </c>
      <c r="AL119" s="7">
        <f t="shared" si="155"/>
        <v>1</v>
      </c>
      <c r="AM119">
        <v>80</v>
      </c>
      <c r="AN119" s="3">
        <f t="shared" si="156"/>
        <v>1.1940298507462686</v>
      </c>
      <c r="AO119" s="7">
        <f t="shared" si="157"/>
        <v>1</v>
      </c>
      <c r="AP119">
        <v>20</v>
      </c>
      <c r="AQ119" s="3">
        <f t="shared" si="158"/>
        <v>0.29850746268656714</v>
      </c>
      <c r="AR119" s="7">
        <f t="shared" si="159"/>
        <v>5.9701492537313428</v>
      </c>
      <c r="AW119" t="s">
        <v>719</v>
      </c>
      <c r="AX119" s="7">
        <f t="shared" si="108"/>
        <v>24.857142857142858</v>
      </c>
      <c r="AY119">
        <v>35</v>
      </c>
      <c r="AZ119">
        <v>33</v>
      </c>
      <c r="BA119" s="3">
        <f t="shared" si="109"/>
        <v>33</v>
      </c>
      <c r="BB119" s="3">
        <f t="shared" si="110"/>
        <v>0.94285714285714284</v>
      </c>
      <c r="BC119" s="13">
        <f t="shared" si="111"/>
        <v>0.18857142857142856</v>
      </c>
      <c r="BD119" s="7">
        <f t="shared" si="112"/>
        <v>1</v>
      </c>
      <c r="BE119">
        <v>4</v>
      </c>
      <c r="BF119" s="3">
        <f t="shared" si="113"/>
        <v>0.11428571428571428</v>
      </c>
      <c r="BG119" s="7">
        <f t="shared" si="114"/>
        <v>2.2857142857142856</v>
      </c>
      <c r="BH119">
        <v>1.64</v>
      </c>
      <c r="BI119" s="7">
        <f t="shared" si="115"/>
        <v>10</v>
      </c>
      <c r="BJ119">
        <v>0.79</v>
      </c>
      <c r="BK119" s="7">
        <f t="shared" si="116"/>
        <v>10</v>
      </c>
      <c r="BL119">
        <v>44</v>
      </c>
      <c r="BM119" s="3">
        <f t="shared" si="117"/>
        <v>1.2571428571428571</v>
      </c>
      <c r="BN119" s="7">
        <f t="shared" si="118"/>
        <v>1</v>
      </c>
      <c r="BO119">
        <v>1</v>
      </c>
      <c r="BP119" s="3">
        <f>BO119/AY119</f>
        <v>2.8571428571428571E-2</v>
      </c>
      <c r="BQ119" s="7">
        <f>MAX(0,(MIN(10,(((BP119)/(0.5))*10))))</f>
        <v>0.5714285714285714</v>
      </c>
      <c r="BU119" t="s">
        <v>380</v>
      </c>
      <c r="BV119" s="7">
        <f t="shared" si="119"/>
        <v>24.914285714285718</v>
      </c>
      <c r="BW119">
        <v>35</v>
      </c>
      <c r="BX119">
        <v>35</v>
      </c>
      <c r="BY119" s="3">
        <f t="shared" si="120"/>
        <v>35</v>
      </c>
      <c r="BZ119" s="3">
        <f t="shared" si="121"/>
        <v>1</v>
      </c>
      <c r="CA119" s="13">
        <f t="shared" si="122"/>
        <v>1</v>
      </c>
      <c r="CB119" s="7">
        <f t="shared" si="123"/>
        <v>1</v>
      </c>
      <c r="CC119">
        <v>2</v>
      </c>
      <c r="CD119" s="3">
        <f t="shared" si="124"/>
        <v>5.7142857142857141E-2</v>
      </c>
      <c r="CE119" s="7">
        <f t="shared" si="125"/>
        <v>1.1428571428571428</v>
      </c>
      <c r="CF119">
        <v>3.3</v>
      </c>
      <c r="CG119" s="7">
        <f t="shared" si="126"/>
        <v>6.8000000000000007</v>
      </c>
      <c r="CH119">
        <v>1.18</v>
      </c>
      <c r="CI119" s="7">
        <f t="shared" si="127"/>
        <v>6.4000000000000012</v>
      </c>
      <c r="CJ119">
        <v>37</v>
      </c>
      <c r="CK119" s="3">
        <f t="shared" si="128"/>
        <v>1.0571428571428572</v>
      </c>
      <c r="CL119" s="7">
        <f t="shared" si="129"/>
        <v>1</v>
      </c>
      <c r="CM119">
        <v>15</v>
      </c>
      <c r="CN119" s="3">
        <f t="shared" si="130"/>
        <v>0.42857142857142855</v>
      </c>
      <c r="CO119" s="7">
        <f t="shared" si="131"/>
        <v>8.5714285714285712</v>
      </c>
    </row>
    <row r="120" spans="24:93" x14ac:dyDescent="0.25">
      <c r="X120" t="s">
        <v>395</v>
      </c>
      <c r="Y120" s="7">
        <f t="shared" si="147"/>
        <v>11.402222222222225</v>
      </c>
      <c r="Z120">
        <v>72</v>
      </c>
      <c r="AA120">
        <v>69</v>
      </c>
      <c r="AB120" s="3">
        <f t="shared" si="148"/>
        <v>69</v>
      </c>
      <c r="AC120" s="3">
        <f t="shared" si="149"/>
        <v>0.95833333333333337</v>
      </c>
      <c r="AD120" s="13">
        <f t="shared" si="150"/>
        <v>0.19166666666666668</v>
      </c>
      <c r="AE120" s="7">
        <f t="shared" si="151"/>
        <v>1</v>
      </c>
      <c r="AF120">
        <v>3</v>
      </c>
      <c r="AG120" s="3">
        <f t="shared" si="152"/>
        <v>4.1666666666666664E-2</v>
      </c>
      <c r="AH120" s="7">
        <f t="shared" si="153"/>
        <v>0.83333333333333326</v>
      </c>
      <c r="AI120">
        <v>4.43</v>
      </c>
      <c r="AJ120" s="7">
        <f t="shared" si="154"/>
        <v>2.2800000000000011</v>
      </c>
      <c r="AK120">
        <v>1.38</v>
      </c>
      <c r="AL120" s="7">
        <f t="shared" si="155"/>
        <v>2.4000000000000021</v>
      </c>
      <c r="AM120">
        <v>76</v>
      </c>
      <c r="AN120" s="3">
        <f t="shared" si="156"/>
        <v>1.0555555555555556</v>
      </c>
      <c r="AO120" s="7">
        <f t="shared" si="157"/>
        <v>1</v>
      </c>
      <c r="AP120">
        <v>14</v>
      </c>
      <c r="AQ120" s="3">
        <f t="shared" si="158"/>
        <v>0.19444444444444445</v>
      </c>
      <c r="AR120" s="7">
        <f t="shared" si="159"/>
        <v>3.8888888888888888</v>
      </c>
      <c r="AW120" t="s">
        <v>466</v>
      </c>
      <c r="AX120" s="7">
        <f t="shared" si="108"/>
        <v>24.509082015545431</v>
      </c>
      <c r="AY120">
        <v>14</v>
      </c>
      <c r="AZ120">
        <v>67</v>
      </c>
      <c r="BA120" s="3">
        <f t="shared" si="109"/>
        <v>67</v>
      </c>
      <c r="BB120" s="3">
        <f t="shared" si="110"/>
        <v>4.7857142857142856</v>
      </c>
      <c r="BC120" s="13">
        <f t="shared" si="111"/>
        <v>4.1571428571428575</v>
      </c>
      <c r="BD120" s="7">
        <f t="shared" si="112"/>
        <v>7.1026534441168589</v>
      </c>
      <c r="BE120">
        <v>2</v>
      </c>
      <c r="BF120" s="3">
        <f t="shared" si="113"/>
        <v>0.14285714285714285</v>
      </c>
      <c r="BG120" s="7">
        <f t="shared" si="114"/>
        <v>2.8571428571428568</v>
      </c>
      <c r="BH120">
        <v>3.76</v>
      </c>
      <c r="BI120" s="7">
        <f t="shared" si="115"/>
        <v>4.9600000000000009</v>
      </c>
      <c r="BJ120">
        <v>1.4</v>
      </c>
      <c r="BK120" s="7">
        <f t="shared" si="116"/>
        <v>2.0000000000000018</v>
      </c>
      <c r="BL120">
        <v>60</v>
      </c>
      <c r="BM120" s="3">
        <f t="shared" si="117"/>
        <v>4.2857142857142856</v>
      </c>
      <c r="BN120" s="7">
        <f t="shared" si="118"/>
        <v>4.7321428571428568</v>
      </c>
      <c r="BO120">
        <v>2</v>
      </c>
      <c r="BP120" s="3">
        <f>BO120/AY120</f>
        <v>0.14285714285714285</v>
      </c>
      <c r="BQ120" s="7">
        <f>MAX(0,(MIN(10,(((BP120)/(0.5))*10))))</f>
        <v>2.8571428571428568</v>
      </c>
      <c r="BU120" t="s">
        <v>680</v>
      </c>
      <c r="BV120" s="7">
        <f t="shared" si="119"/>
        <v>24.85678631381456</v>
      </c>
      <c r="BW120">
        <v>19</v>
      </c>
      <c r="BX120">
        <v>65</v>
      </c>
      <c r="BY120" s="3">
        <f t="shared" si="120"/>
        <v>65</v>
      </c>
      <c r="BZ120" s="3">
        <f t="shared" si="121"/>
        <v>3.4210526315789473</v>
      </c>
      <c r="CA120" s="13">
        <f t="shared" si="122"/>
        <v>3.0842105263157893</v>
      </c>
      <c r="CB120" s="7">
        <f t="shared" si="123"/>
        <v>4.5423126296040293</v>
      </c>
      <c r="CC120">
        <v>4</v>
      </c>
      <c r="CD120" s="3">
        <f t="shared" si="124"/>
        <v>0.21052631578947367</v>
      </c>
      <c r="CE120" s="7">
        <f t="shared" si="125"/>
        <v>4.2105263157894735</v>
      </c>
      <c r="CF120">
        <v>3.55</v>
      </c>
      <c r="CG120" s="7">
        <f t="shared" si="126"/>
        <v>5.8000000000000007</v>
      </c>
      <c r="CH120">
        <v>1.22</v>
      </c>
      <c r="CI120" s="7">
        <f t="shared" si="127"/>
        <v>5.6000000000000005</v>
      </c>
      <c r="CJ120">
        <v>81</v>
      </c>
      <c r="CK120" s="3">
        <f t="shared" si="128"/>
        <v>4.2631578947368425</v>
      </c>
      <c r="CL120" s="7">
        <f t="shared" si="129"/>
        <v>4.7039473684210531</v>
      </c>
      <c r="CM120">
        <v>0</v>
      </c>
      <c r="CN120" s="3">
        <f t="shared" si="130"/>
        <v>0</v>
      </c>
      <c r="CO120" s="7">
        <f t="shared" si="131"/>
        <v>0</v>
      </c>
    </row>
    <row r="121" spans="24:93" x14ac:dyDescent="0.25">
      <c r="AW121" t="s">
        <v>326</v>
      </c>
      <c r="AX121" s="7">
        <f t="shared" si="108"/>
        <v>24.460549996525607</v>
      </c>
      <c r="AY121">
        <v>9</v>
      </c>
      <c r="AZ121">
        <v>47.1</v>
      </c>
      <c r="BA121" s="3">
        <f t="shared" si="109"/>
        <v>47.333333333333336</v>
      </c>
      <c r="BB121" s="3">
        <f t="shared" si="110"/>
        <v>5.2592592592592595</v>
      </c>
      <c r="BC121" s="13">
        <f t="shared" si="111"/>
        <v>5.0518518518518523</v>
      </c>
      <c r="BD121" s="7">
        <f t="shared" si="112"/>
        <v>7.9911055520811622</v>
      </c>
      <c r="BE121">
        <v>2</v>
      </c>
      <c r="BF121" s="3">
        <f t="shared" si="113"/>
        <v>0.22222222222222221</v>
      </c>
      <c r="BG121" s="7">
        <f t="shared" si="114"/>
        <v>4.4444444444444446</v>
      </c>
      <c r="BH121">
        <v>5.32</v>
      </c>
      <c r="BI121" s="7">
        <f t="shared" si="115"/>
        <v>1</v>
      </c>
      <c r="BJ121">
        <v>1.23</v>
      </c>
      <c r="BK121" s="7">
        <f t="shared" si="116"/>
        <v>5.4</v>
      </c>
      <c r="BL121">
        <v>45</v>
      </c>
      <c r="BM121" s="3">
        <f t="shared" si="117"/>
        <v>5</v>
      </c>
      <c r="BN121" s="7">
        <f t="shared" si="118"/>
        <v>5.625</v>
      </c>
      <c r="BO121">
        <v>0</v>
      </c>
      <c r="BP121" s="3">
        <f>BO120/AY120</f>
        <v>0.14285714285714285</v>
      </c>
      <c r="BQ121" s="7">
        <f>MAX(0,(MIN(10,(((BP122)/(0.5))*10))))</f>
        <v>0</v>
      </c>
      <c r="BU121" t="s">
        <v>425</v>
      </c>
      <c r="BV121" s="7">
        <f t="shared" si="119"/>
        <v>24.837295184490305</v>
      </c>
      <c r="BW121">
        <v>15</v>
      </c>
      <c r="BX121">
        <v>87</v>
      </c>
      <c r="BY121" s="3">
        <f t="shared" si="120"/>
        <v>87</v>
      </c>
      <c r="BZ121" s="3">
        <f t="shared" si="121"/>
        <v>5.8</v>
      </c>
      <c r="CA121" s="13">
        <f t="shared" si="122"/>
        <v>5.16</v>
      </c>
      <c r="CB121" s="7">
        <f t="shared" si="123"/>
        <v>9.0056285178236397</v>
      </c>
      <c r="CC121">
        <v>4</v>
      </c>
      <c r="CD121" s="3">
        <f t="shared" si="124"/>
        <v>0.26666666666666666</v>
      </c>
      <c r="CE121" s="7">
        <f t="shared" si="125"/>
        <v>5.333333333333333</v>
      </c>
      <c r="CF121">
        <v>4.4400000000000004</v>
      </c>
      <c r="CG121" s="7">
        <f t="shared" si="126"/>
        <v>2.2399999999999984</v>
      </c>
      <c r="CH121">
        <v>1.31</v>
      </c>
      <c r="CI121" s="7">
        <f t="shared" si="127"/>
        <v>3.7999999999999989</v>
      </c>
      <c r="CJ121">
        <v>61</v>
      </c>
      <c r="CK121" s="3">
        <f t="shared" si="128"/>
        <v>4.0666666666666664</v>
      </c>
      <c r="CL121" s="7">
        <f t="shared" si="129"/>
        <v>4.458333333333333</v>
      </c>
      <c r="CM121">
        <v>0</v>
      </c>
      <c r="CN121" s="3">
        <f t="shared" si="130"/>
        <v>0</v>
      </c>
      <c r="CO121" s="7">
        <f t="shared" si="131"/>
        <v>0</v>
      </c>
    </row>
    <row r="122" spans="24:93" x14ac:dyDescent="0.25">
      <c r="AW122" t="s">
        <v>453</v>
      </c>
      <c r="AX122" s="7">
        <f t="shared" si="108"/>
        <v>24.401435272045028</v>
      </c>
      <c r="AY122">
        <v>15</v>
      </c>
      <c r="AZ122">
        <v>76</v>
      </c>
      <c r="BA122" s="3">
        <f t="shared" si="109"/>
        <v>76</v>
      </c>
      <c r="BB122" s="3">
        <f t="shared" si="110"/>
        <v>5.0666666666666664</v>
      </c>
      <c r="BC122" s="13">
        <f t="shared" si="111"/>
        <v>5.0133333333333336</v>
      </c>
      <c r="BD122" s="7">
        <f t="shared" si="112"/>
        <v>7.6297686053783611</v>
      </c>
      <c r="BE122">
        <v>1</v>
      </c>
      <c r="BF122" s="3">
        <f t="shared" si="113"/>
        <v>6.6666666666666666E-2</v>
      </c>
      <c r="BG122" s="7">
        <f t="shared" si="114"/>
        <v>1.3333333333333333</v>
      </c>
      <c r="BH122">
        <v>3.43</v>
      </c>
      <c r="BI122" s="7">
        <f t="shared" si="115"/>
        <v>6.2799999999999994</v>
      </c>
      <c r="BJ122">
        <v>1.29</v>
      </c>
      <c r="BK122" s="7">
        <f t="shared" si="116"/>
        <v>4.1999999999999993</v>
      </c>
      <c r="BL122">
        <v>67</v>
      </c>
      <c r="BM122" s="3">
        <f t="shared" si="117"/>
        <v>4.4666666666666668</v>
      </c>
      <c r="BN122" s="7">
        <f t="shared" si="118"/>
        <v>4.9583333333333339</v>
      </c>
      <c r="BO122">
        <v>0</v>
      </c>
      <c r="BP122" s="3">
        <f>BO122/AY122</f>
        <v>0</v>
      </c>
      <c r="BQ122" s="7">
        <f>MAX(0,(MIN(10,(((BP122)/(0.5))*10))))</f>
        <v>0</v>
      </c>
      <c r="BU122" t="s">
        <v>325</v>
      </c>
      <c r="BV122" s="7">
        <f t="shared" si="119"/>
        <v>24.805081300813008</v>
      </c>
      <c r="BW122">
        <v>6</v>
      </c>
      <c r="BX122">
        <v>32</v>
      </c>
      <c r="BY122" s="3">
        <f t="shared" si="120"/>
        <v>32</v>
      </c>
      <c r="BZ122" s="3">
        <f t="shared" si="121"/>
        <v>5.333333333333333</v>
      </c>
      <c r="CA122" s="13">
        <f t="shared" si="122"/>
        <v>5.0666666666666664</v>
      </c>
      <c r="CB122" s="7">
        <f t="shared" si="123"/>
        <v>8.1300813008130071</v>
      </c>
      <c r="CC122">
        <v>2</v>
      </c>
      <c r="CD122" s="3">
        <f t="shared" si="124"/>
        <v>0.33333333333333331</v>
      </c>
      <c r="CE122" s="7">
        <f t="shared" si="125"/>
        <v>6.6666666666666661</v>
      </c>
      <c r="CF122">
        <v>4.5</v>
      </c>
      <c r="CG122" s="7">
        <f t="shared" si="126"/>
        <v>2</v>
      </c>
      <c r="CH122">
        <v>1.36</v>
      </c>
      <c r="CI122" s="7">
        <f t="shared" si="127"/>
        <v>2.799999999999998</v>
      </c>
      <c r="CJ122">
        <v>28</v>
      </c>
      <c r="CK122" s="3">
        <f t="shared" si="128"/>
        <v>4.666666666666667</v>
      </c>
      <c r="CL122" s="7">
        <f t="shared" si="129"/>
        <v>5.2083333333333339</v>
      </c>
      <c r="CM122">
        <v>0</v>
      </c>
      <c r="CN122" s="3">
        <f t="shared" si="130"/>
        <v>0</v>
      </c>
      <c r="CO122" s="7">
        <f t="shared" si="131"/>
        <v>0</v>
      </c>
    </row>
    <row r="123" spans="24:93" x14ac:dyDescent="0.25">
      <c r="AW123" t="s">
        <v>730</v>
      </c>
      <c r="AX123" s="7">
        <f t="shared" si="108"/>
        <v>24.400000000000002</v>
      </c>
      <c r="AY123">
        <v>25</v>
      </c>
      <c r="AZ123">
        <v>31.2</v>
      </c>
      <c r="BA123" s="3">
        <f t="shared" si="109"/>
        <v>31.666666666666664</v>
      </c>
      <c r="BB123" s="3">
        <f t="shared" si="110"/>
        <v>1.2666666666666666</v>
      </c>
      <c r="BC123" s="13">
        <f t="shared" si="111"/>
        <v>1.0533333333333332</v>
      </c>
      <c r="BD123" s="7">
        <f t="shared" si="112"/>
        <v>1</v>
      </c>
      <c r="BE123">
        <v>3</v>
      </c>
      <c r="BF123" s="3">
        <f t="shared" si="113"/>
        <v>0.12</v>
      </c>
      <c r="BG123" s="7">
        <f t="shared" si="114"/>
        <v>2.4</v>
      </c>
      <c r="BH123">
        <v>2.27</v>
      </c>
      <c r="BI123" s="7">
        <f t="shared" si="115"/>
        <v>10</v>
      </c>
      <c r="BJ123">
        <v>1.04</v>
      </c>
      <c r="BK123" s="7">
        <f t="shared" si="116"/>
        <v>9.1999999999999993</v>
      </c>
      <c r="BL123">
        <v>26</v>
      </c>
      <c r="BM123" s="3">
        <f t="shared" si="117"/>
        <v>1.04</v>
      </c>
      <c r="BN123" s="7">
        <f t="shared" si="118"/>
        <v>1</v>
      </c>
      <c r="BO123">
        <v>1</v>
      </c>
      <c r="BP123" s="3">
        <f>BO123/AY123</f>
        <v>0.04</v>
      </c>
      <c r="BQ123" s="7">
        <f>MAX(0,(MIN(10,(((BP123)/(0.5))*10))))</f>
        <v>0.8</v>
      </c>
      <c r="BU123" t="s">
        <v>360</v>
      </c>
      <c r="BV123" s="7">
        <f t="shared" si="119"/>
        <v>24.762738039399625</v>
      </c>
      <c r="BW123">
        <v>16</v>
      </c>
      <c r="BX123">
        <v>96</v>
      </c>
      <c r="BY123" s="3">
        <f t="shared" si="120"/>
        <v>96</v>
      </c>
      <c r="BZ123" s="3">
        <f t="shared" si="121"/>
        <v>6</v>
      </c>
      <c r="CA123" s="13">
        <f t="shared" si="122"/>
        <v>6</v>
      </c>
      <c r="CB123" s="7">
        <f t="shared" si="123"/>
        <v>9.3808630393996246</v>
      </c>
      <c r="CC123">
        <v>5</v>
      </c>
      <c r="CD123" s="3">
        <f t="shared" si="124"/>
        <v>0.3125</v>
      </c>
      <c r="CE123" s="7">
        <f t="shared" si="125"/>
        <v>6.25</v>
      </c>
      <c r="CF123">
        <v>4.71</v>
      </c>
      <c r="CG123" s="7">
        <f t="shared" si="126"/>
        <v>1.1600000000000001</v>
      </c>
      <c r="CH123">
        <v>1.41</v>
      </c>
      <c r="CI123" s="7">
        <f t="shared" si="127"/>
        <v>1.8000000000000016</v>
      </c>
      <c r="CJ123">
        <v>87</v>
      </c>
      <c r="CK123" s="3">
        <f t="shared" si="128"/>
        <v>5.4375</v>
      </c>
      <c r="CL123" s="7">
        <f t="shared" si="129"/>
        <v>6.171875</v>
      </c>
      <c r="CM123">
        <v>0</v>
      </c>
      <c r="CN123" s="3">
        <f t="shared" si="130"/>
        <v>0</v>
      </c>
      <c r="CO123" s="7">
        <f t="shared" si="131"/>
        <v>0</v>
      </c>
    </row>
    <row r="124" spans="24:93" x14ac:dyDescent="0.25">
      <c r="AW124" t="s">
        <v>472</v>
      </c>
      <c r="AX124" s="7">
        <f t="shared" si="108"/>
        <v>24.393336460287678</v>
      </c>
      <c r="AY124">
        <v>15</v>
      </c>
      <c r="AZ124">
        <v>79</v>
      </c>
      <c r="BA124" s="3">
        <f t="shared" si="109"/>
        <v>79</v>
      </c>
      <c r="BB124" s="3">
        <f t="shared" si="110"/>
        <v>5.2666666666666666</v>
      </c>
      <c r="BC124" s="13">
        <f t="shared" si="111"/>
        <v>5.0533333333333337</v>
      </c>
      <c r="BD124" s="7">
        <f t="shared" si="112"/>
        <v>8.005003126954346</v>
      </c>
      <c r="BE124">
        <v>6</v>
      </c>
      <c r="BF124" s="3">
        <f t="shared" si="113"/>
        <v>0.4</v>
      </c>
      <c r="BG124" s="7">
        <f t="shared" si="114"/>
        <v>8</v>
      </c>
      <c r="BH124">
        <v>4.33</v>
      </c>
      <c r="BI124" s="7">
        <f t="shared" si="115"/>
        <v>2.6799999999999997</v>
      </c>
      <c r="BJ124">
        <v>1.46</v>
      </c>
      <c r="BK124" s="7">
        <f t="shared" si="116"/>
        <v>1</v>
      </c>
      <c r="BL124">
        <v>64</v>
      </c>
      <c r="BM124" s="3">
        <f t="shared" si="117"/>
        <v>4.2666666666666666</v>
      </c>
      <c r="BN124" s="7">
        <f t="shared" si="118"/>
        <v>4.708333333333333</v>
      </c>
      <c r="BO124">
        <v>0</v>
      </c>
      <c r="BP124" s="3">
        <f>BO123/AY123</f>
        <v>0.04</v>
      </c>
      <c r="BQ124" s="7">
        <f>MAX(0,(MIN(10,(((BP125)/(0.5))*10))))</f>
        <v>0</v>
      </c>
      <c r="BU124" t="s">
        <v>467</v>
      </c>
      <c r="BV124" s="7">
        <f t="shared" si="119"/>
        <v>24.701656083128874</v>
      </c>
      <c r="BW124">
        <v>13</v>
      </c>
      <c r="BX124">
        <v>74</v>
      </c>
      <c r="BY124" s="3">
        <f t="shared" si="120"/>
        <v>74</v>
      </c>
      <c r="BZ124" s="3">
        <f t="shared" si="121"/>
        <v>5.6923076923076925</v>
      </c>
      <c r="CA124" s="13">
        <f t="shared" si="122"/>
        <v>5.1384615384615389</v>
      </c>
      <c r="CB124" s="7">
        <f t="shared" si="123"/>
        <v>8.8035791600519548</v>
      </c>
      <c r="CC124">
        <v>4</v>
      </c>
      <c r="CD124" s="3">
        <f t="shared" si="124"/>
        <v>0.30769230769230771</v>
      </c>
      <c r="CE124" s="7">
        <f t="shared" si="125"/>
        <v>6.1538461538461542</v>
      </c>
      <c r="CF124">
        <v>4.78</v>
      </c>
      <c r="CG124" s="7">
        <f t="shared" si="126"/>
        <v>1</v>
      </c>
      <c r="CH124">
        <v>1.32</v>
      </c>
      <c r="CI124" s="7">
        <f t="shared" si="127"/>
        <v>3.5999999999999988</v>
      </c>
      <c r="CJ124">
        <v>60</v>
      </c>
      <c r="CK124" s="3">
        <f t="shared" si="128"/>
        <v>4.615384615384615</v>
      </c>
      <c r="CL124" s="7">
        <f t="shared" si="129"/>
        <v>5.1442307692307683</v>
      </c>
      <c r="CM124">
        <v>0</v>
      </c>
      <c r="CN124" s="3">
        <f t="shared" si="130"/>
        <v>0</v>
      </c>
      <c r="CO124" s="7">
        <f t="shared" si="131"/>
        <v>0</v>
      </c>
    </row>
    <row r="125" spans="24:93" x14ac:dyDescent="0.25">
      <c r="AW125" t="s">
        <v>464</v>
      </c>
      <c r="AX125" s="7">
        <f t="shared" si="108"/>
        <v>24.233622055451328</v>
      </c>
      <c r="AY125">
        <v>15</v>
      </c>
      <c r="AZ125">
        <v>61.1</v>
      </c>
      <c r="BA125" s="3">
        <f t="shared" si="109"/>
        <v>61.333333333333336</v>
      </c>
      <c r="BB125" s="3">
        <f t="shared" si="110"/>
        <v>4.0888888888888895</v>
      </c>
      <c r="BC125" s="13">
        <f t="shared" si="111"/>
        <v>4.0177777777777779</v>
      </c>
      <c r="BD125" s="7">
        <f t="shared" si="112"/>
        <v>5.7952887221179914</v>
      </c>
      <c r="BE125">
        <v>2</v>
      </c>
      <c r="BF125" s="3">
        <f t="shared" si="113"/>
        <v>0.13333333333333333</v>
      </c>
      <c r="BG125" s="7">
        <f t="shared" si="114"/>
        <v>2.6666666666666665</v>
      </c>
      <c r="BH125">
        <v>3.08</v>
      </c>
      <c r="BI125" s="7">
        <f t="shared" si="115"/>
        <v>7.68</v>
      </c>
      <c r="BJ125">
        <v>1.26</v>
      </c>
      <c r="BK125" s="7">
        <f t="shared" si="116"/>
        <v>4.8</v>
      </c>
      <c r="BL125">
        <v>47</v>
      </c>
      <c r="BM125" s="3">
        <f t="shared" si="117"/>
        <v>3.1333333333333333</v>
      </c>
      <c r="BN125" s="7">
        <f t="shared" si="118"/>
        <v>3.2916666666666665</v>
      </c>
      <c r="BO125">
        <v>0</v>
      </c>
      <c r="BP125" s="3">
        <f>BO125/AY125</f>
        <v>0</v>
      </c>
      <c r="BQ125" s="7">
        <f>MAX(0,(MIN(10,(((BP125)/(0.5))*10))))</f>
        <v>0</v>
      </c>
      <c r="BU125" t="s">
        <v>388</v>
      </c>
      <c r="BV125" s="7">
        <f t="shared" si="119"/>
        <v>24.594482758620689</v>
      </c>
      <c r="BW125">
        <v>29</v>
      </c>
      <c r="BX125">
        <v>29</v>
      </c>
      <c r="BY125" s="3">
        <f t="shared" si="120"/>
        <v>29</v>
      </c>
      <c r="BZ125" s="3">
        <f t="shared" si="121"/>
        <v>1</v>
      </c>
      <c r="CA125" s="13">
        <f t="shared" si="122"/>
        <v>1</v>
      </c>
      <c r="CB125" s="7">
        <f t="shared" si="123"/>
        <v>1</v>
      </c>
      <c r="CC125">
        <v>2</v>
      </c>
      <c r="CD125" s="3">
        <f t="shared" si="124"/>
        <v>6.8965517241379309E-2</v>
      </c>
      <c r="CE125" s="7">
        <f t="shared" si="125"/>
        <v>1.3793103448275863</v>
      </c>
      <c r="CF125">
        <v>3.66</v>
      </c>
      <c r="CG125" s="7">
        <f t="shared" si="126"/>
        <v>5.3599999999999994</v>
      </c>
      <c r="CH125">
        <v>1.19</v>
      </c>
      <c r="CI125" s="7">
        <f t="shared" si="127"/>
        <v>6.2000000000000011</v>
      </c>
      <c r="CJ125">
        <v>35</v>
      </c>
      <c r="CK125" s="3">
        <f t="shared" si="128"/>
        <v>1.2068965517241379</v>
      </c>
      <c r="CL125" s="7">
        <f t="shared" si="129"/>
        <v>1</v>
      </c>
      <c r="CM125">
        <v>14</v>
      </c>
      <c r="CN125" s="3">
        <f t="shared" si="130"/>
        <v>0.48275862068965519</v>
      </c>
      <c r="CO125" s="7">
        <f t="shared" si="131"/>
        <v>9.6551724137931032</v>
      </c>
    </row>
    <row r="126" spans="24:93" x14ac:dyDescent="0.25">
      <c r="AW126" t="s">
        <v>493</v>
      </c>
      <c r="AX126" s="7">
        <f t="shared" si="108"/>
        <v>24.230303030303027</v>
      </c>
      <c r="AY126">
        <v>33</v>
      </c>
      <c r="AZ126">
        <v>30.2</v>
      </c>
      <c r="BA126" s="3">
        <f t="shared" si="109"/>
        <v>30.666666666666664</v>
      </c>
      <c r="BB126" s="3">
        <f t="shared" si="110"/>
        <v>0.92929292929292917</v>
      </c>
      <c r="BC126" s="13">
        <f t="shared" si="111"/>
        <v>0.18585858585858583</v>
      </c>
      <c r="BD126" s="7">
        <f t="shared" si="112"/>
        <v>1</v>
      </c>
      <c r="BE126">
        <v>3</v>
      </c>
      <c r="BF126" s="3">
        <f t="shared" si="113"/>
        <v>9.0909090909090912E-2</v>
      </c>
      <c r="BG126" s="7">
        <f t="shared" si="114"/>
        <v>1.8181818181818183</v>
      </c>
      <c r="BH126">
        <v>1.47</v>
      </c>
      <c r="BI126" s="7">
        <f t="shared" si="115"/>
        <v>10</v>
      </c>
      <c r="BJ126">
        <v>1.04</v>
      </c>
      <c r="BK126" s="7">
        <f t="shared" si="116"/>
        <v>9.1999999999999993</v>
      </c>
      <c r="BL126">
        <v>36</v>
      </c>
      <c r="BM126" s="3">
        <f t="shared" si="117"/>
        <v>1.0909090909090908</v>
      </c>
      <c r="BN126" s="7">
        <f t="shared" si="118"/>
        <v>1</v>
      </c>
      <c r="BO126">
        <v>2</v>
      </c>
      <c r="BP126" s="3">
        <f>BO126/AY126</f>
        <v>6.0606060606060608E-2</v>
      </c>
      <c r="BQ126" s="7">
        <f>MAX(0,(MIN(10,(((BP126)/(0.5))*10))))</f>
        <v>1.2121212121212122</v>
      </c>
      <c r="BU126" t="s">
        <v>424</v>
      </c>
      <c r="BV126" s="7">
        <f t="shared" si="119"/>
        <v>24.501656083128871</v>
      </c>
      <c r="BW126">
        <v>13</v>
      </c>
      <c r="BX126">
        <v>74</v>
      </c>
      <c r="BY126" s="3">
        <f t="shared" si="120"/>
        <v>74</v>
      </c>
      <c r="BZ126" s="3">
        <f t="shared" si="121"/>
        <v>5.6923076923076925</v>
      </c>
      <c r="CA126" s="13">
        <f t="shared" si="122"/>
        <v>5.1384615384615389</v>
      </c>
      <c r="CB126" s="7">
        <f t="shared" si="123"/>
        <v>8.8035791600519548</v>
      </c>
      <c r="CC126">
        <v>4</v>
      </c>
      <c r="CD126" s="3">
        <f t="shared" si="124"/>
        <v>0.30769230769230771</v>
      </c>
      <c r="CE126" s="7">
        <f t="shared" si="125"/>
        <v>6.1538461538461542</v>
      </c>
      <c r="CF126">
        <v>4.6500000000000004</v>
      </c>
      <c r="CG126" s="7">
        <f t="shared" si="126"/>
        <v>1.3999999999999986</v>
      </c>
      <c r="CH126">
        <v>1.35</v>
      </c>
      <c r="CI126" s="7">
        <f t="shared" si="127"/>
        <v>2.9999999999999982</v>
      </c>
      <c r="CJ126">
        <v>60</v>
      </c>
      <c r="CK126" s="3">
        <f t="shared" si="128"/>
        <v>4.615384615384615</v>
      </c>
      <c r="CL126" s="7">
        <f t="shared" si="129"/>
        <v>5.1442307692307683</v>
      </c>
      <c r="CM126">
        <v>0</v>
      </c>
      <c r="CN126" s="3">
        <f t="shared" si="130"/>
        <v>0</v>
      </c>
      <c r="CO126" s="7">
        <f t="shared" si="131"/>
        <v>0</v>
      </c>
    </row>
    <row r="127" spans="24:93" x14ac:dyDescent="0.25">
      <c r="AW127" t="s">
        <v>318</v>
      </c>
      <c r="AX127" s="7">
        <f t="shared" si="108"/>
        <v>23.904351678132162</v>
      </c>
      <c r="AY127">
        <v>15</v>
      </c>
      <c r="AZ127">
        <v>70.2</v>
      </c>
      <c r="BA127" s="3">
        <f t="shared" si="109"/>
        <v>70.666666666666671</v>
      </c>
      <c r="BB127" s="3">
        <f t="shared" si="110"/>
        <v>4.7111111111111112</v>
      </c>
      <c r="BC127" s="13">
        <f t="shared" si="111"/>
        <v>4.1422222222222222</v>
      </c>
      <c r="BD127" s="7">
        <f t="shared" si="112"/>
        <v>6.9626850114654992</v>
      </c>
      <c r="BE127">
        <v>4</v>
      </c>
      <c r="BF127" s="3">
        <f t="shared" si="113"/>
        <v>0.26666666666666666</v>
      </c>
      <c r="BG127" s="7">
        <f t="shared" si="114"/>
        <v>5.333333333333333</v>
      </c>
      <c r="BH127">
        <v>4.2</v>
      </c>
      <c r="BI127" s="7">
        <f t="shared" si="115"/>
        <v>3.1999999999999993</v>
      </c>
      <c r="BJ127">
        <v>1.29</v>
      </c>
      <c r="BK127" s="7">
        <f t="shared" si="116"/>
        <v>4.1999999999999993</v>
      </c>
      <c r="BL127">
        <v>58</v>
      </c>
      <c r="BM127" s="3">
        <f t="shared" si="117"/>
        <v>3.8666666666666667</v>
      </c>
      <c r="BN127" s="7">
        <f t="shared" si="118"/>
        <v>4.208333333333333</v>
      </c>
      <c r="BO127">
        <v>0</v>
      </c>
      <c r="BP127" s="3">
        <f>BO126/AY126</f>
        <v>6.0606060606060608E-2</v>
      </c>
      <c r="BQ127" s="7">
        <f>MAX(0,(MIN(10,(((BP128)/(0.5))*10))))</f>
        <v>0</v>
      </c>
      <c r="BU127" t="s">
        <v>465</v>
      </c>
      <c r="BV127" s="7">
        <f t="shared" si="119"/>
        <v>24.396205080098142</v>
      </c>
      <c r="BW127">
        <v>13</v>
      </c>
      <c r="BX127">
        <v>69</v>
      </c>
      <c r="BY127" s="3">
        <f t="shared" si="120"/>
        <v>69</v>
      </c>
      <c r="BZ127" s="3">
        <f t="shared" si="121"/>
        <v>5.3076923076923075</v>
      </c>
      <c r="CA127" s="13">
        <f t="shared" si="122"/>
        <v>5.0615384615384613</v>
      </c>
      <c r="CB127" s="7">
        <f t="shared" si="123"/>
        <v>8.0819743108673681</v>
      </c>
      <c r="CC127">
        <v>4</v>
      </c>
      <c r="CD127" s="3">
        <f t="shared" si="124"/>
        <v>0.30769230769230771</v>
      </c>
      <c r="CE127" s="7">
        <f t="shared" si="125"/>
        <v>6.1538461538461542</v>
      </c>
      <c r="CF127">
        <v>4.37</v>
      </c>
      <c r="CG127" s="7">
        <f t="shared" si="126"/>
        <v>2.5199999999999996</v>
      </c>
      <c r="CH127">
        <v>1.38</v>
      </c>
      <c r="CI127" s="7">
        <f t="shared" si="127"/>
        <v>2.4000000000000021</v>
      </c>
      <c r="CJ127">
        <v>61</v>
      </c>
      <c r="CK127" s="3">
        <f t="shared" si="128"/>
        <v>4.6923076923076925</v>
      </c>
      <c r="CL127" s="7">
        <f t="shared" si="129"/>
        <v>5.2403846153846159</v>
      </c>
      <c r="CM127">
        <v>0</v>
      </c>
      <c r="CN127" s="3">
        <f t="shared" si="130"/>
        <v>0</v>
      </c>
      <c r="CO127" s="7">
        <f t="shared" si="131"/>
        <v>0</v>
      </c>
    </row>
    <row r="128" spans="24:93" x14ac:dyDescent="0.25">
      <c r="AW128" t="s">
        <v>471</v>
      </c>
      <c r="AX128" s="7">
        <f t="shared" si="108"/>
        <v>25.05578287566092</v>
      </c>
      <c r="AY128">
        <v>12</v>
      </c>
      <c r="AZ128">
        <v>58</v>
      </c>
      <c r="BA128" s="3">
        <f t="shared" si="109"/>
        <v>58</v>
      </c>
      <c r="BB128" s="3">
        <f t="shared" si="110"/>
        <v>4.833333333333333</v>
      </c>
      <c r="BC128" s="13">
        <f t="shared" si="111"/>
        <v>4.166666666666667</v>
      </c>
      <c r="BD128" s="7">
        <f t="shared" si="112"/>
        <v>7.1919949968730448</v>
      </c>
      <c r="BE128">
        <v>2</v>
      </c>
      <c r="BF128" s="3">
        <f t="shared" si="113"/>
        <v>0.16666666666666666</v>
      </c>
      <c r="BG128" s="7">
        <f t="shared" si="114"/>
        <v>3.333333333333333</v>
      </c>
      <c r="BH128">
        <v>4.66</v>
      </c>
      <c r="BI128" s="7">
        <f t="shared" si="115"/>
        <v>1.3599999999999994</v>
      </c>
      <c r="BJ128">
        <v>1.1000000000000001</v>
      </c>
      <c r="BK128" s="7">
        <f t="shared" si="116"/>
        <v>7.9999999999999982</v>
      </c>
      <c r="BL128">
        <v>44</v>
      </c>
      <c r="BM128" s="3">
        <f t="shared" si="117"/>
        <v>3.6666666666666665</v>
      </c>
      <c r="BN128" s="7">
        <f t="shared" si="118"/>
        <v>3.958333333333333</v>
      </c>
      <c r="BO128">
        <v>0</v>
      </c>
      <c r="BP128" s="3">
        <f>BO127/AY127</f>
        <v>0</v>
      </c>
      <c r="BQ128" s="7">
        <f>MAX(0,(MIN(10,(((BP129)/(0.5))*10))))</f>
        <v>1.2121212121212122</v>
      </c>
      <c r="BU128" t="s">
        <v>685</v>
      </c>
      <c r="BV128" s="7">
        <f t="shared" si="119"/>
        <v>24.320698874296433</v>
      </c>
      <c r="BW128">
        <v>12</v>
      </c>
      <c r="BX128">
        <v>49</v>
      </c>
      <c r="BY128" s="3">
        <f t="shared" si="120"/>
        <v>49</v>
      </c>
      <c r="BZ128" s="3">
        <f t="shared" si="121"/>
        <v>4.083333333333333</v>
      </c>
      <c r="CA128" s="13">
        <f t="shared" si="122"/>
        <v>4.0166666666666666</v>
      </c>
      <c r="CB128" s="7">
        <f t="shared" si="123"/>
        <v>5.7848655409631009</v>
      </c>
      <c r="CC128">
        <v>3</v>
      </c>
      <c r="CD128" s="3">
        <f t="shared" si="124"/>
        <v>0.25</v>
      </c>
      <c r="CE128" s="7">
        <f t="shared" si="125"/>
        <v>5</v>
      </c>
      <c r="CF128">
        <v>3.84</v>
      </c>
      <c r="CG128" s="7">
        <f t="shared" si="126"/>
        <v>4.6400000000000006</v>
      </c>
      <c r="CH128">
        <v>1.3</v>
      </c>
      <c r="CI128" s="7">
        <f t="shared" si="127"/>
        <v>3.9999999999999991</v>
      </c>
      <c r="CJ128">
        <v>53</v>
      </c>
      <c r="CK128" s="3">
        <f t="shared" si="128"/>
        <v>4.416666666666667</v>
      </c>
      <c r="CL128" s="7">
        <f t="shared" si="129"/>
        <v>4.8958333333333339</v>
      </c>
      <c r="CM128">
        <v>0</v>
      </c>
      <c r="CN128" s="3">
        <f t="shared" si="130"/>
        <v>0</v>
      </c>
      <c r="CO128" s="7">
        <f t="shared" si="131"/>
        <v>0</v>
      </c>
    </row>
    <row r="129" spans="49:93" x14ac:dyDescent="0.25">
      <c r="AW129" t="s">
        <v>718</v>
      </c>
      <c r="AX129" s="7">
        <f t="shared" si="108"/>
        <v>23.818181818181817</v>
      </c>
      <c r="AY129">
        <v>33</v>
      </c>
      <c r="AZ129">
        <v>30.2</v>
      </c>
      <c r="BA129" s="3">
        <f t="shared" si="109"/>
        <v>30.666666666666664</v>
      </c>
      <c r="BB129" s="3">
        <f t="shared" si="110"/>
        <v>0.92929292929292917</v>
      </c>
      <c r="BC129" s="13">
        <f t="shared" si="111"/>
        <v>0.18585858585858583</v>
      </c>
      <c r="BD129" s="7">
        <f t="shared" si="112"/>
        <v>1</v>
      </c>
      <c r="BE129">
        <v>1</v>
      </c>
      <c r="BF129" s="3">
        <f t="shared" si="113"/>
        <v>3.0303030303030304E-2</v>
      </c>
      <c r="BG129" s="7">
        <f t="shared" si="114"/>
        <v>0.60606060606060608</v>
      </c>
      <c r="BH129">
        <v>1.47</v>
      </c>
      <c r="BI129" s="7">
        <f t="shared" si="115"/>
        <v>10</v>
      </c>
      <c r="BJ129">
        <v>0.72</v>
      </c>
      <c r="BK129" s="7">
        <f t="shared" si="116"/>
        <v>10</v>
      </c>
      <c r="BL129">
        <v>33</v>
      </c>
      <c r="BM129" s="3">
        <f t="shared" si="117"/>
        <v>1</v>
      </c>
      <c r="BN129" s="7">
        <f t="shared" si="118"/>
        <v>1</v>
      </c>
      <c r="BO129">
        <v>2</v>
      </c>
      <c r="BP129" s="3">
        <f>BO129/AY129</f>
        <v>6.0606060606060608E-2</v>
      </c>
      <c r="BQ129" s="7">
        <f>MAX(0,(MIN(10,(((BP129)/(0.5))*10))))</f>
        <v>1.2121212121212122</v>
      </c>
      <c r="BU129" t="s">
        <v>486</v>
      </c>
      <c r="BV129" s="7">
        <f t="shared" si="119"/>
        <v>24.284444444444446</v>
      </c>
      <c r="BW129">
        <v>36</v>
      </c>
      <c r="BX129">
        <v>36</v>
      </c>
      <c r="BY129" s="3">
        <f t="shared" si="120"/>
        <v>36</v>
      </c>
      <c r="BZ129" s="3">
        <f t="shared" si="121"/>
        <v>1</v>
      </c>
      <c r="CA129" s="13">
        <f t="shared" si="122"/>
        <v>1</v>
      </c>
      <c r="CB129" s="7">
        <f t="shared" si="123"/>
        <v>1</v>
      </c>
      <c r="CC129">
        <v>2</v>
      </c>
      <c r="CD129" s="3">
        <f t="shared" si="124"/>
        <v>5.5555555555555552E-2</v>
      </c>
      <c r="CE129" s="7">
        <f t="shared" si="125"/>
        <v>1.1111111111111112</v>
      </c>
      <c r="CF129">
        <v>3.39</v>
      </c>
      <c r="CG129" s="7">
        <f t="shared" si="126"/>
        <v>6.4399999999999995</v>
      </c>
      <c r="CH129">
        <v>1.18</v>
      </c>
      <c r="CI129" s="7">
        <f t="shared" si="127"/>
        <v>6.4000000000000012</v>
      </c>
      <c r="CJ129">
        <v>43</v>
      </c>
      <c r="CK129" s="3">
        <f t="shared" si="128"/>
        <v>1.1944444444444444</v>
      </c>
      <c r="CL129" s="7">
        <f t="shared" si="129"/>
        <v>1</v>
      </c>
      <c r="CM129">
        <v>15</v>
      </c>
      <c r="CN129" s="3">
        <f t="shared" si="130"/>
        <v>0.41666666666666669</v>
      </c>
      <c r="CO129" s="7">
        <f t="shared" si="131"/>
        <v>8.3333333333333339</v>
      </c>
    </row>
    <row r="130" spans="49:93" x14ac:dyDescent="0.25">
      <c r="AW130" t="s">
        <v>361</v>
      </c>
      <c r="AX130" s="7">
        <f t="shared" si="108"/>
        <v>23.543542839274544</v>
      </c>
      <c r="AY130">
        <v>13</v>
      </c>
      <c r="AZ130">
        <v>69.099999999999994</v>
      </c>
      <c r="BA130" s="3">
        <f t="shared" si="109"/>
        <v>69.333333333333314</v>
      </c>
      <c r="BB130" s="3">
        <f t="shared" si="110"/>
        <v>5.3333333333333321</v>
      </c>
      <c r="BC130" s="13">
        <f t="shared" si="111"/>
        <v>5.0666666666666664</v>
      </c>
      <c r="BD130" s="7">
        <f t="shared" si="112"/>
        <v>8.1300813008130053</v>
      </c>
      <c r="BE130">
        <v>4</v>
      </c>
      <c r="BF130" s="3">
        <f t="shared" si="113"/>
        <v>0.30769230769230771</v>
      </c>
      <c r="BG130" s="7">
        <f t="shared" si="114"/>
        <v>6.1538461538461542</v>
      </c>
      <c r="BH130">
        <v>5.19</v>
      </c>
      <c r="BI130" s="7">
        <f t="shared" si="115"/>
        <v>1</v>
      </c>
      <c r="BJ130">
        <v>1.53</v>
      </c>
      <c r="BK130" s="7">
        <f t="shared" si="116"/>
        <v>1</v>
      </c>
      <c r="BL130">
        <v>82</v>
      </c>
      <c r="BM130" s="3">
        <f t="shared" si="117"/>
        <v>6.3076923076923075</v>
      </c>
      <c r="BN130" s="7">
        <f t="shared" si="118"/>
        <v>7.2596153846153841</v>
      </c>
      <c r="BO130">
        <v>0</v>
      </c>
      <c r="BP130" s="3">
        <f>BO129/AY129</f>
        <v>6.0606060606060608E-2</v>
      </c>
      <c r="BQ130" s="7">
        <f>MAX(0,(MIN(10,(((BP131)/(0.5))*10))))</f>
        <v>0</v>
      </c>
      <c r="BU130" t="s">
        <v>342</v>
      </c>
      <c r="BV130" s="7">
        <f t="shared" si="119"/>
        <v>24.254944887429641</v>
      </c>
      <c r="BW130">
        <v>16</v>
      </c>
      <c r="BX130">
        <v>92</v>
      </c>
      <c r="BY130" s="3">
        <f t="shared" si="120"/>
        <v>92</v>
      </c>
      <c r="BZ130" s="3">
        <f t="shared" si="121"/>
        <v>5.75</v>
      </c>
      <c r="CA130" s="13">
        <f t="shared" si="122"/>
        <v>5.15</v>
      </c>
      <c r="CB130" s="7">
        <f t="shared" si="123"/>
        <v>8.9118198874296439</v>
      </c>
      <c r="CC130">
        <v>5</v>
      </c>
      <c r="CD130" s="3">
        <f t="shared" si="124"/>
        <v>0.3125</v>
      </c>
      <c r="CE130" s="7">
        <f t="shared" si="125"/>
        <v>6.25</v>
      </c>
      <c r="CF130">
        <v>4.54</v>
      </c>
      <c r="CG130" s="7">
        <f t="shared" si="126"/>
        <v>1.8399999999999999</v>
      </c>
      <c r="CH130">
        <v>1.36</v>
      </c>
      <c r="CI130" s="7">
        <f t="shared" si="127"/>
        <v>2.799999999999998</v>
      </c>
      <c r="CJ130">
        <v>65</v>
      </c>
      <c r="CK130" s="3">
        <f t="shared" si="128"/>
        <v>4.0625</v>
      </c>
      <c r="CL130" s="7">
        <f t="shared" si="129"/>
        <v>4.453125</v>
      </c>
      <c r="CM130">
        <v>0</v>
      </c>
      <c r="CN130" s="3">
        <f t="shared" si="130"/>
        <v>0</v>
      </c>
      <c r="CO130" s="7">
        <f t="shared" si="131"/>
        <v>0</v>
      </c>
    </row>
    <row r="131" spans="49:93" x14ac:dyDescent="0.25">
      <c r="AW131" t="s">
        <v>427</v>
      </c>
      <c r="AX131" s="7">
        <f t="shared" ref="AX131:AX194" si="162">BD131+BG131+BI131+BK131+BN131+BQ131</f>
        <v>23.540524286012094</v>
      </c>
      <c r="AY131">
        <v>15</v>
      </c>
      <c r="AZ131">
        <v>85.2</v>
      </c>
      <c r="BA131" s="3">
        <f t="shared" ref="BA131:BA194" si="163">DOLLARDE(AZ131,3)</f>
        <v>85.666666666666671</v>
      </c>
      <c r="BB131" s="3">
        <f t="shared" ref="BB131:BB194" si="164">BA131/AY131</f>
        <v>5.7111111111111112</v>
      </c>
      <c r="BC131" s="13">
        <f t="shared" ref="BC131:BC194" si="165">DOLLARFR(BB131,2.9)</f>
        <v>5.1422222222222222</v>
      </c>
      <c r="BD131" s="7">
        <f t="shared" ref="BD131:BD194" si="166">MAX(1,(MIN(10,(((BB131-1)/(6.33-1))*10))))</f>
        <v>8.8388576193454256</v>
      </c>
      <c r="BE131">
        <v>4</v>
      </c>
      <c r="BF131" s="3">
        <f t="shared" ref="BF131:BF194" si="167">BE131/AY131</f>
        <v>0.26666666666666666</v>
      </c>
      <c r="BG131" s="7">
        <f t="shared" ref="BG131:BG194" si="168">MAX(0,(MIN(10,(((BF131)/(0.5))*10))))</f>
        <v>5.333333333333333</v>
      </c>
      <c r="BH131">
        <v>4.3099999999999996</v>
      </c>
      <c r="BI131" s="7">
        <f t="shared" ref="BI131:BI194" si="169">MAX(1,(MIN(10,(((BH131-5)/(2.5-5))*10))))</f>
        <v>2.7600000000000016</v>
      </c>
      <c r="BJ131">
        <v>1.38</v>
      </c>
      <c r="BK131" s="7">
        <f t="shared" ref="BK131:BK194" si="170">MAX(1,(MIN(10,(((BJ131-1.5)/(1-1.5))*10))))</f>
        <v>2.4000000000000021</v>
      </c>
      <c r="BL131">
        <v>58</v>
      </c>
      <c r="BM131" s="3">
        <f t="shared" ref="BM131:BM194" si="171">BL131/AY131</f>
        <v>3.8666666666666667</v>
      </c>
      <c r="BN131" s="7">
        <f t="shared" ref="BN131:BN194" si="172">MAX(1,(MIN(10,(((BM131-0.5)/(8.5-0.5))*10))))</f>
        <v>4.208333333333333</v>
      </c>
      <c r="BO131">
        <v>0</v>
      </c>
      <c r="BP131" s="3">
        <f>BO130/AY130</f>
        <v>0</v>
      </c>
      <c r="BQ131" s="7">
        <f>MAX(0,(MIN(10,(((BP132)/(0.5))*10))))</f>
        <v>0</v>
      </c>
      <c r="BU131" t="s">
        <v>319</v>
      </c>
      <c r="BV131" s="7">
        <f t="shared" ref="BV131:BV194" si="173">CB131+CE131+CG131+CI131+CL131+CO131</f>
        <v>24.021341463414636</v>
      </c>
      <c r="BW131">
        <v>8</v>
      </c>
      <c r="BX131">
        <v>47</v>
      </c>
      <c r="BY131" s="3">
        <f t="shared" ref="BY131:BY194" si="174">DOLLARDE(BX131,3)</f>
        <v>47</v>
      </c>
      <c r="BZ131" s="3">
        <f t="shared" ref="BZ131:BZ194" si="175">BY131/BW131</f>
        <v>5.875</v>
      </c>
      <c r="CA131" s="13">
        <f t="shared" ref="CA131:CA194" si="176">DOLLARFR(BZ131,2.9)</f>
        <v>5.1749999999999998</v>
      </c>
      <c r="CB131" s="7">
        <f t="shared" ref="CB131:CB194" si="177">MAX(1,(MIN(10,(((BZ131-1)/(6.33-1))*10))))</f>
        <v>9.1463414634146343</v>
      </c>
      <c r="CC131">
        <v>3</v>
      </c>
      <c r="CD131" s="3">
        <f t="shared" ref="CD131:CD194" si="178">CC131/BW131</f>
        <v>0.375</v>
      </c>
      <c r="CE131" s="7">
        <f t="shared" ref="CE131:CE194" si="179">MAX(0,(MIN(10,(((CD131)/(0.5))*10))))</f>
        <v>7.5</v>
      </c>
      <c r="CF131">
        <v>4.5</v>
      </c>
      <c r="CG131" s="7">
        <f t="shared" ref="CG131:CG194" si="180">MAX(1,(MIN(10,(((CF131-5)/(2.5-5))*10))))</f>
        <v>2</v>
      </c>
      <c r="CH131">
        <v>1.45</v>
      </c>
      <c r="CI131" s="7">
        <f t="shared" ref="CI131:CI194" si="181">MAX(1,(MIN(10,(((CH131-1.5)/(1-1.5))*10))))</f>
        <v>1.0000000000000009</v>
      </c>
      <c r="CJ131">
        <v>32</v>
      </c>
      <c r="CK131" s="3">
        <f t="shared" ref="CK131:CK194" si="182">CJ131/BW131</f>
        <v>4</v>
      </c>
      <c r="CL131" s="7">
        <f t="shared" ref="CL131:CL194" si="183">MAX(1,(MIN(10,(((CK131-0.5)/(8.5-0.5))*10))))</f>
        <v>4.375</v>
      </c>
      <c r="CM131">
        <v>0</v>
      </c>
      <c r="CN131" s="3">
        <f t="shared" ref="CN131:CN194" si="184">CM131/BW131</f>
        <v>0</v>
      </c>
      <c r="CO131" s="7">
        <f t="shared" ref="CO131:CO194" si="185">MAX(0,(MIN(10,(((CN131)/(0.5))*10))))</f>
        <v>0</v>
      </c>
    </row>
    <row r="132" spans="49:93" x14ac:dyDescent="0.25">
      <c r="AW132" t="s">
        <v>332</v>
      </c>
      <c r="AX132" s="7">
        <f t="shared" si="162"/>
        <v>23.371852199291219</v>
      </c>
      <c r="AY132">
        <v>15</v>
      </c>
      <c r="AZ132">
        <v>81.099999999999994</v>
      </c>
      <c r="BA132" s="3">
        <f t="shared" si="163"/>
        <v>81.333333333333314</v>
      </c>
      <c r="BB132" s="3">
        <f t="shared" si="164"/>
        <v>5.4222222222222207</v>
      </c>
      <c r="BC132" s="13">
        <f t="shared" si="165"/>
        <v>5.0844444444444443</v>
      </c>
      <c r="BD132" s="7">
        <f t="shared" si="166"/>
        <v>8.2968521992912194</v>
      </c>
      <c r="BE132">
        <v>4</v>
      </c>
      <c r="BF132" s="3">
        <f t="shared" si="167"/>
        <v>0.26666666666666666</v>
      </c>
      <c r="BG132" s="7">
        <f t="shared" si="168"/>
        <v>5.333333333333333</v>
      </c>
      <c r="BH132">
        <v>4.76</v>
      </c>
      <c r="BI132" s="7">
        <f t="shared" si="169"/>
        <v>1</v>
      </c>
      <c r="BJ132">
        <v>1.29</v>
      </c>
      <c r="BK132" s="7">
        <f t="shared" si="170"/>
        <v>4.1999999999999993</v>
      </c>
      <c r="BL132">
        <v>62</v>
      </c>
      <c r="BM132" s="3">
        <f t="shared" si="171"/>
        <v>4.1333333333333337</v>
      </c>
      <c r="BN132" s="7">
        <f t="shared" si="172"/>
        <v>4.541666666666667</v>
      </c>
      <c r="BO132">
        <v>0</v>
      </c>
      <c r="BP132" s="3">
        <f>BO131/AY131</f>
        <v>0</v>
      </c>
      <c r="BQ132" s="7">
        <f>MAX(0,(MIN(10,(((BP133)/(0.5))*10))))</f>
        <v>0</v>
      </c>
      <c r="BU132" t="s">
        <v>442</v>
      </c>
      <c r="BV132" s="7">
        <f t="shared" si="173"/>
        <v>23.965714285714284</v>
      </c>
      <c r="BW132">
        <v>35</v>
      </c>
      <c r="BX132">
        <v>35</v>
      </c>
      <c r="BY132" s="3">
        <f t="shared" si="174"/>
        <v>35</v>
      </c>
      <c r="BZ132" s="3">
        <f t="shared" si="175"/>
        <v>1</v>
      </c>
      <c r="CA132" s="13">
        <f t="shared" si="176"/>
        <v>1</v>
      </c>
      <c r="CB132" s="7">
        <f t="shared" si="177"/>
        <v>1</v>
      </c>
      <c r="CC132">
        <v>2</v>
      </c>
      <c r="CD132" s="3">
        <f t="shared" si="178"/>
        <v>5.7142857142857141E-2</v>
      </c>
      <c r="CE132" s="7">
        <f t="shared" si="179"/>
        <v>1.1428571428571428</v>
      </c>
      <c r="CF132">
        <v>3.48</v>
      </c>
      <c r="CG132" s="7">
        <f t="shared" si="180"/>
        <v>6.08</v>
      </c>
      <c r="CH132">
        <v>1.22</v>
      </c>
      <c r="CI132" s="7">
        <f t="shared" si="181"/>
        <v>5.6000000000000005</v>
      </c>
      <c r="CJ132">
        <v>41</v>
      </c>
      <c r="CK132" s="3">
        <f t="shared" si="182"/>
        <v>1.1714285714285715</v>
      </c>
      <c r="CL132" s="7">
        <f t="shared" si="183"/>
        <v>1</v>
      </c>
      <c r="CM132">
        <v>16</v>
      </c>
      <c r="CN132" s="3">
        <f t="shared" si="184"/>
        <v>0.45714285714285713</v>
      </c>
      <c r="CO132" s="7">
        <f t="shared" si="185"/>
        <v>9.1428571428571423</v>
      </c>
    </row>
    <row r="133" spans="49:93" x14ac:dyDescent="0.25">
      <c r="AW133" t="s">
        <v>722</v>
      </c>
      <c r="AX133" s="7">
        <f t="shared" si="162"/>
        <v>23.333333333333332</v>
      </c>
      <c r="AY133">
        <v>30</v>
      </c>
      <c r="AZ133">
        <v>30.1</v>
      </c>
      <c r="BA133" s="3">
        <f t="shared" si="163"/>
        <v>30.333333333333339</v>
      </c>
      <c r="BB133" s="3">
        <f t="shared" si="164"/>
        <v>1.0111111111111113</v>
      </c>
      <c r="BC133" s="13">
        <f t="shared" si="165"/>
        <v>1.0022222222222223</v>
      </c>
      <c r="BD133" s="7">
        <f t="shared" si="166"/>
        <v>1</v>
      </c>
      <c r="BE133">
        <v>2</v>
      </c>
      <c r="BF133" s="3">
        <f t="shared" si="167"/>
        <v>6.6666666666666666E-2</v>
      </c>
      <c r="BG133" s="7">
        <f t="shared" si="168"/>
        <v>1.3333333333333333</v>
      </c>
      <c r="BH133">
        <v>1.78</v>
      </c>
      <c r="BI133" s="7">
        <f t="shared" si="169"/>
        <v>10</v>
      </c>
      <c r="BJ133">
        <v>0.89</v>
      </c>
      <c r="BK133" s="7">
        <f t="shared" si="170"/>
        <v>10</v>
      </c>
      <c r="BL133">
        <v>35</v>
      </c>
      <c r="BM133" s="3">
        <f t="shared" si="171"/>
        <v>1.1666666666666667</v>
      </c>
      <c r="BN133" s="7">
        <f t="shared" si="172"/>
        <v>1</v>
      </c>
      <c r="BO133">
        <v>0</v>
      </c>
      <c r="BP133" s="3">
        <f>BO133/AY133</f>
        <v>0</v>
      </c>
      <c r="BQ133" s="7">
        <f>MAX(0,(MIN(10,(((BP133)/(0.5))*10))))</f>
        <v>0</v>
      </c>
      <c r="BU133" t="s">
        <v>507</v>
      </c>
      <c r="BV133" s="7">
        <f t="shared" si="173"/>
        <v>23.894793621013129</v>
      </c>
      <c r="BW133">
        <v>15</v>
      </c>
      <c r="BX133">
        <v>55</v>
      </c>
      <c r="BY133" s="3">
        <f t="shared" si="174"/>
        <v>55</v>
      </c>
      <c r="BZ133" s="3">
        <f t="shared" si="175"/>
        <v>3.6666666666666665</v>
      </c>
      <c r="CA133" s="13">
        <f t="shared" si="176"/>
        <v>3.1333333333333333</v>
      </c>
      <c r="CB133" s="7">
        <f t="shared" si="177"/>
        <v>5.0031269543464667</v>
      </c>
      <c r="CC133">
        <v>4</v>
      </c>
      <c r="CD133" s="3">
        <f t="shared" si="178"/>
        <v>0.26666666666666666</v>
      </c>
      <c r="CE133" s="7">
        <f t="shared" si="179"/>
        <v>5.333333333333333</v>
      </c>
      <c r="CF133">
        <v>3.6</v>
      </c>
      <c r="CG133" s="7">
        <f t="shared" si="180"/>
        <v>5.6</v>
      </c>
      <c r="CH133">
        <v>1.3</v>
      </c>
      <c r="CI133" s="7">
        <f t="shared" si="181"/>
        <v>3.9999999999999991</v>
      </c>
      <c r="CJ133">
        <v>55</v>
      </c>
      <c r="CK133" s="3">
        <f t="shared" si="182"/>
        <v>3.6666666666666665</v>
      </c>
      <c r="CL133" s="7">
        <f t="shared" si="183"/>
        <v>3.958333333333333</v>
      </c>
      <c r="CM133">
        <v>0</v>
      </c>
      <c r="CN133" s="3">
        <f t="shared" si="184"/>
        <v>0</v>
      </c>
      <c r="CO133" s="7">
        <f t="shared" si="185"/>
        <v>0</v>
      </c>
    </row>
    <row r="134" spans="49:93" x14ac:dyDescent="0.25">
      <c r="AW134" t="s">
        <v>348</v>
      </c>
      <c r="AX134" s="7">
        <f t="shared" si="162"/>
        <v>23.237138836772981</v>
      </c>
      <c r="AY134">
        <v>15</v>
      </c>
      <c r="AZ134">
        <v>85</v>
      </c>
      <c r="BA134" s="3">
        <f t="shared" si="163"/>
        <v>85</v>
      </c>
      <c r="BB134" s="3">
        <f t="shared" si="164"/>
        <v>5.666666666666667</v>
      </c>
      <c r="BC134" s="13">
        <f t="shared" si="165"/>
        <v>5.1333333333333337</v>
      </c>
      <c r="BD134" s="7">
        <f t="shared" si="166"/>
        <v>8.7554721701063158</v>
      </c>
      <c r="BE134">
        <v>3</v>
      </c>
      <c r="BF134" s="3">
        <f t="shared" si="167"/>
        <v>0.2</v>
      </c>
      <c r="BG134" s="7">
        <f t="shared" si="168"/>
        <v>4</v>
      </c>
      <c r="BH134">
        <v>4.24</v>
      </c>
      <c r="BI134" s="7">
        <f t="shared" si="169"/>
        <v>3.0399999999999991</v>
      </c>
      <c r="BJ134">
        <v>1.33</v>
      </c>
      <c r="BK134" s="7">
        <f t="shared" si="170"/>
        <v>3.3999999999999986</v>
      </c>
      <c r="BL134">
        <v>56</v>
      </c>
      <c r="BM134" s="3">
        <f t="shared" si="171"/>
        <v>3.7333333333333334</v>
      </c>
      <c r="BN134" s="7">
        <f t="shared" si="172"/>
        <v>4.041666666666667</v>
      </c>
      <c r="BO134">
        <v>0</v>
      </c>
      <c r="BP134" s="3">
        <f>BO133/AY133</f>
        <v>0</v>
      </c>
      <c r="BQ134" s="7">
        <f>MAX(0,(MIN(10,(((BP135)/(0.5))*10))))</f>
        <v>0</v>
      </c>
      <c r="BU134" t="s">
        <v>354</v>
      </c>
      <c r="BV134" s="7">
        <f t="shared" si="173"/>
        <v>23.872776735459659</v>
      </c>
      <c r="BW134">
        <v>10</v>
      </c>
      <c r="BX134">
        <v>55</v>
      </c>
      <c r="BY134" s="3">
        <f t="shared" si="174"/>
        <v>55</v>
      </c>
      <c r="BZ134" s="3">
        <f t="shared" si="175"/>
        <v>5.5</v>
      </c>
      <c r="CA134" s="13">
        <f t="shared" si="176"/>
        <v>5.0999999999999996</v>
      </c>
      <c r="CB134" s="7">
        <f t="shared" si="177"/>
        <v>8.4427767354596615</v>
      </c>
      <c r="CC134">
        <v>3</v>
      </c>
      <c r="CD134" s="3">
        <f t="shared" si="178"/>
        <v>0.3</v>
      </c>
      <c r="CE134" s="7">
        <f t="shared" si="179"/>
        <v>6</v>
      </c>
      <c r="CF134">
        <v>4.58</v>
      </c>
      <c r="CG134" s="7">
        <f t="shared" si="180"/>
        <v>1.6799999999999997</v>
      </c>
      <c r="CH134">
        <v>1.35</v>
      </c>
      <c r="CI134" s="7">
        <f t="shared" si="181"/>
        <v>2.9999999999999982</v>
      </c>
      <c r="CJ134">
        <v>43</v>
      </c>
      <c r="CK134" s="3">
        <f t="shared" si="182"/>
        <v>4.3</v>
      </c>
      <c r="CL134" s="7">
        <f t="shared" si="183"/>
        <v>4.75</v>
      </c>
      <c r="CM134">
        <v>0</v>
      </c>
      <c r="CN134" s="3">
        <f t="shared" si="184"/>
        <v>0</v>
      </c>
      <c r="CO134" s="7">
        <f t="shared" si="185"/>
        <v>0</v>
      </c>
    </row>
    <row r="135" spans="49:93" x14ac:dyDescent="0.25">
      <c r="AW135" t="s">
        <v>766</v>
      </c>
      <c r="AX135" s="7">
        <f t="shared" si="162"/>
        <v>23.224272461955387</v>
      </c>
      <c r="AY135">
        <v>15</v>
      </c>
      <c r="AZ135">
        <v>48.1</v>
      </c>
      <c r="BA135" s="3">
        <f t="shared" si="163"/>
        <v>48.333333333333336</v>
      </c>
      <c r="BB135" s="3">
        <f t="shared" si="164"/>
        <v>3.2222222222222223</v>
      </c>
      <c r="BC135" s="13">
        <f t="shared" si="165"/>
        <v>3.0444444444444443</v>
      </c>
      <c r="BD135" s="7">
        <f t="shared" si="166"/>
        <v>4.1692724619553889</v>
      </c>
      <c r="BE135">
        <v>3</v>
      </c>
      <c r="BF135" s="3">
        <f t="shared" si="167"/>
        <v>0.2</v>
      </c>
      <c r="BG135" s="7">
        <f t="shared" si="168"/>
        <v>4</v>
      </c>
      <c r="BH135">
        <v>4.28</v>
      </c>
      <c r="BI135" s="7">
        <f t="shared" si="169"/>
        <v>2.879999999999999</v>
      </c>
      <c r="BJ135">
        <v>1.06</v>
      </c>
      <c r="BK135" s="7">
        <f t="shared" si="170"/>
        <v>8.7999999999999989</v>
      </c>
      <c r="BL135">
        <v>48</v>
      </c>
      <c r="BM135" s="3">
        <f t="shared" si="171"/>
        <v>3.2</v>
      </c>
      <c r="BN135" s="7">
        <f t="shared" si="172"/>
        <v>3.375</v>
      </c>
      <c r="BO135">
        <v>0</v>
      </c>
      <c r="BP135" s="3">
        <f>BO134/AY134</f>
        <v>0</v>
      </c>
      <c r="BQ135" s="7">
        <f>MAX(0,(MIN(10,(((BP136)/(0.5))*10))))</f>
        <v>0</v>
      </c>
      <c r="BU135" t="s">
        <v>503</v>
      </c>
      <c r="BV135" s="7">
        <f t="shared" si="173"/>
        <v>23.835081300813005</v>
      </c>
      <c r="BW135">
        <v>12</v>
      </c>
      <c r="BX135">
        <v>64</v>
      </c>
      <c r="BY135" s="3">
        <f t="shared" si="174"/>
        <v>64</v>
      </c>
      <c r="BZ135" s="3">
        <f t="shared" si="175"/>
        <v>5.333333333333333</v>
      </c>
      <c r="CA135" s="13">
        <f t="shared" si="176"/>
        <v>5.0666666666666664</v>
      </c>
      <c r="CB135" s="7">
        <f t="shared" si="177"/>
        <v>8.1300813008130071</v>
      </c>
      <c r="CC135">
        <v>3</v>
      </c>
      <c r="CD135" s="3">
        <f t="shared" si="178"/>
        <v>0.25</v>
      </c>
      <c r="CE135" s="7">
        <f t="shared" si="179"/>
        <v>5</v>
      </c>
      <c r="CF135">
        <v>4.38</v>
      </c>
      <c r="CG135" s="7">
        <f t="shared" si="180"/>
        <v>2.4800000000000004</v>
      </c>
      <c r="CH135">
        <v>1.37</v>
      </c>
      <c r="CI135" s="7">
        <f t="shared" si="181"/>
        <v>2.5999999999999979</v>
      </c>
      <c r="CJ135">
        <v>60</v>
      </c>
      <c r="CK135" s="3">
        <f t="shared" si="182"/>
        <v>5</v>
      </c>
      <c r="CL135" s="7">
        <f t="shared" si="183"/>
        <v>5.625</v>
      </c>
      <c r="CM135">
        <v>0</v>
      </c>
      <c r="CN135" s="3">
        <f t="shared" si="184"/>
        <v>0</v>
      </c>
      <c r="CO135" s="7">
        <f t="shared" si="185"/>
        <v>0</v>
      </c>
    </row>
    <row r="136" spans="49:93" x14ac:dyDescent="0.25">
      <c r="AW136" t="s">
        <v>358</v>
      </c>
      <c r="AX136" s="7">
        <f t="shared" si="162"/>
        <v>23.084641572858033</v>
      </c>
      <c r="AY136">
        <v>16</v>
      </c>
      <c r="AZ136">
        <v>79.099999999999994</v>
      </c>
      <c r="BA136" s="3">
        <f t="shared" si="163"/>
        <v>79.333333333333314</v>
      </c>
      <c r="BB136" s="3">
        <f t="shared" si="164"/>
        <v>4.9583333333333321</v>
      </c>
      <c r="BC136" s="13">
        <f t="shared" si="165"/>
        <v>4.1916666666666664</v>
      </c>
      <c r="BD136" s="7">
        <f t="shared" si="166"/>
        <v>7.4265165728580342</v>
      </c>
      <c r="BE136">
        <v>3</v>
      </c>
      <c r="BF136" s="3">
        <f t="shared" si="167"/>
        <v>0.1875</v>
      </c>
      <c r="BG136" s="7">
        <f t="shared" si="168"/>
        <v>3.75</v>
      </c>
      <c r="BH136">
        <v>3.63</v>
      </c>
      <c r="BI136" s="7">
        <f t="shared" si="169"/>
        <v>5.48</v>
      </c>
      <c r="BJ136">
        <v>1.37</v>
      </c>
      <c r="BK136" s="7">
        <f t="shared" si="170"/>
        <v>2.5999999999999979</v>
      </c>
      <c r="BL136">
        <v>57</v>
      </c>
      <c r="BM136" s="3">
        <f t="shared" si="171"/>
        <v>3.5625</v>
      </c>
      <c r="BN136" s="7">
        <f t="shared" si="172"/>
        <v>3.828125</v>
      </c>
      <c r="BO136">
        <v>0</v>
      </c>
      <c r="BP136" s="3">
        <f>BO136/AY136</f>
        <v>0</v>
      </c>
      <c r="BQ136" s="7">
        <f>MAX(0,(MIN(10,(((BP136)/(0.5))*10))))</f>
        <v>0</v>
      </c>
      <c r="BU136" t="s">
        <v>684</v>
      </c>
      <c r="BV136" s="7">
        <f t="shared" si="173"/>
        <v>23.825578095684804</v>
      </c>
      <c r="BW136">
        <v>16</v>
      </c>
      <c r="BX136">
        <v>58</v>
      </c>
      <c r="BY136" s="3">
        <f t="shared" si="174"/>
        <v>58</v>
      </c>
      <c r="BZ136" s="3">
        <f t="shared" si="175"/>
        <v>3.625</v>
      </c>
      <c r="CA136" s="13">
        <f t="shared" si="176"/>
        <v>3.125</v>
      </c>
      <c r="CB136" s="7">
        <f t="shared" si="177"/>
        <v>4.9249530956848027</v>
      </c>
      <c r="CC136">
        <v>4</v>
      </c>
      <c r="CD136" s="3">
        <f t="shared" si="178"/>
        <v>0.25</v>
      </c>
      <c r="CE136" s="7">
        <f t="shared" si="179"/>
        <v>5</v>
      </c>
      <c r="CF136">
        <v>3.86</v>
      </c>
      <c r="CG136" s="7">
        <f t="shared" si="180"/>
        <v>4.5600000000000005</v>
      </c>
      <c r="CH136">
        <v>1.24</v>
      </c>
      <c r="CI136" s="7">
        <f t="shared" si="181"/>
        <v>5.2</v>
      </c>
      <c r="CJ136">
        <v>61</v>
      </c>
      <c r="CK136" s="3">
        <f t="shared" si="182"/>
        <v>3.8125</v>
      </c>
      <c r="CL136" s="7">
        <f t="shared" si="183"/>
        <v>4.140625</v>
      </c>
      <c r="CM136">
        <v>0</v>
      </c>
      <c r="CN136" s="3">
        <f t="shared" si="184"/>
        <v>0</v>
      </c>
      <c r="CO136" s="7">
        <f t="shared" si="185"/>
        <v>0</v>
      </c>
    </row>
    <row r="137" spans="49:93" x14ac:dyDescent="0.25">
      <c r="AW137" t="s">
        <v>352</v>
      </c>
      <c r="AX137" s="7">
        <f t="shared" si="162"/>
        <v>25.276782363977482</v>
      </c>
      <c r="AY137">
        <v>15</v>
      </c>
      <c r="AZ137">
        <v>73.099999999999994</v>
      </c>
      <c r="BA137" s="3">
        <f t="shared" si="163"/>
        <v>73.333333333333314</v>
      </c>
      <c r="BB137" s="3">
        <f t="shared" si="164"/>
        <v>4.8888888888888875</v>
      </c>
      <c r="BC137" s="13">
        <f t="shared" si="165"/>
        <v>4.1777777777777771</v>
      </c>
      <c r="BD137" s="7">
        <f t="shared" si="166"/>
        <v>7.2962268084219275</v>
      </c>
      <c r="BE137">
        <v>5</v>
      </c>
      <c r="BF137" s="3">
        <f t="shared" si="167"/>
        <v>0.33333333333333331</v>
      </c>
      <c r="BG137" s="7">
        <f t="shared" si="168"/>
        <v>6.6666666666666661</v>
      </c>
      <c r="BH137">
        <v>5.03</v>
      </c>
      <c r="BI137" s="7">
        <f t="shared" si="169"/>
        <v>1</v>
      </c>
      <c r="BJ137">
        <v>1.36</v>
      </c>
      <c r="BK137" s="7">
        <f t="shared" si="170"/>
        <v>2.799999999999998</v>
      </c>
      <c r="BL137">
        <v>71</v>
      </c>
      <c r="BM137" s="3">
        <f t="shared" si="171"/>
        <v>4.7333333333333334</v>
      </c>
      <c r="BN137" s="7">
        <f t="shared" si="172"/>
        <v>5.291666666666667</v>
      </c>
      <c r="BO137">
        <v>0</v>
      </c>
      <c r="BP137" s="3">
        <f>BO136/AY136</f>
        <v>0</v>
      </c>
      <c r="BQ137" s="7">
        <f>MAX(0,(MIN(10,(((BP138)/(0.5))*10))))</f>
        <v>2.2222222222222223</v>
      </c>
      <c r="BU137" t="s">
        <v>348</v>
      </c>
      <c r="BV137" s="7">
        <f t="shared" si="173"/>
        <v>23.650472170106315</v>
      </c>
      <c r="BW137">
        <v>15</v>
      </c>
      <c r="BX137">
        <v>85</v>
      </c>
      <c r="BY137" s="3">
        <f t="shared" si="174"/>
        <v>85</v>
      </c>
      <c r="BZ137" s="3">
        <f t="shared" si="175"/>
        <v>5.666666666666667</v>
      </c>
      <c r="CA137" s="13">
        <f t="shared" si="176"/>
        <v>5.1333333333333337</v>
      </c>
      <c r="CB137" s="7">
        <f t="shared" si="177"/>
        <v>8.7554721701063158</v>
      </c>
      <c r="CC137">
        <v>5</v>
      </c>
      <c r="CD137" s="3">
        <f t="shared" si="178"/>
        <v>0.33333333333333331</v>
      </c>
      <c r="CE137" s="7">
        <f t="shared" si="179"/>
        <v>6.6666666666666661</v>
      </c>
      <c r="CF137">
        <v>4.42</v>
      </c>
      <c r="CG137" s="7">
        <f t="shared" si="180"/>
        <v>2.3200000000000003</v>
      </c>
      <c r="CH137">
        <v>1.44</v>
      </c>
      <c r="CI137" s="7">
        <f t="shared" si="181"/>
        <v>1.2000000000000011</v>
      </c>
      <c r="CJ137">
        <v>64</v>
      </c>
      <c r="CK137" s="3">
        <f t="shared" si="182"/>
        <v>4.2666666666666666</v>
      </c>
      <c r="CL137" s="7">
        <f t="shared" si="183"/>
        <v>4.708333333333333</v>
      </c>
      <c r="CM137">
        <v>0</v>
      </c>
      <c r="CN137" s="3">
        <f t="shared" si="184"/>
        <v>0</v>
      </c>
      <c r="CO137" s="7">
        <f t="shared" si="185"/>
        <v>0</v>
      </c>
    </row>
    <row r="138" spans="49:93" x14ac:dyDescent="0.25">
      <c r="AW138" t="s">
        <v>755</v>
      </c>
      <c r="AX138" s="7">
        <f t="shared" si="162"/>
        <v>22.99111111111111</v>
      </c>
      <c r="AY138">
        <v>36</v>
      </c>
      <c r="AZ138">
        <v>32.200000000000003</v>
      </c>
      <c r="BA138" s="3">
        <f t="shared" si="163"/>
        <v>32.666666666666679</v>
      </c>
      <c r="BB138" s="3">
        <f t="shared" si="164"/>
        <v>0.90740740740740777</v>
      </c>
      <c r="BC138" s="13">
        <f t="shared" si="165"/>
        <v>0.18148148148148155</v>
      </c>
      <c r="BD138" s="7">
        <f t="shared" si="166"/>
        <v>1</v>
      </c>
      <c r="BE138">
        <v>7</v>
      </c>
      <c r="BF138" s="3">
        <f t="shared" si="167"/>
        <v>0.19444444444444445</v>
      </c>
      <c r="BG138" s="7">
        <f t="shared" si="168"/>
        <v>3.8888888888888888</v>
      </c>
      <c r="BH138">
        <v>3.58</v>
      </c>
      <c r="BI138" s="7">
        <f t="shared" si="169"/>
        <v>5.68</v>
      </c>
      <c r="BJ138">
        <v>1.04</v>
      </c>
      <c r="BK138" s="7">
        <f t="shared" si="170"/>
        <v>9.1999999999999993</v>
      </c>
      <c r="BL138">
        <v>25</v>
      </c>
      <c r="BM138" s="3">
        <f t="shared" si="171"/>
        <v>0.69444444444444442</v>
      </c>
      <c r="BN138" s="7">
        <f t="shared" si="172"/>
        <v>1</v>
      </c>
      <c r="BO138">
        <v>4</v>
      </c>
      <c r="BP138" s="3">
        <f>BO138/AY138</f>
        <v>0.1111111111111111</v>
      </c>
      <c r="BQ138" s="7">
        <f>MAX(0,(MIN(10,(((BP138)/(0.5))*10))))</f>
        <v>2.2222222222222223</v>
      </c>
      <c r="BU138" t="s">
        <v>490</v>
      </c>
      <c r="BV138" s="7">
        <f t="shared" si="173"/>
        <v>23.57212121212121</v>
      </c>
      <c r="BW138">
        <v>33</v>
      </c>
      <c r="BX138">
        <v>33</v>
      </c>
      <c r="BY138" s="3">
        <f t="shared" si="174"/>
        <v>33</v>
      </c>
      <c r="BZ138" s="3">
        <f t="shared" si="175"/>
        <v>1</v>
      </c>
      <c r="CA138" s="13">
        <f t="shared" si="176"/>
        <v>1</v>
      </c>
      <c r="CB138" s="7">
        <f t="shared" si="177"/>
        <v>1</v>
      </c>
      <c r="CC138">
        <v>2</v>
      </c>
      <c r="CD138" s="3">
        <f t="shared" si="178"/>
        <v>6.0606060606060608E-2</v>
      </c>
      <c r="CE138" s="7">
        <f t="shared" si="179"/>
        <v>1.2121212121212122</v>
      </c>
      <c r="CF138">
        <v>3.61</v>
      </c>
      <c r="CG138" s="7">
        <f t="shared" si="180"/>
        <v>5.5600000000000005</v>
      </c>
      <c r="CH138">
        <v>1.26</v>
      </c>
      <c r="CI138" s="7">
        <f t="shared" si="181"/>
        <v>4.8</v>
      </c>
      <c r="CJ138">
        <v>39</v>
      </c>
      <c r="CK138" s="3">
        <f t="shared" si="182"/>
        <v>1.1818181818181819</v>
      </c>
      <c r="CL138" s="7">
        <f t="shared" si="183"/>
        <v>1</v>
      </c>
      <c r="CM138">
        <v>17</v>
      </c>
      <c r="CN138" s="3">
        <f t="shared" si="184"/>
        <v>0.51515151515151514</v>
      </c>
      <c r="CO138" s="7">
        <f t="shared" si="185"/>
        <v>10</v>
      </c>
    </row>
    <row r="139" spans="49:93" x14ac:dyDescent="0.25">
      <c r="AW139" t="s">
        <v>746</v>
      </c>
      <c r="AX139" s="7">
        <f t="shared" si="162"/>
        <v>22.92448226570178</v>
      </c>
      <c r="AY139">
        <v>14</v>
      </c>
      <c r="AZ139">
        <v>37.200000000000003</v>
      </c>
      <c r="BA139" s="3">
        <f t="shared" si="163"/>
        <v>37.666666666666679</v>
      </c>
      <c r="BB139" s="3">
        <f t="shared" si="164"/>
        <v>2.6904761904761911</v>
      </c>
      <c r="BC139" s="13">
        <f t="shared" si="165"/>
        <v>2.138095238095238</v>
      </c>
      <c r="BD139" s="7">
        <f t="shared" si="166"/>
        <v>3.1716251228446364</v>
      </c>
      <c r="BE139">
        <v>1</v>
      </c>
      <c r="BF139" s="3">
        <f t="shared" si="167"/>
        <v>7.1428571428571425E-2</v>
      </c>
      <c r="BG139" s="7">
        <f t="shared" si="168"/>
        <v>1.4285714285714284</v>
      </c>
      <c r="BH139">
        <v>3.11</v>
      </c>
      <c r="BI139" s="7">
        <f t="shared" si="169"/>
        <v>7.5600000000000005</v>
      </c>
      <c r="BJ139">
        <v>1.06</v>
      </c>
      <c r="BK139" s="7">
        <f t="shared" si="170"/>
        <v>8.7999999999999989</v>
      </c>
      <c r="BL139">
        <v>29</v>
      </c>
      <c r="BM139" s="3">
        <f t="shared" si="171"/>
        <v>2.0714285714285716</v>
      </c>
      <c r="BN139" s="7">
        <f t="shared" si="172"/>
        <v>1.9642857142857144</v>
      </c>
      <c r="BO139">
        <v>0</v>
      </c>
      <c r="BP139" s="3">
        <f>BO139/AY139</f>
        <v>0</v>
      </c>
      <c r="BQ139" s="7">
        <f>MAX(0,(MIN(10,(((BP139)/(0.5))*10))))</f>
        <v>0</v>
      </c>
      <c r="BU139" t="s">
        <v>489</v>
      </c>
      <c r="BV139" s="7">
        <f t="shared" si="173"/>
        <v>23.431111111111111</v>
      </c>
      <c r="BW139">
        <v>36</v>
      </c>
      <c r="BX139">
        <v>36</v>
      </c>
      <c r="BY139" s="3">
        <f t="shared" si="174"/>
        <v>36</v>
      </c>
      <c r="BZ139" s="3">
        <f t="shared" si="175"/>
        <v>1</v>
      </c>
      <c r="CA139" s="13">
        <f t="shared" si="176"/>
        <v>1</v>
      </c>
      <c r="CB139" s="7">
        <f t="shared" si="177"/>
        <v>1</v>
      </c>
      <c r="CC139">
        <v>2</v>
      </c>
      <c r="CD139" s="3">
        <f t="shared" si="178"/>
        <v>5.5555555555555552E-2</v>
      </c>
      <c r="CE139" s="7">
        <f t="shared" si="179"/>
        <v>1.1111111111111112</v>
      </c>
      <c r="CF139">
        <v>3.42</v>
      </c>
      <c r="CG139" s="7">
        <f t="shared" si="180"/>
        <v>6.32</v>
      </c>
      <c r="CH139">
        <v>1.3</v>
      </c>
      <c r="CI139" s="7">
        <f t="shared" si="181"/>
        <v>3.9999999999999991</v>
      </c>
      <c r="CJ139">
        <v>44</v>
      </c>
      <c r="CK139" s="3">
        <f t="shared" si="182"/>
        <v>1.2222222222222223</v>
      </c>
      <c r="CL139" s="7">
        <f t="shared" si="183"/>
        <v>1</v>
      </c>
      <c r="CM139">
        <v>18</v>
      </c>
      <c r="CN139" s="3">
        <f t="shared" si="184"/>
        <v>0.5</v>
      </c>
      <c r="CO139" s="7">
        <f t="shared" si="185"/>
        <v>10</v>
      </c>
    </row>
    <row r="140" spans="49:93" x14ac:dyDescent="0.25">
      <c r="AW140" t="s">
        <v>502</v>
      </c>
      <c r="AX140" s="7">
        <f t="shared" si="162"/>
        <v>22.918038506209243</v>
      </c>
      <c r="AY140">
        <v>7</v>
      </c>
      <c r="AZ140">
        <v>33.200000000000003</v>
      </c>
      <c r="BA140" s="3">
        <f t="shared" si="163"/>
        <v>33.666666666666679</v>
      </c>
      <c r="BB140" s="3">
        <f t="shared" si="164"/>
        <v>4.8095238095238111</v>
      </c>
      <c r="BC140" s="13">
        <f t="shared" si="165"/>
        <v>4.1619047619047622</v>
      </c>
      <c r="BD140" s="7">
        <f t="shared" si="166"/>
        <v>7.147324220494955</v>
      </c>
      <c r="BE140">
        <v>1</v>
      </c>
      <c r="BF140" s="3">
        <f t="shared" si="167"/>
        <v>0.14285714285714285</v>
      </c>
      <c r="BG140" s="7">
        <f t="shared" si="168"/>
        <v>2.8571428571428568</v>
      </c>
      <c r="BH140">
        <v>4.01</v>
      </c>
      <c r="BI140" s="7">
        <f t="shared" si="169"/>
        <v>3.9600000000000009</v>
      </c>
      <c r="BJ140">
        <v>1.28</v>
      </c>
      <c r="BK140" s="7">
        <f t="shared" si="170"/>
        <v>4.3999999999999995</v>
      </c>
      <c r="BL140">
        <v>29</v>
      </c>
      <c r="BM140" s="3">
        <f t="shared" si="171"/>
        <v>4.1428571428571432</v>
      </c>
      <c r="BN140" s="7">
        <f t="shared" si="172"/>
        <v>4.5535714285714288</v>
      </c>
      <c r="BO140">
        <v>0</v>
      </c>
      <c r="BP140" s="3">
        <f>BO140/AY140</f>
        <v>0</v>
      </c>
      <c r="BQ140" s="7">
        <f>MAX(0,(MIN(10,(((BP140)/(0.5))*10))))</f>
        <v>0</v>
      </c>
      <c r="BU140" t="s">
        <v>332</v>
      </c>
      <c r="BV140" s="7">
        <f t="shared" si="173"/>
        <v>23.422529706066289</v>
      </c>
      <c r="BW140">
        <v>15</v>
      </c>
      <c r="BX140">
        <v>90</v>
      </c>
      <c r="BY140" s="3">
        <f t="shared" si="174"/>
        <v>90</v>
      </c>
      <c r="BZ140" s="3">
        <f t="shared" si="175"/>
        <v>6</v>
      </c>
      <c r="CA140" s="13">
        <f t="shared" si="176"/>
        <v>6</v>
      </c>
      <c r="CB140" s="7">
        <f t="shared" si="177"/>
        <v>9.3808630393996246</v>
      </c>
      <c r="CC140">
        <v>4</v>
      </c>
      <c r="CD140" s="3">
        <f t="shared" si="178"/>
        <v>0.26666666666666666</v>
      </c>
      <c r="CE140" s="7">
        <f t="shared" si="179"/>
        <v>5.333333333333333</v>
      </c>
      <c r="CF140">
        <v>4.8099999999999996</v>
      </c>
      <c r="CG140" s="7">
        <f t="shared" si="180"/>
        <v>1</v>
      </c>
      <c r="CH140">
        <v>1.35</v>
      </c>
      <c r="CI140" s="7">
        <f t="shared" si="181"/>
        <v>2.9999999999999982</v>
      </c>
      <c r="CJ140">
        <v>64</v>
      </c>
      <c r="CK140" s="3">
        <f t="shared" si="182"/>
        <v>4.2666666666666666</v>
      </c>
      <c r="CL140" s="7">
        <f t="shared" si="183"/>
        <v>4.708333333333333</v>
      </c>
      <c r="CM140">
        <v>0</v>
      </c>
      <c r="CN140" s="3">
        <f t="shared" si="184"/>
        <v>0</v>
      </c>
      <c r="CO140" s="7">
        <f t="shared" si="185"/>
        <v>0</v>
      </c>
    </row>
    <row r="141" spans="49:93" x14ac:dyDescent="0.25">
      <c r="AW141" t="s">
        <v>469</v>
      </c>
      <c r="AX141" s="7">
        <f t="shared" si="162"/>
        <v>22.912767354596621</v>
      </c>
      <c r="AY141">
        <v>13</v>
      </c>
      <c r="AZ141">
        <v>65</v>
      </c>
      <c r="BA141" s="3">
        <f t="shared" si="163"/>
        <v>65</v>
      </c>
      <c r="BB141" s="3">
        <f t="shared" si="164"/>
        <v>5</v>
      </c>
      <c r="BC141" s="13">
        <f t="shared" si="165"/>
        <v>5</v>
      </c>
      <c r="BD141" s="7">
        <f t="shared" si="166"/>
        <v>7.5046904315196992</v>
      </c>
      <c r="BE141">
        <v>4</v>
      </c>
      <c r="BF141" s="3">
        <f t="shared" si="167"/>
        <v>0.30769230769230771</v>
      </c>
      <c r="BG141" s="7">
        <f t="shared" si="168"/>
        <v>6.1538461538461542</v>
      </c>
      <c r="BH141">
        <v>4.71</v>
      </c>
      <c r="BI141" s="7">
        <f t="shared" si="169"/>
        <v>1.1600000000000001</v>
      </c>
      <c r="BJ141">
        <v>1.29</v>
      </c>
      <c r="BK141" s="7">
        <f t="shared" si="170"/>
        <v>4.1999999999999993</v>
      </c>
      <c r="BL141">
        <v>47</v>
      </c>
      <c r="BM141" s="3">
        <f t="shared" si="171"/>
        <v>3.6153846153846154</v>
      </c>
      <c r="BN141" s="7">
        <f t="shared" si="172"/>
        <v>3.8942307692307692</v>
      </c>
      <c r="BO141">
        <v>0</v>
      </c>
      <c r="BP141" s="3">
        <f>BO140/AY140</f>
        <v>0</v>
      </c>
      <c r="BQ141" s="7">
        <f>MAX(0,(MIN(10,(((BP142)/(0.5))*10))))</f>
        <v>0</v>
      </c>
      <c r="BU141" t="s">
        <v>690</v>
      </c>
      <c r="BV141" s="7">
        <f t="shared" si="173"/>
        <v>23.111583281217428</v>
      </c>
      <c r="BW141">
        <v>9</v>
      </c>
      <c r="BX141">
        <v>51</v>
      </c>
      <c r="BY141" s="3">
        <f t="shared" si="174"/>
        <v>51</v>
      </c>
      <c r="BZ141" s="3">
        <f t="shared" si="175"/>
        <v>5.666666666666667</v>
      </c>
      <c r="CA141" s="13">
        <f t="shared" si="176"/>
        <v>5.1333333333333337</v>
      </c>
      <c r="CB141" s="7">
        <f t="shared" si="177"/>
        <v>8.7554721701063158</v>
      </c>
      <c r="CC141">
        <v>2</v>
      </c>
      <c r="CD141" s="3">
        <f t="shared" si="178"/>
        <v>0.22222222222222221</v>
      </c>
      <c r="CE141" s="7">
        <f t="shared" si="179"/>
        <v>4.4444444444444446</v>
      </c>
      <c r="CF141">
        <v>4.42</v>
      </c>
      <c r="CG141" s="7">
        <f t="shared" si="180"/>
        <v>2.3200000000000003</v>
      </c>
      <c r="CH141">
        <v>1.36</v>
      </c>
      <c r="CI141" s="7">
        <f t="shared" si="181"/>
        <v>2.799999999999998</v>
      </c>
      <c r="CJ141">
        <v>39</v>
      </c>
      <c r="CK141" s="3">
        <f t="shared" si="182"/>
        <v>4.333333333333333</v>
      </c>
      <c r="CL141" s="7">
        <f t="shared" si="183"/>
        <v>4.7916666666666661</v>
      </c>
      <c r="CM141">
        <v>0</v>
      </c>
      <c r="CN141" s="3">
        <f t="shared" si="184"/>
        <v>0</v>
      </c>
      <c r="CO141" s="7">
        <f t="shared" si="185"/>
        <v>0</v>
      </c>
    </row>
    <row r="142" spans="49:93" x14ac:dyDescent="0.25">
      <c r="AW142" t="s">
        <v>482</v>
      </c>
      <c r="AX142" s="7">
        <f t="shared" si="162"/>
        <v>22.704612257661037</v>
      </c>
      <c r="AY142">
        <v>15</v>
      </c>
      <c r="AZ142">
        <v>74</v>
      </c>
      <c r="BA142" s="3">
        <f t="shared" si="163"/>
        <v>74</v>
      </c>
      <c r="BB142" s="3">
        <f t="shared" si="164"/>
        <v>4.9333333333333336</v>
      </c>
      <c r="BC142" s="13">
        <f t="shared" si="165"/>
        <v>4.1866666666666665</v>
      </c>
      <c r="BD142" s="7">
        <f t="shared" si="166"/>
        <v>7.379612257661039</v>
      </c>
      <c r="BE142">
        <v>3</v>
      </c>
      <c r="BF142" s="3">
        <f t="shared" si="167"/>
        <v>0.2</v>
      </c>
      <c r="BG142" s="7">
        <f t="shared" si="168"/>
        <v>4</v>
      </c>
      <c r="BH142">
        <v>5.72</v>
      </c>
      <c r="BI142" s="7">
        <f t="shared" si="169"/>
        <v>1</v>
      </c>
      <c r="BJ142">
        <v>1.34</v>
      </c>
      <c r="BK142" s="7">
        <f t="shared" si="170"/>
        <v>3.1999999999999984</v>
      </c>
      <c r="BL142">
        <v>93</v>
      </c>
      <c r="BM142" s="3">
        <f t="shared" si="171"/>
        <v>6.2</v>
      </c>
      <c r="BN142" s="7">
        <f t="shared" si="172"/>
        <v>7.125</v>
      </c>
      <c r="BO142">
        <v>0</v>
      </c>
      <c r="BP142" s="3">
        <f>BO141/AY141</f>
        <v>0</v>
      </c>
      <c r="BQ142" s="7">
        <f>MAX(0,(MIN(10,(((BP143)/(0.5))*10))))</f>
        <v>0</v>
      </c>
      <c r="BU142" t="s">
        <v>358</v>
      </c>
      <c r="BV142" s="7">
        <f t="shared" si="173"/>
        <v>22.980380200860829</v>
      </c>
      <c r="BW142">
        <v>17</v>
      </c>
      <c r="BX142">
        <v>95</v>
      </c>
      <c r="BY142" s="3">
        <f t="shared" si="174"/>
        <v>95</v>
      </c>
      <c r="BZ142" s="3">
        <f t="shared" si="175"/>
        <v>5.5882352941176467</v>
      </c>
      <c r="CA142" s="13">
        <f t="shared" si="176"/>
        <v>5.117647058823529</v>
      </c>
      <c r="CB142" s="7">
        <f t="shared" si="177"/>
        <v>8.6083213773314196</v>
      </c>
      <c r="CC142">
        <v>5</v>
      </c>
      <c r="CD142" s="3">
        <f t="shared" si="178"/>
        <v>0.29411764705882354</v>
      </c>
      <c r="CE142" s="7">
        <f t="shared" si="179"/>
        <v>5.882352941176471</v>
      </c>
      <c r="CF142">
        <v>4.91</v>
      </c>
      <c r="CG142" s="7">
        <f t="shared" si="180"/>
        <v>1</v>
      </c>
      <c r="CH142">
        <v>1.37</v>
      </c>
      <c r="CI142" s="7">
        <f t="shared" si="181"/>
        <v>2.5999999999999979</v>
      </c>
      <c r="CJ142">
        <v>75</v>
      </c>
      <c r="CK142" s="3">
        <f t="shared" si="182"/>
        <v>4.4117647058823533</v>
      </c>
      <c r="CL142" s="7">
        <f t="shared" si="183"/>
        <v>4.889705882352942</v>
      </c>
      <c r="CM142">
        <v>0</v>
      </c>
      <c r="CN142" s="3">
        <f t="shared" si="184"/>
        <v>0</v>
      </c>
      <c r="CO142" s="7">
        <f t="shared" si="185"/>
        <v>0</v>
      </c>
    </row>
    <row r="143" spans="49:93" x14ac:dyDescent="0.25">
      <c r="AW143" t="s">
        <v>725</v>
      </c>
      <c r="AX143" s="7">
        <f t="shared" si="162"/>
        <v>22.702586206896552</v>
      </c>
      <c r="AY143">
        <v>29</v>
      </c>
      <c r="AZ143">
        <v>31.2</v>
      </c>
      <c r="BA143" s="3">
        <f t="shared" si="163"/>
        <v>31.666666666666664</v>
      </c>
      <c r="BB143" s="3">
        <f t="shared" si="164"/>
        <v>1.0919540229885056</v>
      </c>
      <c r="BC143" s="13">
        <f t="shared" si="165"/>
        <v>1.018390804597701</v>
      </c>
      <c r="BD143" s="7">
        <f t="shared" si="166"/>
        <v>1</v>
      </c>
      <c r="BE143">
        <v>1</v>
      </c>
      <c r="BF143" s="3">
        <f t="shared" si="167"/>
        <v>3.4482758620689655E-2</v>
      </c>
      <c r="BG143" s="7">
        <f t="shared" si="168"/>
        <v>0.68965517241379315</v>
      </c>
      <c r="BH143">
        <v>1.99</v>
      </c>
      <c r="BI143" s="7">
        <f t="shared" si="169"/>
        <v>10</v>
      </c>
      <c r="BJ143">
        <v>0.79</v>
      </c>
      <c r="BK143" s="7">
        <f t="shared" si="170"/>
        <v>10</v>
      </c>
      <c r="BL143">
        <v>38</v>
      </c>
      <c r="BM143" s="3">
        <f t="shared" si="171"/>
        <v>1.3103448275862069</v>
      </c>
      <c r="BN143" s="7">
        <f t="shared" si="172"/>
        <v>1.0129310344827585</v>
      </c>
      <c r="BO143">
        <v>0</v>
      </c>
      <c r="BP143" s="3">
        <f>BO143/AY143</f>
        <v>0</v>
      </c>
      <c r="BQ143" s="7">
        <f>MAX(0,(MIN(10,(((BP143)/(0.5))*10))))</f>
        <v>0</v>
      </c>
      <c r="BU143" t="s">
        <v>484</v>
      </c>
      <c r="BV143" s="7">
        <f t="shared" si="173"/>
        <v>22.714780632125848</v>
      </c>
      <c r="BW143">
        <v>13</v>
      </c>
      <c r="BX143">
        <v>66</v>
      </c>
      <c r="BY143" s="3">
        <f t="shared" si="174"/>
        <v>66</v>
      </c>
      <c r="BZ143" s="3">
        <f t="shared" si="175"/>
        <v>5.0769230769230766</v>
      </c>
      <c r="CA143" s="13">
        <f t="shared" si="176"/>
        <v>5.0153846153846153</v>
      </c>
      <c r="CB143" s="7">
        <f t="shared" si="177"/>
        <v>7.6490114013566171</v>
      </c>
      <c r="CC143">
        <v>4</v>
      </c>
      <c r="CD143" s="3">
        <f t="shared" si="178"/>
        <v>0.30769230769230771</v>
      </c>
      <c r="CE143" s="7">
        <f t="shared" si="179"/>
        <v>6.1538461538461542</v>
      </c>
      <c r="CF143">
        <v>4.46</v>
      </c>
      <c r="CG143" s="7">
        <f t="shared" si="180"/>
        <v>2.16</v>
      </c>
      <c r="CH143">
        <v>1.41</v>
      </c>
      <c r="CI143" s="7">
        <f t="shared" si="181"/>
        <v>1.8000000000000016</v>
      </c>
      <c r="CJ143">
        <v>58</v>
      </c>
      <c r="CK143" s="3">
        <f t="shared" si="182"/>
        <v>4.4615384615384617</v>
      </c>
      <c r="CL143" s="7">
        <f t="shared" si="183"/>
        <v>4.9519230769230766</v>
      </c>
      <c r="CM143">
        <v>0</v>
      </c>
      <c r="CN143" s="3">
        <f t="shared" si="184"/>
        <v>0</v>
      </c>
      <c r="CO143" s="7">
        <f t="shared" si="185"/>
        <v>0</v>
      </c>
    </row>
    <row r="144" spans="49:93" x14ac:dyDescent="0.25">
      <c r="AW144" t="s">
        <v>720</v>
      </c>
      <c r="AX144" s="7">
        <f t="shared" si="162"/>
        <v>22.625</v>
      </c>
      <c r="AY144">
        <v>32</v>
      </c>
      <c r="AZ144">
        <v>32</v>
      </c>
      <c r="BA144" s="3">
        <f t="shared" si="163"/>
        <v>32</v>
      </c>
      <c r="BB144" s="3">
        <f t="shared" si="164"/>
        <v>1</v>
      </c>
      <c r="BC144" s="13">
        <f t="shared" si="165"/>
        <v>1</v>
      </c>
      <c r="BD144" s="7">
        <f t="shared" si="166"/>
        <v>1</v>
      </c>
      <c r="BE144">
        <v>1</v>
      </c>
      <c r="BF144" s="3">
        <f t="shared" si="167"/>
        <v>3.125E-2</v>
      </c>
      <c r="BG144" s="7">
        <f t="shared" si="168"/>
        <v>0.625</v>
      </c>
      <c r="BH144">
        <v>1.69</v>
      </c>
      <c r="BI144" s="7">
        <f t="shared" si="169"/>
        <v>10</v>
      </c>
      <c r="BJ144">
        <v>1</v>
      </c>
      <c r="BK144" s="7">
        <f t="shared" si="170"/>
        <v>10</v>
      </c>
      <c r="BL144">
        <v>29</v>
      </c>
      <c r="BM144" s="3">
        <f t="shared" si="171"/>
        <v>0.90625</v>
      </c>
      <c r="BN144" s="7">
        <f t="shared" si="172"/>
        <v>1</v>
      </c>
      <c r="BO144">
        <v>0</v>
      </c>
      <c r="BP144" s="3">
        <f>BO144/AY144</f>
        <v>0</v>
      </c>
      <c r="BQ144" s="7">
        <f>MAX(0,(MIN(10,(((BP144)/(0.5))*10))))</f>
        <v>0</v>
      </c>
      <c r="BU144" t="s">
        <v>469</v>
      </c>
      <c r="BV144" s="7">
        <f t="shared" si="173"/>
        <v>22.710466362905386</v>
      </c>
      <c r="BW144">
        <v>14</v>
      </c>
      <c r="BX144">
        <v>75</v>
      </c>
      <c r="BY144" s="3">
        <f t="shared" si="174"/>
        <v>75</v>
      </c>
      <c r="BZ144" s="3">
        <f t="shared" si="175"/>
        <v>5.3571428571428568</v>
      </c>
      <c r="CA144" s="13">
        <f t="shared" si="176"/>
        <v>5.0714285714285712</v>
      </c>
      <c r="CB144" s="7">
        <f t="shared" si="177"/>
        <v>8.1747520771911013</v>
      </c>
      <c r="CC144">
        <v>4</v>
      </c>
      <c r="CD144" s="3">
        <f t="shared" si="178"/>
        <v>0.2857142857142857</v>
      </c>
      <c r="CE144" s="7">
        <f t="shared" si="179"/>
        <v>5.7142857142857135</v>
      </c>
      <c r="CF144">
        <v>4.8899999999999997</v>
      </c>
      <c r="CG144" s="7">
        <f t="shared" si="180"/>
        <v>1</v>
      </c>
      <c r="CH144">
        <v>1.35</v>
      </c>
      <c r="CI144" s="7">
        <f t="shared" si="181"/>
        <v>2.9999999999999982</v>
      </c>
      <c r="CJ144">
        <v>61</v>
      </c>
      <c r="CK144" s="3">
        <f t="shared" si="182"/>
        <v>4.3571428571428568</v>
      </c>
      <c r="CL144" s="7">
        <f t="shared" si="183"/>
        <v>4.8214285714285712</v>
      </c>
      <c r="CM144">
        <v>0</v>
      </c>
      <c r="CN144" s="3">
        <f t="shared" si="184"/>
        <v>0</v>
      </c>
      <c r="CO144" s="7">
        <f t="shared" si="185"/>
        <v>0</v>
      </c>
    </row>
    <row r="145" spans="49:93" x14ac:dyDescent="0.25">
      <c r="AW145" t="s">
        <v>415</v>
      </c>
      <c r="AX145" s="7">
        <f t="shared" si="162"/>
        <v>22.546461329997911</v>
      </c>
      <c r="AY145">
        <v>15</v>
      </c>
      <c r="AZ145">
        <v>76.099999999999994</v>
      </c>
      <c r="BA145" s="3">
        <f t="shared" si="163"/>
        <v>76.333333333333314</v>
      </c>
      <c r="BB145" s="3">
        <f t="shared" si="164"/>
        <v>5.0888888888888877</v>
      </c>
      <c r="BC145" s="13">
        <f t="shared" si="165"/>
        <v>5.0177777777777779</v>
      </c>
      <c r="BD145" s="7">
        <f t="shared" si="166"/>
        <v>7.6714613299979124</v>
      </c>
      <c r="BE145">
        <v>6</v>
      </c>
      <c r="BF145" s="3">
        <f t="shared" si="167"/>
        <v>0.4</v>
      </c>
      <c r="BG145" s="7">
        <f t="shared" si="168"/>
        <v>8</v>
      </c>
      <c r="BH145">
        <v>5.31</v>
      </c>
      <c r="BI145" s="7">
        <f t="shared" si="169"/>
        <v>1</v>
      </c>
      <c r="BJ145">
        <v>1.52</v>
      </c>
      <c r="BK145" s="7">
        <f t="shared" si="170"/>
        <v>1</v>
      </c>
      <c r="BL145">
        <v>66</v>
      </c>
      <c r="BM145" s="3">
        <f t="shared" si="171"/>
        <v>4.4000000000000004</v>
      </c>
      <c r="BN145" s="7">
        <f t="shared" si="172"/>
        <v>4.875</v>
      </c>
      <c r="BO145">
        <v>0</v>
      </c>
      <c r="BP145" s="3">
        <f>BO144/AY144</f>
        <v>0</v>
      </c>
      <c r="BQ145" s="7">
        <f>MAX(0,(MIN(10,(((BP146)/(0.5))*10))))</f>
        <v>0</v>
      </c>
      <c r="BU145" t="s">
        <v>429</v>
      </c>
      <c r="BV145" s="7">
        <f t="shared" si="173"/>
        <v>22.612231164214474</v>
      </c>
      <c r="BW145">
        <v>19</v>
      </c>
      <c r="BX145">
        <v>85</v>
      </c>
      <c r="BY145" s="3">
        <f t="shared" si="174"/>
        <v>85</v>
      </c>
      <c r="BZ145" s="3">
        <f t="shared" si="175"/>
        <v>4.4736842105263159</v>
      </c>
      <c r="CA145" s="13">
        <f t="shared" si="176"/>
        <v>4.094736842105263</v>
      </c>
      <c r="CB145" s="7">
        <f t="shared" si="177"/>
        <v>6.5172311642144765</v>
      </c>
      <c r="CC145">
        <v>5</v>
      </c>
      <c r="CD145" s="3">
        <f t="shared" si="178"/>
        <v>0.26315789473684209</v>
      </c>
      <c r="CE145" s="7">
        <f t="shared" si="179"/>
        <v>5.2631578947368416</v>
      </c>
      <c r="CF145">
        <v>4.22</v>
      </c>
      <c r="CG145" s="7">
        <f t="shared" si="180"/>
        <v>3.120000000000001</v>
      </c>
      <c r="CH145">
        <v>1.32</v>
      </c>
      <c r="CI145" s="7">
        <f t="shared" si="181"/>
        <v>3.5999999999999988</v>
      </c>
      <c r="CJ145">
        <v>72</v>
      </c>
      <c r="CK145" s="3">
        <f t="shared" si="182"/>
        <v>3.7894736842105261</v>
      </c>
      <c r="CL145" s="7">
        <f t="shared" si="183"/>
        <v>4.1118421052631575</v>
      </c>
      <c r="CM145">
        <v>0</v>
      </c>
      <c r="CN145" s="3">
        <f t="shared" si="184"/>
        <v>0</v>
      </c>
      <c r="CO145" s="7">
        <f t="shared" si="185"/>
        <v>0</v>
      </c>
    </row>
    <row r="146" spans="49:93" x14ac:dyDescent="0.25">
      <c r="AW146" t="s">
        <v>329</v>
      </c>
      <c r="AX146" s="7">
        <f t="shared" si="162"/>
        <v>22.404934724828017</v>
      </c>
      <c r="AY146">
        <v>16</v>
      </c>
      <c r="AZ146">
        <v>83.1</v>
      </c>
      <c r="BA146" s="3">
        <f t="shared" si="163"/>
        <v>83.333333333333314</v>
      </c>
      <c r="BB146" s="3">
        <f t="shared" si="164"/>
        <v>5.2083333333333321</v>
      </c>
      <c r="BC146" s="13">
        <f t="shared" si="165"/>
        <v>5.0416666666666661</v>
      </c>
      <c r="BD146" s="7">
        <f t="shared" si="166"/>
        <v>7.8955597248280149</v>
      </c>
      <c r="BE146">
        <v>6</v>
      </c>
      <c r="BF146" s="3">
        <f t="shared" si="167"/>
        <v>0.375</v>
      </c>
      <c r="BG146" s="7">
        <f t="shared" si="168"/>
        <v>7.5</v>
      </c>
      <c r="BH146">
        <v>5.72</v>
      </c>
      <c r="BI146" s="7">
        <f t="shared" si="169"/>
        <v>1</v>
      </c>
      <c r="BJ146">
        <v>1.43</v>
      </c>
      <c r="BK146" s="7">
        <f t="shared" si="170"/>
        <v>1.4000000000000012</v>
      </c>
      <c r="BL146">
        <v>67</v>
      </c>
      <c r="BM146" s="3">
        <f t="shared" si="171"/>
        <v>4.1875</v>
      </c>
      <c r="BN146" s="7">
        <f t="shared" si="172"/>
        <v>4.609375</v>
      </c>
      <c r="BO146">
        <v>0</v>
      </c>
      <c r="BP146" s="3">
        <f>BO145/AY145</f>
        <v>0</v>
      </c>
      <c r="BQ146" s="7">
        <f>MAX(0,(MIN(10,(((BP147)/(0.5))*10))))</f>
        <v>0</v>
      </c>
      <c r="BU146" t="s">
        <v>370</v>
      </c>
      <c r="BV146" s="7">
        <f t="shared" si="173"/>
        <v>22.557062449745377</v>
      </c>
      <c r="BW146">
        <v>14</v>
      </c>
      <c r="BX146">
        <v>77</v>
      </c>
      <c r="BY146" s="3">
        <f t="shared" si="174"/>
        <v>77</v>
      </c>
      <c r="BZ146" s="3">
        <f t="shared" si="175"/>
        <v>5.5</v>
      </c>
      <c r="CA146" s="13">
        <f t="shared" si="176"/>
        <v>5.0999999999999996</v>
      </c>
      <c r="CB146" s="7">
        <f t="shared" si="177"/>
        <v>8.4427767354596615</v>
      </c>
      <c r="CC146">
        <v>4</v>
      </c>
      <c r="CD146" s="3">
        <f t="shared" si="178"/>
        <v>0.2857142857142857</v>
      </c>
      <c r="CE146" s="7">
        <f t="shared" si="179"/>
        <v>5.7142857142857135</v>
      </c>
      <c r="CF146">
        <v>4.75</v>
      </c>
      <c r="CG146" s="7">
        <f t="shared" si="180"/>
        <v>1</v>
      </c>
      <c r="CH146">
        <v>1.38</v>
      </c>
      <c r="CI146" s="7">
        <f t="shared" si="181"/>
        <v>2.4000000000000021</v>
      </c>
      <c r="CJ146">
        <v>63</v>
      </c>
      <c r="CK146" s="3">
        <f t="shared" si="182"/>
        <v>4.5</v>
      </c>
      <c r="CL146" s="7">
        <f t="shared" si="183"/>
        <v>5</v>
      </c>
      <c r="CM146">
        <v>0</v>
      </c>
      <c r="CN146" s="3">
        <f t="shared" si="184"/>
        <v>0</v>
      </c>
      <c r="CO146" s="7">
        <f t="shared" si="185"/>
        <v>0</v>
      </c>
    </row>
    <row r="147" spans="49:93" x14ac:dyDescent="0.25">
      <c r="AW147" t="s">
        <v>416</v>
      </c>
      <c r="AX147" s="7">
        <f t="shared" si="162"/>
        <v>22.20867521367521</v>
      </c>
      <c r="AY147">
        <v>15</v>
      </c>
      <c r="AZ147">
        <v>83.1</v>
      </c>
      <c r="BA147" s="3">
        <f t="shared" si="163"/>
        <v>83.333333333333314</v>
      </c>
      <c r="BB147" s="3">
        <f t="shared" si="164"/>
        <v>5.5555555555555545</v>
      </c>
      <c r="BC147" s="13">
        <f t="shared" si="165"/>
        <v>5.1111111111111107</v>
      </c>
      <c r="BD147" s="7">
        <f t="shared" si="166"/>
        <v>8.5470085470085451</v>
      </c>
      <c r="BE147">
        <v>4</v>
      </c>
      <c r="BF147" s="3">
        <f t="shared" si="167"/>
        <v>0.26666666666666666</v>
      </c>
      <c r="BG147" s="7">
        <f t="shared" si="168"/>
        <v>5.333333333333333</v>
      </c>
      <c r="BH147">
        <v>4.32</v>
      </c>
      <c r="BI147" s="7">
        <f t="shared" si="169"/>
        <v>2.7199999999999989</v>
      </c>
      <c r="BJ147">
        <v>1.43</v>
      </c>
      <c r="BK147" s="7">
        <f t="shared" si="170"/>
        <v>1.4000000000000012</v>
      </c>
      <c r="BL147">
        <v>58</v>
      </c>
      <c r="BM147" s="3">
        <f t="shared" si="171"/>
        <v>3.8666666666666667</v>
      </c>
      <c r="BN147" s="7">
        <f t="shared" si="172"/>
        <v>4.208333333333333</v>
      </c>
      <c r="BO147">
        <v>0</v>
      </c>
      <c r="BP147" s="3">
        <f>BO146/AY146</f>
        <v>0</v>
      </c>
      <c r="BQ147" s="7">
        <f>MAX(0,(MIN(10,(((BP148)/(0.5))*10))))</f>
        <v>0</v>
      </c>
      <c r="BU147" t="s">
        <v>411</v>
      </c>
      <c r="BV147" s="7">
        <f t="shared" si="173"/>
        <v>22.247295184490309</v>
      </c>
      <c r="BW147">
        <v>15</v>
      </c>
      <c r="BX147">
        <v>87</v>
      </c>
      <c r="BY147" s="3">
        <f t="shared" si="174"/>
        <v>87</v>
      </c>
      <c r="BZ147" s="3">
        <f t="shared" si="175"/>
        <v>5.8</v>
      </c>
      <c r="CA147" s="13">
        <f t="shared" si="176"/>
        <v>5.16</v>
      </c>
      <c r="CB147" s="7">
        <f t="shared" si="177"/>
        <v>9.0056285178236397</v>
      </c>
      <c r="CC147">
        <v>4</v>
      </c>
      <c r="CD147" s="3">
        <f t="shared" si="178"/>
        <v>0.26666666666666666</v>
      </c>
      <c r="CE147" s="7">
        <f t="shared" si="179"/>
        <v>5.333333333333333</v>
      </c>
      <c r="CF147">
        <v>4.8099999999999996</v>
      </c>
      <c r="CG147" s="7">
        <f t="shared" si="180"/>
        <v>1</v>
      </c>
      <c r="CH147">
        <v>1.39</v>
      </c>
      <c r="CI147" s="7">
        <f t="shared" si="181"/>
        <v>2.200000000000002</v>
      </c>
      <c r="CJ147">
        <v>64</v>
      </c>
      <c r="CK147" s="3">
        <f t="shared" si="182"/>
        <v>4.2666666666666666</v>
      </c>
      <c r="CL147" s="7">
        <f t="shared" si="183"/>
        <v>4.708333333333333</v>
      </c>
      <c r="CM147">
        <v>0</v>
      </c>
      <c r="CN147" s="3">
        <f t="shared" si="184"/>
        <v>0</v>
      </c>
      <c r="CO147" s="7">
        <f t="shared" si="185"/>
        <v>0</v>
      </c>
    </row>
    <row r="148" spans="49:93" x14ac:dyDescent="0.25">
      <c r="AW148" t="s">
        <v>316</v>
      </c>
      <c r="AX148" s="7">
        <f t="shared" si="162"/>
        <v>21.999632061705231</v>
      </c>
      <c r="AY148">
        <v>12</v>
      </c>
      <c r="AZ148">
        <v>63.2</v>
      </c>
      <c r="BA148" s="3">
        <f t="shared" si="163"/>
        <v>63.666666666666679</v>
      </c>
      <c r="BB148" s="3">
        <f t="shared" si="164"/>
        <v>5.3055555555555562</v>
      </c>
      <c r="BC148" s="13">
        <f t="shared" si="165"/>
        <v>5.0611111111111109</v>
      </c>
      <c r="BD148" s="7">
        <f t="shared" si="166"/>
        <v>8.0779653950385661</v>
      </c>
      <c r="BE148">
        <v>2</v>
      </c>
      <c r="BF148" s="3">
        <f t="shared" si="167"/>
        <v>0.16666666666666666</v>
      </c>
      <c r="BG148" s="7">
        <f t="shared" si="168"/>
        <v>3.333333333333333</v>
      </c>
      <c r="BH148">
        <v>4.38</v>
      </c>
      <c r="BI148" s="7">
        <f t="shared" si="169"/>
        <v>2.4800000000000004</v>
      </c>
      <c r="BJ148">
        <v>1.23</v>
      </c>
      <c r="BK148" s="7">
        <f t="shared" si="170"/>
        <v>5.4</v>
      </c>
      <c r="BL148">
        <v>32</v>
      </c>
      <c r="BM148" s="3">
        <f t="shared" si="171"/>
        <v>2.6666666666666665</v>
      </c>
      <c r="BN148" s="7">
        <f t="shared" si="172"/>
        <v>2.708333333333333</v>
      </c>
      <c r="BO148">
        <v>0</v>
      </c>
      <c r="BP148" s="3">
        <f>BO147/AY147</f>
        <v>0</v>
      </c>
      <c r="BQ148" s="7">
        <f>MAX(0,(MIN(10,(((BP149)/(0.5))*10))))</f>
        <v>0</v>
      </c>
      <c r="BU148" t="s">
        <v>448</v>
      </c>
      <c r="BV148" s="7">
        <f t="shared" si="173"/>
        <v>22.015824528488196</v>
      </c>
      <c r="BW148">
        <v>19</v>
      </c>
      <c r="BX148">
        <v>75</v>
      </c>
      <c r="BY148" s="3">
        <f t="shared" si="174"/>
        <v>75</v>
      </c>
      <c r="BZ148" s="3">
        <f t="shared" si="175"/>
        <v>3.9473684210526314</v>
      </c>
      <c r="CA148" s="13">
        <f t="shared" si="176"/>
        <v>3.1894736842105265</v>
      </c>
      <c r="CB148" s="7">
        <f t="shared" si="177"/>
        <v>5.5297718969092529</v>
      </c>
      <c r="CC148">
        <v>4</v>
      </c>
      <c r="CD148" s="3">
        <f t="shared" si="178"/>
        <v>0.21052631578947367</v>
      </c>
      <c r="CE148" s="7">
        <f t="shared" si="179"/>
        <v>4.2105263157894735</v>
      </c>
      <c r="CF148">
        <v>4.24</v>
      </c>
      <c r="CG148" s="7">
        <f t="shared" si="180"/>
        <v>3.0399999999999991</v>
      </c>
      <c r="CH148">
        <v>1.28</v>
      </c>
      <c r="CI148" s="7">
        <f t="shared" si="181"/>
        <v>4.3999999999999995</v>
      </c>
      <c r="CJ148">
        <v>83</v>
      </c>
      <c r="CK148" s="3">
        <f t="shared" si="182"/>
        <v>4.3684210526315788</v>
      </c>
      <c r="CL148" s="7">
        <f t="shared" si="183"/>
        <v>4.8355263157894735</v>
      </c>
      <c r="CM148">
        <v>0</v>
      </c>
      <c r="CN148" s="3">
        <f t="shared" si="184"/>
        <v>0</v>
      </c>
      <c r="CO148" s="7">
        <f t="shared" si="185"/>
        <v>0</v>
      </c>
    </row>
    <row r="149" spans="49:93" x14ac:dyDescent="0.25">
      <c r="AW149" t="s">
        <v>431</v>
      </c>
      <c r="AX149" s="7">
        <f t="shared" si="162"/>
        <v>21.92340173545966</v>
      </c>
      <c r="AY149">
        <v>16</v>
      </c>
      <c r="AZ149">
        <v>88</v>
      </c>
      <c r="BA149" s="3">
        <f t="shared" si="163"/>
        <v>88</v>
      </c>
      <c r="BB149" s="3">
        <f t="shared" si="164"/>
        <v>5.5</v>
      </c>
      <c r="BC149" s="13">
        <f t="shared" si="165"/>
        <v>5.0999999999999996</v>
      </c>
      <c r="BD149" s="7">
        <f t="shared" si="166"/>
        <v>8.4427767354596615</v>
      </c>
      <c r="BE149">
        <v>1</v>
      </c>
      <c r="BF149" s="3">
        <f t="shared" si="167"/>
        <v>6.25E-2</v>
      </c>
      <c r="BG149" s="7">
        <f t="shared" si="168"/>
        <v>1.25</v>
      </c>
      <c r="BH149">
        <v>4.09</v>
      </c>
      <c r="BI149" s="7">
        <f t="shared" si="169"/>
        <v>3.6400000000000006</v>
      </c>
      <c r="BJ149">
        <v>1.34</v>
      </c>
      <c r="BK149" s="7">
        <f t="shared" si="170"/>
        <v>3.1999999999999984</v>
      </c>
      <c r="BL149">
        <v>77</v>
      </c>
      <c r="BM149" s="3">
        <f t="shared" si="171"/>
        <v>4.8125</v>
      </c>
      <c r="BN149" s="7">
        <f t="shared" si="172"/>
        <v>5.390625</v>
      </c>
      <c r="BO149">
        <v>0</v>
      </c>
      <c r="BP149" s="3">
        <f>BO149/AY149</f>
        <v>0</v>
      </c>
      <c r="BQ149" s="7">
        <f>MAX(0,(MIN(10,(((BP149)/(0.5))*10))))</f>
        <v>0</v>
      </c>
      <c r="BU149" t="s">
        <v>473</v>
      </c>
      <c r="BV149" s="7">
        <f t="shared" si="173"/>
        <v>21.782457786116325</v>
      </c>
      <c r="BW149">
        <v>12</v>
      </c>
      <c r="BX149">
        <v>67</v>
      </c>
      <c r="BY149" s="3">
        <f t="shared" si="174"/>
        <v>67</v>
      </c>
      <c r="BZ149" s="3">
        <f t="shared" si="175"/>
        <v>5.583333333333333</v>
      </c>
      <c r="CA149" s="13">
        <f t="shared" si="176"/>
        <v>5.1166666666666663</v>
      </c>
      <c r="CB149" s="7">
        <f t="shared" si="177"/>
        <v>8.5991244527829895</v>
      </c>
      <c r="CC149">
        <v>3</v>
      </c>
      <c r="CD149" s="3">
        <f t="shared" si="178"/>
        <v>0.25</v>
      </c>
      <c r="CE149" s="7">
        <f t="shared" si="179"/>
        <v>5</v>
      </c>
      <c r="CF149">
        <v>4.82</v>
      </c>
      <c r="CG149" s="7">
        <f t="shared" si="180"/>
        <v>1</v>
      </c>
      <c r="CH149">
        <v>1.37</v>
      </c>
      <c r="CI149" s="7">
        <f t="shared" si="181"/>
        <v>2.5999999999999979</v>
      </c>
      <c r="CJ149">
        <v>50</v>
      </c>
      <c r="CK149" s="3">
        <f t="shared" si="182"/>
        <v>4.166666666666667</v>
      </c>
      <c r="CL149" s="7">
        <f t="shared" si="183"/>
        <v>4.5833333333333339</v>
      </c>
      <c r="CM149">
        <v>0</v>
      </c>
      <c r="CN149" s="3">
        <f t="shared" si="184"/>
        <v>0</v>
      </c>
      <c r="CO149" s="7">
        <f t="shared" si="185"/>
        <v>0</v>
      </c>
    </row>
    <row r="150" spans="49:93" x14ac:dyDescent="0.25">
      <c r="AW150" t="s">
        <v>461</v>
      </c>
      <c r="AX150" s="7">
        <f t="shared" si="162"/>
        <v>22.521252866374816</v>
      </c>
      <c r="AY150">
        <v>15</v>
      </c>
      <c r="AZ150">
        <v>73.2</v>
      </c>
      <c r="BA150" s="3">
        <f t="shared" si="163"/>
        <v>73.666666666666671</v>
      </c>
      <c r="BB150" s="3">
        <f t="shared" si="164"/>
        <v>4.9111111111111114</v>
      </c>
      <c r="BC150" s="13">
        <f t="shared" si="165"/>
        <v>4.1822222222222223</v>
      </c>
      <c r="BD150" s="7">
        <f t="shared" si="166"/>
        <v>7.337919533041485</v>
      </c>
      <c r="BE150">
        <v>5</v>
      </c>
      <c r="BF150" s="3">
        <f t="shared" si="167"/>
        <v>0.33333333333333331</v>
      </c>
      <c r="BG150" s="7">
        <f t="shared" si="168"/>
        <v>6.6666666666666661</v>
      </c>
      <c r="BH150">
        <v>4.4000000000000004</v>
      </c>
      <c r="BI150" s="7">
        <f t="shared" si="169"/>
        <v>2.3999999999999986</v>
      </c>
      <c r="BJ150">
        <v>1.44</v>
      </c>
      <c r="BK150" s="7">
        <f t="shared" si="170"/>
        <v>1.2000000000000011</v>
      </c>
      <c r="BL150">
        <v>59</v>
      </c>
      <c r="BM150" s="3">
        <f t="shared" si="171"/>
        <v>3.9333333333333331</v>
      </c>
      <c r="BN150" s="7">
        <f t="shared" si="172"/>
        <v>4.2916666666666661</v>
      </c>
      <c r="BO150">
        <v>0</v>
      </c>
      <c r="BP150" s="3">
        <f>BO149/AY149</f>
        <v>0</v>
      </c>
      <c r="BQ150" s="7">
        <f>MAX(0,(MIN(10,(((BP151)/(0.5))*10))))</f>
        <v>0.625</v>
      </c>
      <c r="BU150" t="s">
        <v>375</v>
      </c>
      <c r="BV150" s="7">
        <f t="shared" si="173"/>
        <v>21.750955675422141</v>
      </c>
      <c r="BW150">
        <v>16</v>
      </c>
      <c r="BX150">
        <v>93</v>
      </c>
      <c r="BY150" s="3">
        <f t="shared" si="174"/>
        <v>93</v>
      </c>
      <c r="BZ150" s="3">
        <f t="shared" si="175"/>
        <v>5.8125</v>
      </c>
      <c r="CA150" s="13">
        <f t="shared" si="176"/>
        <v>5.1624999999999996</v>
      </c>
      <c r="CB150" s="7">
        <f t="shared" si="177"/>
        <v>9.0290806754221382</v>
      </c>
      <c r="CC150">
        <v>4</v>
      </c>
      <c r="CD150" s="3">
        <f t="shared" si="178"/>
        <v>0.25</v>
      </c>
      <c r="CE150" s="7">
        <f t="shared" si="179"/>
        <v>5</v>
      </c>
      <c r="CF150">
        <v>5.03</v>
      </c>
      <c r="CG150" s="7">
        <f t="shared" si="180"/>
        <v>1</v>
      </c>
      <c r="CH150">
        <v>1.41</v>
      </c>
      <c r="CI150" s="7">
        <f t="shared" si="181"/>
        <v>1.8000000000000016</v>
      </c>
      <c r="CJ150">
        <v>71</v>
      </c>
      <c r="CK150" s="3">
        <f t="shared" si="182"/>
        <v>4.4375</v>
      </c>
      <c r="CL150" s="7">
        <f t="shared" si="183"/>
        <v>4.921875</v>
      </c>
      <c r="CM150">
        <v>0</v>
      </c>
      <c r="CN150" s="3">
        <f t="shared" si="184"/>
        <v>0</v>
      </c>
      <c r="CO150" s="7">
        <f t="shared" si="185"/>
        <v>0</v>
      </c>
    </row>
    <row r="151" spans="49:93" x14ac:dyDescent="0.25">
      <c r="AW151" t="s">
        <v>724</v>
      </c>
      <c r="AX151" s="7">
        <f t="shared" si="162"/>
        <v>21.824999999999999</v>
      </c>
      <c r="AY151">
        <v>32</v>
      </c>
      <c r="AZ151">
        <v>36.200000000000003</v>
      </c>
      <c r="BA151" s="3">
        <f t="shared" si="163"/>
        <v>36.666666666666679</v>
      </c>
      <c r="BB151" s="3">
        <f t="shared" si="164"/>
        <v>1.1458333333333337</v>
      </c>
      <c r="BC151" s="13">
        <f t="shared" si="165"/>
        <v>1.0291666666666668</v>
      </c>
      <c r="BD151" s="7">
        <f t="shared" si="166"/>
        <v>1</v>
      </c>
      <c r="BE151">
        <v>0</v>
      </c>
      <c r="BF151" s="3">
        <f t="shared" si="167"/>
        <v>0</v>
      </c>
      <c r="BG151" s="7">
        <f t="shared" si="168"/>
        <v>0</v>
      </c>
      <c r="BH151">
        <v>1.96</v>
      </c>
      <c r="BI151" s="7">
        <f t="shared" si="169"/>
        <v>10</v>
      </c>
      <c r="BJ151">
        <v>1.04</v>
      </c>
      <c r="BK151" s="7">
        <f t="shared" si="170"/>
        <v>9.1999999999999993</v>
      </c>
      <c r="BL151">
        <v>29</v>
      </c>
      <c r="BM151" s="3">
        <f t="shared" si="171"/>
        <v>0.90625</v>
      </c>
      <c r="BN151" s="7">
        <f t="shared" si="172"/>
        <v>1</v>
      </c>
      <c r="BO151">
        <v>1</v>
      </c>
      <c r="BP151" s="3">
        <f>BO151/AY151</f>
        <v>3.125E-2</v>
      </c>
      <c r="BQ151" s="7">
        <f>MAX(0,(MIN(10,(((BP151)/(0.5))*10))))</f>
        <v>0.625</v>
      </c>
      <c r="BU151" t="s">
        <v>694</v>
      </c>
      <c r="BV151" s="7">
        <f t="shared" si="173"/>
        <v>21.696345727443287</v>
      </c>
      <c r="BW151">
        <v>11</v>
      </c>
      <c r="BX151">
        <v>62</v>
      </c>
      <c r="BY151" s="3">
        <f t="shared" si="174"/>
        <v>62</v>
      </c>
      <c r="BZ151" s="3">
        <f t="shared" si="175"/>
        <v>5.6363636363636367</v>
      </c>
      <c r="CA151" s="13">
        <f t="shared" si="176"/>
        <v>5.127272727272727</v>
      </c>
      <c r="CB151" s="7">
        <f t="shared" si="177"/>
        <v>8.6986184547160157</v>
      </c>
      <c r="CC151">
        <v>3</v>
      </c>
      <c r="CD151" s="3">
        <f t="shared" si="178"/>
        <v>0.27272727272727271</v>
      </c>
      <c r="CE151" s="7">
        <f t="shared" si="179"/>
        <v>5.4545454545454541</v>
      </c>
      <c r="CF151">
        <v>4.8099999999999996</v>
      </c>
      <c r="CG151" s="7">
        <f t="shared" si="180"/>
        <v>1</v>
      </c>
      <c r="CH151">
        <v>1.42</v>
      </c>
      <c r="CI151" s="7">
        <f t="shared" si="181"/>
        <v>1.6000000000000014</v>
      </c>
      <c r="CJ151">
        <v>49</v>
      </c>
      <c r="CK151" s="3">
        <f t="shared" si="182"/>
        <v>4.4545454545454541</v>
      </c>
      <c r="CL151" s="7">
        <f t="shared" si="183"/>
        <v>4.9431818181818175</v>
      </c>
      <c r="CM151">
        <v>0</v>
      </c>
      <c r="CN151" s="3">
        <f t="shared" si="184"/>
        <v>0</v>
      </c>
      <c r="CO151" s="7">
        <f t="shared" si="185"/>
        <v>0</v>
      </c>
    </row>
    <row r="152" spans="49:93" x14ac:dyDescent="0.25">
      <c r="AW152" t="s">
        <v>739</v>
      </c>
      <c r="AX152" s="7">
        <f t="shared" si="162"/>
        <v>21.788281738586615</v>
      </c>
      <c r="AY152">
        <v>20</v>
      </c>
      <c r="AZ152">
        <v>33.1</v>
      </c>
      <c r="BA152" s="3">
        <f t="shared" si="163"/>
        <v>33.333333333333336</v>
      </c>
      <c r="BB152" s="3">
        <f t="shared" si="164"/>
        <v>1.6666666666666667</v>
      </c>
      <c r="BC152" s="13">
        <f t="shared" si="165"/>
        <v>1.1333333333333333</v>
      </c>
      <c r="BD152" s="7">
        <f t="shared" si="166"/>
        <v>1.2507817385866169</v>
      </c>
      <c r="BE152">
        <v>1</v>
      </c>
      <c r="BF152" s="3">
        <f t="shared" si="167"/>
        <v>0.05</v>
      </c>
      <c r="BG152" s="7">
        <f t="shared" si="168"/>
        <v>1</v>
      </c>
      <c r="BH152">
        <v>2.7</v>
      </c>
      <c r="BI152" s="7">
        <f t="shared" si="169"/>
        <v>9.1999999999999993</v>
      </c>
      <c r="BJ152">
        <v>1.08</v>
      </c>
      <c r="BK152" s="7">
        <f t="shared" si="170"/>
        <v>8.3999999999999986</v>
      </c>
      <c r="BL152">
        <v>41</v>
      </c>
      <c r="BM152" s="3">
        <f t="shared" si="171"/>
        <v>2.0499999999999998</v>
      </c>
      <c r="BN152" s="7">
        <f t="shared" si="172"/>
        <v>1.9374999999999998</v>
      </c>
      <c r="BO152">
        <v>0</v>
      </c>
      <c r="BP152" s="3">
        <f>BO152/AY152</f>
        <v>0</v>
      </c>
      <c r="BQ152" s="7">
        <f>MAX(0,(MIN(10,(((BP152)/(0.5))*10))))</f>
        <v>0</v>
      </c>
      <c r="BU152" t="s">
        <v>498</v>
      </c>
      <c r="BV152" s="7">
        <f t="shared" si="173"/>
        <v>21.667432432432435</v>
      </c>
      <c r="BW152">
        <v>37</v>
      </c>
      <c r="BX152">
        <v>48</v>
      </c>
      <c r="BY152" s="3">
        <f t="shared" si="174"/>
        <v>48</v>
      </c>
      <c r="BZ152" s="3">
        <f t="shared" si="175"/>
        <v>1.2972972972972974</v>
      </c>
      <c r="CA152" s="13">
        <f t="shared" si="176"/>
        <v>1.0594594594594595</v>
      </c>
      <c r="CB152" s="7">
        <f t="shared" si="177"/>
        <v>1</v>
      </c>
      <c r="CC152">
        <v>3</v>
      </c>
      <c r="CD152" s="3">
        <f t="shared" si="178"/>
        <v>8.1081081081081086E-2</v>
      </c>
      <c r="CE152" s="7">
        <f t="shared" si="179"/>
        <v>1.6216216216216217</v>
      </c>
      <c r="CF152">
        <v>3.56</v>
      </c>
      <c r="CG152" s="7">
        <f t="shared" si="180"/>
        <v>5.76</v>
      </c>
      <c r="CH152">
        <v>1.22</v>
      </c>
      <c r="CI152" s="7">
        <f t="shared" si="181"/>
        <v>5.6000000000000005</v>
      </c>
      <c r="CJ152">
        <v>54</v>
      </c>
      <c r="CK152" s="3">
        <f t="shared" si="182"/>
        <v>1.4594594594594594</v>
      </c>
      <c r="CL152" s="7">
        <f t="shared" si="183"/>
        <v>1.1993243243243243</v>
      </c>
      <c r="CM152">
        <v>12</v>
      </c>
      <c r="CN152" s="3">
        <f t="shared" si="184"/>
        <v>0.32432432432432434</v>
      </c>
      <c r="CO152" s="7">
        <f t="shared" si="185"/>
        <v>6.4864864864864868</v>
      </c>
    </row>
    <row r="153" spans="49:93" x14ac:dyDescent="0.25">
      <c r="AW153" t="s">
        <v>727</v>
      </c>
      <c r="AX153" s="7">
        <f t="shared" si="162"/>
        <v>21.674999999999997</v>
      </c>
      <c r="AY153">
        <v>32</v>
      </c>
      <c r="AZ153">
        <v>30.2</v>
      </c>
      <c r="BA153" s="3">
        <f t="shared" si="163"/>
        <v>30.666666666666664</v>
      </c>
      <c r="BB153" s="3">
        <f t="shared" si="164"/>
        <v>0.95833333333333326</v>
      </c>
      <c r="BC153" s="13">
        <f t="shared" si="165"/>
        <v>0.19166666666666665</v>
      </c>
      <c r="BD153" s="7">
        <f t="shared" si="166"/>
        <v>1</v>
      </c>
      <c r="BE153">
        <v>3</v>
      </c>
      <c r="BF153" s="3">
        <f t="shared" si="167"/>
        <v>9.375E-2</v>
      </c>
      <c r="BG153" s="7">
        <f t="shared" si="168"/>
        <v>1.875</v>
      </c>
      <c r="BH153">
        <v>2.0499999999999998</v>
      </c>
      <c r="BI153" s="7">
        <f t="shared" si="169"/>
        <v>10</v>
      </c>
      <c r="BJ153">
        <v>1.1100000000000001</v>
      </c>
      <c r="BK153" s="7">
        <f t="shared" si="170"/>
        <v>7.799999999999998</v>
      </c>
      <c r="BL153">
        <v>26</v>
      </c>
      <c r="BM153" s="3">
        <f t="shared" si="171"/>
        <v>0.8125</v>
      </c>
      <c r="BN153" s="7">
        <f t="shared" si="172"/>
        <v>1</v>
      </c>
      <c r="BO153">
        <v>0</v>
      </c>
      <c r="BP153" s="3">
        <f>BO153/AY153</f>
        <v>0</v>
      </c>
      <c r="BQ153" s="7">
        <f>MAX(0,(MIN(10,(((BP153)/(0.5))*10))))</f>
        <v>0</v>
      </c>
      <c r="BU153" t="s">
        <v>419</v>
      </c>
      <c r="BV153" s="7">
        <f t="shared" si="173"/>
        <v>21.388015947467167</v>
      </c>
      <c r="BW153">
        <v>16</v>
      </c>
      <c r="BX153">
        <v>87</v>
      </c>
      <c r="BY153" s="3">
        <f t="shared" si="174"/>
        <v>87</v>
      </c>
      <c r="BZ153" s="3">
        <f t="shared" si="175"/>
        <v>5.4375</v>
      </c>
      <c r="CA153" s="13">
        <f t="shared" si="176"/>
        <v>5.0875000000000004</v>
      </c>
      <c r="CB153" s="7">
        <f t="shared" si="177"/>
        <v>8.3255159474671672</v>
      </c>
      <c r="CC153">
        <v>4</v>
      </c>
      <c r="CD153" s="3">
        <f t="shared" si="178"/>
        <v>0.25</v>
      </c>
      <c r="CE153" s="7">
        <f t="shared" si="179"/>
        <v>5</v>
      </c>
      <c r="CF153">
        <v>4.8099999999999996</v>
      </c>
      <c r="CG153" s="7">
        <f t="shared" si="180"/>
        <v>1</v>
      </c>
      <c r="CH153">
        <v>1.35</v>
      </c>
      <c r="CI153" s="7">
        <f t="shared" si="181"/>
        <v>2.9999999999999982</v>
      </c>
      <c r="CJ153">
        <v>60</v>
      </c>
      <c r="CK153" s="3">
        <f t="shared" si="182"/>
        <v>3.75</v>
      </c>
      <c r="CL153" s="7">
        <f t="shared" si="183"/>
        <v>4.0625</v>
      </c>
      <c r="CM153">
        <v>0</v>
      </c>
      <c r="CN153" s="3">
        <f t="shared" si="184"/>
        <v>0</v>
      </c>
      <c r="CO153" s="7">
        <f t="shared" si="185"/>
        <v>0</v>
      </c>
    </row>
    <row r="154" spans="49:93" x14ac:dyDescent="0.25">
      <c r="AW154" t="s">
        <v>736</v>
      </c>
      <c r="AX154" s="7">
        <f t="shared" si="162"/>
        <v>21.394285714285715</v>
      </c>
      <c r="AY154">
        <v>28</v>
      </c>
      <c r="AZ154">
        <v>32</v>
      </c>
      <c r="BA154" s="3">
        <f t="shared" si="163"/>
        <v>32</v>
      </c>
      <c r="BB154" s="3">
        <f t="shared" si="164"/>
        <v>1.1428571428571428</v>
      </c>
      <c r="BC154" s="13">
        <f t="shared" si="165"/>
        <v>1.0285714285714285</v>
      </c>
      <c r="BD154" s="7">
        <f t="shared" si="166"/>
        <v>1</v>
      </c>
      <c r="BE154">
        <v>1</v>
      </c>
      <c r="BF154" s="3">
        <f t="shared" si="167"/>
        <v>3.5714285714285712E-2</v>
      </c>
      <c r="BG154" s="7">
        <f t="shared" si="168"/>
        <v>0.71428571428571419</v>
      </c>
      <c r="BH154">
        <v>2.5299999999999998</v>
      </c>
      <c r="BI154" s="7">
        <f t="shared" si="169"/>
        <v>9.8800000000000008</v>
      </c>
      <c r="BJ154">
        <v>1.06</v>
      </c>
      <c r="BK154" s="7">
        <f t="shared" si="170"/>
        <v>8.7999999999999989</v>
      </c>
      <c r="BL154">
        <v>31</v>
      </c>
      <c r="BM154" s="3">
        <f t="shared" si="171"/>
        <v>1.1071428571428572</v>
      </c>
      <c r="BN154" s="7">
        <f t="shared" si="172"/>
        <v>1</v>
      </c>
      <c r="BO154">
        <v>0</v>
      </c>
      <c r="BP154" s="3">
        <f>BO154/AY154</f>
        <v>0</v>
      </c>
      <c r="BQ154" s="7">
        <f>MAX(0,(MIN(10,(((BP154)/(0.5))*10))))</f>
        <v>0</v>
      </c>
      <c r="BU154" t="s">
        <v>508</v>
      </c>
      <c r="BV154" s="7">
        <f t="shared" si="173"/>
        <v>21.387027027027028</v>
      </c>
      <c r="BW154">
        <v>37</v>
      </c>
      <c r="BX154">
        <v>37</v>
      </c>
      <c r="BY154" s="3">
        <f t="shared" si="174"/>
        <v>37</v>
      </c>
      <c r="BZ154" s="3">
        <f t="shared" si="175"/>
        <v>1</v>
      </c>
      <c r="CA154" s="13">
        <f t="shared" si="176"/>
        <v>1</v>
      </c>
      <c r="CB154" s="7">
        <f t="shared" si="177"/>
        <v>1</v>
      </c>
      <c r="CC154">
        <v>2</v>
      </c>
      <c r="CD154" s="3">
        <f t="shared" si="178"/>
        <v>5.4054054054054057E-2</v>
      </c>
      <c r="CE154" s="7">
        <f t="shared" si="179"/>
        <v>1.0810810810810811</v>
      </c>
      <c r="CF154">
        <v>3.16</v>
      </c>
      <c r="CG154" s="7">
        <f t="shared" si="180"/>
        <v>7.3599999999999994</v>
      </c>
      <c r="CH154">
        <v>1.25</v>
      </c>
      <c r="CI154" s="7">
        <f t="shared" si="181"/>
        <v>5</v>
      </c>
      <c r="CJ154">
        <v>40</v>
      </c>
      <c r="CK154" s="3">
        <f t="shared" si="182"/>
        <v>1.0810810810810811</v>
      </c>
      <c r="CL154" s="7">
        <f t="shared" si="183"/>
        <v>1</v>
      </c>
      <c r="CM154">
        <v>11</v>
      </c>
      <c r="CN154" s="3">
        <f t="shared" si="184"/>
        <v>0.29729729729729731</v>
      </c>
      <c r="CO154" s="7">
        <f t="shared" si="185"/>
        <v>5.9459459459459465</v>
      </c>
    </row>
    <row r="155" spans="49:93" x14ac:dyDescent="0.25">
      <c r="AW155" t="s">
        <v>375</v>
      </c>
      <c r="AX155" s="7">
        <f t="shared" si="162"/>
        <v>21.38052428601209</v>
      </c>
      <c r="AY155">
        <v>15</v>
      </c>
      <c r="AZ155">
        <v>85.2</v>
      </c>
      <c r="BA155" s="3">
        <f t="shared" si="163"/>
        <v>85.666666666666671</v>
      </c>
      <c r="BB155" s="3">
        <f t="shared" si="164"/>
        <v>5.7111111111111112</v>
      </c>
      <c r="BC155" s="13">
        <f t="shared" si="165"/>
        <v>5.1422222222222222</v>
      </c>
      <c r="BD155" s="7">
        <f t="shared" si="166"/>
        <v>8.8388576193454256</v>
      </c>
      <c r="BE155">
        <v>4</v>
      </c>
      <c r="BF155" s="3">
        <f t="shared" si="167"/>
        <v>0.26666666666666666</v>
      </c>
      <c r="BG155" s="7">
        <f t="shared" si="168"/>
        <v>5.333333333333333</v>
      </c>
      <c r="BH155">
        <v>4.9400000000000004</v>
      </c>
      <c r="BI155" s="7">
        <f t="shared" si="169"/>
        <v>1</v>
      </c>
      <c r="BJ155">
        <v>1.46</v>
      </c>
      <c r="BK155" s="7">
        <f t="shared" si="170"/>
        <v>1</v>
      </c>
      <c r="BL155">
        <v>70</v>
      </c>
      <c r="BM155" s="3">
        <f t="shared" si="171"/>
        <v>4.666666666666667</v>
      </c>
      <c r="BN155" s="7">
        <f t="shared" si="172"/>
        <v>5.2083333333333339</v>
      </c>
      <c r="BO155">
        <v>0</v>
      </c>
      <c r="BP155" s="3">
        <f>BO154/AY154</f>
        <v>0</v>
      </c>
      <c r="BQ155" s="7">
        <f>MAX(0,(MIN(10,(((BP156)/(0.5))*10))))</f>
        <v>0</v>
      </c>
      <c r="BU155" t="s">
        <v>511</v>
      </c>
      <c r="BV155" s="7">
        <f t="shared" si="173"/>
        <v>21.343571428571426</v>
      </c>
      <c r="BW155">
        <v>35</v>
      </c>
      <c r="BX155">
        <v>35</v>
      </c>
      <c r="BY155" s="3">
        <f t="shared" si="174"/>
        <v>35</v>
      </c>
      <c r="BZ155" s="3">
        <f t="shared" si="175"/>
        <v>1</v>
      </c>
      <c r="CA155" s="13">
        <f t="shared" si="176"/>
        <v>1</v>
      </c>
      <c r="CB155" s="7">
        <f t="shared" si="177"/>
        <v>1</v>
      </c>
      <c r="CC155">
        <v>2</v>
      </c>
      <c r="CD155" s="3">
        <f t="shared" si="178"/>
        <v>5.7142857142857141E-2</v>
      </c>
      <c r="CE155" s="7">
        <f t="shared" si="179"/>
        <v>1.1428571428571428</v>
      </c>
      <c r="CF155">
        <v>3.04</v>
      </c>
      <c r="CG155" s="7">
        <f t="shared" si="180"/>
        <v>7.84</v>
      </c>
      <c r="CH155">
        <v>1.24</v>
      </c>
      <c r="CI155" s="7">
        <f t="shared" si="181"/>
        <v>5.2</v>
      </c>
      <c r="CJ155">
        <v>46</v>
      </c>
      <c r="CK155" s="3">
        <f t="shared" si="182"/>
        <v>1.3142857142857143</v>
      </c>
      <c r="CL155" s="7">
        <f t="shared" si="183"/>
        <v>1.0178571428571428</v>
      </c>
      <c r="CM155">
        <v>9</v>
      </c>
      <c r="CN155" s="3">
        <f t="shared" si="184"/>
        <v>0.25714285714285712</v>
      </c>
      <c r="CO155" s="7">
        <f t="shared" si="185"/>
        <v>5.1428571428571423</v>
      </c>
    </row>
    <row r="156" spans="49:93" x14ac:dyDescent="0.25">
      <c r="AW156" t="s">
        <v>735</v>
      </c>
      <c r="AX156" s="7">
        <f t="shared" si="162"/>
        <v>21.266666666666666</v>
      </c>
      <c r="AY156">
        <v>30</v>
      </c>
      <c r="AZ156">
        <v>32.200000000000003</v>
      </c>
      <c r="BA156" s="3">
        <f t="shared" si="163"/>
        <v>32.666666666666679</v>
      </c>
      <c r="BB156" s="3">
        <f t="shared" si="164"/>
        <v>1.0888888888888892</v>
      </c>
      <c r="BC156" s="13">
        <f t="shared" si="165"/>
        <v>1.0177777777777779</v>
      </c>
      <c r="BD156" s="7">
        <f t="shared" si="166"/>
        <v>1</v>
      </c>
      <c r="BE156">
        <v>1</v>
      </c>
      <c r="BF156" s="3">
        <f t="shared" si="167"/>
        <v>3.3333333333333333E-2</v>
      </c>
      <c r="BG156" s="7">
        <f t="shared" si="168"/>
        <v>0.66666666666666663</v>
      </c>
      <c r="BH156">
        <v>2.48</v>
      </c>
      <c r="BI156" s="7">
        <f t="shared" si="169"/>
        <v>10</v>
      </c>
      <c r="BJ156">
        <v>1.07</v>
      </c>
      <c r="BK156" s="7">
        <f t="shared" si="170"/>
        <v>8.5999999999999979</v>
      </c>
      <c r="BL156">
        <v>37</v>
      </c>
      <c r="BM156" s="3">
        <f t="shared" si="171"/>
        <v>1.2333333333333334</v>
      </c>
      <c r="BN156" s="7">
        <f t="shared" si="172"/>
        <v>1</v>
      </c>
      <c r="BO156">
        <v>0</v>
      </c>
      <c r="BP156" s="3">
        <f>BO156/AY156</f>
        <v>0</v>
      </c>
      <c r="BQ156" s="7">
        <f>MAX(0,(MIN(10,(((BP156)/(0.5))*10))))</f>
        <v>0</v>
      </c>
      <c r="BU156" t="s">
        <v>382</v>
      </c>
      <c r="BV156" s="7">
        <f t="shared" si="173"/>
        <v>21.22529411764706</v>
      </c>
      <c r="BW156">
        <v>34</v>
      </c>
      <c r="BX156">
        <v>34</v>
      </c>
      <c r="BY156" s="3">
        <f t="shared" si="174"/>
        <v>34</v>
      </c>
      <c r="BZ156" s="3">
        <f t="shared" si="175"/>
        <v>1</v>
      </c>
      <c r="CA156" s="13">
        <f t="shared" si="176"/>
        <v>1</v>
      </c>
      <c r="CB156" s="7">
        <f t="shared" si="177"/>
        <v>1</v>
      </c>
      <c r="CC156">
        <v>2</v>
      </c>
      <c r="CD156" s="3">
        <f t="shared" si="178"/>
        <v>5.8823529411764705E-2</v>
      </c>
      <c r="CE156" s="7">
        <f t="shared" si="179"/>
        <v>1.1764705882352942</v>
      </c>
      <c r="CF156">
        <v>3.14</v>
      </c>
      <c r="CG156" s="7">
        <f t="shared" si="180"/>
        <v>7.4399999999999995</v>
      </c>
      <c r="CH156">
        <v>1.21</v>
      </c>
      <c r="CI156" s="7">
        <f t="shared" si="181"/>
        <v>5.8000000000000007</v>
      </c>
      <c r="CJ156">
        <v>47</v>
      </c>
      <c r="CK156" s="3">
        <f t="shared" si="182"/>
        <v>1.3823529411764706</v>
      </c>
      <c r="CL156" s="7">
        <f t="shared" si="183"/>
        <v>1.1029411764705883</v>
      </c>
      <c r="CM156">
        <v>8</v>
      </c>
      <c r="CN156" s="3">
        <f t="shared" si="184"/>
        <v>0.23529411764705882</v>
      </c>
      <c r="CO156" s="7">
        <f t="shared" si="185"/>
        <v>4.7058823529411766</v>
      </c>
    </row>
    <row r="157" spans="49:93" x14ac:dyDescent="0.25">
      <c r="AW157" t="s">
        <v>367</v>
      </c>
      <c r="AX157" s="7">
        <f t="shared" si="162"/>
        <v>22.092580432214579</v>
      </c>
      <c r="AY157">
        <v>9</v>
      </c>
      <c r="AZ157">
        <v>37.1</v>
      </c>
      <c r="BA157" s="3">
        <f t="shared" si="163"/>
        <v>37.333333333333336</v>
      </c>
      <c r="BB157" s="3">
        <f t="shared" si="164"/>
        <v>4.1481481481481488</v>
      </c>
      <c r="BC157" s="13">
        <f t="shared" si="165"/>
        <v>4.0296296296296301</v>
      </c>
      <c r="BD157" s="7">
        <f t="shared" si="166"/>
        <v>5.9064693211034687</v>
      </c>
      <c r="BE157">
        <v>3</v>
      </c>
      <c r="BF157" s="3">
        <f t="shared" si="167"/>
        <v>0.33333333333333331</v>
      </c>
      <c r="BG157" s="7">
        <f t="shared" si="168"/>
        <v>6.6666666666666661</v>
      </c>
      <c r="BH157">
        <v>6.03</v>
      </c>
      <c r="BI157" s="7">
        <f t="shared" si="169"/>
        <v>1</v>
      </c>
      <c r="BJ157">
        <v>1.39</v>
      </c>
      <c r="BK157" s="7">
        <f t="shared" si="170"/>
        <v>2.200000000000002</v>
      </c>
      <c r="BL157">
        <v>44</v>
      </c>
      <c r="BM157" s="3">
        <f t="shared" si="171"/>
        <v>4.8888888888888893</v>
      </c>
      <c r="BN157" s="7">
        <f t="shared" si="172"/>
        <v>5.4861111111111116</v>
      </c>
      <c r="BO157">
        <v>0</v>
      </c>
      <c r="BP157" s="3">
        <f>BO156/AY156</f>
        <v>0</v>
      </c>
      <c r="BQ157" s="7">
        <f>MAX(0,(MIN(10,(((BP158)/(0.5))*10))))</f>
        <v>0.83333333333333326</v>
      </c>
      <c r="BU157" t="s">
        <v>427</v>
      </c>
      <c r="BV157" s="7">
        <f t="shared" si="173"/>
        <v>20.963961851156974</v>
      </c>
      <c r="BW157">
        <v>15</v>
      </c>
      <c r="BX157">
        <v>87</v>
      </c>
      <c r="BY157" s="3">
        <f t="shared" si="174"/>
        <v>87</v>
      </c>
      <c r="BZ157" s="3">
        <f t="shared" si="175"/>
        <v>5.8</v>
      </c>
      <c r="CA157" s="13">
        <f t="shared" si="176"/>
        <v>5.16</v>
      </c>
      <c r="CB157" s="7">
        <f t="shared" si="177"/>
        <v>9.0056285178236397</v>
      </c>
      <c r="CC157">
        <v>4</v>
      </c>
      <c r="CD157" s="3">
        <f t="shared" si="178"/>
        <v>0.26666666666666666</v>
      </c>
      <c r="CE157" s="7">
        <f t="shared" si="179"/>
        <v>5.333333333333333</v>
      </c>
      <c r="CF157">
        <v>5.37</v>
      </c>
      <c r="CG157" s="7">
        <f t="shared" si="180"/>
        <v>1</v>
      </c>
      <c r="CH157">
        <v>1.51</v>
      </c>
      <c r="CI157" s="7">
        <f t="shared" si="181"/>
        <v>1</v>
      </c>
      <c r="CJ157">
        <v>63</v>
      </c>
      <c r="CK157" s="3">
        <f t="shared" si="182"/>
        <v>4.2</v>
      </c>
      <c r="CL157" s="7">
        <f t="shared" si="183"/>
        <v>4.625</v>
      </c>
      <c r="CM157">
        <v>0</v>
      </c>
      <c r="CN157" s="3">
        <f t="shared" si="184"/>
        <v>0</v>
      </c>
      <c r="CO157" s="7">
        <f t="shared" si="185"/>
        <v>0</v>
      </c>
    </row>
    <row r="158" spans="49:93" x14ac:dyDescent="0.25">
      <c r="AW158" t="s">
        <v>726</v>
      </c>
      <c r="AX158" s="7">
        <f t="shared" si="162"/>
        <v>21.243749999999999</v>
      </c>
      <c r="AY158">
        <v>24</v>
      </c>
      <c r="AZ158">
        <v>35.200000000000003</v>
      </c>
      <c r="BA158" s="3">
        <f t="shared" si="163"/>
        <v>35.666666666666679</v>
      </c>
      <c r="BB158" s="3">
        <f t="shared" si="164"/>
        <v>1.4861111111111116</v>
      </c>
      <c r="BC158" s="13">
        <f t="shared" si="165"/>
        <v>1.0972222222222223</v>
      </c>
      <c r="BD158" s="7">
        <f t="shared" si="166"/>
        <v>1</v>
      </c>
      <c r="BE158">
        <v>3</v>
      </c>
      <c r="BF158" s="3">
        <f t="shared" si="167"/>
        <v>0.125</v>
      </c>
      <c r="BG158" s="7">
        <f t="shared" si="168"/>
        <v>2.5</v>
      </c>
      <c r="BH158">
        <v>2.02</v>
      </c>
      <c r="BI158" s="7">
        <f t="shared" si="169"/>
        <v>10</v>
      </c>
      <c r="BJ158">
        <v>1.23</v>
      </c>
      <c r="BK158" s="7">
        <f t="shared" si="170"/>
        <v>5.4</v>
      </c>
      <c r="BL158">
        <v>41</v>
      </c>
      <c r="BM158" s="3">
        <f t="shared" si="171"/>
        <v>1.7083333333333333</v>
      </c>
      <c r="BN158" s="7">
        <f t="shared" si="172"/>
        <v>1.5104166666666665</v>
      </c>
      <c r="BO158">
        <v>1</v>
      </c>
      <c r="BP158" s="3">
        <f>BO158/AY158</f>
        <v>4.1666666666666664E-2</v>
      </c>
      <c r="BQ158" s="7">
        <f>MAX(0,(MIN(10,(((BP158)/(0.5))*10))))</f>
        <v>0.83333333333333326</v>
      </c>
      <c r="BU158" t="s">
        <v>346</v>
      </c>
      <c r="BV158" s="7">
        <f t="shared" si="173"/>
        <v>20.787579737335836</v>
      </c>
      <c r="BW158">
        <v>10</v>
      </c>
      <c r="BX158">
        <v>32</v>
      </c>
      <c r="BY158" s="3">
        <f t="shared" si="174"/>
        <v>32</v>
      </c>
      <c r="BZ158" s="3">
        <f t="shared" si="175"/>
        <v>3.2</v>
      </c>
      <c r="CA158" s="13">
        <f t="shared" si="176"/>
        <v>3.04</v>
      </c>
      <c r="CB158" s="7">
        <f t="shared" si="177"/>
        <v>4.1275797373358349</v>
      </c>
      <c r="CC158">
        <v>2</v>
      </c>
      <c r="CD158" s="3">
        <f t="shared" si="178"/>
        <v>0.2</v>
      </c>
      <c r="CE158" s="7">
        <f t="shared" si="179"/>
        <v>4</v>
      </c>
      <c r="CF158">
        <v>3.96</v>
      </c>
      <c r="CG158" s="7">
        <f t="shared" si="180"/>
        <v>4.16</v>
      </c>
      <c r="CH158">
        <v>1.25</v>
      </c>
      <c r="CI158" s="7">
        <f t="shared" si="181"/>
        <v>5</v>
      </c>
      <c r="CJ158">
        <v>33</v>
      </c>
      <c r="CK158" s="3">
        <f t="shared" si="182"/>
        <v>3.3</v>
      </c>
      <c r="CL158" s="7">
        <f t="shared" si="183"/>
        <v>3.5</v>
      </c>
      <c r="CM158">
        <v>0</v>
      </c>
      <c r="CN158" s="3">
        <f t="shared" si="184"/>
        <v>0</v>
      </c>
      <c r="CO158" s="7">
        <f t="shared" si="185"/>
        <v>0</v>
      </c>
    </row>
    <row r="159" spans="49:93" x14ac:dyDescent="0.25">
      <c r="AW159" t="s">
        <v>371</v>
      </c>
      <c r="AX159" s="7">
        <f t="shared" si="162"/>
        <v>21.215627665017912</v>
      </c>
      <c r="AY159">
        <v>11</v>
      </c>
      <c r="AZ159">
        <v>51</v>
      </c>
      <c r="BA159" s="3">
        <f t="shared" si="163"/>
        <v>51</v>
      </c>
      <c r="BB159" s="3">
        <f t="shared" si="164"/>
        <v>4.6363636363636367</v>
      </c>
      <c r="BC159" s="13">
        <f t="shared" si="165"/>
        <v>4.127272727272727</v>
      </c>
      <c r="BD159" s="7">
        <f t="shared" si="166"/>
        <v>6.8224458468360911</v>
      </c>
      <c r="BE159">
        <v>3</v>
      </c>
      <c r="BF159" s="3">
        <f t="shared" si="167"/>
        <v>0.27272727272727271</v>
      </c>
      <c r="BG159" s="7">
        <f t="shared" si="168"/>
        <v>5.4545454545454541</v>
      </c>
      <c r="BH159">
        <v>4.9400000000000004</v>
      </c>
      <c r="BI159" s="7">
        <f t="shared" si="169"/>
        <v>1</v>
      </c>
      <c r="BJ159">
        <v>1.39</v>
      </c>
      <c r="BK159" s="7">
        <f t="shared" si="170"/>
        <v>2.200000000000002</v>
      </c>
      <c r="BL159">
        <v>56</v>
      </c>
      <c r="BM159" s="3">
        <f t="shared" si="171"/>
        <v>5.0909090909090908</v>
      </c>
      <c r="BN159" s="7">
        <f t="shared" si="172"/>
        <v>5.7386363636363633</v>
      </c>
      <c r="BO159">
        <v>0</v>
      </c>
      <c r="BP159" s="3">
        <f>BO158/AY158</f>
        <v>4.1666666666666664E-2</v>
      </c>
      <c r="BQ159" s="7">
        <f>MAX(0,(MIN(10,(((BP160)/(0.5))*10))))</f>
        <v>0</v>
      </c>
      <c r="BU159" t="s">
        <v>504</v>
      </c>
      <c r="BV159" s="7">
        <f t="shared" si="173"/>
        <v>20.763893058161351</v>
      </c>
      <c r="BW159">
        <v>27</v>
      </c>
      <c r="BX159">
        <v>74</v>
      </c>
      <c r="BY159" s="3">
        <f t="shared" si="174"/>
        <v>74</v>
      </c>
      <c r="BZ159" s="3">
        <f t="shared" si="175"/>
        <v>2.7407407407407409</v>
      </c>
      <c r="CA159" s="13">
        <f t="shared" si="176"/>
        <v>2.1481481481481484</v>
      </c>
      <c r="CB159" s="7">
        <f t="shared" si="177"/>
        <v>3.2659300951983883</v>
      </c>
      <c r="CC159">
        <v>5</v>
      </c>
      <c r="CD159" s="3">
        <f t="shared" si="178"/>
        <v>0.18518518518518517</v>
      </c>
      <c r="CE159" s="7">
        <f t="shared" si="179"/>
        <v>3.7037037037037033</v>
      </c>
      <c r="CF159">
        <v>3.86</v>
      </c>
      <c r="CG159" s="7">
        <f t="shared" si="180"/>
        <v>4.5600000000000005</v>
      </c>
      <c r="CH159">
        <v>1.22</v>
      </c>
      <c r="CI159" s="7">
        <f t="shared" si="181"/>
        <v>5.6000000000000005</v>
      </c>
      <c r="CJ159">
        <v>92</v>
      </c>
      <c r="CK159" s="3">
        <f t="shared" si="182"/>
        <v>3.4074074074074074</v>
      </c>
      <c r="CL159" s="7">
        <f t="shared" si="183"/>
        <v>3.6342592592592595</v>
      </c>
      <c r="CM159">
        <v>0</v>
      </c>
      <c r="CN159" s="3">
        <f t="shared" si="184"/>
        <v>0</v>
      </c>
      <c r="CO159" s="7">
        <f t="shared" si="185"/>
        <v>0</v>
      </c>
    </row>
    <row r="160" spans="49:93" x14ac:dyDescent="0.25">
      <c r="AW160" t="s">
        <v>360</v>
      </c>
      <c r="AX160" s="7">
        <f t="shared" si="162"/>
        <v>21.172060662914319</v>
      </c>
      <c r="AY160">
        <v>15</v>
      </c>
      <c r="AZ160">
        <v>84</v>
      </c>
      <c r="BA160" s="3">
        <f t="shared" si="163"/>
        <v>84</v>
      </c>
      <c r="BB160" s="3">
        <f t="shared" si="164"/>
        <v>5.6</v>
      </c>
      <c r="BC160" s="13">
        <f t="shared" si="165"/>
        <v>5.12</v>
      </c>
      <c r="BD160" s="7">
        <f t="shared" si="166"/>
        <v>8.6303939962476548</v>
      </c>
      <c r="BE160">
        <v>4</v>
      </c>
      <c r="BF160" s="3">
        <f t="shared" si="167"/>
        <v>0.26666666666666666</v>
      </c>
      <c r="BG160" s="7">
        <f t="shared" si="168"/>
        <v>5.333333333333333</v>
      </c>
      <c r="BH160">
        <v>5.89</v>
      </c>
      <c r="BI160" s="7">
        <f t="shared" si="169"/>
        <v>1</v>
      </c>
      <c r="BJ160">
        <v>1.54</v>
      </c>
      <c r="BK160" s="7">
        <f t="shared" si="170"/>
        <v>1</v>
      </c>
      <c r="BL160">
        <v>70</v>
      </c>
      <c r="BM160" s="3">
        <f t="shared" si="171"/>
        <v>4.666666666666667</v>
      </c>
      <c r="BN160" s="7">
        <f t="shared" si="172"/>
        <v>5.2083333333333339</v>
      </c>
      <c r="BO160">
        <v>0</v>
      </c>
      <c r="BP160" s="3">
        <f>BO159/AY159</f>
        <v>0</v>
      </c>
      <c r="BQ160" s="7">
        <f>MAX(0,(MIN(10,(((BP161)/(0.5))*10))))</f>
        <v>0</v>
      </c>
      <c r="BU160" t="s">
        <v>697</v>
      </c>
      <c r="BV160" s="7">
        <f t="shared" si="173"/>
        <v>20.712483583489682</v>
      </c>
      <c r="BW160">
        <v>8</v>
      </c>
      <c r="BX160">
        <v>42</v>
      </c>
      <c r="BY160" s="3">
        <f t="shared" si="174"/>
        <v>42</v>
      </c>
      <c r="BZ160" s="3">
        <f t="shared" si="175"/>
        <v>5.25</v>
      </c>
      <c r="CA160" s="13">
        <f t="shared" si="176"/>
        <v>5.05</v>
      </c>
      <c r="CB160" s="7">
        <f t="shared" si="177"/>
        <v>7.9737335834896808</v>
      </c>
      <c r="CC160">
        <v>2</v>
      </c>
      <c r="CD160" s="3">
        <f t="shared" si="178"/>
        <v>0.25</v>
      </c>
      <c r="CE160" s="7">
        <f t="shared" si="179"/>
        <v>5</v>
      </c>
      <c r="CF160">
        <v>4.62</v>
      </c>
      <c r="CG160" s="7">
        <f t="shared" si="180"/>
        <v>1.5199999999999996</v>
      </c>
      <c r="CH160">
        <v>1.4</v>
      </c>
      <c r="CI160" s="7">
        <f t="shared" si="181"/>
        <v>2.0000000000000018</v>
      </c>
      <c r="CJ160">
        <v>31</v>
      </c>
      <c r="CK160" s="3">
        <f t="shared" si="182"/>
        <v>3.875</v>
      </c>
      <c r="CL160" s="7">
        <f t="shared" si="183"/>
        <v>4.21875</v>
      </c>
      <c r="CM160">
        <v>0</v>
      </c>
      <c r="CN160" s="3">
        <f t="shared" si="184"/>
        <v>0</v>
      </c>
      <c r="CO160" s="7">
        <f t="shared" si="185"/>
        <v>0</v>
      </c>
    </row>
    <row r="161" spans="49:93" x14ac:dyDescent="0.25">
      <c r="AW161" t="s">
        <v>481</v>
      </c>
      <c r="AX161" s="7">
        <f t="shared" si="162"/>
        <v>20.621076193454243</v>
      </c>
      <c r="AY161">
        <v>12</v>
      </c>
      <c r="AZ161">
        <v>44.1</v>
      </c>
      <c r="BA161" s="3">
        <f t="shared" si="163"/>
        <v>44.333333333333336</v>
      </c>
      <c r="BB161" s="3">
        <f t="shared" si="164"/>
        <v>3.6944444444444446</v>
      </c>
      <c r="BC161" s="13">
        <f t="shared" si="165"/>
        <v>3.1388888888888888</v>
      </c>
      <c r="BD161" s="7">
        <f t="shared" si="166"/>
        <v>5.0552428601209085</v>
      </c>
      <c r="BE161">
        <v>3</v>
      </c>
      <c r="BF161" s="3">
        <f t="shared" si="167"/>
        <v>0.25</v>
      </c>
      <c r="BG161" s="7">
        <f t="shared" si="168"/>
        <v>5</v>
      </c>
      <c r="BH161">
        <v>4.47</v>
      </c>
      <c r="BI161" s="7">
        <f t="shared" si="169"/>
        <v>2.120000000000001</v>
      </c>
      <c r="BJ161">
        <v>1.26</v>
      </c>
      <c r="BK161" s="7">
        <f t="shared" si="170"/>
        <v>4.8</v>
      </c>
      <c r="BL161">
        <v>41</v>
      </c>
      <c r="BM161" s="3">
        <f t="shared" si="171"/>
        <v>3.4166666666666665</v>
      </c>
      <c r="BN161" s="7">
        <f t="shared" si="172"/>
        <v>3.645833333333333</v>
      </c>
      <c r="BO161">
        <v>0</v>
      </c>
      <c r="BP161" s="3">
        <f>BO160/AY160</f>
        <v>0</v>
      </c>
      <c r="BQ161" s="7">
        <f>MAX(0,(MIN(10,(((BP162)/(0.5))*10))))</f>
        <v>0</v>
      </c>
      <c r="BU161" t="s">
        <v>461</v>
      </c>
      <c r="BV161" s="7">
        <f t="shared" si="173"/>
        <v>20.442609220048244</v>
      </c>
      <c r="BW161">
        <v>14</v>
      </c>
      <c r="BX161">
        <v>75</v>
      </c>
      <c r="BY161" s="3">
        <f t="shared" si="174"/>
        <v>75</v>
      </c>
      <c r="BZ161" s="3">
        <f t="shared" si="175"/>
        <v>5.3571428571428568</v>
      </c>
      <c r="CA161" s="13">
        <f t="shared" si="176"/>
        <v>5.0714285714285712</v>
      </c>
      <c r="CB161" s="7">
        <f t="shared" si="177"/>
        <v>8.1747520771911013</v>
      </c>
      <c r="CC161">
        <v>4</v>
      </c>
      <c r="CD161" s="3">
        <f t="shared" si="178"/>
        <v>0.2857142857142857</v>
      </c>
      <c r="CE161" s="7">
        <f t="shared" si="179"/>
        <v>5.7142857142857135</v>
      </c>
      <c r="CF161">
        <v>4.8600000000000003</v>
      </c>
      <c r="CG161" s="7">
        <f t="shared" si="180"/>
        <v>1</v>
      </c>
      <c r="CH161">
        <v>1.46</v>
      </c>
      <c r="CI161" s="7">
        <f t="shared" si="181"/>
        <v>1</v>
      </c>
      <c r="CJ161">
        <v>58</v>
      </c>
      <c r="CK161" s="3">
        <f t="shared" si="182"/>
        <v>4.1428571428571432</v>
      </c>
      <c r="CL161" s="7">
        <f t="shared" si="183"/>
        <v>4.5535714285714288</v>
      </c>
      <c r="CM161">
        <v>0</v>
      </c>
      <c r="CN161" s="3">
        <f t="shared" si="184"/>
        <v>0</v>
      </c>
      <c r="CO161" s="7">
        <f t="shared" si="185"/>
        <v>0</v>
      </c>
    </row>
    <row r="162" spans="49:93" x14ac:dyDescent="0.25">
      <c r="AW162" t="s">
        <v>689</v>
      </c>
      <c r="AX162" s="7">
        <f t="shared" si="162"/>
        <v>20.566760475297059</v>
      </c>
      <c r="AY162">
        <v>10</v>
      </c>
      <c r="AZ162">
        <v>46.1</v>
      </c>
      <c r="BA162" s="3">
        <f t="shared" si="163"/>
        <v>46.333333333333336</v>
      </c>
      <c r="BB162" s="3">
        <f t="shared" si="164"/>
        <v>4.6333333333333337</v>
      </c>
      <c r="BC162" s="13">
        <f t="shared" si="165"/>
        <v>4.1266666666666669</v>
      </c>
      <c r="BD162" s="7">
        <f t="shared" si="166"/>
        <v>6.8167604752970608</v>
      </c>
      <c r="BE162">
        <v>4</v>
      </c>
      <c r="BF162" s="3">
        <f t="shared" si="167"/>
        <v>0.4</v>
      </c>
      <c r="BG162" s="7">
        <f t="shared" si="168"/>
        <v>8</v>
      </c>
      <c r="BH162">
        <v>5.63</v>
      </c>
      <c r="BI162" s="7">
        <f t="shared" si="169"/>
        <v>1</v>
      </c>
      <c r="BJ162">
        <v>1.53</v>
      </c>
      <c r="BK162" s="7">
        <f t="shared" si="170"/>
        <v>1</v>
      </c>
      <c r="BL162">
        <v>35</v>
      </c>
      <c r="BM162" s="3">
        <f t="shared" si="171"/>
        <v>3.5</v>
      </c>
      <c r="BN162" s="7">
        <f t="shared" si="172"/>
        <v>3.75</v>
      </c>
      <c r="BO162">
        <v>0</v>
      </c>
      <c r="BP162" s="3">
        <f>BO161/AY161</f>
        <v>0</v>
      </c>
      <c r="BQ162" s="7">
        <f>MAX(0,(MIN(10,(((BP163)/(0.5))*10))))</f>
        <v>0</v>
      </c>
      <c r="BU162" t="s">
        <v>333</v>
      </c>
      <c r="BV162" s="7">
        <f t="shared" si="173"/>
        <v>20.435358178406958</v>
      </c>
      <c r="BW162">
        <v>11</v>
      </c>
      <c r="BX162">
        <v>57</v>
      </c>
      <c r="BY162" s="3">
        <f t="shared" si="174"/>
        <v>57</v>
      </c>
      <c r="BZ162" s="3">
        <f t="shared" si="175"/>
        <v>5.1818181818181817</v>
      </c>
      <c r="CA162" s="13">
        <f t="shared" si="176"/>
        <v>5.0363636363636362</v>
      </c>
      <c r="CB162" s="7">
        <f t="shared" si="177"/>
        <v>7.8458127238615036</v>
      </c>
      <c r="CC162">
        <v>3</v>
      </c>
      <c r="CD162" s="3">
        <f t="shared" si="178"/>
        <v>0.27272727272727271</v>
      </c>
      <c r="CE162" s="7">
        <f t="shared" si="179"/>
        <v>5.4545454545454541</v>
      </c>
      <c r="CF162">
        <v>4.5599999999999996</v>
      </c>
      <c r="CG162" s="7">
        <f t="shared" si="180"/>
        <v>1.7600000000000016</v>
      </c>
      <c r="CH162">
        <v>1.46</v>
      </c>
      <c r="CI162" s="7">
        <f t="shared" si="181"/>
        <v>1</v>
      </c>
      <c r="CJ162">
        <v>44</v>
      </c>
      <c r="CK162" s="3">
        <f t="shared" si="182"/>
        <v>4</v>
      </c>
      <c r="CL162" s="7">
        <f t="shared" si="183"/>
        <v>4.375</v>
      </c>
      <c r="CM162">
        <v>0</v>
      </c>
      <c r="CN162" s="3">
        <f t="shared" si="184"/>
        <v>0</v>
      </c>
      <c r="CO162" s="7">
        <f t="shared" si="185"/>
        <v>0</v>
      </c>
    </row>
    <row r="163" spans="49:93" x14ac:dyDescent="0.25">
      <c r="AW163" t="s">
        <v>353</v>
      </c>
      <c r="AX163" s="7">
        <f t="shared" si="162"/>
        <v>22.837668855534709</v>
      </c>
      <c r="AY163">
        <v>8</v>
      </c>
      <c r="AZ163">
        <v>39</v>
      </c>
      <c r="BA163" s="3">
        <f t="shared" si="163"/>
        <v>39</v>
      </c>
      <c r="BB163" s="3">
        <f t="shared" si="164"/>
        <v>4.875</v>
      </c>
      <c r="BC163" s="13">
        <f t="shared" si="165"/>
        <v>4.1749999999999998</v>
      </c>
      <c r="BD163" s="7">
        <f t="shared" si="166"/>
        <v>7.2701688555347088</v>
      </c>
      <c r="BE163">
        <v>1</v>
      </c>
      <c r="BF163" s="3">
        <f t="shared" si="167"/>
        <v>0.125</v>
      </c>
      <c r="BG163" s="7">
        <f t="shared" si="168"/>
        <v>2.5</v>
      </c>
      <c r="BH163">
        <v>4.38</v>
      </c>
      <c r="BI163" s="7">
        <f t="shared" si="169"/>
        <v>2.4800000000000004</v>
      </c>
      <c r="BJ163">
        <v>1.33</v>
      </c>
      <c r="BK163" s="7">
        <f t="shared" si="170"/>
        <v>3.3999999999999986</v>
      </c>
      <c r="BL163">
        <v>34</v>
      </c>
      <c r="BM163" s="3">
        <f t="shared" si="171"/>
        <v>4.25</v>
      </c>
      <c r="BN163" s="7">
        <f t="shared" si="172"/>
        <v>4.6875</v>
      </c>
      <c r="BO163">
        <v>0</v>
      </c>
      <c r="BP163" s="3">
        <f>BO162/AY162</f>
        <v>0</v>
      </c>
      <c r="BQ163" s="7">
        <f>MAX(0,(MIN(10,(((BP164)/(0.5))*10))))</f>
        <v>2.5</v>
      </c>
      <c r="BU163" t="s">
        <v>715</v>
      </c>
      <c r="BV163" s="7">
        <f t="shared" si="173"/>
        <v>20.383030303030303</v>
      </c>
      <c r="BW163">
        <v>33</v>
      </c>
      <c r="BX163">
        <v>33</v>
      </c>
      <c r="BY163" s="3">
        <f t="shared" si="174"/>
        <v>33</v>
      </c>
      <c r="BZ163" s="3">
        <f t="shared" si="175"/>
        <v>1</v>
      </c>
      <c r="CA163" s="13">
        <f t="shared" si="176"/>
        <v>1</v>
      </c>
      <c r="CB163" s="7">
        <f t="shared" si="177"/>
        <v>1</v>
      </c>
      <c r="CC163">
        <v>2</v>
      </c>
      <c r="CD163" s="3">
        <f t="shared" si="178"/>
        <v>6.0606060606060608E-2</v>
      </c>
      <c r="CE163" s="7">
        <f t="shared" si="179"/>
        <v>1.2121212121212122</v>
      </c>
      <c r="CF163">
        <v>3.88</v>
      </c>
      <c r="CG163" s="7">
        <f t="shared" si="180"/>
        <v>4.4800000000000004</v>
      </c>
      <c r="CH163">
        <v>1.32</v>
      </c>
      <c r="CI163" s="7">
        <f t="shared" si="181"/>
        <v>3.5999999999999988</v>
      </c>
      <c r="CJ163">
        <v>40</v>
      </c>
      <c r="CK163" s="3">
        <f t="shared" si="182"/>
        <v>1.2121212121212122</v>
      </c>
      <c r="CL163" s="7">
        <f t="shared" si="183"/>
        <v>1</v>
      </c>
      <c r="CM163">
        <v>15</v>
      </c>
      <c r="CN163" s="3">
        <f t="shared" si="184"/>
        <v>0.45454545454545453</v>
      </c>
      <c r="CO163" s="7">
        <f t="shared" si="185"/>
        <v>9.0909090909090899</v>
      </c>
    </row>
    <row r="164" spans="49:93" x14ac:dyDescent="0.25">
      <c r="AW164" t="s">
        <v>729</v>
      </c>
      <c r="AX164" s="7">
        <f t="shared" si="162"/>
        <v>20.149999999999999</v>
      </c>
      <c r="AY164">
        <v>32</v>
      </c>
      <c r="AZ164">
        <v>33.200000000000003</v>
      </c>
      <c r="BA164" s="3">
        <f t="shared" si="163"/>
        <v>33.666666666666679</v>
      </c>
      <c r="BB164" s="3">
        <f t="shared" si="164"/>
        <v>1.0520833333333337</v>
      </c>
      <c r="BC164" s="13">
        <f t="shared" si="165"/>
        <v>1.0104166666666667</v>
      </c>
      <c r="BD164" s="7">
        <f t="shared" si="166"/>
        <v>1</v>
      </c>
      <c r="BE164">
        <v>2</v>
      </c>
      <c r="BF164" s="3">
        <f t="shared" si="167"/>
        <v>6.25E-2</v>
      </c>
      <c r="BG164" s="7">
        <f t="shared" si="168"/>
        <v>1.25</v>
      </c>
      <c r="BH164">
        <v>2.14</v>
      </c>
      <c r="BI164" s="7">
        <f t="shared" si="169"/>
        <v>10</v>
      </c>
      <c r="BJ164">
        <v>1.28</v>
      </c>
      <c r="BK164" s="7">
        <f t="shared" si="170"/>
        <v>4.3999999999999995</v>
      </c>
      <c r="BL164">
        <v>34</v>
      </c>
      <c r="BM164" s="3">
        <f t="shared" si="171"/>
        <v>1.0625</v>
      </c>
      <c r="BN164" s="7">
        <f t="shared" si="172"/>
        <v>1</v>
      </c>
      <c r="BO164">
        <v>4</v>
      </c>
      <c r="BP164" s="3">
        <f>BO164/AY164</f>
        <v>0.125</v>
      </c>
      <c r="BQ164" s="7">
        <f>MAX(0,(MIN(10,(((BP164)/(0.5))*10))))</f>
        <v>2.5</v>
      </c>
      <c r="BU164" t="s">
        <v>366</v>
      </c>
      <c r="BV164" s="7">
        <f t="shared" si="173"/>
        <v>20.226024678885842</v>
      </c>
      <c r="BW164">
        <v>13</v>
      </c>
      <c r="BX164">
        <v>67</v>
      </c>
      <c r="BY164" s="3">
        <f t="shared" si="174"/>
        <v>67</v>
      </c>
      <c r="BZ164" s="3">
        <f t="shared" si="175"/>
        <v>5.1538461538461542</v>
      </c>
      <c r="CA164" s="13">
        <f t="shared" si="176"/>
        <v>5.0307692307692307</v>
      </c>
      <c r="CB164" s="7">
        <f t="shared" si="177"/>
        <v>7.7933323711935358</v>
      </c>
      <c r="CC164">
        <v>4</v>
      </c>
      <c r="CD164" s="3">
        <f t="shared" si="178"/>
        <v>0.30769230769230771</v>
      </c>
      <c r="CE164" s="7">
        <f t="shared" si="179"/>
        <v>6.1538461538461542</v>
      </c>
      <c r="CF164">
        <v>4.96</v>
      </c>
      <c r="CG164" s="7">
        <f t="shared" si="180"/>
        <v>1</v>
      </c>
      <c r="CH164">
        <v>1.48</v>
      </c>
      <c r="CI164" s="7">
        <f t="shared" si="181"/>
        <v>1</v>
      </c>
      <c r="CJ164">
        <v>51</v>
      </c>
      <c r="CK164" s="3">
        <f t="shared" si="182"/>
        <v>3.9230769230769229</v>
      </c>
      <c r="CL164" s="7">
        <f t="shared" si="183"/>
        <v>4.2788461538461533</v>
      </c>
      <c r="CM164">
        <v>0</v>
      </c>
      <c r="CN164" s="3">
        <f t="shared" si="184"/>
        <v>0</v>
      </c>
      <c r="CO164" s="7">
        <f t="shared" si="185"/>
        <v>0</v>
      </c>
    </row>
    <row r="165" spans="49:93" x14ac:dyDescent="0.25">
      <c r="AW165" t="s">
        <v>473</v>
      </c>
      <c r="AX165" s="7">
        <f t="shared" si="162"/>
        <v>20.146682822597459</v>
      </c>
      <c r="AY165">
        <v>12</v>
      </c>
      <c r="AZ165">
        <v>63.1</v>
      </c>
      <c r="BA165" s="3">
        <f t="shared" si="163"/>
        <v>63.333333333333336</v>
      </c>
      <c r="BB165" s="3">
        <f t="shared" si="164"/>
        <v>5.2777777777777777</v>
      </c>
      <c r="BC165" s="13">
        <f t="shared" si="165"/>
        <v>5.0555555555555554</v>
      </c>
      <c r="BD165" s="7">
        <f t="shared" si="166"/>
        <v>8.0258494892641234</v>
      </c>
      <c r="BE165">
        <v>1</v>
      </c>
      <c r="BF165" s="3">
        <f t="shared" si="167"/>
        <v>8.3333333333333329E-2</v>
      </c>
      <c r="BG165" s="7">
        <f t="shared" si="168"/>
        <v>1.6666666666666665</v>
      </c>
      <c r="BH165">
        <v>4.55</v>
      </c>
      <c r="BI165" s="7">
        <f t="shared" si="169"/>
        <v>1.8000000000000007</v>
      </c>
      <c r="BJ165">
        <v>1.26</v>
      </c>
      <c r="BK165" s="7">
        <f t="shared" si="170"/>
        <v>4.8</v>
      </c>
      <c r="BL165">
        <v>43</v>
      </c>
      <c r="BM165" s="3">
        <f t="shared" si="171"/>
        <v>3.5833333333333335</v>
      </c>
      <c r="BN165" s="7">
        <f t="shared" si="172"/>
        <v>3.854166666666667</v>
      </c>
      <c r="BO165">
        <v>0</v>
      </c>
      <c r="BP165" s="3">
        <f>BO164/AY164</f>
        <v>0.125</v>
      </c>
      <c r="BQ165" s="7">
        <f>MAX(0,(MIN(10,(((BP166)/(0.5))*10))))</f>
        <v>0</v>
      </c>
      <c r="BU165" t="s">
        <v>491</v>
      </c>
      <c r="BV165" s="7">
        <f t="shared" si="173"/>
        <v>20.017142857142858</v>
      </c>
      <c r="BW165">
        <v>35</v>
      </c>
      <c r="BX165">
        <v>35</v>
      </c>
      <c r="BY165" s="3">
        <f t="shared" si="174"/>
        <v>35</v>
      </c>
      <c r="BZ165" s="3">
        <f t="shared" si="175"/>
        <v>1</v>
      </c>
      <c r="CA165" s="13">
        <f t="shared" si="176"/>
        <v>1</v>
      </c>
      <c r="CB165" s="7">
        <f t="shared" si="177"/>
        <v>1</v>
      </c>
      <c r="CC165">
        <v>2</v>
      </c>
      <c r="CD165" s="3">
        <f t="shared" si="178"/>
        <v>5.7142857142857141E-2</v>
      </c>
      <c r="CE165" s="7">
        <f t="shared" si="179"/>
        <v>1.1428571428571428</v>
      </c>
      <c r="CF165">
        <v>3.56</v>
      </c>
      <c r="CG165" s="7">
        <f t="shared" si="180"/>
        <v>5.76</v>
      </c>
      <c r="CH165">
        <v>1.23</v>
      </c>
      <c r="CI165" s="7">
        <f t="shared" si="181"/>
        <v>5.4</v>
      </c>
      <c r="CJ165">
        <v>35</v>
      </c>
      <c r="CK165" s="3">
        <f t="shared" si="182"/>
        <v>1</v>
      </c>
      <c r="CL165" s="7">
        <f t="shared" si="183"/>
        <v>1</v>
      </c>
      <c r="CM165">
        <v>10</v>
      </c>
      <c r="CN165" s="3">
        <f t="shared" si="184"/>
        <v>0.2857142857142857</v>
      </c>
      <c r="CO165" s="7">
        <f t="shared" si="185"/>
        <v>5.7142857142857135</v>
      </c>
    </row>
    <row r="166" spans="49:93" x14ac:dyDescent="0.25">
      <c r="AW166" t="s">
        <v>470</v>
      </c>
      <c r="AX166" s="7">
        <f t="shared" si="162"/>
        <v>20.725462007504689</v>
      </c>
      <c r="AY166">
        <v>16</v>
      </c>
      <c r="AZ166">
        <v>82</v>
      </c>
      <c r="BA166" s="3">
        <f t="shared" si="163"/>
        <v>82</v>
      </c>
      <c r="BB166" s="3">
        <f t="shared" si="164"/>
        <v>5.125</v>
      </c>
      <c r="BC166" s="13">
        <f t="shared" si="165"/>
        <v>5.0250000000000004</v>
      </c>
      <c r="BD166" s="7">
        <f t="shared" si="166"/>
        <v>7.7392120075046904</v>
      </c>
      <c r="BE166">
        <v>2</v>
      </c>
      <c r="BF166" s="3">
        <f t="shared" si="167"/>
        <v>0.125</v>
      </c>
      <c r="BG166" s="7">
        <f t="shared" si="168"/>
        <v>2.5</v>
      </c>
      <c r="BH166">
        <v>4.28</v>
      </c>
      <c r="BI166" s="7">
        <f t="shared" si="169"/>
        <v>2.879999999999999</v>
      </c>
      <c r="BJ166">
        <v>1.44</v>
      </c>
      <c r="BK166" s="7">
        <f t="shared" si="170"/>
        <v>1.2000000000000011</v>
      </c>
      <c r="BL166">
        <v>82</v>
      </c>
      <c r="BM166" s="3">
        <f t="shared" si="171"/>
        <v>5.125</v>
      </c>
      <c r="BN166" s="7">
        <f t="shared" si="172"/>
        <v>5.78125</v>
      </c>
      <c r="BO166">
        <v>0</v>
      </c>
      <c r="BP166" s="3">
        <f>BO165/AY165</f>
        <v>0</v>
      </c>
      <c r="BQ166" s="7">
        <f>MAX(0,(MIN(10,(((BP167)/(0.5))*10))))</f>
        <v>0.625</v>
      </c>
      <c r="BU166" t="s">
        <v>682</v>
      </c>
      <c r="BV166" s="7">
        <f t="shared" si="173"/>
        <v>20.008048780487805</v>
      </c>
      <c r="BW166">
        <v>20</v>
      </c>
      <c r="BX166">
        <v>72</v>
      </c>
      <c r="BY166" s="3">
        <f t="shared" si="174"/>
        <v>72</v>
      </c>
      <c r="BZ166" s="3">
        <f t="shared" si="175"/>
        <v>3.6</v>
      </c>
      <c r="CA166" s="13">
        <f t="shared" si="176"/>
        <v>3.12</v>
      </c>
      <c r="CB166" s="7">
        <f t="shared" si="177"/>
        <v>4.8780487804878048</v>
      </c>
      <c r="CC166">
        <v>5</v>
      </c>
      <c r="CD166" s="3">
        <f t="shared" si="178"/>
        <v>0.25</v>
      </c>
      <c r="CE166" s="7">
        <f t="shared" si="179"/>
        <v>5</v>
      </c>
      <c r="CF166">
        <v>4.33</v>
      </c>
      <c r="CG166" s="7">
        <f t="shared" si="180"/>
        <v>2.6799999999999997</v>
      </c>
      <c r="CH166">
        <v>1.29</v>
      </c>
      <c r="CI166" s="7">
        <f t="shared" si="181"/>
        <v>4.1999999999999993</v>
      </c>
      <c r="CJ166">
        <v>62</v>
      </c>
      <c r="CK166" s="3">
        <f t="shared" si="182"/>
        <v>3.1</v>
      </c>
      <c r="CL166" s="7">
        <f t="shared" si="183"/>
        <v>3.25</v>
      </c>
      <c r="CM166">
        <v>0</v>
      </c>
      <c r="CN166" s="3">
        <f t="shared" si="184"/>
        <v>0</v>
      </c>
      <c r="CO166" s="7">
        <f t="shared" si="185"/>
        <v>0</v>
      </c>
    </row>
    <row r="167" spans="49:93" x14ac:dyDescent="0.25">
      <c r="AW167" t="s">
        <v>741</v>
      </c>
      <c r="AX167" s="7">
        <f t="shared" si="162"/>
        <v>20.075000000000003</v>
      </c>
      <c r="AY167">
        <v>32</v>
      </c>
      <c r="AZ167">
        <v>36</v>
      </c>
      <c r="BA167" s="3">
        <f t="shared" si="163"/>
        <v>36</v>
      </c>
      <c r="BB167" s="3">
        <f t="shared" si="164"/>
        <v>1.125</v>
      </c>
      <c r="BC167" s="13">
        <f t="shared" si="165"/>
        <v>1.0249999999999999</v>
      </c>
      <c r="BD167" s="7">
        <f t="shared" si="166"/>
        <v>1</v>
      </c>
      <c r="BE167">
        <v>2</v>
      </c>
      <c r="BF167" s="3">
        <f t="shared" si="167"/>
        <v>6.25E-2</v>
      </c>
      <c r="BG167" s="7">
        <f t="shared" si="168"/>
        <v>1.25</v>
      </c>
      <c r="BH167">
        <v>2.75</v>
      </c>
      <c r="BI167" s="7">
        <f t="shared" si="169"/>
        <v>9</v>
      </c>
      <c r="BJ167">
        <v>1.1399999999999999</v>
      </c>
      <c r="BK167" s="7">
        <f t="shared" si="170"/>
        <v>7.200000000000002</v>
      </c>
      <c r="BL167">
        <v>29</v>
      </c>
      <c r="BM167" s="3">
        <f t="shared" si="171"/>
        <v>0.90625</v>
      </c>
      <c r="BN167" s="7">
        <f t="shared" si="172"/>
        <v>1</v>
      </c>
      <c r="BO167">
        <v>1</v>
      </c>
      <c r="BP167" s="3">
        <f>BO167/AY167</f>
        <v>3.125E-2</v>
      </c>
      <c r="BQ167" s="7">
        <f>MAX(0,(MIN(10,(((BP167)/(0.5))*10))))</f>
        <v>0.625</v>
      </c>
      <c r="BU167" t="s">
        <v>445</v>
      </c>
      <c r="BV167" s="7">
        <f t="shared" si="173"/>
        <v>19.527567567567569</v>
      </c>
      <c r="BW167">
        <v>37</v>
      </c>
      <c r="BX167">
        <v>37</v>
      </c>
      <c r="BY167" s="3">
        <f t="shared" si="174"/>
        <v>37</v>
      </c>
      <c r="BZ167" s="3">
        <f t="shared" si="175"/>
        <v>1</v>
      </c>
      <c r="CA167" s="13">
        <f t="shared" si="176"/>
        <v>1</v>
      </c>
      <c r="CB167" s="7">
        <f t="shared" si="177"/>
        <v>1</v>
      </c>
      <c r="CC167">
        <v>2</v>
      </c>
      <c r="CD167" s="3">
        <f t="shared" si="178"/>
        <v>5.4054054054054057E-2</v>
      </c>
      <c r="CE167" s="7">
        <f t="shared" si="179"/>
        <v>1.0810810810810811</v>
      </c>
      <c r="CF167">
        <v>3.51</v>
      </c>
      <c r="CG167" s="7">
        <f t="shared" si="180"/>
        <v>5.9600000000000009</v>
      </c>
      <c r="CH167">
        <v>1.3</v>
      </c>
      <c r="CI167" s="7">
        <f t="shared" si="181"/>
        <v>3.9999999999999991</v>
      </c>
      <c r="CJ167">
        <v>42</v>
      </c>
      <c r="CK167" s="3">
        <f t="shared" si="182"/>
        <v>1.1351351351351351</v>
      </c>
      <c r="CL167" s="7">
        <f t="shared" si="183"/>
        <v>1</v>
      </c>
      <c r="CM167">
        <v>12</v>
      </c>
      <c r="CN167" s="3">
        <f t="shared" si="184"/>
        <v>0.32432432432432434</v>
      </c>
      <c r="CO167" s="7">
        <f t="shared" si="185"/>
        <v>6.4864864864864868</v>
      </c>
    </row>
    <row r="168" spans="49:93" x14ac:dyDescent="0.25">
      <c r="AW168" t="s">
        <v>351</v>
      </c>
      <c r="AX168" s="7">
        <f t="shared" si="162"/>
        <v>19.934500078173858</v>
      </c>
      <c r="AY168">
        <v>16</v>
      </c>
      <c r="AZ168">
        <v>81.2</v>
      </c>
      <c r="BA168" s="3">
        <f t="shared" si="163"/>
        <v>81.666666666666671</v>
      </c>
      <c r="BB168" s="3">
        <f t="shared" si="164"/>
        <v>5.104166666666667</v>
      </c>
      <c r="BC168" s="13">
        <f t="shared" si="165"/>
        <v>5.020833333333333</v>
      </c>
      <c r="BD168" s="7">
        <f t="shared" si="166"/>
        <v>7.7001250781738593</v>
      </c>
      <c r="BE168">
        <v>4</v>
      </c>
      <c r="BF168" s="3">
        <f t="shared" si="167"/>
        <v>0.25</v>
      </c>
      <c r="BG168" s="7">
        <f t="shared" si="168"/>
        <v>5</v>
      </c>
      <c r="BH168">
        <v>6.06</v>
      </c>
      <c r="BI168" s="7">
        <f t="shared" si="169"/>
        <v>1</v>
      </c>
      <c r="BJ168">
        <v>1.7</v>
      </c>
      <c r="BK168" s="7">
        <f t="shared" si="170"/>
        <v>1</v>
      </c>
      <c r="BL168">
        <v>75</v>
      </c>
      <c r="BM168" s="3">
        <f t="shared" si="171"/>
        <v>4.6875</v>
      </c>
      <c r="BN168" s="7">
        <f t="shared" si="172"/>
        <v>5.234375</v>
      </c>
      <c r="BO168">
        <v>0</v>
      </c>
      <c r="BP168" s="3">
        <f>BO167/AY167</f>
        <v>3.125E-2</v>
      </c>
      <c r="BQ168" s="7">
        <f>MAX(0,(MIN(10,(((BP169)/(0.5))*10))))</f>
        <v>0</v>
      </c>
      <c r="BU168" t="s">
        <v>686</v>
      </c>
      <c r="BV168" s="7">
        <f t="shared" si="173"/>
        <v>19.505393996247655</v>
      </c>
      <c r="BW168">
        <v>15</v>
      </c>
      <c r="BX168">
        <v>84</v>
      </c>
      <c r="BY168" s="3">
        <f t="shared" si="174"/>
        <v>84</v>
      </c>
      <c r="BZ168" s="3">
        <f t="shared" si="175"/>
        <v>5.6</v>
      </c>
      <c r="CA168" s="13">
        <f t="shared" si="176"/>
        <v>5.12</v>
      </c>
      <c r="CB168" s="7">
        <f t="shared" si="177"/>
        <v>8.6303939962476548</v>
      </c>
      <c r="CC168">
        <v>4</v>
      </c>
      <c r="CD168" s="3">
        <f t="shared" si="178"/>
        <v>0.26666666666666666</v>
      </c>
      <c r="CE168" s="7">
        <f t="shared" si="179"/>
        <v>5.333333333333333</v>
      </c>
      <c r="CF168">
        <v>5.42</v>
      </c>
      <c r="CG168" s="7">
        <f t="shared" si="180"/>
        <v>1</v>
      </c>
      <c r="CH168">
        <v>1.51</v>
      </c>
      <c r="CI168" s="7">
        <f t="shared" si="181"/>
        <v>1</v>
      </c>
      <c r="CJ168">
        <v>50</v>
      </c>
      <c r="CK168" s="3">
        <f t="shared" si="182"/>
        <v>3.3333333333333335</v>
      </c>
      <c r="CL168" s="7">
        <f t="shared" si="183"/>
        <v>3.541666666666667</v>
      </c>
      <c r="CM168">
        <v>0</v>
      </c>
      <c r="CN168" s="3">
        <f t="shared" si="184"/>
        <v>0</v>
      </c>
      <c r="CO168" s="7">
        <f t="shared" si="185"/>
        <v>0</v>
      </c>
    </row>
    <row r="169" spans="49:93" x14ac:dyDescent="0.25">
      <c r="AW169" t="s">
        <v>714</v>
      </c>
      <c r="AX169" s="7">
        <f t="shared" si="162"/>
        <v>19.83110738854641</v>
      </c>
      <c r="AY169">
        <v>7</v>
      </c>
      <c r="AZ169">
        <v>30.2</v>
      </c>
      <c r="BA169" s="3">
        <f t="shared" si="163"/>
        <v>30.666666666666664</v>
      </c>
      <c r="BB169" s="3">
        <f t="shared" si="164"/>
        <v>4.3809523809523805</v>
      </c>
      <c r="BC169" s="13">
        <f t="shared" si="165"/>
        <v>4.0761904761904759</v>
      </c>
      <c r="BD169" s="7">
        <f t="shared" si="166"/>
        <v>6.3432502456892692</v>
      </c>
      <c r="BE169">
        <v>2</v>
      </c>
      <c r="BF169" s="3">
        <f t="shared" si="167"/>
        <v>0.2857142857142857</v>
      </c>
      <c r="BG169" s="7">
        <f t="shared" si="168"/>
        <v>5.7142857142857135</v>
      </c>
      <c r="BH169">
        <v>3.82</v>
      </c>
      <c r="BI169" s="7">
        <f t="shared" si="169"/>
        <v>4.7200000000000006</v>
      </c>
      <c r="BJ169">
        <v>1.7</v>
      </c>
      <c r="BK169" s="7">
        <f t="shared" si="170"/>
        <v>1</v>
      </c>
      <c r="BL169">
        <v>15</v>
      </c>
      <c r="BM169" s="3">
        <f t="shared" si="171"/>
        <v>2.1428571428571428</v>
      </c>
      <c r="BN169" s="7">
        <f t="shared" si="172"/>
        <v>2.0535714285714284</v>
      </c>
      <c r="BO169">
        <v>0</v>
      </c>
      <c r="BP169" s="3">
        <f>BO169/AY169</f>
        <v>0</v>
      </c>
      <c r="BQ169" s="7">
        <f>MAX(0,(MIN(10,(((BP169)/(0.5))*10))))</f>
        <v>0</v>
      </c>
      <c r="BU169" t="s">
        <v>391</v>
      </c>
      <c r="BV169" s="7">
        <f t="shared" si="173"/>
        <v>19.420000000000002</v>
      </c>
      <c r="BW169">
        <v>40</v>
      </c>
      <c r="BX169">
        <v>40</v>
      </c>
      <c r="BY169" s="3">
        <f t="shared" si="174"/>
        <v>40</v>
      </c>
      <c r="BZ169" s="3">
        <f t="shared" si="175"/>
        <v>1</v>
      </c>
      <c r="CA169" s="13">
        <f t="shared" si="176"/>
        <v>1</v>
      </c>
      <c r="CB169" s="7">
        <f t="shared" si="177"/>
        <v>1</v>
      </c>
      <c r="CC169">
        <v>2</v>
      </c>
      <c r="CD169" s="3">
        <f t="shared" si="178"/>
        <v>0.05</v>
      </c>
      <c r="CE169" s="7">
        <f t="shared" si="179"/>
        <v>1</v>
      </c>
      <c r="CF169">
        <v>3.82</v>
      </c>
      <c r="CG169" s="7">
        <f t="shared" si="180"/>
        <v>4.7200000000000006</v>
      </c>
      <c r="CH169">
        <v>1.29</v>
      </c>
      <c r="CI169" s="7">
        <f t="shared" si="181"/>
        <v>4.1999999999999993</v>
      </c>
      <c r="CJ169">
        <v>41</v>
      </c>
      <c r="CK169" s="3">
        <f t="shared" si="182"/>
        <v>1.0249999999999999</v>
      </c>
      <c r="CL169" s="7">
        <f t="shared" si="183"/>
        <v>1</v>
      </c>
      <c r="CM169">
        <v>15</v>
      </c>
      <c r="CN169" s="3">
        <f t="shared" si="184"/>
        <v>0.375</v>
      </c>
      <c r="CO169" s="7">
        <f t="shared" si="185"/>
        <v>7.5</v>
      </c>
    </row>
    <row r="170" spans="49:93" x14ac:dyDescent="0.25">
      <c r="AW170" t="s">
        <v>465</v>
      </c>
      <c r="AX170" s="7">
        <f t="shared" si="162"/>
        <v>19.552647087121763</v>
      </c>
      <c r="AY170">
        <v>13</v>
      </c>
      <c r="AZ170">
        <v>63.2</v>
      </c>
      <c r="BA170" s="3">
        <f t="shared" si="163"/>
        <v>63.666666666666679</v>
      </c>
      <c r="BB170" s="3">
        <f t="shared" si="164"/>
        <v>4.8974358974358987</v>
      </c>
      <c r="BC170" s="13">
        <f t="shared" si="165"/>
        <v>4.1794871794871797</v>
      </c>
      <c r="BD170" s="7">
        <f t="shared" si="166"/>
        <v>7.3122624717371458</v>
      </c>
      <c r="BE170">
        <v>3</v>
      </c>
      <c r="BF170" s="3">
        <f t="shared" si="167"/>
        <v>0.23076923076923078</v>
      </c>
      <c r="BG170" s="7">
        <f t="shared" si="168"/>
        <v>4.6153846153846159</v>
      </c>
      <c r="BH170">
        <v>4.95</v>
      </c>
      <c r="BI170" s="7">
        <f t="shared" si="169"/>
        <v>1</v>
      </c>
      <c r="BJ170">
        <v>1.54</v>
      </c>
      <c r="BK170" s="7">
        <f t="shared" si="170"/>
        <v>1</v>
      </c>
      <c r="BL170">
        <v>65</v>
      </c>
      <c r="BM170" s="3">
        <f t="shared" si="171"/>
        <v>5</v>
      </c>
      <c r="BN170" s="7">
        <f t="shared" si="172"/>
        <v>5.625</v>
      </c>
      <c r="BO170">
        <v>0</v>
      </c>
      <c r="BP170" s="3">
        <f>BO169/AY169</f>
        <v>0</v>
      </c>
      <c r="BQ170" s="7">
        <f>MAX(0,(MIN(10,(((BP171)/(0.5))*10))))</f>
        <v>0</v>
      </c>
      <c r="BU170" t="s">
        <v>433</v>
      </c>
      <c r="BV170" s="7">
        <f t="shared" si="173"/>
        <v>19.218517823639775</v>
      </c>
      <c r="BW170">
        <v>12</v>
      </c>
      <c r="BX170">
        <v>48</v>
      </c>
      <c r="BY170" s="3">
        <f t="shared" si="174"/>
        <v>48</v>
      </c>
      <c r="BZ170" s="3">
        <f t="shared" si="175"/>
        <v>4</v>
      </c>
      <c r="CA170" s="13">
        <f t="shared" si="176"/>
        <v>4</v>
      </c>
      <c r="CB170" s="7">
        <f t="shared" si="177"/>
        <v>5.6285178236397746</v>
      </c>
      <c r="CC170">
        <v>3</v>
      </c>
      <c r="CD170" s="3">
        <f t="shared" si="178"/>
        <v>0.25</v>
      </c>
      <c r="CE170" s="7">
        <f t="shared" si="179"/>
        <v>5</v>
      </c>
      <c r="CF170">
        <v>4.59</v>
      </c>
      <c r="CG170" s="7">
        <f t="shared" si="180"/>
        <v>1.6400000000000006</v>
      </c>
      <c r="CH170">
        <v>1.34</v>
      </c>
      <c r="CI170" s="7">
        <f t="shared" si="181"/>
        <v>3.1999999999999984</v>
      </c>
      <c r="CJ170">
        <v>42</v>
      </c>
      <c r="CK170" s="3">
        <f t="shared" si="182"/>
        <v>3.5</v>
      </c>
      <c r="CL170" s="7">
        <f t="shared" si="183"/>
        <v>3.75</v>
      </c>
      <c r="CM170">
        <v>0</v>
      </c>
      <c r="CN170" s="3">
        <f t="shared" si="184"/>
        <v>0</v>
      </c>
      <c r="CO170" s="7">
        <f t="shared" si="185"/>
        <v>0</v>
      </c>
    </row>
    <row r="171" spans="49:93" x14ac:dyDescent="0.25">
      <c r="AW171" t="s">
        <v>742</v>
      </c>
      <c r="AX171" s="7">
        <f t="shared" si="162"/>
        <v>19.53142857142857</v>
      </c>
      <c r="AY171">
        <v>35</v>
      </c>
      <c r="AZ171">
        <v>32.200000000000003</v>
      </c>
      <c r="BA171" s="3">
        <f t="shared" si="163"/>
        <v>32.666666666666679</v>
      </c>
      <c r="BB171" s="3">
        <f t="shared" si="164"/>
        <v>0.93333333333333368</v>
      </c>
      <c r="BC171" s="13">
        <f t="shared" si="165"/>
        <v>0.18666666666666673</v>
      </c>
      <c r="BD171" s="7">
        <f t="shared" si="166"/>
        <v>1</v>
      </c>
      <c r="BE171">
        <v>1</v>
      </c>
      <c r="BF171" s="3">
        <f t="shared" si="167"/>
        <v>2.8571428571428571E-2</v>
      </c>
      <c r="BG171" s="7">
        <f t="shared" si="168"/>
        <v>0.5714285714285714</v>
      </c>
      <c r="BH171">
        <v>2.76</v>
      </c>
      <c r="BI171" s="7">
        <f t="shared" si="169"/>
        <v>8.9600000000000009</v>
      </c>
      <c r="BJ171">
        <v>1.1000000000000001</v>
      </c>
      <c r="BK171" s="7">
        <f t="shared" si="170"/>
        <v>7.9999999999999982</v>
      </c>
      <c r="BL171">
        <v>41</v>
      </c>
      <c r="BM171" s="3">
        <f t="shared" si="171"/>
        <v>1.1714285714285715</v>
      </c>
      <c r="BN171" s="7">
        <f t="shared" si="172"/>
        <v>1</v>
      </c>
      <c r="BO171">
        <v>0</v>
      </c>
      <c r="BP171" s="3">
        <f>BO171/AY171</f>
        <v>0</v>
      </c>
      <c r="BQ171" s="7">
        <f>MAX(0,(MIN(10,(((BP171)/(0.5))*10))))</f>
        <v>0</v>
      </c>
      <c r="BU171" t="s">
        <v>383</v>
      </c>
      <c r="BV171" s="7">
        <f t="shared" si="173"/>
        <v>19.045405405405404</v>
      </c>
      <c r="BW171">
        <v>37</v>
      </c>
      <c r="BX171">
        <v>37</v>
      </c>
      <c r="BY171" s="3">
        <f t="shared" si="174"/>
        <v>37</v>
      </c>
      <c r="BZ171" s="3">
        <f t="shared" si="175"/>
        <v>1</v>
      </c>
      <c r="CA171" s="13">
        <f t="shared" si="176"/>
        <v>1</v>
      </c>
      <c r="CB171" s="7">
        <f t="shared" si="177"/>
        <v>1</v>
      </c>
      <c r="CC171">
        <v>2</v>
      </c>
      <c r="CD171" s="3">
        <f t="shared" si="178"/>
        <v>5.4054054054054057E-2</v>
      </c>
      <c r="CE171" s="7">
        <f t="shared" si="179"/>
        <v>1.0810810810810811</v>
      </c>
      <c r="CF171">
        <v>3.69</v>
      </c>
      <c r="CG171" s="7">
        <f t="shared" si="180"/>
        <v>5.24</v>
      </c>
      <c r="CH171">
        <v>1.18</v>
      </c>
      <c r="CI171" s="7">
        <f t="shared" si="181"/>
        <v>6.4000000000000012</v>
      </c>
      <c r="CJ171">
        <v>42</v>
      </c>
      <c r="CK171" s="3">
        <f t="shared" si="182"/>
        <v>1.1351351351351351</v>
      </c>
      <c r="CL171" s="7">
        <f t="shared" si="183"/>
        <v>1</v>
      </c>
      <c r="CM171">
        <v>8</v>
      </c>
      <c r="CN171" s="3">
        <f t="shared" si="184"/>
        <v>0.21621621621621623</v>
      </c>
      <c r="CO171" s="7">
        <f t="shared" si="185"/>
        <v>4.3243243243243246</v>
      </c>
    </row>
    <row r="172" spans="49:93" x14ac:dyDescent="0.25">
      <c r="AW172" t="s">
        <v>696</v>
      </c>
      <c r="AX172" s="7">
        <f t="shared" si="162"/>
        <v>19.472324220494954</v>
      </c>
      <c r="AY172">
        <v>7</v>
      </c>
      <c r="AZ172">
        <v>33.200000000000003</v>
      </c>
      <c r="BA172" s="3">
        <f t="shared" si="163"/>
        <v>33.666666666666679</v>
      </c>
      <c r="BB172" s="3">
        <f t="shared" si="164"/>
        <v>4.8095238095238111</v>
      </c>
      <c r="BC172" s="13">
        <f t="shared" si="165"/>
        <v>4.1619047619047622</v>
      </c>
      <c r="BD172" s="7">
        <f t="shared" si="166"/>
        <v>7.147324220494955</v>
      </c>
      <c r="BE172">
        <v>1</v>
      </c>
      <c r="BF172" s="3">
        <f t="shared" si="167"/>
        <v>0.14285714285714285</v>
      </c>
      <c r="BG172" s="7">
        <f t="shared" si="168"/>
        <v>2.8571428571428568</v>
      </c>
      <c r="BH172">
        <v>6.15</v>
      </c>
      <c r="BI172" s="7">
        <f t="shared" si="169"/>
        <v>1</v>
      </c>
      <c r="BJ172">
        <v>1.34</v>
      </c>
      <c r="BK172" s="7">
        <f t="shared" si="170"/>
        <v>3.1999999999999984</v>
      </c>
      <c r="BL172">
        <v>33</v>
      </c>
      <c r="BM172" s="3">
        <f t="shared" si="171"/>
        <v>4.7142857142857144</v>
      </c>
      <c r="BN172" s="7">
        <f t="shared" si="172"/>
        <v>5.2678571428571432</v>
      </c>
      <c r="BO172">
        <v>0</v>
      </c>
      <c r="BP172" s="3">
        <f>BO171/AY171</f>
        <v>0</v>
      </c>
      <c r="BQ172" s="7">
        <f>MAX(0,(MIN(10,(((BP173)/(0.5))*10))))</f>
        <v>0</v>
      </c>
      <c r="BU172" t="s">
        <v>510</v>
      </c>
      <c r="BV172" s="7">
        <f t="shared" si="173"/>
        <v>18.994285714285716</v>
      </c>
      <c r="BW172">
        <v>35</v>
      </c>
      <c r="BX172">
        <v>35</v>
      </c>
      <c r="BY172" s="3">
        <f t="shared" si="174"/>
        <v>35</v>
      </c>
      <c r="BZ172" s="3">
        <f t="shared" si="175"/>
        <v>1</v>
      </c>
      <c r="CA172" s="13">
        <f t="shared" si="176"/>
        <v>1</v>
      </c>
      <c r="CB172" s="7">
        <f t="shared" si="177"/>
        <v>1</v>
      </c>
      <c r="CC172">
        <v>2</v>
      </c>
      <c r="CD172" s="3">
        <f t="shared" si="178"/>
        <v>5.7142857142857141E-2</v>
      </c>
      <c r="CE172" s="7">
        <f t="shared" si="179"/>
        <v>1.1428571428571428</v>
      </c>
      <c r="CF172">
        <v>3.48</v>
      </c>
      <c r="CG172" s="7">
        <f t="shared" si="180"/>
        <v>6.08</v>
      </c>
      <c r="CH172">
        <v>1.24</v>
      </c>
      <c r="CI172" s="7">
        <f t="shared" si="181"/>
        <v>5.2</v>
      </c>
      <c r="CJ172">
        <v>42</v>
      </c>
      <c r="CK172" s="3">
        <f t="shared" si="182"/>
        <v>1.2</v>
      </c>
      <c r="CL172" s="7">
        <f t="shared" si="183"/>
        <v>1</v>
      </c>
      <c r="CM172">
        <v>8</v>
      </c>
      <c r="CN172" s="3">
        <f t="shared" si="184"/>
        <v>0.22857142857142856</v>
      </c>
      <c r="CO172" s="7">
        <f t="shared" si="185"/>
        <v>4.5714285714285712</v>
      </c>
    </row>
    <row r="173" spans="49:93" x14ac:dyDescent="0.25">
      <c r="AW173" t="s">
        <v>745</v>
      </c>
      <c r="AX173" s="7">
        <f t="shared" si="162"/>
        <v>19.459230769230771</v>
      </c>
      <c r="AY173">
        <v>26</v>
      </c>
      <c r="AZ173">
        <v>32</v>
      </c>
      <c r="BA173" s="3">
        <f t="shared" si="163"/>
        <v>32</v>
      </c>
      <c r="BB173" s="3">
        <f t="shared" si="164"/>
        <v>1.2307692307692308</v>
      </c>
      <c r="BC173" s="13">
        <f t="shared" si="165"/>
        <v>1.0461538461538462</v>
      </c>
      <c r="BD173" s="7">
        <f t="shared" si="166"/>
        <v>1</v>
      </c>
      <c r="BE173">
        <v>1</v>
      </c>
      <c r="BF173" s="3">
        <f t="shared" si="167"/>
        <v>3.8461538461538464E-2</v>
      </c>
      <c r="BG173" s="7">
        <f t="shared" si="168"/>
        <v>0.76923076923076927</v>
      </c>
      <c r="BH173">
        <v>3.09</v>
      </c>
      <c r="BI173" s="7">
        <f t="shared" si="169"/>
        <v>7.6400000000000006</v>
      </c>
      <c r="BJ173">
        <v>1.06</v>
      </c>
      <c r="BK173" s="7">
        <f t="shared" si="170"/>
        <v>8.7999999999999989</v>
      </c>
      <c r="BL173">
        <v>39</v>
      </c>
      <c r="BM173" s="3">
        <f t="shared" si="171"/>
        <v>1.5</v>
      </c>
      <c r="BN173" s="7">
        <f t="shared" si="172"/>
        <v>1.25</v>
      </c>
      <c r="BO173">
        <v>0</v>
      </c>
      <c r="BP173" s="3">
        <f>BO173/AY173</f>
        <v>0</v>
      </c>
      <c r="BQ173" s="7">
        <f>MAX(0,(MIN(10,(((BP173)/(0.5))*10))))</f>
        <v>0</v>
      </c>
      <c r="BU173" t="s">
        <v>687</v>
      </c>
      <c r="BV173" s="7">
        <f t="shared" si="173"/>
        <v>18.978485266526871</v>
      </c>
      <c r="BW173">
        <v>17</v>
      </c>
      <c r="BX173">
        <v>59</v>
      </c>
      <c r="BY173" s="3">
        <f t="shared" si="174"/>
        <v>59</v>
      </c>
      <c r="BZ173" s="3">
        <f t="shared" si="175"/>
        <v>3.4705882352941178</v>
      </c>
      <c r="CA173" s="13">
        <f t="shared" si="176"/>
        <v>3.0941176470588236</v>
      </c>
      <c r="CB173" s="7">
        <f t="shared" si="177"/>
        <v>4.6352499724092269</v>
      </c>
      <c r="CC173">
        <v>3</v>
      </c>
      <c r="CD173" s="3">
        <f t="shared" si="178"/>
        <v>0.17647058823529413</v>
      </c>
      <c r="CE173" s="7">
        <f t="shared" si="179"/>
        <v>3.5294117647058827</v>
      </c>
      <c r="CF173">
        <v>4.03</v>
      </c>
      <c r="CG173" s="7">
        <f t="shared" si="180"/>
        <v>3.879999999999999</v>
      </c>
      <c r="CH173">
        <v>1.35</v>
      </c>
      <c r="CI173" s="7">
        <f t="shared" si="181"/>
        <v>2.9999999999999982</v>
      </c>
      <c r="CJ173">
        <v>62</v>
      </c>
      <c r="CK173" s="3">
        <f t="shared" si="182"/>
        <v>3.6470588235294117</v>
      </c>
      <c r="CL173" s="7">
        <f t="shared" si="183"/>
        <v>3.9338235294117645</v>
      </c>
      <c r="CM173">
        <v>0</v>
      </c>
      <c r="CN173" s="3">
        <f t="shared" si="184"/>
        <v>0</v>
      </c>
      <c r="CO173" s="7">
        <f t="shared" si="185"/>
        <v>0</v>
      </c>
    </row>
    <row r="174" spans="49:93" x14ac:dyDescent="0.25">
      <c r="AW174" t="s">
        <v>710</v>
      </c>
      <c r="AX174" s="7">
        <f t="shared" si="162"/>
        <v>19.40294189550287</v>
      </c>
      <c r="AY174">
        <v>11</v>
      </c>
      <c r="AZ174">
        <v>34.1</v>
      </c>
      <c r="BA174" s="3">
        <f t="shared" si="163"/>
        <v>34.333333333333336</v>
      </c>
      <c r="BB174" s="3">
        <f t="shared" si="164"/>
        <v>3.1212121212121215</v>
      </c>
      <c r="BC174" s="13">
        <f t="shared" si="165"/>
        <v>3.0242424242424244</v>
      </c>
      <c r="BD174" s="7">
        <f t="shared" si="166"/>
        <v>3.9797600773210533</v>
      </c>
      <c r="BE174">
        <v>1</v>
      </c>
      <c r="BF174" s="3">
        <f t="shared" si="167"/>
        <v>9.0909090909090912E-2</v>
      </c>
      <c r="BG174" s="7">
        <f t="shared" si="168"/>
        <v>1.8181818181818183</v>
      </c>
      <c r="BH174">
        <v>3.93</v>
      </c>
      <c r="BI174" s="7">
        <f t="shared" si="169"/>
        <v>4.2799999999999994</v>
      </c>
      <c r="BJ174">
        <v>1.19</v>
      </c>
      <c r="BK174" s="7">
        <f t="shared" si="170"/>
        <v>6.2000000000000011</v>
      </c>
      <c r="BL174">
        <v>33</v>
      </c>
      <c r="BM174" s="3">
        <f t="shared" si="171"/>
        <v>3</v>
      </c>
      <c r="BN174" s="7">
        <f t="shared" si="172"/>
        <v>3.125</v>
      </c>
      <c r="BO174">
        <v>0</v>
      </c>
      <c r="BP174" s="3">
        <f>BO174/AY174</f>
        <v>0</v>
      </c>
      <c r="BQ174" s="7">
        <f>MAX(0,(MIN(10,(((BP174)/(0.5))*10))))</f>
        <v>0</v>
      </c>
      <c r="BU174" t="s">
        <v>681</v>
      </c>
      <c r="BV174" s="7">
        <f t="shared" si="173"/>
        <v>18.960822388993122</v>
      </c>
      <c r="BW174">
        <v>18</v>
      </c>
      <c r="BX174">
        <v>69</v>
      </c>
      <c r="BY174" s="3">
        <f t="shared" si="174"/>
        <v>69</v>
      </c>
      <c r="BZ174" s="3">
        <f t="shared" si="175"/>
        <v>3.8333333333333335</v>
      </c>
      <c r="CA174" s="13">
        <f t="shared" si="176"/>
        <v>3.1666666666666665</v>
      </c>
      <c r="CB174" s="7">
        <f t="shared" si="177"/>
        <v>5.3158223889931211</v>
      </c>
      <c r="CC174">
        <v>4</v>
      </c>
      <c r="CD174" s="3">
        <f t="shared" si="178"/>
        <v>0.22222222222222221</v>
      </c>
      <c r="CE174" s="7">
        <f t="shared" si="179"/>
        <v>4.4444444444444446</v>
      </c>
      <c r="CF174">
        <v>4.47</v>
      </c>
      <c r="CG174" s="7">
        <f t="shared" si="180"/>
        <v>2.120000000000001</v>
      </c>
      <c r="CH174">
        <v>1.33</v>
      </c>
      <c r="CI174" s="7">
        <f t="shared" si="181"/>
        <v>3.3999999999999986</v>
      </c>
      <c r="CJ174">
        <v>62</v>
      </c>
      <c r="CK174" s="3">
        <f t="shared" si="182"/>
        <v>3.4444444444444446</v>
      </c>
      <c r="CL174" s="7">
        <f t="shared" si="183"/>
        <v>3.6805555555555558</v>
      </c>
      <c r="CM174">
        <v>0</v>
      </c>
      <c r="CN174" s="3">
        <f t="shared" si="184"/>
        <v>0</v>
      </c>
      <c r="CO174" s="7">
        <f t="shared" si="185"/>
        <v>0</v>
      </c>
    </row>
    <row r="175" spans="49:93" x14ac:dyDescent="0.25">
      <c r="AW175" t="s">
        <v>728</v>
      </c>
      <c r="AX175" s="7">
        <f t="shared" si="162"/>
        <v>19.372317616988877</v>
      </c>
      <c r="AY175">
        <v>23</v>
      </c>
      <c r="AZ175">
        <v>55.2</v>
      </c>
      <c r="BA175" s="3">
        <f t="shared" si="163"/>
        <v>55.666666666666679</v>
      </c>
      <c r="BB175" s="3">
        <f t="shared" si="164"/>
        <v>2.4202898550724643</v>
      </c>
      <c r="BC175" s="13">
        <f t="shared" si="165"/>
        <v>2.0840579710144929</v>
      </c>
      <c r="BD175" s="7">
        <f t="shared" si="166"/>
        <v>2.6647089213367057</v>
      </c>
      <c r="BE175">
        <v>2</v>
      </c>
      <c r="BF175" s="3">
        <f t="shared" si="167"/>
        <v>8.6956521739130432E-2</v>
      </c>
      <c r="BG175" s="7">
        <f t="shared" si="168"/>
        <v>1.7391304347826086</v>
      </c>
      <c r="BH175">
        <v>2.1</v>
      </c>
      <c r="BI175" s="7">
        <f t="shared" si="169"/>
        <v>10</v>
      </c>
      <c r="BJ175">
        <v>1.31</v>
      </c>
      <c r="BK175" s="7">
        <f t="shared" si="170"/>
        <v>3.7999999999999989</v>
      </c>
      <c r="BL175">
        <v>33</v>
      </c>
      <c r="BM175" s="3">
        <f t="shared" si="171"/>
        <v>1.4347826086956521</v>
      </c>
      <c r="BN175" s="7">
        <f t="shared" si="172"/>
        <v>1.1684782608695652</v>
      </c>
      <c r="BO175">
        <v>0</v>
      </c>
      <c r="BP175" s="3">
        <f>BO175/AY175</f>
        <v>0</v>
      </c>
      <c r="BQ175" s="7">
        <f>MAX(0,(MIN(10,(((BP175)/(0.5))*10))))</f>
        <v>0</v>
      </c>
      <c r="BU175" t="s">
        <v>347</v>
      </c>
      <c r="BV175" s="7">
        <f t="shared" si="173"/>
        <v>18.861286518359691</v>
      </c>
      <c r="BW175">
        <v>14</v>
      </c>
      <c r="BX175">
        <v>72</v>
      </c>
      <c r="BY175" s="3">
        <f t="shared" si="174"/>
        <v>72</v>
      </c>
      <c r="BZ175" s="3">
        <f t="shared" si="175"/>
        <v>5.1428571428571432</v>
      </c>
      <c r="CA175" s="13">
        <f t="shared" si="176"/>
        <v>5.0285714285714285</v>
      </c>
      <c r="CB175" s="7">
        <f t="shared" si="177"/>
        <v>7.7727150897882611</v>
      </c>
      <c r="CC175">
        <v>4</v>
      </c>
      <c r="CD175" s="3">
        <f t="shared" si="178"/>
        <v>0.2857142857142857</v>
      </c>
      <c r="CE175" s="7">
        <f t="shared" si="179"/>
        <v>5.7142857142857135</v>
      </c>
      <c r="CF175">
        <v>4.71</v>
      </c>
      <c r="CG175" s="7">
        <f t="shared" si="180"/>
        <v>1.1600000000000001</v>
      </c>
      <c r="CH175">
        <v>1.53</v>
      </c>
      <c r="CI175" s="7">
        <f t="shared" si="181"/>
        <v>1</v>
      </c>
      <c r="CJ175">
        <v>43</v>
      </c>
      <c r="CK175" s="3">
        <f t="shared" si="182"/>
        <v>3.0714285714285716</v>
      </c>
      <c r="CL175" s="7">
        <f t="shared" si="183"/>
        <v>3.2142857142857144</v>
      </c>
      <c r="CM175">
        <v>0</v>
      </c>
      <c r="CN175" s="3">
        <f t="shared" si="184"/>
        <v>0</v>
      </c>
      <c r="CO175" s="7">
        <f t="shared" si="185"/>
        <v>0</v>
      </c>
    </row>
    <row r="176" spans="49:93" x14ac:dyDescent="0.25">
      <c r="AW176" t="s">
        <v>786</v>
      </c>
      <c r="AX176" s="7">
        <f t="shared" si="162"/>
        <v>19.325504779773073</v>
      </c>
      <c r="AY176">
        <v>7</v>
      </c>
      <c r="AZ176">
        <v>31.1</v>
      </c>
      <c r="BA176" s="3">
        <f t="shared" si="163"/>
        <v>31.333333333333339</v>
      </c>
      <c r="BB176" s="3">
        <f t="shared" si="164"/>
        <v>4.4761904761904772</v>
      </c>
      <c r="BC176" s="13">
        <f t="shared" si="165"/>
        <v>4.0952380952380958</v>
      </c>
      <c r="BD176" s="7">
        <f t="shared" si="166"/>
        <v>6.5219333512016453</v>
      </c>
      <c r="BE176">
        <v>3</v>
      </c>
      <c r="BF176" s="3">
        <f t="shared" si="167"/>
        <v>0.42857142857142855</v>
      </c>
      <c r="BG176" s="7">
        <f t="shared" si="168"/>
        <v>8.5714285714285712</v>
      </c>
      <c r="BH176">
        <v>8.33</v>
      </c>
      <c r="BI176" s="7">
        <f t="shared" si="169"/>
        <v>1</v>
      </c>
      <c r="BJ176">
        <v>1.76</v>
      </c>
      <c r="BK176" s="7">
        <f t="shared" si="170"/>
        <v>1</v>
      </c>
      <c r="BL176">
        <v>16</v>
      </c>
      <c r="BM176" s="3">
        <f t="shared" si="171"/>
        <v>2.2857142857142856</v>
      </c>
      <c r="BN176" s="7">
        <f t="shared" si="172"/>
        <v>2.2321428571428568</v>
      </c>
      <c r="BO176">
        <v>0</v>
      </c>
      <c r="BP176" s="3">
        <f>BO175/AY175</f>
        <v>0</v>
      </c>
      <c r="BQ176" s="7">
        <f>MAX(0,(MIN(10,(((BP177)/(0.5))*10))))</f>
        <v>0</v>
      </c>
      <c r="BU176" t="s">
        <v>435</v>
      </c>
      <c r="BV176" s="7">
        <f t="shared" si="173"/>
        <v>18.627249963919759</v>
      </c>
      <c r="BW176">
        <v>13</v>
      </c>
      <c r="BX176">
        <v>55</v>
      </c>
      <c r="BY176" s="3">
        <f t="shared" si="174"/>
        <v>55</v>
      </c>
      <c r="BZ176" s="3">
        <f t="shared" si="175"/>
        <v>4.2307692307692308</v>
      </c>
      <c r="CA176" s="13">
        <f t="shared" si="176"/>
        <v>4.046153846153846</v>
      </c>
      <c r="CB176" s="7">
        <f t="shared" si="177"/>
        <v>6.0614807331505274</v>
      </c>
      <c r="CC176">
        <v>3</v>
      </c>
      <c r="CD176" s="3">
        <f t="shared" si="178"/>
        <v>0.23076923076923078</v>
      </c>
      <c r="CE176" s="7">
        <f t="shared" si="179"/>
        <v>4.6153846153846159</v>
      </c>
      <c r="CF176">
        <v>4.41</v>
      </c>
      <c r="CG176" s="7">
        <f t="shared" si="180"/>
        <v>2.3599999999999994</v>
      </c>
      <c r="CH176">
        <v>1.42</v>
      </c>
      <c r="CI176" s="7">
        <f t="shared" si="181"/>
        <v>1.6000000000000014</v>
      </c>
      <c r="CJ176">
        <v>48</v>
      </c>
      <c r="CK176" s="3">
        <f t="shared" si="182"/>
        <v>3.6923076923076925</v>
      </c>
      <c r="CL176" s="7">
        <f t="shared" si="183"/>
        <v>3.9903846153846159</v>
      </c>
      <c r="CM176">
        <v>0</v>
      </c>
      <c r="CN176" s="3">
        <f t="shared" si="184"/>
        <v>0</v>
      </c>
      <c r="CO176" s="7">
        <f t="shared" si="185"/>
        <v>0</v>
      </c>
    </row>
    <row r="177" spans="49:93" x14ac:dyDescent="0.25">
      <c r="AW177" t="s">
        <v>333</v>
      </c>
      <c r="AX177" s="7">
        <f t="shared" si="162"/>
        <v>19.249794663331247</v>
      </c>
      <c r="AY177">
        <v>15</v>
      </c>
      <c r="AZ177">
        <v>76.099999999999994</v>
      </c>
      <c r="BA177" s="3">
        <f t="shared" si="163"/>
        <v>76.333333333333314</v>
      </c>
      <c r="BB177" s="3">
        <f t="shared" si="164"/>
        <v>5.0888888888888877</v>
      </c>
      <c r="BC177" s="13">
        <f t="shared" si="165"/>
        <v>5.0177777777777779</v>
      </c>
      <c r="BD177" s="7">
        <f t="shared" si="166"/>
        <v>7.6714613299979124</v>
      </c>
      <c r="BE177">
        <v>4</v>
      </c>
      <c r="BF177" s="3">
        <f t="shared" si="167"/>
        <v>0.26666666666666666</v>
      </c>
      <c r="BG177" s="7">
        <f t="shared" si="168"/>
        <v>5.333333333333333</v>
      </c>
      <c r="BH177">
        <v>4.72</v>
      </c>
      <c r="BI177" s="7">
        <f t="shared" si="169"/>
        <v>1.120000000000001</v>
      </c>
      <c r="BJ177">
        <v>1.48</v>
      </c>
      <c r="BK177" s="7">
        <f t="shared" si="170"/>
        <v>1</v>
      </c>
      <c r="BL177">
        <v>57</v>
      </c>
      <c r="BM177" s="3">
        <f t="shared" si="171"/>
        <v>3.8</v>
      </c>
      <c r="BN177" s="7">
        <f t="shared" si="172"/>
        <v>4.125</v>
      </c>
      <c r="BO177">
        <v>0</v>
      </c>
      <c r="BP177" s="3">
        <f>BO176/AY176</f>
        <v>0</v>
      </c>
      <c r="BQ177" s="7">
        <f>MAX(0,(MIN(10,(((BP178)/(0.5))*10))))</f>
        <v>0</v>
      </c>
      <c r="BU177" t="s">
        <v>693</v>
      </c>
      <c r="BV177" s="7">
        <f t="shared" si="173"/>
        <v>18.249196853802854</v>
      </c>
      <c r="BW177">
        <v>13</v>
      </c>
      <c r="BX177">
        <v>51</v>
      </c>
      <c r="BY177" s="3">
        <f t="shared" si="174"/>
        <v>51</v>
      </c>
      <c r="BZ177" s="3">
        <f t="shared" si="175"/>
        <v>3.9230769230769229</v>
      </c>
      <c r="CA177" s="13">
        <f t="shared" si="176"/>
        <v>3.1846153846153844</v>
      </c>
      <c r="CB177" s="7">
        <f t="shared" si="177"/>
        <v>5.4841968538028576</v>
      </c>
      <c r="CC177">
        <v>3</v>
      </c>
      <c r="CD177" s="3">
        <f t="shared" si="178"/>
        <v>0.23076923076923078</v>
      </c>
      <c r="CE177" s="7">
        <f t="shared" si="179"/>
        <v>4.6153846153846159</v>
      </c>
      <c r="CF177">
        <v>4.6900000000000004</v>
      </c>
      <c r="CG177" s="7">
        <f t="shared" si="180"/>
        <v>1.2399999999999984</v>
      </c>
      <c r="CH177">
        <v>1.33</v>
      </c>
      <c r="CI177" s="7">
        <f t="shared" si="181"/>
        <v>3.3999999999999986</v>
      </c>
      <c r="CJ177">
        <v>43</v>
      </c>
      <c r="CK177" s="3">
        <f t="shared" si="182"/>
        <v>3.3076923076923075</v>
      </c>
      <c r="CL177" s="7">
        <f t="shared" si="183"/>
        <v>3.5096153846153841</v>
      </c>
      <c r="CM177">
        <v>0</v>
      </c>
      <c r="CN177" s="3">
        <f t="shared" si="184"/>
        <v>0</v>
      </c>
      <c r="CO177" s="7">
        <f t="shared" si="185"/>
        <v>0</v>
      </c>
    </row>
    <row r="178" spans="49:93" x14ac:dyDescent="0.25">
      <c r="AW178" t="s">
        <v>475</v>
      </c>
      <c r="AX178" s="7">
        <f t="shared" si="162"/>
        <v>19.235940170940175</v>
      </c>
      <c r="AY178">
        <v>15</v>
      </c>
      <c r="AZ178">
        <v>69.2</v>
      </c>
      <c r="BA178" s="3">
        <f t="shared" si="163"/>
        <v>69.666666666666671</v>
      </c>
      <c r="BB178" s="3">
        <f t="shared" si="164"/>
        <v>4.6444444444444448</v>
      </c>
      <c r="BC178" s="13">
        <f t="shared" si="165"/>
        <v>4.1288888888888886</v>
      </c>
      <c r="BD178" s="7">
        <f t="shared" si="166"/>
        <v>6.8376068376068382</v>
      </c>
      <c r="BE178">
        <v>3</v>
      </c>
      <c r="BF178" s="3">
        <f t="shared" si="167"/>
        <v>0.2</v>
      </c>
      <c r="BG178" s="7">
        <f t="shared" si="168"/>
        <v>4</v>
      </c>
      <c r="BH178">
        <v>4.3899999999999997</v>
      </c>
      <c r="BI178" s="7">
        <f t="shared" si="169"/>
        <v>2.4400000000000013</v>
      </c>
      <c r="BJ178">
        <v>1.48</v>
      </c>
      <c r="BK178" s="7">
        <f t="shared" si="170"/>
        <v>1</v>
      </c>
      <c r="BL178">
        <v>67</v>
      </c>
      <c r="BM178" s="3">
        <f t="shared" si="171"/>
        <v>4.4666666666666668</v>
      </c>
      <c r="BN178" s="7">
        <f t="shared" si="172"/>
        <v>4.9583333333333339</v>
      </c>
      <c r="BO178">
        <v>0</v>
      </c>
      <c r="BP178" s="3">
        <f>BO177/AY177</f>
        <v>0</v>
      </c>
      <c r="BQ178" s="7">
        <f>MAX(0,(MIN(10,(((BP179)/(0.5))*10))))</f>
        <v>0</v>
      </c>
      <c r="BU178" t="s">
        <v>683</v>
      </c>
      <c r="BV178" s="7">
        <f t="shared" si="173"/>
        <v>17.904399624765482</v>
      </c>
      <c r="BW178">
        <v>14</v>
      </c>
      <c r="BX178">
        <v>58</v>
      </c>
      <c r="BY178" s="3">
        <f t="shared" si="174"/>
        <v>58</v>
      </c>
      <c r="BZ178" s="3">
        <f t="shared" si="175"/>
        <v>4.1428571428571432</v>
      </c>
      <c r="CA178" s="13">
        <f t="shared" si="176"/>
        <v>4.0285714285714285</v>
      </c>
      <c r="CB178" s="7">
        <f t="shared" si="177"/>
        <v>5.8965424819083365</v>
      </c>
      <c r="CC178">
        <v>3</v>
      </c>
      <c r="CD178" s="3">
        <f t="shared" si="178"/>
        <v>0.21428571428571427</v>
      </c>
      <c r="CE178" s="7">
        <f t="shared" si="179"/>
        <v>4.2857142857142856</v>
      </c>
      <c r="CF178">
        <v>4.3899999999999997</v>
      </c>
      <c r="CG178" s="7">
        <f t="shared" si="180"/>
        <v>2.4400000000000013</v>
      </c>
      <c r="CH178">
        <v>1.41</v>
      </c>
      <c r="CI178" s="7">
        <f t="shared" si="181"/>
        <v>1.8000000000000016</v>
      </c>
      <c r="CJ178">
        <v>46</v>
      </c>
      <c r="CK178" s="3">
        <f t="shared" si="182"/>
        <v>3.2857142857142856</v>
      </c>
      <c r="CL178" s="7">
        <f t="shared" si="183"/>
        <v>3.4821428571428568</v>
      </c>
      <c r="CM178">
        <v>0</v>
      </c>
      <c r="CN178" s="3">
        <f t="shared" si="184"/>
        <v>0</v>
      </c>
      <c r="CO178" s="7">
        <f t="shared" si="185"/>
        <v>0</v>
      </c>
    </row>
    <row r="179" spans="49:93" x14ac:dyDescent="0.25">
      <c r="AW179" t="s">
        <v>712</v>
      </c>
      <c r="AX179" s="7">
        <f t="shared" si="162"/>
        <v>18.987484365228269</v>
      </c>
      <c r="AY179">
        <v>24</v>
      </c>
      <c r="AZ179">
        <v>45</v>
      </c>
      <c r="BA179" s="3">
        <f t="shared" si="163"/>
        <v>45</v>
      </c>
      <c r="BB179" s="3">
        <f t="shared" si="164"/>
        <v>1.875</v>
      </c>
      <c r="BC179" s="13">
        <f t="shared" si="165"/>
        <v>1.175</v>
      </c>
      <c r="BD179" s="7">
        <f t="shared" si="166"/>
        <v>1.6416510318949342</v>
      </c>
      <c r="BE179">
        <v>0</v>
      </c>
      <c r="BF179" s="3">
        <f t="shared" si="167"/>
        <v>0</v>
      </c>
      <c r="BG179" s="7">
        <f t="shared" si="168"/>
        <v>0</v>
      </c>
      <c r="BH179">
        <v>2.8</v>
      </c>
      <c r="BI179" s="7">
        <f t="shared" si="169"/>
        <v>8.8000000000000007</v>
      </c>
      <c r="BJ179">
        <v>1.1299999999999999</v>
      </c>
      <c r="BK179" s="7">
        <f t="shared" si="170"/>
        <v>7.4000000000000021</v>
      </c>
      <c r="BL179">
        <v>34</v>
      </c>
      <c r="BM179" s="3">
        <f t="shared" si="171"/>
        <v>1.4166666666666667</v>
      </c>
      <c r="BN179" s="7">
        <f t="shared" si="172"/>
        <v>1.1458333333333335</v>
      </c>
      <c r="BO179">
        <v>0</v>
      </c>
      <c r="BP179" s="3">
        <f>BO179/AY179</f>
        <v>0</v>
      </c>
      <c r="BQ179" s="7">
        <f>MAX(0,(MIN(10,(((BP179)/(0.5))*10))))</f>
        <v>0</v>
      </c>
      <c r="BU179" t="s">
        <v>462</v>
      </c>
      <c r="BV179" s="7">
        <f t="shared" si="173"/>
        <v>17.143058161350844</v>
      </c>
      <c r="BW179">
        <v>18</v>
      </c>
      <c r="BX179">
        <v>82</v>
      </c>
      <c r="BY179" s="3">
        <f t="shared" si="174"/>
        <v>82</v>
      </c>
      <c r="BZ179" s="3">
        <f t="shared" si="175"/>
        <v>4.5555555555555554</v>
      </c>
      <c r="CA179" s="13">
        <f t="shared" si="176"/>
        <v>4.1111111111111107</v>
      </c>
      <c r="CB179" s="7">
        <f t="shared" si="177"/>
        <v>6.6708359391286223</v>
      </c>
      <c r="CC179">
        <v>4</v>
      </c>
      <c r="CD179" s="3">
        <f t="shared" si="178"/>
        <v>0.22222222222222221</v>
      </c>
      <c r="CE179" s="7">
        <f t="shared" si="179"/>
        <v>4.4444444444444446</v>
      </c>
      <c r="CF179">
        <v>5.72</v>
      </c>
      <c r="CG179" s="7">
        <f t="shared" si="180"/>
        <v>1</v>
      </c>
      <c r="CH179">
        <v>1.56</v>
      </c>
      <c r="CI179" s="7">
        <f t="shared" si="181"/>
        <v>1</v>
      </c>
      <c r="CJ179">
        <v>67</v>
      </c>
      <c r="CK179" s="3">
        <f t="shared" si="182"/>
        <v>3.7222222222222223</v>
      </c>
      <c r="CL179" s="7">
        <f t="shared" si="183"/>
        <v>4.0277777777777777</v>
      </c>
      <c r="CM179">
        <v>0</v>
      </c>
      <c r="CN179" s="3">
        <f t="shared" si="184"/>
        <v>0</v>
      </c>
      <c r="CO179" s="7">
        <f t="shared" si="185"/>
        <v>0</v>
      </c>
    </row>
    <row r="180" spans="49:93" x14ac:dyDescent="0.25">
      <c r="AW180" t="s">
        <v>738</v>
      </c>
      <c r="AX180" s="7">
        <f t="shared" si="162"/>
        <v>18.866666666666667</v>
      </c>
      <c r="AY180">
        <v>36</v>
      </c>
      <c r="AZ180">
        <v>33.1</v>
      </c>
      <c r="BA180" s="3">
        <f t="shared" si="163"/>
        <v>33.333333333333336</v>
      </c>
      <c r="BB180" s="3">
        <f t="shared" si="164"/>
        <v>0.92592592592592604</v>
      </c>
      <c r="BC180" s="13">
        <f t="shared" si="165"/>
        <v>0.1851851851851852</v>
      </c>
      <c r="BD180" s="7">
        <f t="shared" si="166"/>
        <v>1</v>
      </c>
      <c r="BE180">
        <v>3</v>
      </c>
      <c r="BF180" s="3">
        <f t="shared" si="167"/>
        <v>8.3333333333333329E-2</v>
      </c>
      <c r="BG180" s="7">
        <f t="shared" si="168"/>
        <v>1.6666666666666665</v>
      </c>
      <c r="BH180">
        <v>2.7</v>
      </c>
      <c r="BI180" s="7">
        <f t="shared" si="169"/>
        <v>9.1999999999999993</v>
      </c>
      <c r="BJ180">
        <v>1.2</v>
      </c>
      <c r="BK180" s="7">
        <f t="shared" si="170"/>
        <v>6.0000000000000009</v>
      </c>
      <c r="BL180">
        <v>33</v>
      </c>
      <c r="BM180" s="3">
        <f t="shared" si="171"/>
        <v>0.91666666666666663</v>
      </c>
      <c r="BN180" s="7">
        <f t="shared" si="172"/>
        <v>1</v>
      </c>
      <c r="BO180">
        <v>0</v>
      </c>
      <c r="BP180" s="3">
        <f>BO180/AY180</f>
        <v>0</v>
      </c>
      <c r="BQ180" s="7">
        <f>MAX(0,(MIN(10,(((BP180)/(0.5))*10))))</f>
        <v>0</v>
      </c>
      <c r="BU180" t="s">
        <v>444</v>
      </c>
      <c r="BV180" s="7">
        <f t="shared" si="173"/>
        <v>16.971428571428568</v>
      </c>
      <c r="BW180">
        <v>35</v>
      </c>
      <c r="BX180">
        <v>35</v>
      </c>
      <c r="BY180" s="3">
        <f t="shared" si="174"/>
        <v>35</v>
      </c>
      <c r="BZ180" s="3">
        <f t="shared" si="175"/>
        <v>1</v>
      </c>
      <c r="CA180" s="13">
        <f t="shared" si="176"/>
        <v>1</v>
      </c>
      <c r="CB180" s="7">
        <f t="shared" si="177"/>
        <v>1</v>
      </c>
      <c r="CC180">
        <v>2</v>
      </c>
      <c r="CD180" s="3">
        <f t="shared" si="178"/>
        <v>5.7142857142857141E-2</v>
      </c>
      <c r="CE180" s="7">
        <f t="shared" si="179"/>
        <v>1.1428571428571428</v>
      </c>
      <c r="CF180">
        <v>4.1500000000000004</v>
      </c>
      <c r="CG180" s="7">
        <f t="shared" si="180"/>
        <v>3.3999999999999986</v>
      </c>
      <c r="CH180">
        <v>1.35</v>
      </c>
      <c r="CI180" s="7">
        <f t="shared" si="181"/>
        <v>2.9999999999999982</v>
      </c>
      <c r="CJ180">
        <v>40</v>
      </c>
      <c r="CK180" s="3">
        <f t="shared" si="182"/>
        <v>1.1428571428571428</v>
      </c>
      <c r="CL180" s="7">
        <f t="shared" si="183"/>
        <v>1</v>
      </c>
      <c r="CM180">
        <v>13</v>
      </c>
      <c r="CN180" s="3">
        <f t="shared" si="184"/>
        <v>0.37142857142857144</v>
      </c>
      <c r="CO180" s="7">
        <f t="shared" si="185"/>
        <v>7.4285714285714288</v>
      </c>
    </row>
    <row r="181" spans="49:93" x14ac:dyDescent="0.25">
      <c r="AW181" t="s">
        <v>760</v>
      </c>
      <c r="AX181" s="7">
        <f t="shared" si="162"/>
        <v>18.794999999999998</v>
      </c>
      <c r="AY181">
        <v>25</v>
      </c>
      <c r="AZ181">
        <v>36.1</v>
      </c>
      <c r="BA181" s="3">
        <f t="shared" si="163"/>
        <v>36.333333333333336</v>
      </c>
      <c r="BB181" s="3">
        <f t="shared" si="164"/>
        <v>1.4533333333333334</v>
      </c>
      <c r="BC181" s="13">
        <f t="shared" si="165"/>
        <v>1.0906666666666667</v>
      </c>
      <c r="BD181" s="7">
        <f t="shared" si="166"/>
        <v>1</v>
      </c>
      <c r="BE181">
        <v>1</v>
      </c>
      <c r="BF181" s="3">
        <f t="shared" si="167"/>
        <v>0.04</v>
      </c>
      <c r="BG181" s="7">
        <f t="shared" si="168"/>
        <v>0.8</v>
      </c>
      <c r="BH181">
        <v>3.72</v>
      </c>
      <c r="BI181" s="7">
        <f t="shared" si="169"/>
        <v>5.1199999999999992</v>
      </c>
      <c r="BJ181">
        <v>0.99</v>
      </c>
      <c r="BK181" s="7">
        <f t="shared" si="170"/>
        <v>10</v>
      </c>
      <c r="BL181">
        <v>34</v>
      </c>
      <c r="BM181" s="3">
        <f t="shared" si="171"/>
        <v>1.36</v>
      </c>
      <c r="BN181" s="7">
        <f t="shared" si="172"/>
        <v>1.0750000000000002</v>
      </c>
      <c r="BO181">
        <v>1</v>
      </c>
      <c r="BP181" s="3">
        <f>BO181/AY181</f>
        <v>0.04</v>
      </c>
      <c r="BQ181" s="7">
        <f>MAX(0,(MIN(10,(((BP181)/(0.5))*10))))</f>
        <v>0.8</v>
      </c>
      <c r="BU181" t="s">
        <v>420</v>
      </c>
      <c r="BV181" s="7">
        <f t="shared" si="173"/>
        <v>16.951851156973106</v>
      </c>
      <c r="BW181">
        <v>18</v>
      </c>
      <c r="BX181">
        <v>72</v>
      </c>
      <c r="BY181" s="3">
        <f t="shared" si="174"/>
        <v>72</v>
      </c>
      <c r="BZ181" s="3">
        <f t="shared" si="175"/>
        <v>4</v>
      </c>
      <c r="CA181" s="13">
        <f t="shared" si="176"/>
        <v>4</v>
      </c>
      <c r="CB181" s="7">
        <f t="shared" si="177"/>
        <v>5.6285178236397746</v>
      </c>
      <c r="CC181">
        <v>3</v>
      </c>
      <c r="CD181" s="3">
        <f t="shared" si="178"/>
        <v>0.16666666666666666</v>
      </c>
      <c r="CE181" s="7">
        <f t="shared" si="179"/>
        <v>3.333333333333333</v>
      </c>
      <c r="CF181">
        <v>4.6900000000000004</v>
      </c>
      <c r="CG181" s="7">
        <f t="shared" si="180"/>
        <v>1.2399999999999984</v>
      </c>
      <c r="CH181">
        <v>1.35</v>
      </c>
      <c r="CI181" s="7">
        <f t="shared" si="181"/>
        <v>2.9999999999999982</v>
      </c>
      <c r="CJ181">
        <v>63</v>
      </c>
      <c r="CK181" s="3">
        <f t="shared" si="182"/>
        <v>3.5</v>
      </c>
      <c r="CL181" s="7">
        <f t="shared" si="183"/>
        <v>3.75</v>
      </c>
      <c r="CM181">
        <v>0</v>
      </c>
      <c r="CN181" s="3">
        <f t="shared" si="184"/>
        <v>0</v>
      </c>
      <c r="CO181" s="7">
        <f t="shared" si="185"/>
        <v>0</v>
      </c>
    </row>
    <row r="182" spans="49:93" x14ac:dyDescent="0.25">
      <c r="AW182" t="s">
        <v>749</v>
      </c>
      <c r="AX182" s="7">
        <f t="shared" si="162"/>
        <v>18.611428571428569</v>
      </c>
      <c r="AY182">
        <v>35</v>
      </c>
      <c r="AZ182">
        <v>35</v>
      </c>
      <c r="BA182" s="3">
        <f t="shared" si="163"/>
        <v>35</v>
      </c>
      <c r="BB182" s="3">
        <f t="shared" si="164"/>
        <v>1</v>
      </c>
      <c r="BC182" s="13">
        <f t="shared" si="165"/>
        <v>1</v>
      </c>
      <c r="BD182" s="7">
        <f t="shared" si="166"/>
        <v>1</v>
      </c>
      <c r="BE182">
        <v>1</v>
      </c>
      <c r="BF182" s="3">
        <f t="shared" si="167"/>
        <v>2.8571428571428571E-2</v>
      </c>
      <c r="BG182" s="7">
        <f t="shared" si="168"/>
        <v>0.5714285714285714</v>
      </c>
      <c r="BH182">
        <v>3.34</v>
      </c>
      <c r="BI182" s="7">
        <f t="shared" si="169"/>
        <v>6.6400000000000006</v>
      </c>
      <c r="BJ182">
        <v>1.03</v>
      </c>
      <c r="BK182" s="7">
        <f t="shared" si="170"/>
        <v>9.3999999999999986</v>
      </c>
      <c r="BL182">
        <v>33</v>
      </c>
      <c r="BM182" s="3">
        <f t="shared" si="171"/>
        <v>0.94285714285714284</v>
      </c>
      <c r="BN182" s="7">
        <f t="shared" si="172"/>
        <v>1</v>
      </c>
      <c r="BO182">
        <v>0</v>
      </c>
      <c r="BP182" s="3">
        <f>BO182/AY182</f>
        <v>0</v>
      </c>
      <c r="BQ182" s="7">
        <f>MAX(0,(MIN(10,(((BP182)/(0.5))*10))))</f>
        <v>0</v>
      </c>
      <c r="BU182" t="s">
        <v>699</v>
      </c>
      <c r="BV182" s="7">
        <f t="shared" si="173"/>
        <v>16.943425578486551</v>
      </c>
      <c r="BW182">
        <v>12</v>
      </c>
      <c r="BX182">
        <v>30</v>
      </c>
      <c r="BY182" s="3">
        <f t="shared" si="174"/>
        <v>30</v>
      </c>
      <c r="BZ182" s="3">
        <f t="shared" si="175"/>
        <v>2.5</v>
      </c>
      <c r="CA182" s="13">
        <f t="shared" si="176"/>
        <v>2.1</v>
      </c>
      <c r="CB182" s="7">
        <f t="shared" si="177"/>
        <v>2.8142589118198873</v>
      </c>
      <c r="CC182">
        <v>2</v>
      </c>
      <c r="CD182" s="3">
        <f t="shared" si="178"/>
        <v>0.16666666666666666</v>
      </c>
      <c r="CE182" s="7">
        <f t="shared" si="179"/>
        <v>3.333333333333333</v>
      </c>
      <c r="CF182">
        <v>4</v>
      </c>
      <c r="CG182" s="7">
        <f t="shared" si="180"/>
        <v>4</v>
      </c>
      <c r="CH182">
        <v>1.28</v>
      </c>
      <c r="CI182" s="7">
        <f t="shared" si="181"/>
        <v>4.3999999999999995</v>
      </c>
      <c r="CJ182">
        <v>29</v>
      </c>
      <c r="CK182" s="3">
        <f t="shared" si="182"/>
        <v>2.4166666666666665</v>
      </c>
      <c r="CL182" s="7">
        <f t="shared" si="183"/>
        <v>2.395833333333333</v>
      </c>
      <c r="CM182">
        <v>0</v>
      </c>
      <c r="CN182" s="3">
        <f t="shared" si="184"/>
        <v>0</v>
      </c>
      <c r="CO182" s="7">
        <f t="shared" si="185"/>
        <v>0</v>
      </c>
    </row>
    <row r="183" spans="49:93" x14ac:dyDescent="0.25">
      <c r="AW183" t="s">
        <v>480</v>
      </c>
      <c r="AX183" s="7">
        <f t="shared" si="162"/>
        <v>18.566604127579737</v>
      </c>
      <c r="AY183">
        <v>14</v>
      </c>
      <c r="AZ183">
        <v>63</v>
      </c>
      <c r="BA183" s="3">
        <f t="shared" si="163"/>
        <v>63</v>
      </c>
      <c r="BB183" s="3">
        <f t="shared" si="164"/>
        <v>4.5</v>
      </c>
      <c r="BC183" s="13">
        <f t="shared" si="165"/>
        <v>4.0999999999999996</v>
      </c>
      <c r="BD183" s="7">
        <f t="shared" si="166"/>
        <v>6.5666041275797369</v>
      </c>
      <c r="BE183">
        <v>4</v>
      </c>
      <c r="BF183" s="3">
        <f t="shared" si="167"/>
        <v>0.2857142857142857</v>
      </c>
      <c r="BG183" s="7">
        <f t="shared" si="168"/>
        <v>5.7142857142857135</v>
      </c>
      <c r="BH183">
        <v>5.86</v>
      </c>
      <c r="BI183" s="7">
        <f t="shared" si="169"/>
        <v>1</v>
      </c>
      <c r="BJ183">
        <v>1.67</v>
      </c>
      <c r="BK183" s="7">
        <f t="shared" si="170"/>
        <v>1</v>
      </c>
      <c r="BL183">
        <v>55</v>
      </c>
      <c r="BM183" s="3">
        <f t="shared" si="171"/>
        <v>3.9285714285714284</v>
      </c>
      <c r="BN183" s="7">
        <f t="shared" si="172"/>
        <v>4.2857142857142856</v>
      </c>
      <c r="BO183">
        <v>0</v>
      </c>
      <c r="BP183" s="3">
        <f>BO182/AY182</f>
        <v>0</v>
      </c>
      <c r="BQ183" s="7">
        <f>MAX(0,(MIN(10,(((BP184)/(0.5))*10))))</f>
        <v>0</v>
      </c>
      <c r="BU183" t="s">
        <v>692</v>
      </c>
      <c r="BV183" s="7">
        <f t="shared" si="173"/>
        <v>16.89811679174484</v>
      </c>
      <c r="BW183">
        <v>16</v>
      </c>
      <c r="BX183">
        <v>50</v>
      </c>
      <c r="BY183" s="3">
        <f t="shared" si="174"/>
        <v>50</v>
      </c>
      <c r="BZ183" s="3">
        <f t="shared" si="175"/>
        <v>3.125</v>
      </c>
      <c r="CA183" s="13">
        <f t="shared" si="176"/>
        <v>3.0249999999999999</v>
      </c>
      <c r="CB183" s="7">
        <f t="shared" si="177"/>
        <v>3.9868667917448404</v>
      </c>
      <c r="CC183">
        <v>3</v>
      </c>
      <c r="CD183" s="3">
        <f t="shared" si="178"/>
        <v>0.1875</v>
      </c>
      <c r="CE183" s="7">
        <f t="shared" si="179"/>
        <v>3.75</v>
      </c>
      <c r="CF183">
        <v>4.38</v>
      </c>
      <c r="CG183" s="7">
        <f t="shared" si="180"/>
        <v>2.4800000000000004</v>
      </c>
      <c r="CH183">
        <v>1.33</v>
      </c>
      <c r="CI183" s="7">
        <f t="shared" si="181"/>
        <v>3.3999999999999986</v>
      </c>
      <c r="CJ183">
        <v>50</v>
      </c>
      <c r="CK183" s="3">
        <f t="shared" si="182"/>
        <v>3.125</v>
      </c>
      <c r="CL183" s="7">
        <f t="shared" si="183"/>
        <v>3.28125</v>
      </c>
      <c r="CM183">
        <v>0</v>
      </c>
      <c r="CN183" s="3">
        <f t="shared" si="184"/>
        <v>0</v>
      </c>
      <c r="CO183" s="7">
        <f t="shared" si="185"/>
        <v>0</v>
      </c>
    </row>
    <row r="184" spans="49:93" x14ac:dyDescent="0.25">
      <c r="AW184" t="s">
        <v>409</v>
      </c>
      <c r="AX184" s="7">
        <f t="shared" si="162"/>
        <v>19.8374765478424</v>
      </c>
      <c r="AY184">
        <v>15</v>
      </c>
      <c r="AZ184">
        <v>68</v>
      </c>
      <c r="BA184" s="3">
        <f t="shared" si="163"/>
        <v>68</v>
      </c>
      <c r="BB184" s="3">
        <f t="shared" si="164"/>
        <v>4.5333333333333332</v>
      </c>
      <c r="BC184" s="13">
        <f t="shared" si="165"/>
        <v>4.1066666666666665</v>
      </c>
      <c r="BD184" s="7">
        <f t="shared" si="166"/>
        <v>6.6291432145090674</v>
      </c>
      <c r="BE184">
        <v>4</v>
      </c>
      <c r="BF184" s="3">
        <f t="shared" si="167"/>
        <v>0.26666666666666666</v>
      </c>
      <c r="BG184" s="7">
        <f t="shared" si="168"/>
        <v>5.333333333333333</v>
      </c>
      <c r="BH184">
        <v>5.56</v>
      </c>
      <c r="BI184" s="7">
        <f t="shared" si="169"/>
        <v>1</v>
      </c>
      <c r="BJ184">
        <v>1.59</v>
      </c>
      <c r="BK184" s="7">
        <f t="shared" si="170"/>
        <v>1</v>
      </c>
      <c r="BL184">
        <v>62</v>
      </c>
      <c r="BM184" s="3">
        <f t="shared" si="171"/>
        <v>4.1333333333333337</v>
      </c>
      <c r="BN184" s="7">
        <f t="shared" si="172"/>
        <v>4.541666666666667</v>
      </c>
      <c r="BO184">
        <v>0</v>
      </c>
      <c r="BP184" s="3">
        <f>BO183/AY183</f>
        <v>0</v>
      </c>
      <c r="BQ184" s="7">
        <f>MAX(0,(MIN(10,(((BP185)/(0.5))*10))))</f>
        <v>1.3333333333333333</v>
      </c>
      <c r="BU184" t="s">
        <v>496</v>
      </c>
      <c r="BV184" s="7">
        <f t="shared" si="173"/>
        <v>16.815457317073168</v>
      </c>
      <c r="BW184">
        <v>24</v>
      </c>
      <c r="BX184">
        <v>76</v>
      </c>
      <c r="BY184" s="3">
        <f t="shared" si="174"/>
        <v>76</v>
      </c>
      <c r="BZ184" s="3">
        <f t="shared" si="175"/>
        <v>3.1666666666666665</v>
      </c>
      <c r="CA184" s="13">
        <f t="shared" si="176"/>
        <v>3.0333333333333332</v>
      </c>
      <c r="CB184" s="7">
        <f t="shared" si="177"/>
        <v>4.0650406504065035</v>
      </c>
      <c r="CC184">
        <v>4</v>
      </c>
      <c r="CD184" s="3">
        <f t="shared" si="178"/>
        <v>0.16666666666666666</v>
      </c>
      <c r="CE184" s="7">
        <f t="shared" si="179"/>
        <v>3.333333333333333</v>
      </c>
      <c r="CF184">
        <v>4.24</v>
      </c>
      <c r="CG184" s="7">
        <f t="shared" si="180"/>
        <v>3.0399999999999991</v>
      </c>
      <c r="CH184">
        <v>1.34</v>
      </c>
      <c r="CI184" s="7">
        <f t="shared" si="181"/>
        <v>3.1999999999999984</v>
      </c>
      <c r="CJ184">
        <v>73</v>
      </c>
      <c r="CK184" s="3">
        <f t="shared" si="182"/>
        <v>3.0416666666666665</v>
      </c>
      <c r="CL184" s="7">
        <f t="shared" si="183"/>
        <v>3.177083333333333</v>
      </c>
      <c r="CM184">
        <v>0</v>
      </c>
      <c r="CN184" s="3">
        <f t="shared" si="184"/>
        <v>0</v>
      </c>
      <c r="CO184" s="7">
        <f t="shared" si="185"/>
        <v>0</v>
      </c>
    </row>
    <row r="185" spans="49:93" x14ac:dyDescent="0.25">
      <c r="AW185" t="s">
        <v>751</v>
      </c>
      <c r="AX185" s="7">
        <f t="shared" si="162"/>
        <v>18.425000000000001</v>
      </c>
      <c r="AY185">
        <v>30</v>
      </c>
      <c r="AZ185">
        <v>44.1</v>
      </c>
      <c r="BA185" s="3">
        <f t="shared" si="163"/>
        <v>44.333333333333336</v>
      </c>
      <c r="BB185" s="3">
        <f t="shared" si="164"/>
        <v>1.4777777777777779</v>
      </c>
      <c r="BC185" s="13">
        <f t="shared" si="165"/>
        <v>1.0955555555555556</v>
      </c>
      <c r="BD185" s="7">
        <f t="shared" si="166"/>
        <v>1</v>
      </c>
      <c r="BE185">
        <v>3</v>
      </c>
      <c r="BF185" s="3">
        <f t="shared" si="167"/>
        <v>0.1</v>
      </c>
      <c r="BG185" s="7">
        <f t="shared" si="168"/>
        <v>2</v>
      </c>
      <c r="BH185">
        <v>3.45</v>
      </c>
      <c r="BI185" s="7">
        <f t="shared" si="169"/>
        <v>6.1999999999999993</v>
      </c>
      <c r="BJ185">
        <v>1.17</v>
      </c>
      <c r="BK185" s="7">
        <f t="shared" si="170"/>
        <v>6.6000000000000014</v>
      </c>
      <c r="BL185">
        <v>46</v>
      </c>
      <c r="BM185" s="3">
        <f t="shared" si="171"/>
        <v>1.5333333333333334</v>
      </c>
      <c r="BN185" s="7">
        <f t="shared" si="172"/>
        <v>1.2916666666666667</v>
      </c>
      <c r="BO185">
        <v>2</v>
      </c>
      <c r="BP185" s="3">
        <f t="shared" ref="BP185:BP190" si="186">BO185/AY185</f>
        <v>6.6666666666666666E-2</v>
      </c>
      <c r="BQ185" s="7">
        <f>MAX(0,(MIN(10,(((BP185)/(0.5))*10))))</f>
        <v>1.3333333333333333</v>
      </c>
      <c r="BU185" t="s">
        <v>475</v>
      </c>
      <c r="BV185" s="7">
        <f t="shared" si="173"/>
        <v>16.79273238956166</v>
      </c>
      <c r="BW185">
        <v>22</v>
      </c>
      <c r="BX185">
        <v>69</v>
      </c>
      <c r="BY185" s="3">
        <f t="shared" si="174"/>
        <v>69</v>
      </c>
      <c r="BZ185" s="3">
        <f t="shared" si="175"/>
        <v>3.1363636363636362</v>
      </c>
      <c r="CA185" s="13">
        <f t="shared" si="176"/>
        <v>3.0272727272727273</v>
      </c>
      <c r="CB185" s="7">
        <f t="shared" si="177"/>
        <v>4.0081869350162034</v>
      </c>
      <c r="CC185">
        <v>4</v>
      </c>
      <c r="CD185" s="3">
        <f t="shared" si="178"/>
        <v>0.18181818181818182</v>
      </c>
      <c r="CE185" s="7">
        <f t="shared" si="179"/>
        <v>3.6363636363636367</v>
      </c>
      <c r="CF185">
        <v>4.08</v>
      </c>
      <c r="CG185" s="7">
        <f t="shared" si="180"/>
        <v>3.6799999999999997</v>
      </c>
      <c r="CH185">
        <v>1.38</v>
      </c>
      <c r="CI185" s="7">
        <f t="shared" si="181"/>
        <v>2.4000000000000021</v>
      </c>
      <c r="CJ185">
        <v>65</v>
      </c>
      <c r="CK185" s="3">
        <f t="shared" si="182"/>
        <v>2.9545454545454546</v>
      </c>
      <c r="CL185" s="7">
        <f t="shared" si="183"/>
        <v>3.0681818181818183</v>
      </c>
      <c r="CM185">
        <v>0</v>
      </c>
      <c r="CN185" s="3">
        <f t="shared" si="184"/>
        <v>0</v>
      </c>
      <c r="CO185" s="7">
        <f t="shared" si="185"/>
        <v>0</v>
      </c>
    </row>
    <row r="186" spans="49:93" x14ac:dyDescent="0.25">
      <c r="AW186" t="s">
        <v>758</v>
      </c>
      <c r="AX186" s="7">
        <f t="shared" si="162"/>
        <v>18.29</v>
      </c>
      <c r="AY186">
        <v>32</v>
      </c>
      <c r="AZ186">
        <v>31.2</v>
      </c>
      <c r="BA186" s="3">
        <f t="shared" si="163"/>
        <v>31.666666666666664</v>
      </c>
      <c r="BB186" s="3">
        <f t="shared" si="164"/>
        <v>0.98958333333333326</v>
      </c>
      <c r="BC186" s="13">
        <f t="shared" si="165"/>
        <v>0.19791666666666666</v>
      </c>
      <c r="BD186" s="7">
        <f t="shared" si="166"/>
        <v>1</v>
      </c>
      <c r="BE186">
        <v>1</v>
      </c>
      <c r="BF186" s="3">
        <f t="shared" si="167"/>
        <v>3.125E-2</v>
      </c>
      <c r="BG186" s="7">
        <f t="shared" si="168"/>
        <v>0.625</v>
      </c>
      <c r="BH186">
        <v>3.69</v>
      </c>
      <c r="BI186" s="7">
        <f t="shared" si="169"/>
        <v>5.24</v>
      </c>
      <c r="BJ186">
        <v>1.01</v>
      </c>
      <c r="BK186" s="7">
        <f t="shared" si="170"/>
        <v>9.8000000000000007</v>
      </c>
      <c r="BL186">
        <v>26</v>
      </c>
      <c r="BM186" s="3">
        <f t="shared" si="171"/>
        <v>0.8125</v>
      </c>
      <c r="BN186" s="7">
        <f t="shared" si="172"/>
        <v>1</v>
      </c>
      <c r="BO186">
        <v>1</v>
      </c>
      <c r="BP186" s="3">
        <f t="shared" si="186"/>
        <v>3.125E-2</v>
      </c>
      <c r="BQ186" s="7">
        <f>MAX(0,(MIN(10,(((BP186)/(0.5))*10))))</f>
        <v>0.625</v>
      </c>
      <c r="BU186" t="s">
        <v>459</v>
      </c>
      <c r="BV186" s="7">
        <f t="shared" si="173"/>
        <v>16.633764688456601</v>
      </c>
      <c r="BW186">
        <v>19</v>
      </c>
      <c r="BX186">
        <v>80</v>
      </c>
      <c r="BY186" s="3">
        <f t="shared" si="174"/>
        <v>80</v>
      </c>
      <c r="BZ186" s="3">
        <f t="shared" si="175"/>
        <v>4.2105263157894735</v>
      </c>
      <c r="CA186" s="13">
        <f t="shared" si="176"/>
        <v>4.0421052631578949</v>
      </c>
      <c r="CB186" s="7">
        <f t="shared" si="177"/>
        <v>6.0235015305618633</v>
      </c>
      <c r="CC186">
        <v>4</v>
      </c>
      <c r="CD186" s="3">
        <f t="shared" si="178"/>
        <v>0.21052631578947367</v>
      </c>
      <c r="CE186" s="7">
        <f t="shared" si="179"/>
        <v>4.2105263157894735</v>
      </c>
      <c r="CF186">
        <v>4.58</v>
      </c>
      <c r="CG186" s="7">
        <f t="shared" si="180"/>
        <v>1.6799999999999997</v>
      </c>
      <c r="CH186">
        <v>1.44</v>
      </c>
      <c r="CI186" s="7">
        <f t="shared" si="181"/>
        <v>1.2000000000000011</v>
      </c>
      <c r="CJ186">
        <v>63</v>
      </c>
      <c r="CK186" s="3">
        <f t="shared" si="182"/>
        <v>3.3157894736842106</v>
      </c>
      <c r="CL186" s="7">
        <f t="shared" si="183"/>
        <v>3.5197368421052633</v>
      </c>
      <c r="CM186">
        <v>0</v>
      </c>
      <c r="CN186" s="3">
        <f t="shared" si="184"/>
        <v>0</v>
      </c>
      <c r="CO186" s="7">
        <f t="shared" si="185"/>
        <v>0</v>
      </c>
    </row>
    <row r="187" spans="49:93" x14ac:dyDescent="0.25">
      <c r="AW187" t="s">
        <v>369</v>
      </c>
      <c r="AX187" s="7">
        <f t="shared" si="162"/>
        <v>18.238620689655175</v>
      </c>
      <c r="AY187">
        <v>29</v>
      </c>
      <c r="AZ187">
        <v>34.200000000000003</v>
      </c>
      <c r="BA187" s="3">
        <f t="shared" si="163"/>
        <v>34.666666666666679</v>
      </c>
      <c r="BB187" s="3">
        <f t="shared" si="164"/>
        <v>1.195402298850575</v>
      </c>
      <c r="BC187" s="13">
        <f t="shared" si="165"/>
        <v>1.0390804597701151</v>
      </c>
      <c r="BD187" s="7">
        <f t="shared" si="166"/>
        <v>1</v>
      </c>
      <c r="BE187">
        <v>4</v>
      </c>
      <c r="BF187" s="3">
        <f t="shared" si="167"/>
        <v>0.13793103448275862</v>
      </c>
      <c r="BG187" s="7">
        <f t="shared" si="168"/>
        <v>2.7586206896551726</v>
      </c>
      <c r="BH187">
        <v>3.38</v>
      </c>
      <c r="BI187" s="7">
        <f t="shared" si="169"/>
        <v>6.48</v>
      </c>
      <c r="BJ187">
        <v>1.1499999999999999</v>
      </c>
      <c r="BK187" s="7">
        <f t="shared" si="170"/>
        <v>7.0000000000000018</v>
      </c>
      <c r="BL187">
        <v>36</v>
      </c>
      <c r="BM187" s="3">
        <f t="shared" si="171"/>
        <v>1.2413793103448276</v>
      </c>
      <c r="BN187" s="7">
        <f t="shared" si="172"/>
        <v>1</v>
      </c>
      <c r="BO187">
        <v>0</v>
      </c>
      <c r="BP187" s="3">
        <f t="shared" si="186"/>
        <v>0</v>
      </c>
      <c r="BQ187" s="7">
        <f>MAX(0,(MIN(10,(((BP187)/(0.5))*10))))</f>
        <v>0</v>
      </c>
      <c r="BU187" t="s">
        <v>500</v>
      </c>
      <c r="BV187" s="7">
        <f t="shared" si="173"/>
        <v>16.350719981238274</v>
      </c>
      <c r="BW187">
        <v>24</v>
      </c>
      <c r="BX187">
        <v>43</v>
      </c>
      <c r="BY187" s="3">
        <f t="shared" si="174"/>
        <v>43</v>
      </c>
      <c r="BZ187" s="3">
        <f t="shared" si="175"/>
        <v>1.7916666666666667</v>
      </c>
      <c r="CA187" s="13">
        <f t="shared" si="176"/>
        <v>1.1583333333333334</v>
      </c>
      <c r="CB187" s="7">
        <f t="shared" si="177"/>
        <v>1.4853033145716075</v>
      </c>
      <c r="CC187">
        <v>2</v>
      </c>
      <c r="CD187" s="3">
        <f t="shared" si="178"/>
        <v>8.3333333333333329E-2</v>
      </c>
      <c r="CE187" s="7">
        <f t="shared" si="179"/>
        <v>1.6666666666666665</v>
      </c>
      <c r="CF187">
        <v>3.73</v>
      </c>
      <c r="CG187" s="7">
        <f t="shared" si="180"/>
        <v>5.08</v>
      </c>
      <c r="CH187">
        <v>1.18</v>
      </c>
      <c r="CI187" s="7">
        <f t="shared" si="181"/>
        <v>6.4000000000000012</v>
      </c>
      <c r="CJ187">
        <v>45</v>
      </c>
      <c r="CK187" s="3">
        <f t="shared" si="182"/>
        <v>1.875</v>
      </c>
      <c r="CL187" s="7">
        <f t="shared" si="183"/>
        <v>1.71875</v>
      </c>
      <c r="CM187">
        <v>0</v>
      </c>
      <c r="CN187" s="3">
        <f t="shared" si="184"/>
        <v>0</v>
      </c>
      <c r="CO187" s="7">
        <f t="shared" si="185"/>
        <v>0</v>
      </c>
    </row>
    <row r="188" spans="49:93" x14ac:dyDescent="0.25">
      <c r="AW188" t="s">
        <v>496</v>
      </c>
      <c r="AX188" s="7">
        <f t="shared" si="162"/>
        <v>18.166245096367049</v>
      </c>
      <c r="AY188">
        <v>11</v>
      </c>
      <c r="AZ188">
        <v>44</v>
      </c>
      <c r="BA188" s="3">
        <f t="shared" si="163"/>
        <v>44</v>
      </c>
      <c r="BB188" s="3">
        <f t="shared" si="164"/>
        <v>4</v>
      </c>
      <c r="BC188" s="13">
        <f t="shared" si="165"/>
        <v>4</v>
      </c>
      <c r="BD188" s="7">
        <f t="shared" si="166"/>
        <v>5.6285178236397746</v>
      </c>
      <c r="BE188">
        <v>2</v>
      </c>
      <c r="BF188" s="3">
        <f t="shared" si="167"/>
        <v>0.18181818181818182</v>
      </c>
      <c r="BG188" s="7">
        <f t="shared" si="168"/>
        <v>3.6363636363636367</v>
      </c>
      <c r="BH188">
        <v>4.09</v>
      </c>
      <c r="BI188" s="7">
        <f t="shared" si="169"/>
        <v>3.6400000000000006</v>
      </c>
      <c r="BJ188">
        <v>1.45</v>
      </c>
      <c r="BK188" s="7">
        <f t="shared" si="170"/>
        <v>1.0000000000000009</v>
      </c>
      <c r="BL188">
        <v>43</v>
      </c>
      <c r="BM188" s="3">
        <f t="shared" si="171"/>
        <v>3.9090909090909092</v>
      </c>
      <c r="BN188" s="7">
        <f t="shared" si="172"/>
        <v>4.2613636363636367</v>
      </c>
      <c r="BO188">
        <v>0</v>
      </c>
      <c r="BP188" s="3">
        <f t="shared" si="186"/>
        <v>0</v>
      </c>
      <c r="BQ188" s="7">
        <f>MAX(0,(MIN(10,(((BP189)/(0.5))*10))))</f>
        <v>0</v>
      </c>
      <c r="BU188" t="s">
        <v>318</v>
      </c>
      <c r="BV188" s="7">
        <f t="shared" si="173"/>
        <v>16.350191073368222</v>
      </c>
      <c r="BW188">
        <v>19</v>
      </c>
      <c r="BX188">
        <v>69</v>
      </c>
      <c r="BY188" s="3">
        <f t="shared" si="174"/>
        <v>69</v>
      </c>
      <c r="BZ188" s="3">
        <f t="shared" si="175"/>
        <v>3.6315789473684212</v>
      </c>
      <c r="CA188" s="13">
        <f t="shared" si="176"/>
        <v>3.1263157894736842</v>
      </c>
      <c r="CB188" s="7">
        <f t="shared" si="177"/>
        <v>4.9372963365261189</v>
      </c>
      <c r="CC188">
        <v>4</v>
      </c>
      <c r="CD188" s="3">
        <f t="shared" si="178"/>
        <v>0.21052631578947367</v>
      </c>
      <c r="CE188" s="7">
        <f t="shared" si="179"/>
        <v>4.2105263157894735</v>
      </c>
      <c r="CF188">
        <v>4.68</v>
      </c>
      <c r="CG188" s="7">
        <f t="shared" si="180"/>
        <v>1.2800000000000011</v>
      </c>
      <c r="CH188">
        <v>1.37</v>
      </c>
      <c r="CI188" s="7">
        <f t="shared" si="181"/>
        <v>2.5999999999999979</v>
      </c>
      <c r="CJ188">
        <v>60</v>
      </c>
      <c r="CK188" s="3">
        <f t="shared" si="182"/>
        <v>3.1578947368421053</v>
      </c>
      <c r="CL188" s="7">
        <f t="shared" si="183"/>
        <v>3.3223684210526319</v>
      </c>
      <c r="CM188">
        <v>0</v>
      </c>
      <c r="CN188" s="3">
        <f t="shared" si="184"/>
        <v>0</v>
      </c>
      <c r="CO188" s="7">
        <f t="shared" si="185"/>
        <v>0</v>
      </c>
    </row>
    <row r="189" spans="49:93" x14ac:dyDescent="0.25">
      <c r="AW189" t="s">
        <v>393</v>
      </c>
      <c r="AX189" s="7">
        <f t="shared" si="162"/>
        <v>18.091428571428573</v>
      </c>
      <c r="AY189">
        <v>35</v>
      </c>
      <c r="AZ189">
        <v>32.1</v>
      </c>
      <c r="BA189" s="3">
        <f t="shared" si="163"/>
        <v>32.333333333333336</v>
      </c>
      <c r="BB189" s="3">
        <f t="shared" si="164"/>
        <v>0.92380952380952386</v>
      </c>
      <c r="BC189" s="13">
        <f t="shared" si="165"/>
        <v>0.18476190476190477</v>
      </c>
      <c r="BD189" s="7">
        <f t="shared" si="166"/>
        <v>1</v>
      </c>
      <c r="BE189">
        <v>1</v>
      </c>
      <c r="BF189" s="3">
        <f t="shared" si="167"/>
        <v>2.8571428571428571E-2</v>
      </c>
      <c r="BG189" s="7">
        <f t="shared" si="168"/>
        <v>0.5714285714285714</v>
      </c>
      <c r="BH189">
        <v>3.62</v>
      </c>
      <c r="BI189" s="7">
        <f t="shared" si="169"/>
        <v>5.52</v>
      </c>
      <c r="BJ189">
        <v>0.84</v>
      </c>
      <c r="BK189" s="7">
        <f t="shared" si="170"/>
        <v>10</v>
      </c>
      <c r="BL189">
        <v>34</v>
      </c>
      <c r="BM189" s="3">
        <f t="shared" si="171"/>
        <v>0.97142857142857142</v>
      </c>
      <c r="BN189" s="7">
        <f t="shared" si="172"/>
        <v>1</v>
      </c>
      <c r="BO189">
        <v>0</v>
      </c>
      <c r="BP189" s="3">
        <f t="shared" si="186"/>
        <v>0</v>
      </c>
      <c r="BQ189" s="7">
        <f>MAX(0,(MIN(10,(((BP189)/(0.5))*10))))</f>
        <v>0</v>
      </c>
      <c r="BU189" t="s">
        <v>689</v>
      </c>
      <c r="BV189" s="7">
        <f t="shared" si="173"/>
        <v>16.196183092373911</v>
      </c>
      <c r="BW189">
        <v>17</v>
      </c>
      <c r="BX189">
        <v>64</v>
      </c>
      <c r="BY189" s="3">
        <f t="shared" si="174"/>
        <v>64</v>
      </c>
      <c r="BZ189" s="3">
        <f t="shared" si="175"/>
        <v>3.7647058823529411</v>
      </c>
      <c r="CA189" s="13">
        <f t="shared" si="176"/>
        <v>3.1529411764705881</v>
      </c>
      <c r="CB189" s="7">
        <f t="shared" si="177"/>
        <v>5.1870654453150866</v>
      </c>
      <c r="CC189">
        <v>3</v>
      </c>
      <c r="CD189" s="3">
        <f t="shared" si="178"/>
        <v>0.17647058823529413</v>
      </c>
      <c r="CE189" s="7">
        <f t="shared" si="179"/>
        <v>3.5294117647058827</v>
      </c>
      <c r="CF189">
        <v>4.54</v>
      </c>
      <c r="CG189" s="7">
        <f t="shared" si="180"/>
        <v>1.8399999999999999</v>
      </c>
      <c r="CH189">
        <v>1.4</v>
      </c>
      <c r="CI189" s="7">
        <f t="shared" si="181"/>
        <v>2.0000000000000018</v>
      </c>
      <c r="CJ189">
        <v>58</v>
      </c>
      <c r="CK189" s="3">
        <f t="shared" si="182"/>
        <v>3.4117647058823528</v>
      </c>
      <c r="CL189" s="7">
        <f t="shared" si="183"/>
        <v>3.6397058823529411</v>
      </c>
      <c r="CM189">
        <v>0</v>
      </c>
      <c r="CN189" s="3">
        <f t="shared" si="184"/>
        <v>0</v>
      </c>
      <c r="CO189" s="7">
        <f t="shared" si="185"/>
        <v>0</v>
      </c>
    </row>
    <row r="190" spans="49:93" x14ac:dyDescent="0.25">
      <c r="AW190" t="s">
        <v>488</v>
      </c>
      <c r="AX190" s="7">
        <f t="shared" si="162"/>
        <v>17.805</v>
      </c>
      <c r="AY190">
        <v>32</v>
      </c>
      <c r="AZ190">
        <v>31</v>
      </c>
      <c r="BA190" s="3">
        <f t="shared" si="163"/>
        <v>31</v>
      </c>
      <c r="BB190" s="3">
        <f t="shared" si="164"/>
        <v>0.96875</v>
      </c>
      <c r="BC190" s="13">
        <f t="shared" si="165"/>
        <v>0.19375000000000001</v>
      </c>
      <c r="BD190" s="7">
        <f t="shared" si="166"/>
        <v>1</v>
      </c>
      <c r="BE190">
        <v>2</v>
      </c>
      <c r="BF190" s="3">
        <f t="shared" si="167"/>
        <v>6.25E-2</v>
      </c>
      <c r="BG190" s="7">
        <f t="shared" si="168"/>
        <v>1.25</v>
      </c>
      <c r="BH190">
        <v>3.48</v>
      </c>
      <c r="BI190" s="7">
        <f t="shared" si="169"/>
        <v>6.08</v>
      </c>
      <c r="BJ190">
        <v>1.42</v>
      </c>
      <c r="BK190" s="7">
        <f t="shared" si="170"/>
        <v>1.6000000000000014</v>
      </c>
      <c r="BL190">
        <v>27</v>
      </c>
      <c r="BM190" s="3">
        <f t="shared" si="171"/>
        <v>0.84375</v>
      </c>
      <c r="BN190" s="7">
        <f t="shared" si="172"/>
        <v>1</v>
      </c>
      <c r="BO190">
        <v>11</v>
      </c>
      <c r="BP190" s="3">
        <f t="shared" si="186"/>
        <v>0.34375</v>
      </c>
      <c r="BQ190" s="7">
        <f>MAX(0,(MIN(10,(((BP190)/(0.5))*10))))</f>
        <v>6.875</v>
      </c>
      <c r="BU190" t="s">
        <v>768</v>
      </c>
      <c r="BV190" s="7">
        <f t="shared" si="173"/>
        <v>16.146525060305549</v>
      </c>
      <c r="BW190">
        <v>14</v>
      </c>
      <c r="BX190">
        <v>45</v>
      </c>
      <c r="BY190" s="3">
        <f t="shared" si="174"/>
        <v>45</v>
      </c>
      <c r="BZ190" s="3">
        <f t="shared" si="175"/>
        <v>3.2142857142857144</v>
      </c>
      <c r="CA190" s="13">
        <f t="shared" si="176"/>
        <v>3.0428571428571427</v>
      </c>
      <c r="CB190" s="7">
        <f t="shared" si="177"/>
        <v>4.1543822031626911</v>
      </c>
      <c r="CC190">
        <v>3</v>
      </c>
      <c r="CD190" s="3">
        <f t="shared" si="178"/>
        <v>0.21428571428571427</v>
      </c>
      <c r="CE190" s="7">
        <f t="shared" si="179"/>
        <v>4.2857142857142856</v>
      </c>
      <c r="CF190">
        <v>4.41</v>
      </c>
      <c r="CG190" s="7">
        <f t="shared" si="180"/>
        <v>2.3599999999999994</v>
      </c>
      <c r="CH190">
        <v>1.38</v>
      </c>
      <c r="CI190" s="7">
        <f t="shared" si="181"/>
        <v>2.4000000000000021</v>
      </c>
      <c r="CJ190">
        <v>40</v>
      </c>
      <c r="CK190" s="3">
        <f t="shared" si="182"/>
        <v>2.8571428571428572</v>
      </c>
      <c r="CL190" s="7">
        <f t="shared" si="183"/>
        <v>2.9464285714285716</v>
      </c>
      <c r="CM190">
        <v>0</v>
      </c>
      <c r="CN190" s="3">
        <f t="shared" si="184"/>
        <v>0</v>
      </c>
      <c r="CO190" s="7">
        <f t="shared" si="185"/>
        <v>0</v>
      </c>
    </row>
    <row r="191" spans="49:93" x14ac:dyDescent="0.25">
      <c r="AW191" t="s">
        <v>365</v>
      </c>
      <c r="AX191" s="7">
        <f t="shared" si="162"/>
        <v>17.734182822597457</v>
      </c>
      <c r="AY191">
        <v>6</v>
      </c>
      <c r="AZ191">
        <v>31.2</v>
      </c>
      <c r="BA191" s="3">
        <f t="shared" si="163"/>
        <v>31.666666666666664</v>
      </c>
      <c r="BB191" s="3">
        <f t="shared" si="164"/>
        <v>5.2777777777777777</v>
      </c>
      <c r="BC191" s="13">
        <f t="shared" si="165"/>
        <v>5.0555555555555554</v>
      </c>
      <c r="BD191" s="7">
        <f t="shared" si="166"/>
        <v>8.0258494892641234</v>
      </c>
      <c r="BE191">
        <v>1</v>
      </c>
      <c r="BF191" s="3">
        <f t="shared" si="167"/>
        <v>0.16666666666666666</v>
      </c>
      <c r="BG191" s="7">
        <f t="shared" si="168"/>
        <v>3.333333333333333</v>
      </c>
      <c r="BH191">
        <v>6.82</v>
      </c>
      <c r="BI191" s="7">
        <f t="shared" si="169"/>
        <v>1</v>
      </c>
      <c r="BJ191">
        <v>1.48</v>
      </c>
      <c r="BK191" s="7">
        <f t="shared" si="170"/>
        <v>1</v>
      </c>
      <c r="BL191">
        <v>24</v>
      </c>
      <c r="BM191" s="3">
        <f t="shared" si="171"/>
        <v>4</v>
      </c>
      <c r="BN191" s="7">
        <f t="shared" si="172"/>
        <v>4.375</v>
      </c>
      <c r="BO191">
        <v>0</v>
      </c>
      <c r="BP191" s="3">
        <f>BO190/AY190</f>
        <v>0.34375</v>
      </c>
      <c r="BQ191" s="7">
        <f>MAX(0,(MIN(10,(((BP192)/(0.5))*10))))</f>
        <v>0</v>
      </c>
      <c r="BU191" t="s">
        <v>430</v>
      </c>
      <c r="BV191" s="7">
        <f t="shared" si="173"/>
        <v>16.031425891181989</v>
      </c>
      <c r="BW191">
        <v>18</v>
      </c>
      <c r="BX191">
        <v>74</v>
      </c>
      <c r="BY191" s="3">
        <f t="shared" si="174"/>
        <v>74</v>
      </c>
      <c r="BZ191" s="3">
        <f t="shared" si="175"/>
        <v>4.1111111111111107</v>
      </c>
      <c r="CA191" s="13">
        <f t="shared" si="176"/>
        <v>4.0222222222222221</v>
      </c>
      <c r="CB191" s="7">
        <f t="shared" si="177"/>
        <v>5.8369814467375436</v>
      </c>
      <c r="CC191">
        <v>4</v>
      </c>
      <c r="CD191" s="3">
        <f t="shared" si="178"/>
        <v>0.22222222222222221</v>
      </c>
      <c r="CE191" s="7">
        <f t="shared" si="179"/>
        <v>4.4444444444444446</v>
      </c>
      <c r="CF191">
        <v>5.0999999999999996</v>
      </c>
      <c r="CG191" s="7">
        <f t="shared" si="180"/>
        <v>1</v>
      </c>
      <c r="CH191">
        <v>1.47</v>
      </c>
      <c r="CI191" s="7">
        <f t="shared" si="181"/>
        <v>1</v>
      </c>
      <c r="CJ191">
        <v>63</v>
      </c>
      <c r="CK191" s="3">
        <f t="shared" si="182"/>
        <v>3.5</v>
      </c>
      <c r="CL191" s="7">
        <f t="shared" si="183"/>
        <v>3.75</v>
      </c>
      <c r="CM191">
        <v>0</v>
      </c>
      <c r="CN191" s="3">
        <f t="shared" si="184"/>
        <v>0</v>
      </c>
      <c r="CO191" s="7">
        <f t="shared" si="185"/>
        <v>0</v>
      </c>
    </row>
    <row r="192" spans="49:93" x14ac:dyDescent="0.25">
      <c r="AW192" t="s">
        <v>497</v>
      </c>
      <c r="AX192" s="7">
        <f t="shared" si="162"/>
        <v>17.708791208791208</v>
      </c>
      <c r="AY192">
        <v>14</v>
      </c>
      <c r="AZ192">
        <v>55</v>
      </c>
      <c r="BA192" s="3">
        <f t="shared" si="163"/>
        <v>55</v>
      </c>
      <c r="BB192" s="3">
        <f t="shared" si="164"/>
        <v>3.9285714285714284</v>
      </c>
      <c r="BC192" s="13">
        <f t="shared" si="165"/>
        <v>3.1857142857142855</v>
      </c>
      <c r="BD192" s="7">
        <f t="shared" si="166"/>
        <v>5.4945054945054936</v>
      </c>
      <c r="BE192">
        <v>1</v>
      </c>
      <c r="BF192" s="3">
        <f t="shared" si="167"/>
        <v>7.1428571428571425E-2</v>
      </c>
      <c r="BG192" s="7">
        <f t="shared" si="168"/>
        <v>1.4285714285714284</v>
      </c>
      <c r="BH192">
        <v>4.25</v>
      </c>
      <c r="BI192" s="7">
        <f t="shared" si="169"/>
        <v>3</v>
      </c>
      <c r="BJ192">
        <v>1.45</v>
      </c>
      <c r="BK192" s="7">
        <f t="shared" si="170"/>
        <v>1.0000000000000009</v>
      </c>
      <c r="BL192">
        <v>67</v>
      </c>
      <c r="BM192" s="3">
        <f t="shared" si="171"/>
        <v>4.7857142857142856</v>
      </c>
      <c r="BN192" s="7">
        <f t="shared" si="172"/>
        <v>5.3571428571428568</v>
      </c>
      <c r="BO192">
        <v>1</v>
      </c>
      <c r="BP192" s="3">
        <f>BO191/AY191</f>
        <v>0</v>
      </c>
      <c r="BQ192" s="7">
        <f>MAX(0,(MIN(10,(((BP193)/(0.5))*10))))</f>
        <v>1.4285714285714284</v>
      </c>
      <c r="BU192" t="s">
        <v>477</v>
      </c>
      <c r="BV192" s="7">
        <f t="shared" si="173"/>
        <v>15.962804878048782</v>
      </c>
      <c r="BW192">
        <v>18</v>
      </c>
      <c r="BX192">
        <v>44</v>
      </c>
      <c r="BY192" s="3">
        <f t="shared" si="174"/>
        <v>44</v>
      </c>
      <c r="BZ192" s="3">
        <f t="shared" si="175"/>
        <v>2.4444444444444446</v>
      </c>
      <c r="CA192" s="13">
        <f t="shared" si="176"/>
        <v>2.088888888888889</v>
      </c>
      <c r="CB192" s="7">
        <f t="shared" si="177"/>
        <v>2.7100271002710032</v>
      </c>
      <c r="CC192">
        <v>2</v>
      </c>
      <c r="CD192" s="3">
        <f t="shared" si="178"/>
        <v>0.1111111111111111</v>
      </c>
      <c r="CE192" s="7">
        <f t="shared" si="179"/>
        <v>2.2222222222222223</v>
      </c>
      <c r="CF192">
        <v>4.3</v>
      </c>
      <c r="CG192" s="7">
        <f t="shared" si="180"/>
        <v>2.8000000000000007</v>
      </c>
      <c r="CH192">
        <v>1.21</v>
      </c>
      <c r="CI192" s="7">
        <f t="shared" si="181"/>
        <v>5.8000000000000007</v>
      </c>
      <c r="CJ192">
        <v>44</v>
      </c>
      <c r="CK192" s="3">
        <f t="shared" si="182"/>
        <v>2.4444444444444446</v>
      </c>
      <c r="CL192" s="7">
        <f t="shared" si="183"/>
        <v>2.4305555555555558</v>
      </c>
      <c r="CM192">
        <v>0</v>
      </c>
      <c r="CN192" s="3">
        <f t="shared" si="184"/>
        <v>0</v>
      </c>
      <c r="CO192" s="7">
        <f t="shared" si="185"/>
        <v>0</v>
      </c>
    </row>
    <row r="193" spans="49:93" x14ac:dyDescent="0.25">
      <c r="AW193" t="s">
        <v>422</v>
      </c>
      <c r="AX193" s="7">
        <f t="shared" si="162"/>
        <v>17.698483427141966</v>
      </c>
      <c r="AY193">
        <v>9</v>
      </c>
      <c r="AZ193">
        <v>40</v>
      </c>
      <c r="BA193" s="3">
        <f t="shared" si="163"/>
        <v>40</v>
      </c>
      <c r="BB193" s="3">
        <f t="shared" si="164"/>
        <v>4.4444444444444446</v>
      </c>
      <c r="BC193" s="13">
        <f t="shared" si="165"/>
        <v>4.0888888888888886</v>
      </c>
      <c r="BD193" s="7">
        <f t="shared" si="166"/>
        <v>6.4623723160308533</v>
      </c>
      <c r="BE193">
        <v>2</v>
      </c>
      <c r="BF193" s="3">
        <f t="shared" si="167"/>
        <v>0.22222222222222221</v>
      </c>
      <c r="BG193" s="7">
        <f t="shared" si="168"/>
        <v>4.4444444444444446</v>
      </c>
      <c r="BH193">
        <v>7.2</v>
      </c>
      <c r="BI193" s="7">
        <f t="shared" si="169"/>
        <v>1</v>
      </c>
      <c r="BJ193">
        <v>1.6</v>
      </c>
      <c r="BK193" s="7">
        <f t="shared" si="170"/>
        <v>1</v>
      </c>
      <c r="BL193">
        <v>39</v>
      </c>
      <c r="BM193" s="3">
        <f t="shared" si="171"/>
        <v>4.333333333333333</v>
      </c>
      <c r="BN193" s="7">
        <f t="shared" si="172"/>
        <v>4.7916666666666661</v>
      </c>
      <c r="BO193">
        <v>0</v>
      </c>
      <c r="BP193" s="3">
        <f>BO192/AY192</f>
        <v>7.1428571428571425E-2</v>
      </c>
      <c r="BQ193" s="7">
        <f>MAX(0,(MIN(10,(((BP194)/(0.5))*10))))</f>
        <v>0</v>
      </c>
      <c r="BU193" t="s">
        <v>818</v>
      </c>
      <c r="BV193" s="7">
        <f t="shared" si="173"/>
        <v>15.877329971857412</v>
      </c>
      <c r="BW193">
        <v>16</v>
      </c>
      <c r="BX193">
        <v>35</v>
      </c>
      <c r="BY193" s="3">
        <f t="shared" si="174"/>
        <v>35</v>
      </c>
      <c r="BZ193" s="3">
        <f t="shared" si="175"/>
        <v>2.1875</v>
      </c>
      <c r="CA193" s="13">
        <f t="shared" si="176"/>
        <v>2.0375000000000001</v>
      </c>
      <c r="CB193" s="7">
        <f t="shared" si="177"/>
        <v>2.227954971857411</v>
      </c>
      <c r="CC193">
        <v>2</v>
      </c>
      <c r="CD193" s="3">
        <f t="shared" si="178"/>
        <v>0.125</v>
      </c>
      <c r="CE193" s="7">
        <f t="shared" si="179"/>
        <v>2.5</v>
      </c>
      <c r="CF193">
        <v>4.09</v>
      </c>
      <c r="CG193" s="7">
        <f t="shared" si="180"/>
        <v>3.6400000000000006</v>
      </c>
      <c r="CH193">
        <v>1.23</v>
      </c>
      <c r="CI193" s="7">
        <f t="shared" si="181"/>
        <v>5.4</v>
      </c>
      <c r="CJ193">
        <v>35</v>
      </c>
      <c r="CK193" s="3">
        <f t="shared" si="182"/>
        <v>2.1875</v>
      </c>
      <c r="CL193" s="7">
        <f t="shared" si="183"/>
        <v>2.109375</v>
      </c>
      <c r="CM193">
        <v>0</v>
      </c>
      <c r="CN193" s="3">
        <f t="shared" si="184"/>
        <v>0</v>
      </c>
      <c r="CO193" s="7">
        <f t="shared" si="185"/>
        <v>0</v>
      </c>
    </row>
    <row r="194" spans="49:93" x14ac:dyDescent="0.25">
      <c r="AW194" t="s">
        <v>478</v>
      </c>
      <c r="AX194" s="7">
        <f t="shared" si="162"/>
        <v>18.242959060951559</v>
      </c>
      <c r="AY194">
        <v>13</v>
      </c>
      <c r="AZ194">
        <v>54.1</v>
      </c>
      <c r="BA194" s="3">
        <f t="shared" si="163"/>
        <v>54.333333333333336</v>
      </c>
      <c r="BB194" s="3">
        <f t="shared" si="164"/>
        <v>4.1794871794871797</v>
      </c>
      <c r="BC194" s="13">
        <f t="shared" si="165"/>
        <v>4.0358974358974358</v>
      </c>
      <c r="BD194" s="7">
        <f t="shared" si="166"/>
        <v>5.9652667532592485</v>
      </c>
      <c r="BE194">
        <v>3</v>
      </c>
      <c r="BF194" s="3">
        <f t="shared" si="167"/>
        <v>0.23076923076923078</v>
      </c>
      <c r="BG194" s="7">
        <f t="shared" si="168"/>
        <v>4.6153846153846159</v>
      </c>
      <c r="BH194">
        <v>4.47</v>
      </c>
      <c r="BI194" s="7">
        <f t="shared" si="169"/>
        <v>2.120000000000001</v>
      </c>
      <c r="BJ194">
        <v>1.42</v>
      </c>
      <c r="BK194" s="7">
        <f t="shared" si="170"/>
        <v>1.6000000000000014</v>
      </c>
      <c r="BL194">
        <v>41</v>
      </c>
      <c r="BM194" s="3">
        <f t="shared" si="171"/>
        <v>3.1538461538461537</v>
      </c>
      <c r="BN194" s="7">
        <f t="shared" si="172"/>
        <v>3.3173076923076921</v>
      </c>
      <c r="BO194">
        <v>0</v>
      </c>
      <c r="BP194" s="3">
        <f>BO193/AY193</f>
        <v>0</v>
      </c>
      <c r="BQ194" s="7">
        <f>MAX(0,(MIN(10,(((BP195)/(0.5))*10))))</f>
        <v>0.625</v>
      </c>
      <c r="BU194" t="s">
        <v>356</v>
      </c>
      <c r="BV194" s="7">
        <f t="shared" si="173"/>
        <v>15.791641651031892</v>
      </c>
      <c r="BW194">
        <v>20</v>
      </c>
      <c r="BX194">
        <v>48</v>
      </c>
      <c r="BY194" s="3">
        <f t="shared" si="174"/>
        <v>48</v>
      </c>
      <c r="BZ194" s="3">
        <f t="shared" si="175"/>
        <v>2.4</v>
      </c>
      <c r="CA194" s="13">
        <f t="shared" si="176"/>
        <v>2.08</v>
      </c>
      <c r="CB194" s="7">
        <f t="shared" si="177"/>
        <v>2.6266416510318944</v>
      </c>
      <c r="CC194">
        <v>3</v>
      </c>
      <c r="CD194" s="3">
        <f t="shared" si="178"/>
        <v>0.15</v>
      </c>
      <c r="CE194" s="7">
        <f t="shared" si="179"/>
        <v>3</v>
      </c>
      <c r="CF194">
        <v>4.1900000000000004</v>
      </c>
      <c r="CG194" s="7">
        <f t="shared" si="180"/>
        <v>3.2399999999999984</v>
      </c>
      <c r="CH194">
        <v>1.26</v>
      </c>
      <c r="CI194" s="7">
        <f t="shared" si="181"/>
        <v>4.8</v>
      </c>
      <c r="CJ194">
        <v>44</v>
      </c>
      <c r="CK194" s="3">
        <f t="shared" si="182"/>
        <v>2.2000000000000002</v>
      </c>
      <c r="CL194" s="7">
        <f t="shared" si="183"/>
        <v>2.125</v>
      </c>
      <c r="CM194">
        <v>0</v>
      </c>
      <c r="CN194" s="3">
        <f t="shared" si="184"/>
        <v>0</v>
      </c>
      <c r="CO194" s="7">
        <f t="shared" si="185"/>
        <v>0</v>
      </c>
    </row>
    <row r="195" spans="49:93" x14ac:dyDescent="0.25">
      <c r="AW195" t="s">
        <v>762</v>
      </c>
      <c r="AX195" s="7">
        <f t="shared" ref="AX195:AX250" si="187">BD195+BG195+BI195+BK195+BN195+BQ195</f>
        <v>17.594999999999999</v>
      </c>
      <c r="AY195">
        <v>32</v>
      </c>
      <c r="AZ195">
        <v>35.1</v>
      </c>
      <c r="BA195" s="3">
        <f t="shared" ref="BA195:BA250" si="188">DOLLARDE(AZ195,3)</f>
        <v>35.333333333333336</v>
      </c>
      <c r="BB195" s="3">
        <f t="shared" ref="BB195:BB250" si="189">BA195/AY195</f>
        <v>1.1041666666666667</v>
      </c>
      <c r="BC195" s="13">
        <f t="shared" ref="BC195:BC250" si="190">DOLLARFR(BB195,2.9)</f>
        <v>1.0208333333333333</v>
      </c>
      <c r="BD195" s="7">
        <f t="shared" ref="BD195:BD250" si="191">MAX(1,(MIN(10,(((BB195-1)/(6.33-1))*10))))</f>
        <v>1</v>
      </c>
      <c r="BE195">
        <v>2</v>
      </c>
      <c r="BF195" s="3">
        <f t="shared" ref="BF195:BF250" si="192">BE195/AY195</f>
        <v>6.25E-2</v>
      </c>
      <c r="BG195" s="7">
        <f t="shared" ref="BG195:BG250" si="193">MAX(0,(MIN(10,(((BF195)/(0.5))*10))))</f>
        <v>1.25</v>
      </c>
      <c r="BH195">
        <v>3.82</v>
      </c>
      <c r="BI195" s="7">
        <f t="shared" ref="BI195:BI250" si="194">MAX(1,(MIN(10,(((BH195-5)/(2.5-5))*10))))</f>
        <v>4.7200000000000006</v>
      </c>
      <c r="BJ195">
        <v>1.05</v>
      </c>
      <c r="BK195" s="7">
        <f t="shared" ref="BK195:BK250" si="195">MAX(1,(MIN(10,(((BJ195-1.5)/(1-1.5))*10))))</f>
        <v>9</v>
      </c>
      <c r="BL195">
        <v>31</v>
      </c>
      <c r="BM195" s="3">
        <f t="shared" ref="BM195:BM250" si="196">BL195/AY195</f>
        <v>0.96875</v>
      </c>
      <c r="BN195" s="7">
        <f t="shared" ref="BN195:BN250" si="197">MAX(1,(MIN(10,(((BM195-0.5)/(8.5-0.5))*10))))</f>
        <v>1</v>
      </c>
      <c r="BO195">
        <v>1</v>
      </c>
      <c r="BP195" s="3">
        <f>BO195/AY195</f>
        <v>3.125E-2</v>
      </c>
      <c r="BQ195" s="7">
        <f>MAX(0,(MIN(10,(((BP195)/(0.5))*10))))</f>
        <v>0.625</v>
      </c>
      <c r="BU195" t="s">
        <v>703</v>
      </c>
      <c r="BV195" s="7">
        <f t="shared" ref="BV195:BV219" si="198">CB195+CE195+CG195+CI195+CL195+CO195</f>
        <v>15.662159943714823</v>
      </c>
      <c r="BW195">
        <v>16</v>
      </c>
      <c r="BX195">
        <v>54</v>
      </c>
      <c r="BY195" s="3">
        <f t="shared" ref="BY195:BY219" si="199">DOLLARDE(BX195,3)</f>
        <v>54</v>
      </c>
      <c r="BZ195" s="3">
        <f t="shared" ref="BZ195:BZ219" si="200">BY195/BW195</f>
        <v>3.375</v>
      </c>
      <c r="CA195" s="13">
        <f t="shared" ref="CA195:CA219" si="201">DOLLARFR(BZ195,2.9)</f>
        <v>3.0750000000000002</v>
      </c>
      <c r="CB195" s="7">
        <f t="shared" ref="CB195:CB219" si="202">MAX(1,(MIN(10,(((BZ195-1)/(6.33-1))*10))))</f>
        <v>4.455909943714822</v>
      </c>
      <c r="CC195">
        <v>3</v>
      </c>
      <c r="CD195" s="3">
        <f t="shared" ref="CD195:CD219" si="203">CC195/BW195</f>
        <v>0.1875</v>
      </c>
      <c r="CE195" s="7">
        <f t="shared" ref="CE195:CE219" si="204">MAX(0,(MIN(10,(((CD195)/(0.5))*10))))</f>
        <v>3.75</v>
      </c>
      <c r="CF195">
        <v>4.5999999999999996</v>
      </c>
      <c r="CG195" s="7">
        <f t="shared" ref="CG195:CG219" si="205">MAX(1,(MIN(10,(((CF195-5)/(2.5-5))*10))))</f>
        <v>1.6000000000000014</v>
      </c>
      <c r="CH195">
        <v>1.34</v>
      </c>
      <c r="CI195" s="7">
        <f t="shared" ref="CI195:CI219" si="206">MAX(1,(MIN(10,(((CH195-1.5)/(1-1.5))*10))))</f>
        <v>3.1999999999999984</v>
      </c>
      <c r="CJ195">
        <v>42</v>
      </c>
      <c r="CK195" s="3">
        <f t="shared" ref="CK195:CK219" si="207">CJ195/BW195</f>
        <v>2.625</v>
      </c>
      <c r="CL195" s="7">
        <f t="shared" ref="CL195:CL219" si="208">MAX(1,(MIN(10,(((CK195-0.5)/(8.5-0.5))*10))))</f>
        <v>2.65625</v>
      </c>
      <c r="CM195">
        <v>0</v>
      </c>
      <c r="CN195" s="3">
        <f t="shared" ref="CN195:CN219" si="209">CM195/BW195</f>
        <v>0</v>
      </c>
      <c r="CO195" s="7">
        <f t="shared" ref="CO195:CO219" si="210">MAX(0,(MIN(10,(((CN195)/(0.5))*10))))</f>
        <v>0</v>
      </c>
    </row>
    <row r="196" spans="49:93" x14ac:dyDescent="0.25">
      <c r="AW196" t="s">
        <v>377</v>
      </c>
      <c r="AX196" s="7">
        <f t="shared" si="187"/>
        <v>17.543726287262874</v>
      </c>
      <c r="AY196">
        <v>15</v>
      </c>
      <c r="AZ196">
        <v>62.2</v>
      </c>
      <c r="BA196" s="3">
        <f t="shared" si="188"/>
        <v>62.666666666666679</v>
      </c>
      <c r="BB196" s="3">
        <f t="shared" si="189"/>
        <v>4.1777777777777789</v>
      </c>
      <c r="BC196" s="13">
        <f t="shared" si="190"/>
        <v>4.0355555555555558</v>
      </c>
      <c r="BD196" s="7">
        <f t="shared" si="191"/>
        <v>5.9620596205962082</v>
      </c>
      <c r="BE196">
        <v>3</v>
      </c>
      <c r="BF196" s="3">
        <f t="shared" si="192"/>
        <v>0.2</v>
      </c>
      <c r="BG196" s="7">
        <f t="shared" si="193"/>
        <v>4</v>
      </c>
      <c r="BH196">
        <v>4.74</v>
      </c>
      <c r="BI196" s="7">
        <f t="shared" si="194"/>
        <v>1.0399999999999991</v>
      </c>
      <c r="BJ196">
        <v>1.52</v>
      </c>
      <c r="BK196" s="7">
        <f t="shared" si="195"/>
        <v>1</v>
      </c>
      <c r="BL196">
        <v>74</v>
      </c>
      <c r="BM196" s="3">
        <f t="shared" si="196"/>
        <v>4.9333333333333336</v>
      </c>
      <c r="BN196" s="7">
        <f t="shared" si="197"/>
        <v>5.541666666666667</v>
      </c>
      <c r="BO196">
        <v>0</v>
      </c>
      <c r="BP196" s="3">
        <f>BO195/AY195</f>
        <v>3.125E-2</v>
      </c>
      <c r="BQ196" s="7">
        <f>MAX(0,(MIN(10,(((BP197)/(0.5))*10))))</f>
        <v>0</v>
      </c>
      <c r="BU196" t="s">
        <v>487</v>
      </c>
      <c r="BV196" s="7">
        <f t="shared" si="198"/>
        <v>15.491428571428573</v>
      </c>
      <c r="BW196">
        <v>35</v>
      </c>
      <c r="BX196">
        <v>35</v>
      </c>
      <c r="BY196" s="3">
        <f t="shared" si="199"/>
        <v>35</v>
      </c>
      <c r="BZ196" s="3">
        <f t="shared" si="200"/>
        <v>1</v>
      </c>
      <c r="CA196" s="13">
        <f t="shared" si="201"/>
        <v>1</v>
      </c>
      <c r="CB196" s="7">
        <f t="shared" si="202"/>
        <v>1</v>
      </c>
      <c r="CC196">
        <v>2</v>
      </c>
      <c r="CD196" s="3">
        <f t="shared" si="203"/>
        <v>5.7142857142857141E-2</v>
      </c>
      <c r="CE196" s="7">
        <f t="shared" si="204"/>
        <v>1.1428571428571428</v>
      </c>
      <c r="CF196">
        <v>4.32</v>
      </c>
      <c r="CG196" s="7">
        <f t="shared" si="205"/>
        <v>2.7199999999999989</v>
      </c>
      <c r="CH196">
        <v>1.39</v>
      </c>
      <c r="CI196" s="7">
        <f t="shared" si="206"/>
        <v>2.200000000000002</v>
      </c>
      <c r="CJ196">
        <v>36</v>
      </c>
      <c r="CK196" s="3">
        <f t="shared" si="207"/>
        <v>1.0285714285714285</v>
      </c>
      <c r="CL196" s="7">
        <f t="shared" si="208"/>
        <v>1</v>
      </c>
      <c r="CM196">
        <v>13</v>
      </c>
      <c r="CN196" s="3">
        <f t="shared" si="209"/>
        <v>0.37142857142857144</v>
      </c>
      <c r="CO196" s="7">
        <f t="shared" si="210"/>
        <v>7.4285714285714288</v>
      </c>
    </row>
    <row r="197" spans="49:93" x14ac:dyDescent="0.25">
      <c r="AW197" t="s">
        <v>430</v>
      </c>
      <c r="AX197" s="7">
        <f t="shared" si="187"/>
        <v>18.830205993893966</v>
      </c>
      <c r="AY197">
        <v>14</v>
      </c>
      <c r="AZ197">
        <v>67.099999999999994</v>
      </c>
      <c r="BA197" s="3">
        <f t="shared" si="188"/>
        <v>67.333333333333314</v>
      </c>
      <c r="BB197" s="3">
        <f t="shared" si="189"/>
        <v>4.8095238095238084</v>
      </c>
      <c r="BC197" s="13">
        <f t="shared" si="190"/>
        <v>4.1619047619047613</v>
      </c>
      <c r="BD197" s="7">
        <f t="shared" si="191"/>
        <v>7.1473242204949505</v>
      </c>
      <c r="BE197">
        <v>3</v>
      </c>
      <c r="BF197" s="3">
        <f t="shared" si="192"/>
        <v>0.21428571428571427</v>
      </c>
      <c r="BG197" s="7">
        <f t="shared" si="193"/>
        <v>4.2857142857142856</v>
      </c>
      <c r="BH197">
        <v>6.55</v>
      </c>
      <c r="BI197" s="7">
        <f t="shared" si="194"/>
        <v>1</v>
      </c>
      <c r="BJ197">
        <v>1.49</v>
      </c>
      <c r="BK197" s="7">
        <f t="shared" si="195"/>
        <v>1</v>
      </c>
      <c r="BL197">
        <v>52</v>
      </c>
      <c r="BM197" s="3">
        <f t="shared" si="196"/>
        <v>3.7142857142857144</v>
      </c>
      <c r="BN197" s="7">
        <f t="shared" si="197"/>
        <v>4.0178571428571432</v>
      </c>
      <c r="BO197">
        <v>0</v>
      </c>
      <c r="BP197" s="3">
        <f>BO196/AY196</f>
        <v>0</v>
      </c>
      <c r="BQ197" s="7">
        <f>MAX(0,(MIN(10,(((BP198)/(0.5))*10))))</f>
        <v>1.3793103448275863</v>
      </c>
      <c r="BU197" t="s">
        <v>464</v>
      </c>
      <c r="BV197" s="7">
        <f t="shared" si="198"/>
        <v>15.178048780487806</v>
      </c>
      <c r="BW197">
        <v>20</v>
      </c>
      <c r="BX197">
        <v>72</v>
      </c>
      <c r="BY197" s="3">
        <f t="shared" si="199"/>
        <v>72</v>
      </c>
      <c r="BZ197" s="3">
        <f t="shared" si="200"/>
        <v>3.6</v>
      </c>
      <c r="CA197" s="13">
        <f t="shared" si="201"/>
        <v>3.12</v>
      </c>
      <c r="CB197" s="7">
        <f t="shared" si="202"/>
        <v>4.8780487804878048</v>
      </c>
      <c r="CC197">
        <v>4</v>
      </c>
      <c r="CD197" s="3">
        <f t="shared" si="203"/>
        <v>0.2</v>
      </c>
      <c r="CE197" s="7">
        <f t="shared" si="204"/>
        <v>4</v>
      </c>
      <c r="CF197">
        <v>4.79</v>
      </c>
      <c r="CG197" s="7">
        <f t="shared" si="205"/>
        <v>1</v>
      </c>
      <c r="CH197">
        <v>1.41</v>
      </c>
      <c r="CI197" s="7">
        <f t="shared" si="206"/>
        <v>1.8000000000000016</v>
      </c>
      <c r="CJ197">
        <v>66</v>
      </c>
      <c r="CK197" s="3">
        <f t="shared" si="207"/>
        <v>3.3</v>
      </c>
      <c r="CL197" s="7">
        <f t="shared" si="208"/>
        <v>3.5</v>
      </c>
      <c r="CM197">
        <v>0</v>
      </c>
      <c r="CN197" s="3">
        <f t="shared" si="209"/>
        <v>0</v>
      </c>
      <c r="CO197" s="7">
        <f t="shared" si="210"/>
        <v>0</v>
      </c>
    </row>
    <row r="198" spans="49:93" x14ac:dyDescent="0.25">
      <c r="AW198" t="s">
        <v>754</v>
      </c>
      <c r="AX198" s="7">
        <f t="shared" si="187"/>
        <v>17.42896551724138</v>
      </c>
      <c r="AY198">
        <v>29</v>
      </c>
      <c r="AZ198">
        <v>30.1</v>
      </c>
      <c r="BA198" s="3">
        <f t="shared" si="188"/>
        <v>30.333333333333339</v>
      </c>
      <c r="BB198" s="3">
        <f t="shared" si="189"/>
        <v>1.045977011494253</v>
      </c>
      <c r="BC198" s="13">
        <f t="shared" si="190"/>
        <v>1.0091954022988505</v>
      </c>
      <c r="BD198" s="7">
        <f t="shared" si="191"/>
        <v>1</v>
      </c>
      <c r="BE198">
        <v>1</v>
      </c>
      <c r="BF198" s="3">
        <f t="shared" si="192"/>
        <v>3.4482758620689655E-2</v>
      </c>
      <c r="BG198" s="7">
        <f t="shared" si="193"/>
        <v>0.68965517241379315</v>
      </c>
      <c r="BH198">
        <v>3.56</v>
      </c>
      <c r="BI198" s="7">
        <f t="shared" si="194"/>
        <v>5.76</v>
      </c>
      <c r="BJ198">
        <v>1.1200000000000001</v>
      </c>
      <c r="BK198" s="7">
        <f t="shared" si="195"/>
        <v>7.5999999999999979</v>
      </c>
      <c r="BL198">
        <v>30</v>
      </c>
      <c r="BM198" s="3">
        <f t="shared" si="196"/>
        <v>1.0344827586206897</v>
      </c>
      <c r="BN198" s="7">
        <f t="shared" si="197"/>
        <v>1</v>
      </c>
      <c r="BO198">
        <v>2</v>
      </c>
      <c r="BP198" s="3">
        <f>BO198/AY198</f>
        <v>6.8965517241379309E-2</v>
      </c>
      <c r="BQ198" s="7">
        <f>MAX(0,(MIN(10,(((BP198)/(0.5))*10))))</f>
        <v>1.3793103448275863</v>
      </c>
      <c r="BU198" t="s">
        <v>701</v>
      </c>
      <c r="BV198" s="7">
        <f t="shared" si="198"/>
        <v>14.910469764756815</v>
      </c>
      <c r="BW198">
        <v>13</v>
      </c>
      <c r="BX198">
        <v>31</v>
      </c>
      <c r="BY198" s="3">
        <f t="shared" si="199"/>
        <v>31</v>
      </c>
      <c r="BZ198" s="3">
        <f t="shared" si="200"/>
        <v>2.3846153846153846</v>
      </c>
      <c r="CA198" s="13">
        <f t="shared" si="201"/>
        <v>2.0769230769230771</v>
      </c>
      <c r="CB198" s="7">
        <f t="shared" si="202"/>
        <v>2.5977774570645114</v>
      </c>
      <c r="CC198">
        <v>2</v>
      </c>
      <c r="CD198" s="3">
        <f t="shared" si="203"/>
        <v>0.15384615384615385</v>
      </c>
      <c r="CE198" s="7">
        <f t="shared" si="204"/>
        <v>3.0769230769230771</v>
      </c>
      <c r="CF198">
        <v>4.28</v>
      </c>
      <c r="CG198" s="7">
        <f t="shared" si="205"/>
        <v>2.879999999999999</v>
      </c>
      <c r="CH198">
        <v>1.3</v>
      </c>
      <c r="CI198" s="7">
        <f t="shared" si="206"/>
        <v>3.9999999999999991</v>
      </c>
      <c r="CJ198">
        <v>31</v>
      </c>
      <c r="CK198" s="3">
        <f t="shared" si="207"/>
        <v>2.3846153846153846</v>
      </c>
      <c r="CL198" s="7">
        <f t="shared" si="208"/>
        <v>2.3557692307692308</v>
      </c>
      <c r="CM198">
        <v>0</v>
      </c>
      <c r="CN198" s="3">
        <f t="shared" si="209"/>
        <v>0</v>
      </c>
      <c r="CO198" s="7">
        <f t="shared" si="210"/>
        <v>0</v>
      </c>
    </row>
    <row r="199" spans="49:93" x14ac:dyDescent="0.25">
      <c r="AW199" t="s">
        <v>757</v>
      </c>
      <c r="AX199" s="7">
        <f t="shared" si="187"/>
        <v>17.278059501474132</v>
      </c>
      <c r="AY199">
        <v>14</v>
      </c>
      <c r="AZ199">
        <v>42</v>
      </c>
      <c r="BA199" s="3">
        <f t="shared" si="188"/>
        <v>42</v>
      </c>
      <c r="BB199" s="3">
        <f t="shared" si="189"/>
        <v>3</v>
      </c>
      <c r="BC199" s="13">
        <f t="shared" si="190"/>
        <v>3</v>
      </c>
      <c r="BD199" s="7">
        <f t="shared" si="191"/>
        <v>3.7523452157598496</v>
      </c>
      <c r="BE199">
        <v>1</v>
      </c>
      <c r="BF199" s="3">
        <f t="shared" si="192"/>
        <v>7.1428571428571425E-2</v>
      </c>
      <c r="BG199" s="7">
        <f t="shared" si="193"/>
        <v>1.4285714285714284</v>
      </c>
      <c r="BH199">
        <v>3.64</v>
      </c>
      <c r="BI199" s="7">
        <f t="shared" si="194"/>
        <v>5.4399999999999995</v>
      </c>
      <c r="BJ199">
        <v>1.31</v>
      </c>
      <c r="BK199" s="7">
        <f t="shared" si="195"/>
        <v>3.7999999999999989</v>
      </c>
      <c r="BL199">
        <v>39</v>
      </c>
      <c r="BM199" s="3">
        <f t="shared" si="196"/>
        <v>2.7857142857142856</v>
      </c>
      <c r="BN199" s="7">
        <f t="shared" si="197"/>
        <v>2.8571428571428568</v>
      </c>
      <c r="BO199">
        <v>0</v>
      </c>
      <c r="BP199" s="3">
        <f>BO199/AY199</f>
        <v>0</v>
      </c>
      <c r="BQ199" s="7">
        <f>MAX(0,(MIN(10,(((BP199)/(0.5))*10))))</f>
        <v>0</v>
      </c>
      <c r="BU199" t="s">
        <v>704</v>
      </c>
      <c r="BV199" s="7">
        <f t="shared" si="198"/>
        <v>14.464505941213256</v>
      </c>
      <c r="BW199">
        <v>15</v>
      </c>
      <c r="BX199">
        <v>30</v>
      </c>
      <c r="BY199" s="3">
        <f t="shared" si="199"/>
        <v>30</v>
      </c>
      <c r="BZ199" s="3">
        <f t="shared" si="200"/>
        <v>2</v>
      </c>
      <c r="CA199" s="13">
        <f t="shared" si="201"/>
        <v>2</v>
      </c>
      <c r="CB199" s="7">
        <f t="shared" si="202"/>
        <v>1.8761726078799248</v>
      </c>
      <c r="CC199">
        <v>2</v>
      </c>
      <c r="CD199" s="3">
        <f t="shared" si="203"/>
        <v>0.13333333333333333</v>
      </c>
      <c r="CE199" s="7">
        <f t="shared" si="204"/>
        <v>2.6666666666666665</v>
      </c>
      <c r="CF199">
        <v>4.08</v>
      </c>
      <c r="CG199" s="7">
        <f t="shared" si="205"/>
        <v>3.6799999999999997</v>
      </c>
      <c r="CH199">
        <v>1.29</v>
      </c>
      <c r="CI199" s="7">
        <f t="shared" si="206"/>
        <v>4.1999999999999993</v>
      </c>
      <c r="CJ199">
        <v>32</v>
      </c>
      <c r="CK199" s="3">
        <f t="shared" si="207"/>
        <v>2.1333333333333333</v>
      </c>
      <c r="CL199" s="7">
        <f t="shared" si="208"/>
        <v>2.0416666666666665</v>
      </c>
      <c r="CM199">
        <v>0</v>
      </c>
      <c r="CN199" s="3">
        <f t="shared" si="209"/>
        <v>0</v>
      </c>
      <c r="CO199" s="7">
        <f t="shared" si="210"/>
        <v>0</v>
      </c>
    </row>
    <row r="200" spans="49:93" x14ac:dyDescent="0.25">
      <c r="AW200" t="s">
        <v>479</v>
      </c>
      <c r="AX200" s="7">
        <f t="shared" si="187"/>
        <v>17.198342714196372</v>
      </c>
      <c r="AY200">
        <v>8</v>
      </c>
      <c r="AZ200">
        <v>39.1</v>
      </c>
      <c r="BA200" s="3">
        <f t="shared" si="188"/>
        <v>39.333333333333336</v>
      </c>
      <c r="BB200" s="3">
        <f t="shared" si="189"/>
        <v>4.916666666666667</v>
      </c>
      <c r="BC200" s="13">
        <f t="shared" si="190"/>
        <v>4.1833333333333336</v>
      </c>
      <c r="BD200" s="7">
        <f t="shared" si="191"/>
        <v>7.3483427141963729</v>
      </c>
      <c r="BE200">
        <v>1</v>
      </c>
      <c r="BF200" s="3">
        <f t="shared" si="192"/>
        <v>0.125</v>
      </c>
      <c r="BG200" s="7">
        <f t="shared" si="193"/>
        <v>2.5</v>
      </c>
      <c r="BH200">
        <v>5.72</v>
      </c>
      <c r="BI200" s="7">
        <f t="shared" si="194"/>
        <v>1</v>
      </c>
      <c r="BJ200">
        <v>1.37</v>
      </c>
      <c r="BK200" s="7">
        <f t="shared" si="195"/>
        <v>2.5999999999999979</v>
      </c>
      <c r="BL200">
        <v>28</v>
      </c>
      <c r="BM200" s="3">
        <f t="shared" si="196"/>
        <v>3.5</v>
      </c>
      <c r="BN200" s="7">
        <f t="shared" si="197"/>
        <v>3.75</v>
      </c>
      <c r="BO200">
        <v>0</v>
      </c>
      <c r="BP200" s="3">
        <f t="shared" ref="BP200:BP210" si="211">BO199/AY199</f>
        <v>0</v>
      </c>
      <c r="BQ200" s="7">
        <f t="shared" ref="BQ200:BQ210" si="212">MAX(0,(MIN(10,(((BP201)/(0.5))*10))))</f>
        <v>0</v>
      </c>
      <c r="BU200" t="s">
        <v>488</v>
      </c>
      <c r="BV200" s="7">
        <f t="shared" si="198"/>
        <v>14.34060606060606</v>
      </c>
      <c r="BW200">
        <v>33</v>
      </c>
      <c r="BX200">
        <v>33</v>
      </c>
      <c r="BY200" s="3">
        <f t="shared" si="199"/>
        <v>33</v>
      </c>
      <c r="BZ200" s="3">
        <f t="shared" si="200"/>
        <v>1</v>
      </c>
      <c r="CA200" s="13">
        <f t="shared" si="201"/>
        <v>1</v>
      </c>
      <c r="CB200" s="7">
        <f t="shared" si="202"/>
        <v>1</v>
      </c>
      <c r="CC200">
        <v>2</v>
      </c>
      <c r="CD200" s="3">
        <f t="shared" si="203"/>
        <v>6.0606060606060608E-2</v>
      </c>
      <c r="CE200" s="7">
        <f t="shared" si="204"/>
        <v>1.2121212121212122</v>
      </c>
      <c r="CF200">
        <v>4.18</v>
      </c>
      <c r="CG200" s="7">
        <f t="shared" si="205"/>
        <v>3.2800000000000011</v>
      </c>
      <c r="CH200">
        <v>1.35</v>
      </c>
      <c r="CI200" s="7">
        <f t="shared" si="206"/>
        <v>2.9999999999999982</v>
      </c>
      <c r="CJ200">
        <v>36</v>
      </c>
      <c r="CK200" s="3">
        <f t="shared" si="207"/>
        <v>1.0909090909090908</v>
      </c>
      <c r="CL200" s="7">
        <f t="shared" si="208"/>
        <v>1</v>
      </c>
      <c r="CM200">
        <v>8</v>
      </c>
      <c r="CN200" s="3">
        <f t="shared" si="209"/>
        <v>0.24242424242424243</v>
      </c>
      <c r="CO200" s="7">
        <f t="shared" si="210"/>
        <v>4.8484848484848486</v>
      </c>
    </row>
    <row r="201" spans="49:93" x14ac:dyDescent="0.25">
      <c r="AW201" t="s">
        <v>474</v>
      </c>
      <c r="AX201" s="7">
        <f t="shared" si="187"/>
        <v>17.151280629939166</v>
      </c>
      <c r="AY201">
        <v>11</v>
      </c>
      <c r="AZ201">
        <v>44.1</v>
      </c>
      <c r="BA201" s="3">
        <f t="shared" si="188"/>
        <v>44.333333333333336</v>
      </c>
      <c r="BB201" s="3">
        <f t="shared" si="189"/>
        <v>4.0303030303030303</v>
      </c>
      <c r="BC201" s="13">
        <f t="shared" si="190"/>
        <v>4.0060606060606059</v>
      </c>
      <c r="BD201" s="7">
        <f t="shared" si="191"/>
        <v>5.6853715390300756</v>
      </c>
      <c r="BE201">
        <v>3</v>
      </c>
      <c r="BF201" s="3">
        <f t="shared" si="192"/>
        <v>0.27272727272727271</v>
      </c>
      <c r="BG201" s="7">
        <f t="shared" si="193"/>
        <v>5.4545454545454541</v>
      </c>
      <c r="BH201">
        <v>5.68</v>
      </c>
      <c r="BI201" s="7">
        <f t="shared" si="194"/>
        <v>1</v>
      </c>
      <c r="BJ201">
        <v>1.4</v>
      </c>
      <c r="BK201" s="7">
        <f t="shared" si="195"/>
        <v>2.0000000000000018</v>
      </c>
      <c r="BL201">
        <v>32</v>
      </c>
      <c r="BM201" s="3">
        <f t="shared" si="196"/>
        <v>2.9090909090909092</v>
      </c>
      <c r="BN201" s="7">
        <f t="shared" si="197"/>
        <v>3.0113636363636367</v>
      </c>
      <c r="BO201">
        <v>0</v>
      </c>
      <c r="BP201" s="3">
        <f t="shared" si="211"/>
        <v>0</v>
      </c>
      <c r="BQ201" s="7">
        <f t="shared" si="212"/>
        <v>0</v>
      </c>
      <c r="BU201" t="s">
        <v>386</v>
      </c>
      <c r="BV201" s="7">
        <f t="shared" si="198"/>
        <v>14.263529411764708</v>
      </c>
      <c r="BW201">
        <v>34</v>
      </c>
      <c r="BX201">
        <v>34</v>
      </c>
      <c r="BY201" s="3">
        <f t="shared" si="199"/>
        <v>34</v>
      </c>
      <c r="BZ201" s="3">
        <f t="shared" si="200"/>
        <v>1</v>
      </c>
      <c r="CA201" s="13">
        <f t="shared" si="201"/>
        <v>1</v>
      </c>
      <c r="CB201" s="7">
        <f t="shared" si="202"/>
        <v>1</v>
      </c>
      <c r="CC201">
        <v>2</v>
      </c>
      <c r="CD201" s="3">
        <f t="shared" si="203"/>
        <v>5.8823529411764705E-2</v>
      </c>
      <c r="CE201" s="7">
        <f t="shared" si="204"/>
        <v>1.1764705882352942</v>
      </c>
      <c r="CF201">
        <v>4.3899999999999997</v>
      </c>
      <c r="CG201" s="7">
        <f t="shared" si="205"/>
        <v>2.4400000000000013</v>
      </c>
      <c r="CH201">
        <v>1.45</v>
      </c>
      <c r="CI201" s="7">
        <f t="shared" si="206"/>
        <v>1.0000000000000009</v>
      </c>
      <c r="CJ201">
        <v>24</v>
      </c>
      <c r="CK201" s="3">
        <f t="shared" si="207"/>
        <v>0.70588235294117652</v>
      </c>
      <c r="CL201" s="7">
        <f t="shared" si="208"/>
        <v>1</v>
      </c>
      <c r="CM201">
        <v>13</v>
      </c>
      <c r="CN201" s="3">
        <f t="shared" si="209"/>
        <v>0.38235294117647056</v>
      </c>
      <c r="CO201" s="7">
        <f t="shared" si="210"/>
        <v>7.6470588235294112</v>
      </c>
    </row>
    <row r="202" spans="49:93" x14ac:dyDescent="0.25">
      <c r="AW202" t="s">
        <v>477</v>
      </c>
      <c r="AX202" s="7">
        <f t="shared" si="187"/>
        <v>16.863035135596114</v>
      </c>
      <c r="AY202">
        <v>11</v>
      </c>
      <c r="AZ202">
        <v>48</v>
      </c>
      <c r="BA202" s="3">
        <f t="shared" si="188"/>
        <v>48</v>
      </c>
      <c r="BB202" s="3">
        <f t="shared" si="189"/>
        <v>4.3636363636363633</v>
      </c>
      <c r="BC202" s="13">
        <f t="shared" si="190"/>
        <v>4.0727272727272723</v>
      </c>
      <c r="BD202" s="7">
        <f t="shared" si="191"/>
        <v>6.3107624083233835</v>
      </c>
      <c r="BE202">
        <v>2</v>
      </c>
      <c r="BF202" s="3">
        <f t="shared" si="192"/>
        <v>0.18181818181818182</v>
      </c>
      <c r="BG202" s="7">
        <f t="shared" si="193"/>
        <v>3.6363636363636367</v>
      </c>
      <c r="BH202">
        <v>6.75</v>
      </c>
      <c r="BI202" s="7">
        <f t="shared" si="194"/>
        <v>1</v>
      </c>
      <c r="BJ202">
        <v>1.44</v>
      </c>
      <c r="BK202" s="7">
        <f t="shared" si="195"/>
        <v>1.2000000000000011</v>
      </c>
      <c r="BL202">
        <v>47</v>
      </c>
      <c r="BM202" s="3">
        <f t="shared" si="196"/>
        <v>4.2727272727272725</v>
      </c>
      <c r="BN202" s="7">
        <f t="shared" si="197"/>
        <v>4.7159090909090908</v>
      </c>
      <c r="BO202">
        <v>0</v>
      </c>
      <c r="BP202" s="3">
        <f t="shared" si="211"/>
        <v>0</v>
      </c>
      <c r="BQ202" s="7">
        <f t="shared" si="212"/>
        <v>0</v>
      </c>
      <c r="BU202" t="s">
        <v>478</v>
      </c>
      <c r="BV202" s="7">
        <f t="shared" si="198"/>
        <v>14.066622889305819</v>
      </c>
      <c r="BW202">
        <v>20</v>
      </c>
      <c r="BX202">
        <v>69</v>
      </c>
      <c r="BY202" s="3">
        <f t="shared" si="199"/>
        <v>69</v>
      </c>
      <c r="BZ202" s="3">
        <f t="shared" si="200"/>
        <v>3.45</v>
      </c>
      <c r="CA202" s="13">
        <f t="shared" si="201"/>
        <v>3.09</v>
      </c>
      <c r="CB202" s="7">
        <f t="shared" si="202"/>
        <v>4.5966228893058165</v>
      </c>
      <c r="CC202">
        <v>4</v>
      </c>
      <c r="CD202" s="3">
        <f t="shared" si="203"/>
        <v>0.2</v>
      </c>
      <c r="CE202" s="7">
        <f t="shared" si="204"/>
        <v>4</v>
      </c>
      <c r="CF202">
        <v>4.72</v>
      </c>
      <c r="CG202" s="7">
        <f t="shared" si="205"/>
        <v>1.120000000000001</v>
      </c>
      <c r="CH202">
        <v>1.42</v>
      </c>
      <c r="CI202" s="7">
        <f t="shared" si="206"/>
        <v>1.6000000000000014</v>
      </c>
      <c r="CJ202">
        <v>54</v>
      </c>
      <c r="CK202" s="3">
        <f t="shared" si="207"/>
        <v>2.7</v>
      </c>
      <c r="CL202" s="7">
        <f t="shared" si="208"/>
        <v>2.75</v>
      </c>
      <c r="CM202">
        <v>0</v>
      </c>
      <c r="CN202" s="3">
        <f t="shared" si="209"/>
        <v>0</v>
      </c>
      <c r="CO202" s="7">
        <f t="shared" si="210"/>
        <v>0</v>
      </c>
    </row>
    <row r="203" spans="49:93" x14ac:dyDescent="0.25">
      <c r="AW203" t="s">
        <v>307</v>
      </c>
      <c r="AX203" s="7">
        <f t="shared" si="187"/>
        <v>16.770364290181362</v>
      </c>
      <c r="AY203">
        <v>8</v>
      </c>
      <c r="AZ203">
        <v>40.1</v>
      </c>
      <c r="BA203" s="3">
        <f t="shared" si="188"/>
        <v>40.333333333333336</v>
      </c>
      <c r="BB203" s="3">
        <f t="shared" si="189"/>
        <v>5.041666666666667</v>
      </c>
      <c r="BC203" s="13">
        <f t="shared" si="190"/>
        <v>5.0083333333333337</v>
      </c>
      <c r="BD203" s="7">
        <f t="shared" si="191"/>
        <v>7.5828642901813641</v>
      </c>
      <c r="BE203">
        <v>0</v>
      </c>
      <c r="BF203" s="3">
        <f t="shared" si="192"/>
        <v>0</v>
      </c>
      <c r="BG203" s="7">
        <f t="shared" si="193"/>
        <v>0</v>
      </c>
      <c r="BH203">
        <v>5.13</v>
      </c>
      <c r="BI203" s="7">
        <f t="shared" si="194"/>
        <v>1</v>
      </c>
      <c r="BJ203">
        <v>1.46</v>
      </c>
      <c r="BK203" s="7">
        <f t="shared" si="195"/>
        <v>1</v>
      </c>
      <c r="BL203">
        <v>50</v>
      </c>
      <c r="BM203" s="3">
        <f t="shared" si="196"/>
        <v>6.25</v>
      </c>
      <c r="BN203" s="7">
        <f t="shared" si="197"/>
        <v>7.1875</v>
      </c>
      <c r="BO203">
        <v>0</v>
      </c>
      <c r="BP203" s="3">
        <f t="shared" si="211"/>
        <v>0</v>
      </c>
      <c r="BQ203" s="7">
        <f t="shared" si="212"/>
        <v>0</v>
      </c>
      <c r="BU203" t="s">
        <v>695</v>
      </c>
      <c r="BV203" s="7">
        <f t="shared" si="198"/>
        <v>13.843998332291013</v>
      </c>
      <c r="BW203">
        <v>18</v>
      </c>
      <c r="BX203">
        <v>41</v>
      </c>
      <c r="BY203" s="3">
        <f t="shared" si="199"/>
        <v>41</v>
      </c>
      <c r="BZ203" s="3">
        <f t="shared" si="200"/>
        <v>2.2777777777777777</v>
      </c>
      <c r="CA203" s="13">
        <f t="shared" si="201"/>
        <v>2.0555555555555554</v>
      </c>
      <c r="CB203" s="7">
        <f t="shared" si="202"/>
        <v>2.3973316656243484</v>
      </c>
      <c r="CC203">
        <v>2</v>
      </c>
      <c r="CD203" s="3">
        <f t="shared" si="203"/>
        <v>0.1111111111111111</v>
      </c>
      <c r="CE203" s="7">
        <f t="shared" si="204"/>
        <v>2.2222222222222223</v>
      </c>
      <c r="CF203">
        <v>4.2300000000000004</v>
      </c>
      <c r="CG203" s="7">
        <f t="shared" si="205"/>
        <v>3.0799999999999983</v>
      </c>
      <c r="CH203">
        <v>1.29</v>
      </c>
      <c r="CI203" s="7">
        <f t="shared" si="206"/>
        <v>4.1999999999999993</v>
      </c>
      <c r="CJ203">
        <v>37</v>
      </c>
      <c r="CK203" s="3">
        <f t="shared" si="207"/>
        <v>2.0555555555555554</v>
      </c>
      <c r="CL203" s="7">
        <f t="shared" si="208"/>
        <v>1.9444444444444442</v>
      </c>
      <c r="CM203">
        <v>0</v>
      </c>
      <c r="CN203" s="3">
        <f t="shared" si="209"/>
        <v>0</v>
      </c>
      <c r="CO203" s="7">
        <f t="shared" si="210"/>
        <v>0</v>
      </c>
    </row>
    <row r="204" spans="49:93" x14ac:dyDescent="0.25">
      <c r="AW204" t="s">
        <v>511</v>
      </c>
      <c r="AX204" s="7">
        <f t="shared" si="187"/>
        <v>16.659848484848485</v>
      </c>
      <c r="AY204">
        <v>33</v>
      </c>
      <c r="AZ204">
        <v>30</v>
      </c>
      <c r="BA204" s="3">
        <f t="shared" si="188"/>
        <v>30</v>
      </c>
      <c r="BB204" s="3">
        <f t="shared" si="189"/>
        <v>0.90909090909090906</v>
      </c>
      <c r="BC204" s="13">
        <f t="shared" si="190"/>
        <v>0.18181818181818182</v>
      </c>
      <c r="BD204" s="7">
        <f t="shared" si="191"/>
        <v>1</v>
      </c>
      <c r="BE204">
        <v>3</v>
      </c>
      <c r="BF204" s="3">
        <f t="shared" si="192"/>
        <v>9.0909090909090912E-2</v>
      </c>
      <c r="BG204" s="7">
        <f t="shared" si="193"/>
        <v>1.8181818181818183</v>
      </c>
      <c r="BH204">
        <v>4.2</v>
      </c>
      <c r="BI204" s="7">
        <f t="shared" si="194"/>
        <v>3.1999999999999993</v>
      </c>
      <c r="BJ204">
        <v>1.27</v>
      </c>
      <c r="BK204" s="7">
        <f t="shared" si="195"/>
        <v>4.5999999999999996</v>
      </c>
      <c r="BL204">
        <v>48</v>
      </c>
      <c r="BM204" s="3">
        <f t="shared" si="196"/>
        <v>1.4545454545454546</v>
      </c>
      <c r="BN204" s="7">
        <f t="shared" si="197"/>
        <v>1.1931818181818183</v>
      </c>
      <c r="BO204">
        <v>8</v>
      </c>
      <c r="BP204" s="3">
        <f t="shared" si="211"/>
        <v>0</v>
      </c>
      <c r="BQ204" s="7">
        <f t="shared" si="212"/>
        <v>4.8484848484848486</v>
      </c>
      <c r="BU204" t="s">
        <v>710</v>
      </c>
      <c r="BV204" s="7">
        <f t="shared" si="198"/>
        <v>13.676641651031893</v>
      </c>
      <c r="BW204">
        <v>10</v>
      </c>
      <c r="BX204">
        <v>24</v>
      </c>
      <c r="BY204" s="3">
        <f t="shared" si="199"/>
        <v>24</v>
      </c>
      <c r="BZ204" s="3">
        <f t="shared" si="200"/>
        <v>2.4</v>
      </c>
      <c r="CA204" s="13">
        <f t="shared" si="201"/>
        <v>2.08</v>
      </c>
      <c r="CB204" s="7">
        <f t="shared" si="202"/>
        <v>2.6266416510318944</v>
      </c>
      <c r="CC204">
        <v>1</v>
      </c>
      <c r="CD204" s="3">
        <f t="shared" si="203"/>
        <v>0.1</v>
      </c>
      <c r="CE204" s="7">
        <f t="shared" si="204"/>
        <v>2</v>
      </c>
      <c r="CF204">
        <v>4.25</v>
      </c>
      <c r="CG204" s="7">
        <f t="shared" si="205"/>
        <v>3</v>
      </c>
      <c r="CH204">
        <v>1.31</v>
      </c>
      <c r="CI204" s="7">
        <f t="shared" si="206"/>
        <v>3.7999999999999989</v>
      </c>
      <c r="CJ204">
        <v>23</v>
      </c>
      <c r="CK204" s="3">
        <f t="shared" si="207"/>
        <v>2.2999999999999998</v>
      </c>
      <c r="CL204" s="7">
        <f t="shared" si="208"/>
        <v>2.25</v>
      </c>
      <c r="CM204">
        <v>0</v>
      </c>
      <c r="CN204" s="3">
        <f t="shared" si="209"/>
        <v>0</v>
      </c>
      <c r="CO204" s="7">
        <f t="shared" si="210"/>
        <v>0</v>
      </c>
    </row>
    <row r="205" spans="49:93" x14ac:dyDescent="0.25">
      <c r="AW205" t="s">
        <v>463</v>
      </c>
      <c r="AX205" s="7">
        <f t="shared" si="187"/>
        <v>16.620225381247895</v>
      </c>
      <c r="AY205">
        <v>13</v>
      </c>
      <c r="AZ205">
        <v>66.2</v>
      </c>
      <c r="BA205" s="3">
        <f t="shared" si="188"/>
        <v>66.666666666666671</v>
      </c>
      <c r="BB205" s="3">
        <f t="shared" si="189"/>
        <v>5.1282051282051286</v>
      </c>
      <c r="BC205" s="13">
        <f t="shared" si="190"/>
        <v>5.0256410256410255</v>
      </c>
      <c r="BD205" s="7">
        <f t="shared" si="191"/>
        <v>7.7452253812478951</v>
      </c>
      <c r="BE205">
        <v>2</v>
      </c>
      <c r="BF205" s="3">
        <f t="shared" si="192"/>
        <v>0.15384615384615385</v>
      </c>
      <c r="BG205" s="7">
        <f t="shared" si="193"/>
        <v>3.0769230769230771</v>
      </c>
      <c r="BH205">
        <v>5.94</v>
      </c>
      <c r="BI205" s="7">
        <f t="shared" si="194"/>
        <v>1</v>
      </c>
      <c r="BJ205">
        <v>1.47</v>
      </c>
      <c r="BK205" s="7">
        <f t="shared" si="195"/>
        <v>1</v>
      </c>
      <c r="BL205">
        <v>46</v>
      </c>
      <c r="BM205" s="3">
        <f t="shared" si="196"/>
        <v>3.5384615384615383</v>
      </c>
      <c r="BN205" s="7">
        <f t="shared" si="197"/>
        <v>3.7980769230769229</v>
      </c>
      <c r="BO205">
        <v>0</v>
      </c>
      <c r="BP205" s="3">
        <f t="shared" si="211"/>
        <v>0.24242424242424243</v>
      </c>
      <c r="BQ205" s="7">
        <f t="shared" si="212"/>
        <v>0</v>
      </c>
      <c r="BU205" t="s">
        <v>481</v>
      </c>
      <c r="BV205" s="7">
        <f t="shared" si="198"/>
        <v>13.57770267601461</v>
      </c>
      <c r="BW205">
        <v>19</v>
      </c>
      <c r="BX205">
        <v>50</v>
      </c>
      <c r="BY205" s="3">
        <f t="shared" si="199"/>
        <v>50</v>
      </c>
      <c r="BZ205" s="3">
        <f t="shared" si="200"/>
        <v>2.6315789473684212</v>
      </c>
      <c r="CA205" s="13">
        <f t="shared" si="201"/>
        <v>2.1263157894736842</v>
      </c>
      <c r="CB205" s="7">
        <f t="shared" si="202"/>
        <v>3.0611237286461934</v>
      </c>
      <c r="CC205">
        <v>3</v>
      </c>
      <c r="CD205" s="3">
        <f t="shared" si="203"/>
        <v>0.15789473684210525</v>
      </c>
      <c r="CE205" s="7">
        <f t="shared" si="204"/>
        <v>3.1578947368421053</v>
      </c>
      <c r="CF205">
        <v>4.6100000000000003</v>
      </c>
      <c r="CG205" s="7">
        <f t="shared" si="205"/>
        <v>1.5599999999999987</v>
      </c>
      <c r="CH205">
        <v>1.34</v>
      </c>
      <c r="CI205" s="7">
        <f t="shared" si="206"/>
        <v>3.1999999999999984</v>
      </c>
      <c r="CJ205">
        <v>49</v>
      </c>
      <c r="CK205" s="3">
        <f t="shared" si="207"/>
        <v>2.5789473684210527</v>
      </c>
      <c r="CL205" s="7">
        <f t="shared" si="208"/>
        <v>2.5986842105263159</v>
      </c>
      <c r="CM205">
        <v>0</v>
      </c>
      <c r="CN205" s="3">
        <f t="shared" si="209"/>
        <v>0</v>
      </c>
      <c r="CO205" s="7">
        <f t="shared" si="210"/>
        <v>0</v>
      </c>
    </row>
    <row r="206" spans="49:93" x14ac:dyDescent="0.25">
      <c r="AW206" t="s">
        <v>768</v>
      </c>
      <c r="AX206" s="7">
        <f t="shared" si="187"/>
        <v>16.610539399624763</v>
      </c>
      <c r="AY206">
        <v>8</v>
      </c>
      <c r="AZ206">
        <v>33</v>
      </c>
      <c r="BA206" s="3">
        <f t="shared" si="188"/>
        <v>33</v>
      </c>
      <c r="BB206" s="3">
        <f t="shared" si="189"/>
        <v>4.125</v>
      </c>
      <c r="BC206" s="13">
        <f t="shared" si="190"/>
        <v>4.0250000000000004</v>
      </c>
      <c r="BD206" s="7">
        <f t="shared" si="191"/>
        <v>5.8630393996247658</v>
      </c>
      <c r="BE206">
        <v>1</v>
      </c>
      <c r="BF206" s="3">
        <f t="shared" si="192"/>
        <v>0.125</v>
      </c>
      <c r="BG206" s="7">
        <f t="shared" si="193"/>
        <v>2.5</v>
      </c>
      <c r="BH206">
        <v>4.3600000000000003</v>
      </c>
      <c r="BI206" s="7">
        <f t="shared" si="194"/>
        <v>2.5599999999999987</v>
      </c>
      <c r="BJ206">
        <v>1.64</v>
      </c>
      <c r="BK206" s="7">
        <f t="shared" si="195"/>
        <v>1</v>
      </c>
      <c r="BL206">
        <v>34</v>
      </c>
      <c r="BM206" s="3">
        <f t="shared" si="196"/>
        <v>4.25</v>
      </c>
      <c r="BN206" s="7">
        <f t="shared" si="197"/>
        <v>4.6875</v>
      </c>
      <c r="BO206">
        <v>0</v>
      </c>
      <c r="BP206" s="3">
        <f t="shared" si="211"/>
        <v>0</v>
      </c>
      <c r="BQ206" s="7">
        <f t="shared" si="212"/>
        <v>0</v>
      </c>
      <c r="BU206" t="s">
        <v>713</v>
      </c>
      <c r="BV206" s="7">
        <f t="shared" si="198"/>
        <v>13.509406119209125</v>
      </c>
      <c r="BW206">
        <v>13</v>
      </c>
      <c r="BX206">
        <v>32</v>
      </c>
      <c r="BY206" s="3">
        <f t="shared" si="199"/>
        <v>32</v>
      </c>
      <c r="BZ206" s="3">
        <f t="shared" si="200"/>
        <v>2.4615384615384617</v>
      </c>
      <c r="CA206" s="13">
        <f t="shared" si="201"/>
        <v>2.0923076923076924</v>
      </c>
      <c r="CB206" s="7">
        <f t="shared" si="202"/>
        <v>2.7420984269014292</v>
      </c>
      <c r="CC206">
        <v>2</v>
      </c>
      <c r="CD206" s="3">
        <f t="shared" si="203"/>
        <v>0.15384615384615385</v>
      </c>
      <c r="CE206" s="7">
        <f t="shared" si="204"/>
        <v>3.0769230769230771</v>
      </c>
      <c r="CF206">
        <v>4.05</v>
      </c>
      <c r="CG206" s="7">
        <f t="shared" si="205"/>
        <v>3.8000000000000007</v>
      </c>
      <c r="CH206">
        <v>1.38</v>
      </c>
      <c r="CI206" s="7">
        <f t="shared" si="206"/>
        <v>2.4000000000000021</v>
      </c>
      <c r="CJ206">
        <v>22</v>
      </c>
      <c r="CK206" s="3">
        <f t="shared" si="207"/>
        <v>1.6923076923076923</v>
      </c>
      <c r="CL206" s="7">
        <f t="shared" si="208"/>
        <v>1.4903846153846154</v>
      </c>
      <c r="CM206">
        <v>0</v>
      </c>
      <c r="CN206" s="3">
        <f t="shared" si="209"/>
        <v>0</v>
      </c>
      <c r="CO206" s="7">
        <f t="shared" si="210"/>
        <v>0</v>
      </c>
    </row>
    <row r="207" spans="49:93" x14ac:dyDescent="0.25">
      <c r="AW207" t="s">
        <v>420</v>
      </c>
      <c r="AX207" s="7">
        <f t="shared" si="187"/>
        <v>16.200328330206379</v>
      </c>
      <c r="AY207">
        <v>12</v>
      </c>
      <c r="AZ207">
        <v>58</v>
      </c>
      <c r="BA207" s="3">
        <f t="shared" si="188"/>
        <v>58</v>
      </c>
      <c r="BB207" s="3">
        <f t="shared" si="189"/>
        <v>4.833333333333333</v>
      </c>
      <c r="BC207" s="13">
        <f t="shared" si="190"/>
        <v>4.166666666666667</v>
      </c>
      <c r="BD207" s="7">
        <f t="shared" si="191"/>
        <v>7.1919949968730448</v>
      </c>
      <c r="BE207">
        <v>1</v>
      </c>
      <c r="BF207" s="3">
        <f t="shared" si="192"/>
        <v>8.3333333333333329E-2</v>
      </c>
      <c r="BG207" s="7">
        <f t="shared" si="193"/>
        <v>1.6666666666666665</v>
      </c>
      <c r="BH207">
        <v>5.43</v>
      </c>
      <c r="BI207" s="7">
        <f t="shared" si="194"/>
        <v>1</v>
      </c>
      <c r="BJ207">
        <v>1.36</v>
      </c>
      <c r="BK207" s="7">
        <f t="shared" si="195"/>
        <v>2.799999999999998</v>
      </c>
      <c r="BL207">
        <v>40</v>
      </c>
      <c r="BM207" s="3">
        <f t="shared" si="196"/>
        <v>3.3333333333333335</v>
      </c>
      <c r="BN207" s="7">
        <f t="shared" si="197"/>
        <v>3.541666666666667</v>
      </c>
      <c r="BO207">
        <v>0</v>
      </c>
      <c r="BP207" s="3">
        <f t="shared" si="211"/>
        <v>0</v>
      </c>
      <c r="BQ207" s="7">
        <f t="shared" si="212"/>
        <v>0</v>
      </c>
      <c r="BU207" t="s">
        <v>702</v>
      </c>
      <c r="BV207" s="7">
        <f t="shared" si="198"/>
        <v>13.369432884188978</v>
      </c>
      <c r="BW207">
        <v>11</v>
      </c>
      <c r="BX207">
        <v>27</v>
      </c>
      <c r="BY207" s="3">
        <f t="shared" si="199"/>
        <v>27</v>
      </c>
      <c r="BZ207" s="3">
        <f t="shared" si="200"/>
        <v>2.4545454545454546</v>
      </c>
      <c r="CA207" s="13">
        <f t="shared" si="201"/>
        <v>2.0909090909090908</v>
      </c>
      <c r="CB207" s="7">
        <f t="shared" si="202"/>
        <v>2.7289783387344362</v>
      </c>
      <c r="CC207">
        <v>1</v>
      </c>
      <c r="CD207" s="3">
        <f t="shared" si="203"/>
        <v>9.0909090909090912E-2</v>
      </c>
      <c r="CE207" s="7">
        <f t="shared" si="204"/>
        <v>1.8181818181818183</v>
      </c>
      <c r="CF207">
        <v>4.07</v>
      </c>
      <c r="CG207" s="7">
        <f t="shared" si="205"/>
        <v>3.7199999999999989</v>
      </c>
      <c r="CH207">
        <v>1.35</v>
      </c>
      <c r="CI207" s="7">
        <f t="shared" si="206"/>
        <v>2.9999999999999982</v>
      </c>
      <c r="CJ207">
        <v>24</v>
      </c>
      <c r="CK207" s="3">
        <f t="shared" si="207"/>
        <v>2.1818181818181817</v>
      </c>
      <c r="CL207" s="7">
        <f t="shared" si="208"/>
        <v>2.1022727272727271</v>
      </c>
      <c r="CM207">
        <v>0</v>
      </c>
      <c r="CN207" s="3">
        <f t="shared" si="209"/>
        <v>0</v>
      </c>
      <c r="CO207" s="7">
        <f t="shared" si="210"/>
        <v>0</v>
      </c>
    </row>
    <row r="208" spans="49:93" x14ac:dyDescent="0.25">
      <c r="AW208" t="s">
        <v>686</v>
      </c>
      <c r="AX208" s="7">
        <f t="shared" si="187"/>
        <v>16.042700966950498</v>
      </c>
      <c r="AY208">
        <v>13</v>
      </c>
      <c r="AZ208">
        <v>60</v>
      </c>
      <c r="BA208" s="3">
        <f t="shared" si="188"/>
        <v>60</v>
      </c>
      <c r="BB208" s="3">
        <f t="shared" si="189"/>
        <v>4.615384615384615</v>
      </c>
      <c r="BC208" s="13">
        <f t="shared" si="190"/>
        <v>4.1230769230769226</v>
      </c>
      <c r="BD208" s="7">
        <f t="shared" si="191"/>
        <v>6.7830855823351124</v>
      </c>
      <c r="BE208">
        <v>3</v>
      </c>
      <c r="BF208" s="3">
        <f t="shared" si="192"/>
        <v>0.23076923076923078</v>
      </c>
      <c r="BG208" s="7">
        <f t="shared" si="193"/>
        <v>4.6153846153846159</v>
      </c>
      <c r="BH208">
        <v>4.95</v>
      </c>
      <c r="BI208" s="7">
        <f t="shared" si="194"/>
        <v>1</v>
      </c>
      <c r="BJ208">
        <v>1.8</v>
      </c>
      <c r="BK208" s="7">
        <f t="shared" si="195"/>
        <v>1</v>
      </c>
      <c r="BL208">
        <v>34</v>
      </c>
      <c r="BM208" s="3">
        <f t="shared" si="196"/>
        <v>2.6153846153846154</v>
      </c>
      <c r="BN208" s="7">
        <f t="shared" si="197"/>
        <v>2.6442307692307692</v>
      </c>
      <c r="BO208">
        <v>0</v>
      </c>
      <c r="BP208" s="3">
        <f t="shared" si="211"/>
        <v>0</v>
      </c>
      <c r="BQ208" s="7">
        <f t="shared" si="212"/>
        <v>0</v>
      </c>
      <c r="BU208" t="s">
        <v>705</v>
      </c>
      <c r="BV208" s="7">
        <f t="shared" si="198"/>
        <v>13.148742470623089</v>
      </c>
      <c r="BW208">
        <v>19</v>
      </c>
      <c r="BX208">
        <v>37</v>
      </c>
      <c r="BY208" s="3">
        <f t="shared" si="199"/>
        <v>37</v>
      </c>
      <c r="BZ208" s="3">
        <f t="shared" si="200"/>
        <v>1.9473684210526316</v>
      </c>
      <c r="CA208" s="13">
        <f t="shared" si="201"/>
        <v>1.1894736842105262</v>
      </c>
      <c r="CB208" s="7">
        <f t="shared" si="202"/>
        <v>1.7774266811494028</v>
      </c>
      <c r="CC208">
        <v>2</v>
      </c>
      <c r="CD208" s="3">
        <f t="shared" si="203"/>
        <v>0.10526315789473684</v>
      </c>
      <c r="CE208" s="7">
        <f t="shared" si="204"/>
        <v>2.1052631578947367</v>
      </c>
      <c r="CF208">
        <v>4.2699999999999996</v>
      </c>
      <c r="CG208" s="7">
        <f t="shared" si="205"/>
        <v>2.9200000000000017</v>
      </c>
      <c r="CH208">
        <v>1.26</v>
      </c>
      <c r="CI208" s="7">
        <f t="shared" si="206"/>
        <v>4.8</v>
      </c>
      <c r="CJ208">
        <v>33</v>
      </c>
      <c r="CK208" s="3">
        <f t="shared" si="207"/>
        <v>1.736842105263158</v>
      </c>
      <c r="CL208" s="7">
        <f t="shared" si="208"/>
        <v>1.5460526315789473</v>
      </c>
      <c r="CM208">
        <v>0</v>
      </c>
      <c r="CN208" s="3">
        <f t="shared" si="209"/>
        <v>0</v>
      </c>
      <c r="CO208" s="7">
        <f t="shared" si="210"/>
        <v>0</v>
      </c>
    </row>
    <row r="209" spans="49:93" x14ac:dyDescent="0.25">
      <c r="AW209" t="s">
        <v>779</v>
      </c>
      <c r="AX209" s="7">
        <f t="shared" si="187"/>
        <v>15.963023764853032</v>
      </c>
      <c r="AY209">
        <v>9</v>
      </c>
      <c r="AZ209">
        <v>45</v>
      </c>
      <c r="BA209" s="3">
        <f t="shared" si="188"/>
        <v>45</v>
      </c>
      <c r="BB209" s="3">
        <f t="shared" si="189"/>
        <v>5</v>
      </c>
      <c r="BC209" s="13">
        <f t="shared" si="190"/>
        <v>5</v>
      </c>
      <c r="BD209" s="7">
        <f t="shared" si="191"/>
        <v>7.5046904315196992</v>
      </c>
      <c r="BE209">
        <v>1</v>
      </c>
      <c r="BF209" s="3">
        <f t="shared" si="192"/>
        <v>0.1111111111111111</v>
      </c>
      <c r="BG209" s="7">
        <f t="shared" si="193"/>
        <v>2.2222222222222223</v>
      </c>
      <c r="BH209">
        <v>5.2</v>
      </c>
      <c r="BI209" s="7">
        <f t="shared" si="194"/>
        <v>1</v>
      </c>
      <c r="BJ209">
        <v>1.51</v>
      </c>
      <c r="BK209" s="7">
        <f t="shared" si="195"/>
        <v>1</v>
      </c>
      <c r="BL209">
        <v>35</v>
      </c>
      <c r="BM209" s="3">
        <f t="shared" si="196"/>
        <v>3.8888888888888888</v>
      </c>
      <c r="BN209" s="7">
        <f t="shared" si="197"/>
        <v>4.2361111111111107</v>
      </c>
      <c r="BO209">
        <v>0</v>
      </c>
      <c r="BP209" s="3">
        <f t="shared" si="211"/>
        <v>0</v>
      </c>
      <c r="BQ209" s="7">
        <f t="shared" si="212"/>
        <v>0</v>
      </c>
      <c r="BU209" t="s">
        <v>707</v>
      </c>
      <c r="BV209" s="7">
        <f t="shared" si="198"/>
        <v>12.977707049048512</v>
      </c>
      <c r="BW209">
        <v>14</v>
      </c>
      <c r="BX209">
        <v>25</v>
      </c>
      <c r="BY209" s="3">
        <f t="shared" si="199"/>
        <v>25</v>
      </c>
      <c r="BZ209" s="3">
        <f t="shared" si="200"/>
        <v>1.7857142857142858</v>
      </c>
      <c r="CA209" s="13">
        <f t="shared" si="201"/>
        <v>1.1571428571428573</v>
      </c>
      <c r="CB209" s="7">
        <f t="shared" si="202"/>
        <v>1.4741356204770841</v>
      </c>
      <c r="CC209">
        <v>1</v>
      </c>
      <c r="CD209" s="3">
        <f t="shared" si="203"/>
        <v>7.1428571428571425E-2</v>
      </c>
      <c r="CE209" s="7">
        <f t="shared" si="204"/>
        <v>1.4285714285714284</v>
      </c>
      <c r="CF209">
        <v>3.85</v>
      </c>
      <c r="CG209" s="7">
        <f t="shared" si="205"/>
        <v>4.5999999999999996</v>
      </c>
      <c r="CH209">
        <v>1.32</v>
      </c>
      <c r="CI209" s="7">
        <f t="shared" si="206"/>
        <v>3.5999999999999988</v>
      </c>
      <c r="CJ209">
        <v>28</v>
      </c>
      <c r="CK209" s="3">
        <f t="shared" si="207"/>
        <v>2</v>
      </c>
      <c r="CL209" s="7">
        <f t="shared" si="208"/>
        <v>1.875</v>
      </c>
      <c r="CM209">
        <v>0</v>
      </c>
      <c r="CN209" s="3">
        <f t="shared" si="209"/>
        <v>0</v>
      </c>
      <c r="CO209" s="7">
        <f t="shared" si="210"/>
        <v>0</v>
      </c>
    </row>
    <row r="210" spans="49:93" x14ac:dyDescent="0.25">
      <c r="AW210" t="s">
        <v>503</v>
      </c>
      <c r="AX210" s="7">
        <f t="shared" si="187"/>
        <v>15.941760475297061</v>
      </c>
      <c r="AY210">
        <v>10</v>
      </c>
      <c r="AZ210">
        <v>46.1</v>
      </c>
      <c r="BA210" s="3">
        <f t="shared" si="188"/>
        <v>46.333333333333336</v>
      </c>
      <c r="BB210" s="3">
        <f t="shared" si="189"/>
        <v>4.6333333333333337</v>
      </c>
      <c r="BC210" s="13">
        <f t="shared" si="190"/>
        <v>4.1266666666666669</v>
      </c>
      <c r="BD210" s="7">
        <f t="shared" si="191"/>
        <v>6.8167604752970608</v>
      </c>
      <c r="BE210">
        <v>1</v>
      </c>
      <c r="BF210" s="3">
        <f t="shared" si="192"/>
        <v>0.1</v>
      </c>
      <c r="BG210" s="7">
        <f t="shared" si="193"/>
        <v>2</v>
      </c>
      <c r="BH210">
        <v>7.38</v>
      </c>
      <c r="BI210" s="7">
        <f t="shared" si="194"/>
        <v>1</v>
      </c>
      <c r="BJ210">
        <v>1.77</v>
      </c>
      <c r="BK210" s="7">
        <f t="shared" si="195"/>
        <v>1</v>
      </c>
      <c r="BL210">
        <v>46</v>
      </c>
      <c r="BM210" s="3">
        <f t="shared" si="196"/>
        <v>4.5999999999999996</v>
      </c>
      <c r="BN210" s="7">
        <f t="shared" si="197"/>
        <v>5.125</v>
      </c>
      <c r="BO210">
        <v>0</v>
      </c>
      <c r="BP210" s="3">
        <f t="shared" si="211"/>
        <v>0</v>
      </c>
      <c r="BQ210" s="7">
        <f t="shared" si="212"/>
        <v>0</v>
      </c>
      <c r="BU210" t="s">
        <v>463</v>
      </c>
      <c r="BV210" s="7">
        <f t="shared" si="198"/>
        <v>12.977381635581061</v>
      </c>
      <c r="BW210">
        <v>17</v>
      </c>
      <c r="BX210">
        <v>43</v>
      </c>
      <c r="BY210" s="3">
        <f t="shared" si="199"/>
        <v>43</v>
      </c>
      <c r="BZ210" s="3">
        <f t="shared" si="200"/>
        <v>2.5294117647058822</v>
      </c>
      <c r="CA210" s="13">
        <f t="shared" si="201"/>
        <v>2.1058823529411765</v>
      </c>
      <c r="CB210" s="7">
        <f t="shared" si="202"/>
        <v>2.8694404591104732</v>
      </c>
      <c r="CC210">
        <v>2</v>
      </c>
      <c r="CD210" s="3">
        <f t="shared" si="203"/>
        <v>0.11764705882352941</v>
      </c>
      <c r="CE210" s="7">
        <f t="shared" si="204"/>
        <v>2.3529411764705883</v>
      </c>
      <c r="CF210">
        <v>4.43</v>
      </c>
      <c r="CG210" s="7">
        <f t="shared" si="205"/>
        <v>2.2800000000000011</v>
      </c>
      <c r="CH210">
        <v>1.32</v>
      </c>
      <c r="CI210" s="7">
        <f t="shared" si="206"/>
        <v>3.5999999999999988</v>
      </c>
      <c r="CJ210">
        <v>34</v>
      </c>
      <c r="CK210" s="3">
        <f t="shared" si="207"/>
        <v>2</v>
      </c>
      <c r="CL210" s="7">
        <f t="shared" si="208"/>
        <v>1.875</v>
      </c>
      <c r="CM210">
        <v>0</v>
      </c>
      <c r="CN210" s="3">
        <f t="shared" si="209"/>
        <v>0</v>
      </c>
      <c r="CO210" s="7">
        <f t="shared" si="210"/>
        <v>0</v>
      </c>
    </row>
    <row r="211" spans="49:93" x14ac:dyDescent="0.25">
      <c r="AW211" t="s">
        <v>731</v>
      </c>
      <c r="AX211" s="7">
        <f t="shared" si="187"/>
        <v>15.904761904761907</v>
      </c>
      <c r="AY211">
        <v>21</v>
      </c>
      <c r="AZ211">
        <v>30.2</v>
      </c>
      <c r="BA211" s="3">
        <f t="shared" si="188"/>
        <v>30.666666666666664</v>
      </c>
      <c r="BB211" s="3">
        <f t="shared" si="189"/>
        <v>1.4603174603174602</v>
      </c>
      <c r="BC211" s="13">
        <f t="shared" si="190"/>
        <v>1.092063492063492</v>
      </c>
      <c r="BD211" s="7">
        <f t="shared" si="191"/>
        <v>1</v>
      </c>
      <c r="BE211">
        <v>2</v>
      </c>
      <c r="BF211" s="3">
        <f t="shared" si="192"/>
        <v>9.5238095238095233E-2</v>
      </c>
      <c r="BG211" s="7">
        <f t="shared" si="193"/>
        <v>1.9047619047619047</v>
      </c>
      <c r="BH211">
        <v>2.35</v>
      </c>
      <c r="BI211" s="7">
        <f t="shared" si="194"/>
        <v>10</v>
      </c>
      <c r="BJ211">
        <v>1.4</v>
      </c>
      <c r="BK211" s="7">
        <f t="shared" si="195"/>
        <v>2.0000000000000018</v>
      </c>
      <c r="BL211">
        <v>27</v>
      </c>
      <c r="BM211" s="3">
        <f t="shared" si="196"/>
        <v>1.2857142857142858</v>
      </c>
      <c r="BN211" s="7">
        <f t="shared" si="197"/>
        <v>1</v>
      </c>
      <c r="BO211">
        <v>0</v>
      </c>
      <c r="BP211" s="3">
        <f>BO211/AY211</f>
        <v>0</v>
      </c>
      <c r="BQ211" s="7">
        <f>MAX(0,(MIN(10,(((BP211)/(0.5))*10))))</f>
        <v>0</v>
      </c>
      <c r="BU211" t="s">
        <v>700</v>
      </c>
      <c r="BV211" s="7">
        <f t="shared" si="198"/>
        <v>12.915844277673544</v>
      </c>
      <c r="BW211">
        <v>25</v>
      </c>
      <c r="BX211">
        <v>43</v>
      </c>
      <c r="BY211" s="3">
        <f t="shared" si="199"/>
        <v>43</v>
      </c>
      <c r="BZ211" s="3">
        <f t="shared" si="200"/>
        <v>1.72</v>
      </c>
      <c r="CA211" s="13">
        <f t="shared" si="201"/>
        <v>1.1439999999999999</v>
      </c>
      <c r="CB211" s="7">
        <f t="shared" si="202"/>
        <v>1.3508442776735461</v>
      </c>
      <c r="CC211">
        <v>2</v>
      </c>
      <c r="CD211" s="3">
        <f t="shared" si="203"/>
        <v>0.08</v>
      </c>
      <c r="CE211" s="7">
        <f t="shared" si="204"/>
        <v>1.6</v>
      </c>
      <c r="CF211">
        <v>3.69</v>
      </c>
      <c r="CG211" s="7">
        <f t="shared" si="205"/>
        <v>5.24</v>
      </c>
      <c r="CH211">
        <v>1.35</v>
      </c>
      <c r="CI211" s="7">
        <f t="shared" si="206"/>
        <v>2.9999999999999982</v>
      </c>
      <c r="CJ211">
        <v>47</v>
      </c>
      <c r="CK211" s="3">
        <f t="shared" si="207"/>
        <v>1.88</v>
      </c>
      <c r="CL211" s="7">
        <f t="shared" si="208"/>
        <v>1.7249999999999999</v>
      </c>
      <c r="CM211">
        <v>0</v>
      </c>
      <c r="CN211" s="3">
        <f t="shared" si="209"/>
        <v>0</v>
      </c>
      <c r="CO211" s="7">
        <f t="shared" si="210"/>
        <v>0</v>
      </c>
    </row>
    <row r="212" spans="49:93" x14ac:dyDescent="0.25">
      <c r="AW212" t="s">
        <v>484</v>
      </c>
      <c r="AX212" s="7">
        <f t="shared" si="187"/>
        <v>15.837632895559725</v>
      </c>
      <c r="AY212">
        <v>15</v>
      </c>
      <c r="AZ212">
        <v>70</v>
      </c>
      <c r="BA212" s="3">
        <f t="shared" si="188"/>
        <v>70</v>
      </c>
      <c r="BB212" s="3">
        <f t="shared" si="189"/>
        <v>4.666666666666667</v>
      </c>
      <c r="BC212" s="13">
        <f t="shared" si="190"/>
        <v>4.1333333333333337</v>
      </c>
      <c r="BD212" s="7">
        <f t="shared" si="191"/>
        <v>6.8792995622263922</v>
      </c>
      <c r="BE212">
        <v>2</v>
      </c>
      <c r="BF212" s="3">
        <f t="shared" si="192"/>
        <v>0.13333333333333333</v>
      </c>
      <c r="BG212" s="7">
        <f t="shared" si="193"/>
        <v>2.6666666666666665</v>
      </c>
      <c r="BH212">
        <v>5.14</v>
      </c>
      <c r="BI212" s="7">
        <f t="shared" si="194"/>
        <v>1</v>
      </c>
      <c r="BJ212">
        <v>1.53</v>
      </c>
      <c r="BK212" s="7">
        <f t="shared" si="195"/>
        <v>1</v>
      </c>
      <c r="BL212">
        <v>59</v>
      </c>
      <c r="BM212" s="3">
        <f t="shared" si="196"/>
        <v>3.9333333333333331</v>
      </c>
      <c r="BN212" s="7">
        <f t="shared" si="197"/>
        <v>4.2916666666666661</v>
      </c>
      <c r="BO212">
        <v>0</v>
      </c>
      <c r="BP212" s="3">
        <f>BO211/AY211</f>
        <v>0</v>
      </c>
      <c r="BQ212" s="7">
        <f>MAX(0,(MIN(10,(((BP213)/(0.5))*10))))</f>
        <v>0</v>
      </c>
      <c r="BU212" t="s">
        <v>696</v>
      </c>
      <c r="BV212" s="7">
        <f t="shared" si="198"/>
        <v>12.731552172030597</v>
      </c>
      <c r="BW212">
        <v>13</v>
      </c>
      <c r="BX212">
        <v>43</v>
      </c>
      <c r="BY212" s="3">
        <f t="shared" si="199"/>
        <v>43</v>
      </c>
      <c r="BZ212" s="3">
        <f t="shared" si="200"/>
        <v>3.3076923076923075</v>
      </c>
      <c r="CA212" s="13">
        <f t="shared" si="201"/>
        <v>3.0615384615384613</v>
      </c>
      <c r="CB212" s="7">
        <f t="shared" si="202"/>
        <v>4.3296290951075189</v>
      </c>
      <c r="CC212">
        <v>2</v>
      </c>
      <c r="CD212" s="3">
        <f t="shared" si="203"/>
        <v>0.15384615384615385</v>
      </c>
      <c r="CE212" s="7">
        <f t="shared" si="204"/>
        <v>3.0769230769230771</v>
      </c>
      <c r="CF212">
        <v>5.16</v>
      </c>
      <c r="CG212" s="7">
        <f t="shared" si="205"/>
        <v>1</v>
      </c>
      <c r="CH212">
        <v>1.44</v>
      </c>
      <c r="CI212" s="7">
        <f t="shared" si="206"/>
        <v>1.2000000000000011</v>
      </c>
      <c r="CJ212">
        <v>39</v>
      </c>
      <c r="CK212" s="3">
        <f t="shared" si="207"/>
        <v>3</v>
      </c>
      <c r="CL212" s="7">
        <f t="shared" si="208"/>
        <v>3.125</v>
      </c>
      <c r="CM212">
        <v>0</v>
      </c>
      <c r="CN212" s="3">
        <f t="shared" si="209"/>
        <v>0</v>
      </c>
      <c r="CO212" s="7">
        <f t="shared" si="210"/>
        <v>0</v>
      </c>
    </row>
    <row r="213" spans="49:93" x14ac:dyDescent="0.25">
      <c r="AW213" t="s">
        <v>693</v>
      </c>
      <c r="AX213" s="7">
        <f t="shared" si="187"/>
        <v>15.441994996873046</v>
      </c>
      <c r="AY213">
        <v>10</v>
      </c>
      <c r="AZ213">
        <v>48.1</v>
      </c>
      <c r="BA213" s="3">
        <f t="shared" si="188"/>
        <v>48.333333333333336</v>
      </c>
      <c r="BB213" s="3">
        <f t="shared" si="189"/>
        <v>4.8333333333333339</v>
      </c>
      <c r="BC213" s="13">
        <f t="shared" si="190"/>
        <v>4.166666666666667</v>
      </c>
      <c r="BD213" s="7">
        <f t="shared" si="191"/>
        <v>7.1919949968730466</v>
      </c>
      <c r="BE213">
        <v>1</v>
      </c>
      <c r="BF213" s="3">
        <f t="shared" si="192"/>
        <v>0.1</v>
      </c>
      <c r="BG213" s="7">
        <f t="shared" si="193"/>
        <v>2</v>
      </c>
      <c r="BH213">
        <v>4.84</v>
      </c>
      <c r="BI213" s="7">
        <f t="shared" si="194"/>
        <v>1</v>
      </c>
      <c r="BJ213">
        <v>1.49</v>
      </c>
      <c r="BK213" s="7">
        <f t="shared" si="195"/>
        <v>1</v>
      </c>
      <c r="BL213">
        <v>39</v>
      </c>
      <c r="BM213" s="3">
        <f t="shared" si="196"/>
        <v>3.9</v>
      </c>
      <c r="BN213" s="7">
        <f t="shared" si="197"/>
        <v>4.25</v>
      </c>
      <c r="BO213">
        <v>0</v>
      </c>
      <c r="BP213" s="3">
        <f>BO212/AY212</f>
        <v>0</v>
      </c>
      <c r="BQ213" s="7">
        <f>MAX(0,(MIN(10,(((BP214)/(0.5))*10))))</f>
        <v>0</v>
      </c>
      <c r="BU213" t="s">
        <v>691</v>
      </c>
      <c r="BV213" s="7">
        <f t="shared" si="198"/>
        <v>12.599586520421418</v>
      </c>
      <c r="BW213">
        <v>26</v>
      </c>
      <c r="BX213">
        <v>68</v>
      </c>
      <c r="BY213" s="3">
        <f t="shared" si="199"/>
        <v>68</v>
      </c>
      <c r="BZ213" s="3">
        <f t="shared" si="200"/>
        <v>2.6153846153846154</v>
      </c>
      <c r="CA213" s="13">
        <f t="shared" si="201"/>
        <v>2.1230769230769231</v>
      </c>
      <c r="CB213" s="7">
        <f t="shared" si="202"/>
        <v>3.0307403665752637</v>
      </c>
      <c r="CC213">
        <v>4</v>
      </c>
      <c r="CD213" s="3">
        <f t="shared" si="203"/>
        <v>0.15384615384615385</v>
      </c>
      <c r="CE213" s="7">
        <f t="shared" si="204"/>
        <v>3.0769230769230771</v>
      </c>
      <c r="CF213">
        <v>4.54</v>
      </c>
      <c r="CG213" s="7">
        <f t="shared" si="205"/>
        <v>1.8399999999999999</v>
      </c>
      <c r="CH213">
        <v>1.39</v>
      </c>
      <c r="CI213" s="7">
        <f t="shared" si="206"/>
        <v>2.200000000000002</v>
      </c>
      <c r="CJ213">
        <v>64</v>
      </c>
      <c r="CK213" s="3">
        <f t="shared" si="207"/>
        <v>2.4615384615384617</v>
      </c>
      <c r="CL213" s="7">
        <f t="shared" si="208"/>
        <v>2.4519230769230771</v>
      </c>
      <c r="CM213">
        <v>0</v>
      </c>
      <c r="CN213" s="3">
        <f t="shared" si="209"/>
        <v>0</v>
      </c>
      <c r="CO213" s="7">
        <f t="shared" si="210"/>
        <v>0</v>
      </c>
    </row>
    <row r="214" spans="49:93" x14ac:dyDescent="0.25">
      <c r="AW214" t="s">
        <v>347</v>
      </c>
      <c r="AX214" s="7">
        <f t="shared" si="187"/>
        <v>17.085631960631961</v>
      </c>
      <c r="AY214">
        <v>9</v>
      </c>
      <c r="AZ214">
        <v>36.1</v>
      </c>
      <c r="BA214" s="3">
        <f t="shared" si="188"/>
        <v>36.333333333333336</v>
      </c>
      <c r="BB214" s="3">
        <f t="shared" si="189"/>
        <v>4.0370370370370372</v>
      </c>
      <c r="BC214" s="13">
        <f t="shared" si="190"/>
        <v>4.0074074074074071</v>
      </c>
      <c r="BD214" s="7">
        <f t="shared" si="191"/>
        <v>5.6980056980056979</v>
      </c>
      <c r="BE214">
        <v>2</v>
      </c>
      <c r="BF214" s="3">
        <f t="shared" si="192"/>
        <v>0.22222222222222221</v>
      </c>
      <c r="BG214" s="7">
        <f t="shared" si="193"/>
        <v>4.4444444444444446</v>
      </c>
      <c r="BH214">
        <v>7.93</v>
      </c>
      <c r="BI214" s="7">
        <f t="shared" si="194"/>
        <v>1</v>
      </c>
      <c r="BJ214">
        <v>2.15</v>
      </c>
      <c r="BK214" s="7">
        <f t="shared" si="195"/>
        <v>1</v>
      </c>
      <c r="BL214">
        <v>27</v>
      </c>
      <c r="BM214" s="3">
        <f t="shared" si="196"/>
        <v>3</v>
      </c>
      <c r="BN214" s="7">
        <f t="shared" si="197"/>
        <v>3.125</v>
      </c>
      <c r="BO214">
        <v>0</v>
      </c>
      <c r="BP214" s="3">
        <f>BO213/AY213</f>
        <v>0</v>
      </c>
      <c r="BQ214" s="7">
        <f>MAX(0,(MIN(10,(((BP215)/(0.5))*10))))</f>
        <v>1.8181818181818183</v>
      </c>
      <c r="BU214" t="s">
        <v>698</v>
      </c>
      <c r="BV214" s="7">
        <f t="shared" si="198"/>
        <v>12.215582655826562</v>
      </c>
      <c r="BW214">
        <v>18</v>
      </c>
      <c r="BX214">
        <v>44</v>
      </c>
      <c r="BY214" s="3">
        <f t="shared" si="199"/>
        <v>44</v>
      </c>
      <c r="BZ214" s="3">
        <f t="shared" si="200"/>
        <v>2.4444444444444446</v>
      </c>
      <c r="CA214" s="13">
        <f t="shared" si="201"/>
        <v>2.088888888888889</v>
      </c>
      <c r="CB214" s="7">
        <f t="shared" si="202"/>
        <v>2.7100271002710032</v>
      </c>
      <c r="CC214">
        <v>2</v>
      </c>
      <c r="CD214" s="3">
        <f t="shared" si="203"/>
        <v>0.1111111111111111</v>
      </c>
      <c r="CE214" s="7">
        <f t="shared" si="204"/>
        <v>2.2222222222222223</v>
      </c>
      <c r="CF214">
        <v>4.3</v>
      </c>
      <c r="CG214" s="7">
        <f t="shared" si="205"/>
        <v>2.8000000000000007</v>
      </c>
      <c r="CH214">
        <v>1.38</v>
      </c>
      <c r="CI214" s="7">
        <f t="shared" si="206"/>
        <v>2.4000000000000021</v>
      </c>
      <c r="CJ214">
        <v>39</v>
      </c>
      <c r="CK214" s="3">
        <f t="shared" si="207"/>
        <v>2.1666666666666665</v>
      </c>
      <c r="CL214" s="7">
        <f t="shared" si="208"/>
        <v>2.083333333333333</v>
      </c>
      <c r="CM214">
        <v>0</v>
      </c>
      <c r="CN214" s="3">
        <f t="shared" si="209"/>
        <v>0</v>
      </c>
      <c r="CO214" s="7">
        <f t="shared" si="210"/>
        <v>0</v>
      </c>
    </row>
    <row r="215" spans="49:93" x14ac:dyDescent="0.25">
      <c r="AW215" t="s">
        <v>245</v>
      </c>
      <c r="AX215" s="7">
        <f t="shared" si="187"/>
        <v>15.218181818181819</v>
      </c>
      <c r="AY215">
        <v>33</v>
      </c>
      <c r="AZ215">
        <v>30</v>
      </c>
      <c r="BA215" s="3">
        <f t="shared" si="188"/>
        <v>30</v>
      </c>
      <c r="BB215" s="3">
        <f t="shared" si="189"/>
        <v>0.90909090909090906</v>
      </c>
      <c r="BC215" s="13">
        <f t="shared" si="190"/>
        <v>0.18181818181818182</v>
      </c>
      <c r="BD215" s="7">
        <f t="shared" si="191"/>
        <v>1</v>
      </c>
      <c r="BE215">
        <v>0</v>
      </c>
      <c r="BF215" s="3">
        <f t="shared" si="192"/>
        <v>0</v>
      </c>
      <c r="BG215" s="7">
        <f t="shared" si="193"/>
        <v>0</v>
      </c>
      <c r="BH215">
        <v>3.3</v>
      </c>
      <c r="BI215" s="7">
        <f t="shared" si="194"/>
        <v>6.8000000000000007</v>
      </c>
      <c r="BJ215">
        <v>1.27</v>
      </c>
      <c r="BK215" s="7">
        <f t="shared" si="195"/>
        <v>4.5999999999999996</v>
      </c>
      <c r="BL215">
        <v>31</v>
      </c>
      <c r="BM215" s="3">
        <f t="shared" si="196"/>
        <v>0.93939393939393945</v>
      </c>
      <c r="BN215" s="7">
        <f t="shared" si="197"/>
        <v>1</v>
      </c>
      <c r="BO215">
        <v>3</v>
      </c>
      <c r="BP215" s="3">
        <f>BO215/AY215</f>
        <v>9.0909090909090912E-2</v>
      </c>
      <c r="BQ215" s="7">
        <f>MAX(0,(MIN(10,(((BP215)/(0.5))*10))))</f>
        <v>1.8181818181818183</v>
      </c>
      <c r="BU215" t="s">
        <v>709</v>
      </c>
      <c r="BV215" s="7">
        <f t="shared" si="198"/>
        <v>11.546715216747307</v>
      </c>
      <c r="BW215">
        <v>19</v>
      </c>
      <c r="BX215">
        <v>34</v>
      </c>
      <c r="BY215" s="3">
        <f t="shared" si="199"/>
        <v>34</v>
      </c>
      <c r="BZ215" s="3">
        <f t="shared" si="200"/>
        <v>1.7894736842105263</v>
      </c>
      <c r="CA215" s="13">
        <f t="shared" si="201"/>
        <v>1.1578947368421053</v>
      </c>
      <c r="CB215" s="7">
        <f t="shared" si="202"/>
        <v>1.4811889009578354</v>
      </c>
      <c r="CC215">
        <v>2</v>
      </c>
      <c r="CD215" s="3">
        <f t="shared" si="203"/>
        <v>0.10526315789473684</v>
      </c>
      <c r="CE215" s="7">
        <f t="shared" si="204"/>
        <v>2.1052631578947367</v>
      </c>
      <c r="CF215">
        <v>4.33</v>
      </c>
      <c r="CG215" s="7">
        <f t="shared" si="205"/>
        <v>2.6799999999999997</v>
      </c>
      <c r="CH215">
        <v>1.31</v>
      </c>
      <c r="CI215" s="7">
        <f t="shared" si="206"/>
        <v>3.7999999999999989</v>
      </c>
      <c r="CJ215">
        <v>32</v>
      </c>
      <c r="CK215" s="3">
        <f t="shared" si="207"/>
        <v>1.6842105263157894</v>
      </c>
      <c r="CL215" s="7">
        <f t="shared" si="208"/>
        <v>1.4802631578947367</v>
      </c>
      <c r="CM215">
        <v>0</v>
      </c>
      <c r="CN215" s="3">
        <f t="shared" si="209"/>
        <v>0</v>
      </c>
      <c r="CO215" s="7">
        <f t="shared" si="210"/>
        <v>0</v>
      </c>
    </row>
    <row r="216" spans="49:93" x14ac:dyDescent="0.25">
      <c r="AW216" t="s">
        <v>485</v>
      </c>
      <c r="AX216" s="7">
        <f t="shared" si="187"/>
        <v>14.60045340838024</v>
      </c>
      <c r="AY216">
        <v>13</v>
      </c>
      <c r="AZ216">
        <v>60.2</v>
      </c>
      <c r="BA216" s="3">
        <f t="shared" si="188"/>
        <v>60.666666666666679</v>
      </c>
      <c r="BB216" s="3">
        <f t="shared" si="189"/>
        <v>4.6666666666666679</v>
      </c>
      <c r="BC216" s="13">
        <f t="shared" si="190"/>
        <v>4.1333333333333337</v>
      </c>
      <c r="BD216" s="7">
        <f t="shared" si="191"/>
        <v>6.8792995622263939</v>
      </c>
      <c r="BE216">
        <v>1</v>
      </c>
      <c r="BF216" s="3">
        <f t="shared" si="192"/>
        <v>7.6923076923076927E-2</v>
      </c>
      <c r="BG216" s="7">
        <f t="shared" si="193"/>
        <v>1.5384615384615385</v>
      </c>
      <c r="BH216">
        <v>6.97</v>
      </c>
      <c r="BI216" s="7">
        <f t="shared" si="194"/>
        <v>1</v>
      </c>
      <c r="BJ216">
        <v>1.75</v>
      </c>
      <c r="BK216" s="7">
        <f t="shared" si="195"/>
        <v>1</v>
      </c>
      <c r="BL216">
        <v>50</v>
      </c>
      <c r="BM216" s="3">
        <f t="shared" si="196"/>
        <v>3.8461538461538463</v>
      </c>
      <c r="BN216" s="7">
        <f t="shared" si="197"/>
        <v>4.1826923076923075</v>
      </c>
      <c r="BO216">
        <v>0</v>
      </c>
      <c r="BP216" s="3">
        <f>BO215/AY215</f>
        <v>9.0909090909090912E-2</v>
      </c>
      <c r="BQ216" s="7">
        <f>MAX(0,(MIN(10,(((BP217)/(0.5))*10))))</f>
        <v>0</v>
      </c>
      <c r="BU216" t="s">
        <v>706</v>
      </c>
      <c r="BV216" s="7">
        <f t="shared" si="198"/>
        <v>11.071031448226567</v>
      </c>
      <c r="BW216">
        <v>21</v>
      </c>
      <c r="BX216">
        <v>48</v>
      </c>
      <c r="BY216" s="3">
        <f t="shared" si="199"/>
        <v>48</v>
      </c>
      <c r="BZ216" s="3">
        <f t="shared" si="200"/>
        <v>2.2857142857142856</v>
      </c>
      <c r="CA216" s="13">
        <f t="shared" si="201"/>
        <v>2.0571428571428569</v>
      </c>
      <c r="CB216" s="7">
        <f t="shared" si="202"/>
        <v>2.4122219244170462</v>
      </c>
      <c r="CC216">
        <v>2</v>
      </c>
      <c r="CD216" s="3">
        <f t="shared" si="203"/>
        <v>9.5238095238095233E-2</v>
      </c>
      <c r="CE216" s="7">
        <f t="shared" si="204"/>
        <v>1.9047619047619047</v>
      </c>
      <c r="CF216">
        <v>4.6100000000000003</v>
      </c>
      <c r="CG216" s="7">
        <f t="shared" si="205"/>
        <v>1.5599999999999987</v>
      </c>
      <c r="CH216">
        <v>1.34</v>
      </c>
      <c r="CI216" s="7">
        <f t="shared" si="206"/>
        <v>3.1999999999999984</v>
      </c>
      <c r="CJ216">
        <v>44</v>
      </c>
      <c r="CK216" s="3">
        <f t="shared" si="207"/>
        <v>2.0952380952380953</v>
      </c>
      <c r="CL216" s="7">
        <f t="shared" si="208"/>
        <v>1.9940476190476191</v>
      </c>
      <c r="CM216">
        <v>0</v>
      </c>
      <c r="CN216" s="3">
        <f t="shared" si="209"/>
        <v>0</v>
      </c>
      <c r="CO216" s="7">
        <f t="shared" si="210"/>
        <v>0</v>
      </c>
    </row>
    <row r="217" spans="49:93" x14ac:dyDescent="0.25">
      <c r="AW217" t="s">
        <v>750</v>
      </c>
      <c r="AX217" s="7">
        <f t="shared" si="187"/>
        <v>14.525664477798625</v>
      </c>
      <c r="AY217">
        <v>20</v>
      </c>
      <c r="AZ217">
        <v>31.1</v>
      </c>
      <c r="BA217" s="3">
        <f t="shared" si="188"/>
        <v>31.333333333333339</v>
      </c>
      <c r="BB217" s="3">
        <f t="shared" si="189"/>
        <v>1.5666666666666669</v>
      </c>
      <c r="BC217" s="13">
        <f t="shared" si="190"/>
        <v>1.1133333333333333</v>
      </c>
      <c r="BD217" s="7">
        <f t="shared" si="191"/>
        <v>1.0631644777986244</v>
      </c>
      <c r="BE217">
        <v>1</v>
      </c>
      <c r="BF217" s="3">
        <f t="shared" si="192"/>
        <v>0.05</v>
      </c>
      <c r="BG217" s="7">
        <f t="shared" si="193"/>
        <v>1</v>
      </c>
      <c r="BH217">
        <v>3.45</v>
      </c>
      <c r="BI217" s="7">
        <f t="shared" si="194"/>
        <v>6.1999999999999993</v>
      </c>
      <c r="BJ217">
        <v>1.24</v>
      </c>
      <c r="BK217" s="7">
        <f t="shared" si="195"/>
        <v>5.2</v>
      </c>
      <c r="BL217">
        <v>27</v>
      </c>
      <c r="BM217" s="3">
        <f t="shared" si="196"/>
        <v>1.35</v>
      </c>
      <c r="BN217" s="7">
        <f t="shared" si="197"/>
        <v>1.0625</v>
      </c>
      <c r="BO217">
        <v>0</v>
      </c>
      <c r="BP217" s="3">
        <f>BO217/AY217</f>
        <v>0</v>
      </c>
      <c r="BQ217" s="7">
        <f>MAX(0,(MIN(10,(((BP217)/(0.5))*10))))</f>
        <v>0</v>
      </c>
      <c r="BU217" t="s">
        <v>714</v>
      </c>
      <c r="BV217" s="7">
        <f t="shared" si="198"/>
        <v>10.912110694183868</v>
      </c>
      <c r="BW217">
        <v>15</v>
      </c>
      <c r="BX217">
        <v>42</v>
      </c>
      <c r="BY217" s="3">
        <f t="shared" si="199"/>
        <v>42</v>
      </c>
      <c r="BZ217" s="3">
        <f t="shared" si="200"/>
        <v>2.8</v>
      </c>
      <c r="CA217" s="13">
        <f t="shared" si="201"/>
        <v>2.16</v>
      </c>
      <c r="CB217" s="7">
        <f t="shared" si="202"/>
        <v>3.3771106941838647</v>
      </c>
      <c r="CC217">
        <v>2</v>
      </c>
      <c r="CD217" s="3">
        <f t="shared" si="203"/>
        <v>0.13333333333333333</v>
      </c>
      <c r="CE217" s="7">
        <f t="shared" si="204"/>
        <v>2.6666666666666665</v>
      </c>
      <c r="CF217">
        <v>4.5599999999999996</v>
      </c>
      <c r="CG217" s="7">
        <f t="shared" si="205"/>
        <v>1.7600000000000016</v>
      </c>
      <c r="CH217">
        <v>1.43</v>
      </c>
      <c r="CI217" s="7">
        <f t="shared" si="206"/>
        <v>1.4000000000000012</v>
      </c>
      <c r="CJ217">
        <v>28</v>
      </c>
      <c r="CK217" s="3">
        <f t="shared" si="207"/>
        <v>1.8666666666666667</v>
      </c>
      <c r="CL217" s="7">
        <f t="shared" si="208"/>
        <v>1.7083333333333335</v>
      </c>
      <c r="CM217">
        <v>0</v>
      </c>
      <c r="CN217" s="3">
        <f t="shared" si="209"/>
        <v>0</v>
      </c>
      <c r="CO217" s="7">
        <f t="shared" si="210"/>
        <v>0</v>
      </c>
    </row>
    <row r="218" spans="49:93" x14ac:dyDescent="0.25">
      <c r="AW218" t="s">
        <v>767</v>
      </c>
      <c r="AX218" s="7">
        <f t="shared" si="187"/>
        <v>15.063414855244126</v>
      </c>
      <c r="AY218">
        <v>9</v>
      </c>
      <c r="AZ218">
        <v>31.1</v>
      </c>
      <c r="BA218" s="3">
        <f t="shared" si="188"/>
        <v>31.333333333333339</v>
      </c>
      <c r="BB218" s="3">
        <f t="shared" si="189"/>
        <v>3.4814814814814823</v>
      </c>
      <c r="BC218" s="13">
        <f t="shared" si="190"/>
        <v>3.0962962962962965</v>
      </c>
      <c r="BD218" s="7">
        <f t="shared" si="191"/>
        <v>4.655687582516852</v>
      </c>
      <c r="BE218">
        <v>1</v>
      </c>
      <c r="BF218" s="3">
        <f t="shared" si="192"/>
        <v>0.1111111111111111</v>
      </c>
      <c r="BG218" s="7">
        <f t="shared" si="193"/>
        <v>2.2222222222222223</v>
      </c>
      <c r="BH218">
        <v>4.3099999999999996</v>
      </c>
      <c r="BI218" s="7">
        <f t="shared" si="194"/>
        <v>2.7600000000000016</v>
      </c>
      <c r="BJ218">
        <v>1.69</v>
      </c>
      <c r="BK218" s="7">
        <f t="shared" si="195"/>
        <v>1</v>
      </c>
      <c r="BL218">
        <v>32</v>
      </c>
      <c r="BM218" s="3">
        <f t="shared" si="196"/>
        <v>3.5555555555555554</v>
      </c>
      <c r="BN218" s="7">
        <f t="shared" si="197"/>
        <v>3.8194444444444442</v>
      </c>
      <c r="BO218">
        <v>0</v>
      </c>
      <c r="BP218" s="3">
        <f>BO217/AY217</f>
        <v>0</v>
      </c>
      <c r="BQ218" s="7">
        <f>MAX(0,(MIN(10,(((BP219)/(0.5))*10))))</f>
        <v>0.60606060606060608</v>
      </c>
      <c r="BU218" t="s">
        <v>712</v>
      </c>
      <c r="BV218" s="7">
        <f t="shared" si="198"/>
        <v>10.413570158980939</v>
      </c>
      <c r="BW218">
        <v>19</v>
      </c>
      <c r="BX218">
        <v>47</v>
      </c>
      <c r="BY218" s="3">
        <f t="shared" si="199"/>
        <v>47</v>
      </c>
      <c r="BZ218" s="3">
        <f t="shared" si="200"/>
        <v>2.4736842105263159</v>
      </c>
      <c r="CA218" s="13">
        <f t="shared" si="201"/>
        <v>2.094736842105263</v>
      </c>
      <c r="CB218" s="7">
        <f t="shared" si="202"/>
        <v>2.7648859484546264</v>
      </c>
      <c r="CC218">
        <v>2</v>
      </c>
      <c r="CD218" s="3">
        <f t="shared" si="203"/>
        <v>0.10526315789473684</v>
      </c>
      <c r="CE218" s="7">
        <f t="shared" si="204"/>
        <v>2.1052631578947367</v>
      </c>
      <c r="CF218">
        <v>4.91</v>
      </c>
      <c r="CG218" s="7">
        <f t="shared" si="205"/>
        <v>1</v>
      </c>
      <c r="CH218">
        <v>1.36</v>
      </c>
      <c r="CI218" s="7">
        <f t="shared" si="206"/>
        <v>2.799999999999998</v>
      </c>
      <c r="CJ218">
        <v>36</v>
      </c>
      <c r="CK218" s="3">
        <f t="shared" si="207"/>
        <v>1.8947368421052631</v>
      </c>
      <c r="CL218" s="7">
        <f t="shared" si="208"/>
        <v>1.7434210526315788</v>
      </c>
      <c r="CM218">
        <v>0</v>
      </c>
      <c r="CN218" s="3">
        <f t="shared" si="209"/>
        <v>0</v>
      </c>
      <c r="CO218" s="7">
        <f t="shared" si="210"/>
        <v>0</v>
      </c>
    </row>
    <row r="219" spans="49:93" x14ac:dyDescent="0.25">
      <c r="AW219" t="s">
        <v>748</v>
      </c>
      <c r="AX219" s="7">
        <f t="shared" si="187"/>
        <v>14.286060606060605</v>
      </c>
      <c r="AY219">
        <v>33</v>
      </c>
      <c r="AZ219">
        <v>30.2</v>
      </c>
      <c r="BA219" s="3">
        <f t="shared" si="188"/>
        <v>30.666666666666664</v>
      </c>
      <c r="BB219" s="3">
        <f t="shared" si="189"/>
        <v>0.92929292929292917</v>
      </c>
      <c r="BC219" s="13">
        <f t="shared" si="190"/>
        <v>0.18585858585858583</v>
      </c>
      <c r="BD219" s="7">
        <f t="shared" si="191"/>
        <v>1</v>
      </c>
      <c r="BE219">
        <v>0</v>
      </c>
      <c r="BF219" s="3">
        <f t="shared" si="192"/>
        <v>0</v>
      </c>
      <c r="BG219" s="7">
        <f t="shared" si="193"/>
        <v>0</v>
      </c>
      <c r="BH219">
        <v>3.23</v>
      </c>
      <c r="BI219" s="7">
        <f t="shared" si="194"/>
        <v>7.08</v>
      </c>
      <c r="BJ219">
        <v>1.27</v>
      </c>
      <c r="BK219" s="7">
        <f t="shared" si="195"/>
        <v>4.5999999999999996</v>
      </c>
      <c r="BL219">
        <v>27</v>
      </c>
      <c r="BM219" s="3">
        <f t="shared" si="196"/>
        <v>0.81818181818181823</v>
      </c>
      <c r="BN219" s="7">
        <f t="shared" si="197"/>
        <v>1</v>
      </c>
      <c r="BO219">
        <v>1</v>
      </c>
      <c r="BP219" s="3">
        <f>BO219/AY219</f>
        <v>3.0303030303030304E-2</v>
      </c>
      <c r="BQ219" s="7">
        <f>MAX(0,(MIN(10,(((BP219)/(0.5))*10))))</f>
        <v>0.60606060606060608</v>
      </c>
      <c r="BU219" t="s">
        <v>716</v>
      </c>
      <c r="BV219" s="7">
        <f t="shared" si="198"/>
        <v>10.282352941176473</v>
      </c>
      <c r="BW219">
        <v>34</v>
      </c>
      <c r="BX219">
        <v>34</v>
      </c>
      <c r="BY219" s="3">
        <f t="shared" si="199"/>
        <v>34</v>
      </c>
      <c r="BZ219" s="3">
        <f t="shared" si="200"/>
        <v>1</v>
      </c>
      <c r="CA219" s="13">
        <f t="shared" si="201"/>
        <v>1</v>
      </c>
      <c r="CB219" s="7">
        <f t="shared" si="202"/>
        <v>1</v>
      </c>
      <c r="CC219">
        <v>1</v>
      </c>
      <c r="CD219" s="3">
        <f t="shared" si="203"/>
        <v>2.9411764705882353E-2</v>
      </c>
      <c r="CE219" s="7">
        <f t="shared" si="204"/>
        <v>0.58823529411764708</v>
      </c>
      <c r="CF219">
        <v>4.93</v>
      </c>
      <c r="CG219" s="7">
        <f t="shared" si="205"/>
        <v>1</v>
      </c>
      <c r="CH219">
        <v>1.43</v>
      </c>
      <c r="CI219" s="7">
        <f t="shared" si="206"/>
        <v>1.4000000000000012</v>
      </c>
      <c r="CJ219">
        <v>33</v>
      </c>
      <c r="CK219" s="3">
        <f t="shared" si="207"/>
        <v>0.97058823529411764</v>
      </c>
      <c r="CL219" s="7">
        <f t="shared" si="208"/>
        <v>1</v>
      </c>
      <c r="CM219">
        <v>9</v>
      </c>
      <c r="CN219" s="3">
        <f t="shared" si="209"/>
        <v>0.26470588235294118</v>
      </c>
      <c r="CO219" s="7">
        <f t="shared" si="210"/>
        <v>5.2941176470588234</v>
      </c>
    </row>
    <row r="220" spans="49:93" x14ac:dyDescent="0.25">
      <c r="AW220" t="s">
        <v>743</v>
      </c>
      <c r="AX220" s="7">
        <f t="shared" si="187"/>
        <v>14.094999999999999</v>
      </c>
      <c r="AY220">
        <v>25</v>
      </c>
      <c r="AZ220">
        <v>31.1</v>
      </c>
      <c r="BA220" s="3">
        <f t="shared" si="188"/>
        <v>31.333333333333339</v>
      </c>
      <c r="BB220" s="3">
        <f t="shared" si="189"/>
        <v>1.2533333333333336</v>
      </c>
      <c r="BC220" s="13">
        <f t="shared" si="190"/>
        <v>1.0506666666666666</v>
      </c>
      <c r="BD220" s="7">
        <f t="shared" si="191"/>
        <v>1</v>
      </c>
      <c r="BE220">
        <v>1</v>
      </c>
      <c r="BF220" s="3">
        <f t="shared" si="192"/>
        <v>0.04</v>
      </c>
      <c r="BG220" s="7">
        <f t="shared" si="193"/>
        <v>0.8</v>
      </c>
      <c r="BH220">
        <v>2.87</v>
      </c>
      <c r="BI220" s="7">
        <f t="shared" si="194"/>
        <v>8.52</v>
      </c>
      <c r="BJ220">
        <v>1.37</v>
      </c>
      <c r="BK220" s="7">
        <f t="shared" si="195"/>
        <v>2.5999999999999979</v>
      </c>
      <c r="BL220">
        <v>36</v>
      </c>
      <c r="BM220" s="3">
        <f t="shared" si="196"/>
        <v>1.44</v>
      </c>
      <c r="BN220" s="7">
        <f t="shared" si="197"/>
        <v>1.1749999999999998</v>
      </c>
      <c r="BO220">
        <v>0</v>
      </c>
      <c r="BP220" s="3">
        <f>BO220/AY220</f>
        <v>0</v>
      </c>
      <c r="BQ220" s="7">
        <f>MAX(0,(MIN(10,(((BP220)/(0.5))*10))))</f>
        <v>0</v>
      </c>
    </row>
    <row r="221" spans="49:93" x14ac:dyDescent="0.25">
      <c r="AW221" t="s">
        <v>756</v>
      </c>
      <c r="AX221" s="7">
        <f t="shared" si="187"/>
        <v>13.8</v>
      </c>
      <c r="AY221">
        <v>25</v>
      </c>
      <c r="AZ221">
        <v>30</v>
      </c>
      <c r="BA221" s="3">
        <f t="shared" si="188"/>
        <v>30</v>
      </c>
      <c r="BB221" s="3">
        <f t="shared" si="189"/>
        <v>1.2</v>
      </c>
      <c r="BC221" s="13">
        <f t="shared" si="190"/>
        <v>1.04</v>
      </c>
      <c r="BD221" s="7">
        <f t="shared" si="191"/>
        <v>1</v>
      </c>
      <c r="BE221">
        <v>1</v>
      </c>
      <c r="BF221" s="3">
        <f t="shared" si="192"/>
        <v>0.04</v>
      </c>
      <c r="BG221" s="7">
        <f t="shared" si="193"/>
        <v>0.8</v>
      </c>
      <c r="BH221">
        <v>3.6</v>
      </c>
      <c r="BI221" s="7">
        <f t="shared" si="194"/>
        <v>5.6</v>
      </c>
      <c r="BJ221">
        <v>1.23</v>
      </c>
      <c r="BK221" s="7">
        <f t="shared" si="195"/>
        <v>5.4</v>
      </c>
      <c r="BL221">
        <v>25</v>
      </c>
      <c r="BM221" s="3">
        <f t="shared" si="196"/>
        <v>1</v>
      </c>
      <c r="BN221" s="7">
        <f t="shared" si="197"/>
        <v>1</v>
      </c>
      <c r="BO221">
        <v>0</v>
      </c>
      <c r="BP221" s="3">
        <f>BO221/AY221</f>
        <v>0</v>
      </c>
      <c r="BQ221" s="7">
        <f>MAX(0,(MIN(10,(((BP221)/(0.5))*10))))</f>
        <v>0</v>
      </c>
    </row>
    <row r="222" spans="49:93" x14ac:dyDescent="0.25">
      <c r="AW222" t="s">
        <v>483</v>
      </c>
      <c r="AX222" s="7">
        <f t="shared" si="187"/>
        <v>12.626135084427766</v>
      </c>
      <c r="AY222">
        <v>10</v>
      </c>
      <c r="AZ222">
        <v>41</v>
      </c>
      <c r="BA222" s="3">
        <f t="shared" si="188"/>
        <v>41</v>
      </c>
      <c r="BB222" s="3">
        <f t="shared" si="189"/>
        <v>4.0999999999999996</v>
      </c>
      <c r="BC222" s="13">
        <f t="shared" si="190"/>
        <v>4.0199999999999996</v>
      </c>
      <c r="BD222" s="7">
        <f t="shared" si="191"/>
        <v>5.8161350844277671</v>
      </c>
      <c r="BE222">
        <v>1</v>
      </c>
      <c r="BF222" s="3">
        <f t="shared" si="192"/>
        <v>0.1</v>
      </c>
      <c r="BG222" s="7">
        <f t="shared" si="193"/>
        <v>2</v>
      </c>
      <c r="BH222">
        <v>4.6100000000000003</v>
      </c>
      <c r="BI222" s="7">
        <f t="shared" si="194"/>
        <v>1.5599999999999987</v>
      </c>
      <c r="BJ222">
        <v>1.49</v>
      </c>
      <c r="BK222" s="7">
        <f t="shared" si="195"/>
        <v>1</v>
      </c>
      <c r="BL222">
        <v>23</v>
      </c>
      <c r="BM222" s="3">
        <f t="shared" si="196"/>
        <v>2.2999999999999998</v>
      </c>
      <c r="BN222" s="7">
        <f t="shared" si="197"/>
        <v>2.25</v>
      </c>
      <c r="BO222">
        <v>0</v>
      </c>
      <c r="BP222" s="3">
        <f>BO221/AY221</f>
        <v>0</v>
      </c>
      <c r="BQ222" s="7">
        <f>MAX(0,(MIN(10,(((BP223)/(0.5))*10))))</f>
        <v>0</v>
      </c>
    </row>
    <row r="223" spans="49:93" x14ac:dyDescent="0.25">
      <c r="AW223" t="s">
        <v>747</v>
      </c>
      <c r="AX223" s="7">
        <f t="shared" si="187"/>
        <v>12.610000000000001</v>
      </c>
      <c r="AY223">
        <v>32</v>
      </c>
      <c r="AZ223">
        <v>31.1</v>
      </c>
      <c r="BA223" s="3">
        <f t="shared" si="188"/>
        <v>31.333333333333339</v>
      </c>
      <c r="BB223" s="3">
        <f t="shared" si="189"/>
        <v>0.97916666666666685</v>
      </c>
      <c r="BC223" s="13">
        <f t="shared" si="190"/>
        <v>0.19583333333333336</v>
      </c>
      <c r="BD223" s="7">
        <f t="shared" si="191"/>
        <v>1</v>
      </c>
      <c r="BE223">
        <v>2</v>
      </c>
      <c r="BF223" s="3">
        <f t="shared" si="192"/>
        <v>6.25E-2</v>
      </c>
      <c r="BG223" s="7">
        <f t="shared" si="193"/>
        <v>1.25</v>
      </c>
      <c r="BH223">
        <v>3.16</v>
      </c>
      <c r="BI223" s="7">
        <f t="shared" si="194"/>
        <v>7.3599999999999994</v>
      </c>
      <c r="BJ223">
        <v>1.4</v>
      </c>
      <c r="BK223" s="7">
        <f t="shared" si="195"/>
        <v>2.0000000000000018</v>
      </c>
      <c r="BL223">
        <v>34</v>
      </c>
      <c r="BM223" s="3">
        <f t="shared" si="196"/>
        <v>1.0625</v>
      </c>
      <c r="BN223" s="7">
        <f t="shared" si="197"/>
        <v>1</v>
      </c>
      <c r="BO223">
        <v>0</v>
      </c>
      <c r="BP223" s="3">
        <f>BO223/AY223</f>
        <v>0</v>
      </c>
      <c r="BQ223" s="7">
        <f>MAX(0,(MIN(10,(((BP223)/(0.5))*10))))</f>
        <v>0</v>
      </c>
    </row>
    <row r="224" spans="49:93" x14ac:dyDescent="0.25">
      <c r="AW224" t="s">
        <v>759</v>
      </c>
      <c r="AX224" s="7">
        <f t="shared" si="187"/>
        <v>12.36</v>
      </c>
      <c r="AY224">
        <v>24</v>
      </c>
      <c r="AZ224">
        <v>34</v>
      </c>
      <c r="BA224" s="3">
        <f t="shared" si="188"/>
        <v>34</v>
      </c>
      <c r="BB224" s="3">
        <f t="shared" si="189"/>
        <v>1.4166666666666667</v>
      </c>
      <c r="BC224" s="13">
        <f t="shared" si="190"/>
        <v>1.0833333333333333</v>
      </c>
      <c r="BD224" s="7">
        <f t="shared" si="191"/>
        <v>1</v>
      </c>
      <c r="BE224">
        <v>0</v>
      </c>
      <c r="BF224" s="3">
        <f t="shared" si="192"/>
        <v>0</v>
      </c>
      <c r="BG224" s="7">
        <f t="shared" si="193"/>
        <v>0</v>
      </c>
      <c r="BH224">
        <v>3.71</v>
      </c>
      <c r="BI224" s="7">
        <f t="shared" si="194"/>
        <v>5.16</v>
      </c>
      <c r="BJ224">
        <v>1.24</v>
      </c>
      <c r="BK224" s="7">
        <f t="shared" si="195"/>
        <v>5.2</v>
      </c>
      <c r="BL224">
        <v>26</v>
      </c>
      <c r="BM224" s="3">
        <f t="shared" si="196"/>
        <v>1.0833333333333333</v>
      </c>
      <c r="BN224" s="7">
        <f t="shared" si="197"/>
        <v>1</v>
      </c>
      <c r="BO224">
        <v>0</v>
      </c>
      <c r="BP224" s="3">
        <f>BO224/AY224</f>
        <v>0</v>
      </c>
      <c r="BQ224" s="7">
        <f>MAX(0,(MIN(10,(((BP224)/(0.5))*10))))</f>
        <v>0</v>
      </c>
    </row>
    <row r="225" spans="49:69" x14ac:dyDescent="0.25">
      <c r="AW225" t="s">
        <v>752</v>
      </c>
      <c r="AX225" s="7">
        <f t="shared" si="187"/>
        <v>12.1019696969697</v>
      </c>
      <c r="AY225">
        <v>33</v>
      </c>
      <c r="AZ225">
        <v>31</v>
      </c>
      <c r="BA225" s="3">
        <f t="shared" si="188"/>
        <v>31</v>
      </c>
      <c r="BB225" s="3">
        <f t="shared" si="189"/>
        <v>0.93939393939393945</v>
      </c>
      <c r="BC225" s="13">
        <f t="shared" si="190"/>
        <v>0.1878787878787879</v>
      </c>
      <c r="BD225" s="7">
        <f t="shared" si="191"/>
        <v>1</v>
      </c>
      <c r="BE225">
        <v>2</v>
      </c>
      <c r="BF225" s="3">
        <f t="shared" si="192"/>
        <v>6.0606060606060608E-2</v>
      </c>
      <c r="BG225" s="7">
        <f t="shared" si="193"/>
        <v>1.2121212121212122</v>
      </c>
      <c r="BH225">
        <v>3.48</v>
      </c>
      <c r="BI225" s="7">
        <f t="shared" si="194"/>
        <v>6.08</v>
      </c>
      <c r="BJ225">
        <v>1.39</v>
      </c>
      <c r="BK225" s="7">
        <f t="shared" si="195"/>
        <v>2.200000000000002</v>
      </c>
      <c r="BL225">
        <v>43</v>
      </c>
      <c r="BM225" s="3">
        <f t="shared" si="196"/>
        <v>1.303030303030303</v>
      </c>
      <c r="BN225" s="7">
        <f t="shared" si="197"/>
        <v>1.0037878787878787</v>
      </c>
      <c r="BO225">
        <v>1</v>
      </c>
      <c r="BP225" s="3">
        <f>BO225/AY225</f>
        <v>3.0303030303030304E-2</v>
      </c>
      <c r="BQ225" s="7">
        <f>MAX(0,(MIN(10,(((BP225)/(0.5))*10))))</f>
        <v>0.60606060606060608</v>
      </c>
    </row>
    <row r="226" spans="49:69" x14ac:dyDescent="0.25">
      <c r="AW226" t="s">
        <v>784</v>
      </c>
      <c r="AX226" s="7">
        <f t="shared" si="187"/>
        <v>12.003126954346468</v>
      </c>
      <c r="AY226">
        <v>10</v>
      </c>
      <c r="AZ226">
        <v>36.200000000000003</v>
      </c>
      <c r="BA226" s="3">
        <f t="shared" si="188"/>
        <v>36.666666666666679</v>
      </c>
      <c r="BB226" s="3">
        <f t="shared" si="189"/>
        <v>3.6666666666666679</v>
      </c>
      <c r="BC226" s="13">
        <f t="shared" si="190"/>
        <v>3.1333333333333337</v>
      </c>
      <c r="BD226" s="7">
        <f t="shared" si="191"/>
        <v>5.0031269543464685</v>
      </c>
      <c r="BE226">
        <v>1</v>
      </c>
      <c r="BF226" s="3">
        <f t="shared" si="192"/>
        <v>0.1</v>
      </c>
      <c r="BG226" s="7">
        <f t="shared" si="193"/>
        <v>2</v>
      </c>
      <c r="BH226">
        <v>7.61</v>
      </c>
      <c r="BI226" s="7">
        <f t="shared" si="194"/>
        <v>1</v>
      </c>
      <c r="BJ226">
        <v>1.91</v>
      </c>
      <c r="BK226" s="7">
        <f t="shared" si="195"/>
        <v>1</v>
      </c>
      <c r="BL226">
        <v>29</v>
      </c>
      <c r="BM226" s="3">
        <f t="shared" si="196"/>
        <v>2.9</v>
      </c>
      <c r="BN226" s="7">
        <f t="shared" si="197"/>
        <v>3</v>
      </c>
      <c r="BO226">
        <v>0</v>
      </c>
      <c r="BP226" s="3">
        <f>BO225/AY225</f>
        <v>3.0303030303030304E-2</v>
      </c>
      <c r="BQ226" s="7">
        <f>MAX(0,(MIN(10,(((BP227)/(0.5))*10))))</f>
        <v>0</v>
      </c>
    </row>
    <row r="227" spans="49:69" x14ac:dyDescent="0.25">
      <c r="AW227" t="s">
        <v>753</v>
      </c>
      <c r="AX227" s="7">
        <f t="shared" si="187"/>
        <v>11.674999999999997</v>
      </c>
      <c r="AY227">
        <v>27</v>
      </c>
      <c r="AZ227">
        <v>36</v>
      </c>
      <c r="BA227" s="3">
        <f t="shared" si="188"/>
        <v>36</v>
      </c>
      <c r="BB227" s="3">
        <f t="shared" si="189"/>
        <v>1.3333333333333333</v>
      </c>
      <c r="BC227" s="13">
        <f t="shared" si="190"/>
        <v>1.0666666666666667</v>
      </c>
      <c r="BD227" s="7">
        <f t="shared" si="191"/>
        <v>1</v>
      </c>
      <c r="BE227">
        <v>1</v>
      </c>
      <c r="BF227" s="3">
        <f t="shared" si="192"/>
        <v>3.7037037037037035E-2</v>
      </c>
      <c r="BG227" s="7">
        <f t="shared" si="193"/>
        <v>0.7407407407407407</v>
      </c>
      <c r="BH227">
        <v>3.5</v>
      </c>
      <c r="BI227" s="7">
        <f t="shared" si="194"/>
        <v>6</v>
      </c>
      <c r="BJ227">
        <v>1.36</v>
      </c>
      <c r="BK227" s="7">
        <f t="shared" si="195"/>
        <v>2.799999999999998</v>
      </c>
      <c r="BL227">
        <v>38</v>
      </c>
      <c r="BM227" s="3">
        <f t="shared" si="196"/>
        <v>1.4074074074074074</v>
      </c>
      <c r="BN227" s="7">
        <f t="shared" si="197"/>
        <v>1.1342592592592593</v>
      </c>
      <c r="BO227">
        <v>0</v>
      </c>
      <c r="BP227" s="3">
        <f>BO227/AY227</f>
        <v>0</v>
      </c>
      <c r="BQ227" s="7">
        <f>MAX(0,(MIN(10,(((BP227)/(0.5))*10))))</f>
        <v>0</v>
      </c>
    </row>
    <row r="228" spans="49:69" x14ac:dyDescent="0.25">
      <c r="AW228" t="s">
        <v>435</v>
      </c>
      <c r="AX228" s="7">
        <f t="shared" si="187"/>
        <v>11.662040195576783</v>
      </c>
      <c r="AY228">
        <v>11</v>
      </c>
      <c r="AZ228">
        <v>38.200000000000003</v>
      </c>
      <c r="BA228" s="3">
        <f t="shared" si="188"/>
        <v>38.666666666666679</v>
      </c>
      <c r="BB228" s="3">
        <f t="shared" si="189"/>
        <v>3.515151515151516</v>
      </c>
      <c r="BC228" s="13">
        <f t="shared" si="190"/>
        <v>3.103030303030303</v>
      </c>
      <c r="BD228" s="7">
        <f t="shared" si="191"/>
        <v>4.7188583773949642</v>
      </c>
      <c r="BE228">
        <v>1</v>
      </c>
      <c r="BF228" s="3">
        <f t="shared" si="192"/>
        <v>9.0909090909090912E-2</v>
      </c>
      <c r="BG228" s="7">
        <f t="shared" si="193"/>
        <v>1.8181818181818183</v>
      </c>
      <c r="BH228">
        <v>7.45</v>
      </c>
      <c r="BI228" s="7">
        <f t="shared" si="194"/>
        <v>1</v>
      </c>
      <c r="BJ228">
        <v>1.89</v>
      </c>
      <c r="BK228" s="7">
        <f t="shared" si="195"/>
        <v>1</v>
      </c>
      <c r="BL228">
        <v>33</v>
      </c>
      <c r="BM228" s="3">
        <f t="shared" si="196"/>
        <v>3</v>
      </c>
      <c r="BN228" s="7">
        <f t="shared" si="197"/>
        <v>3.125</v>
      </c>
      <c r="BO228">
        <v>0</v>
      </c>
      <c r="BP228" s="3">
        <f>BO227/AY227</f>
        <v>0</v>
      </c>
      <c r="BQ228" s="7">
        <f>MAX(0,(MIN(10,(((BP229)/(0.5))*10))))</f>
        <v>0</v>
      </c>
    </row>
    <row r="229" spans="49:69" x14ac:dyDescent="0.25">
      <c r="AW229" t="s">
        <v>770</v>
      </c>
      <c r="AX229" s="7">
        <f t="shared" si="187"/>
        <v>11.684388680425265</v>
      </c>
      <c r="AY229">
        <v>20</v>
      </c>
      <c r="AZ229">
        <v>38</v>
      </c>
      <c r="BA229" s="3">
        <f t="shared" si="188"/>
        <v>38</v>
      </c>
      <c r="BB229" s="3">
        <f t="shared" si="189"/>
        <v>1.9</v>
      </c>
      <c r="BC229" s="13">
        <f t="shared" si="190"/>
        <v>1.18</v>
      </c>
      <c r="BD229" s="7">
        <f t="shared" si="191"/>
        <v>1.6885553470919323</v>
      </c>
      <c r="BE229">
        <v>2</v>
      </c>
      <c r="BF229" s="3">
        <f t="shared" si="192"/>
        <v>0.1</v>
      </c>
      <c r="BG229" s="7">
        <f t="shared" si="193"/>
        <v>2</v>
      </c>
      <c r="BH229">
        <v>4.5</v>
      </c>
      <c r="BI229" s="7">
        <f t="shared" si="194"/>
        <v>2</v>
      </c>
      <c r="BJ229">
        <v>1.32</v>
      </c>
      <c r="BK229" s="7">
        <f t="shared" si="195"/>
        <v>3.5999999999999988</v>
      </c>
      <c r="BL229">
        <v>35</v>
      </c>
      <c r="BM229" s="3">
        <f t="shared" si="196"/>
        <v>1.75</v>
      </c>
      <c r="BN229" s="7">
        <f t="shared" si="197"/>
        <v>1.5625</v>
      </c>
      <c r="BO229">
        <v>0</v>
      </c>
      <c r="BP229" s="3">
        <f>BO228/AY228</f>
        <v>0</v>
      </c>
      <c r="BQ229" s="7">
        <f>MAX(0,(MIN(10,(((BP230)/(0.5))*10))))</f>
        <v>0.83333333333333326</v>
      </c>
    </row>
    <row r="230" spans="49:69" x14ac:dyDescent="0.25">
      <c r="AW230" t="s">
        <v>763</v>
      </c>
      <c r="AX230" s="7">
        <f t="shared" si="187"/>
        <v>10.62666666666667</v>
      </c>
      <c r="AY230">
        <v>24</v>
      </c>
      <c r="AZ230">
        <v>32.200000000000003</v>
      </c>
      <c r="BA230" s="3">
        <f t="shared" si="188"/>
        <v>32.666666666666679</v>
      </c>
      <c r="BB230" s="3">
        <f t="shared" si="189"/>
        <v>1.3611111111111116</v>
      </c>
      <c r="BC230" s="13">
        <f t="shared" si="190"/>
        <v>1.0722222222222224</v>
      </c>
      <c r="BD230" s="7">
        <f t="shared" si="191"/>
        <v>1</v>
      </c>
      <c r="BE230">
        <v>1</v>
      </c>
      <c r="BF230" s="3">
        <f t="shared" si="192"/>
        <v>4.1666666666666664E-2</v>
      </c>
      <c r="BG230" s="7">
        <f t="shared" si="193"/>
        <v>0.83333333333333326</v>
      </c>
      <c r="BH230">
        <v>3.86</v>
      </c>
      <c r="BI230" s="7">
        <f t="shared" si="194"/>
        <v>4.5600000000000005</v>
      </c>
      <c r="BJ230">
        <v>1.38</v>
      </c>
      <c r="BK230" s="7">
        <f t="shared" si="195"/>
        <v>2.4000000000000021</v>
      </c>
      <c r="BL230">
        <v>30</v>
      </c>
      <c r="BM230" s="3">
        <f t="shared" si="196"/>
        <v>1.25</v>
      </c>
      <c r="BN230" s="7">
        <f t="shared" si="197"/>
        <v>1</v>
      </c>
      <c r="BO230">
        <v>1</v>
      </c>
      <c r="BP230" s="3">
        <f>BO230/AY230</f>
        <v>4.1666666666666664E-2</v>
      </c>
      <c r="BQ230" s="7">
        <f>MAX(0,(MIN(10,(((BP230)/(0.5))*10))))</f>
        <v>0.83333333333333326</v>
      </c>
    </row>
    <row r="231" spans="49:69" x14ac:dyDescent="0.25">
      <c r="AW231" t="s">
        <v>364</v>
      </c>
      <c r="AX231" s="7">
        <f t="shared" si="187"/>
        <v>10.597560975609756</v>
      </c>
      <c r="AY231">
        <v>8</v>
      </c>
      <c r="AZ231">
        <v>34</v>
      </c>
      <c r="BA231" s="3">
        <f t="shared" si="188"/>
        <v>34</v>
      </c>
      <c r="BB231" s="3">
        <f t="shared" si="189"/>
        <v>4.25</v>
      </c>
      <c r="BC231" s="13">
        <f t="shared" si="190"/>
        <v>4.05</v>
      </c>
      <c r="BD231" s="7">
        <f t="shared" si="191"/>
        <v>6.0975609756097562</v>
      </c>
      <c r="BE231">
        <v>0</v>
      </c>
      <c r="BF231" s="3">
        <f t="shared" si="192"/>
        <v>0</v>
      </c>
      <c r="BG231" s="7">
        <f t="shared" si="193"/>
        <v>0</v>
      </c>
      <c r="BH231">
        <v>5.82</v>
      </c>
      <c r="BI231" s="7">
        <f t="shared" si="194"/>
        <v>1</v>
      </c>
      <c r="BJ231">
        <v>1.56</v>
      </c>
      <c r="BK231" s="7">
        <f t="shared" si="195"/>
        <v>1</v>
      </c>
      <c r="BL231">
        <v>20</v>
      </c>
      <c r="BM231" s="3">
        <f t="shared" si="196"/>
        <v>2.5</v>
      </c>
      <c r="BN231" s="7">
        <f t="shared" si="197"/>
        <v>2.5</v>
      </c>
      <c r="BO231">
        <v>0</v>
      </c>
      <c r="BP231" s="3">
        <f>BO230/AY230</f>
        <v>4.1666666666666664E-2</v>
      </c>
      <c r="BQ231" s="7">
        <f>MAX(0,(MIN(10,(((BP232)/(0.5))*10))))</f>
        <v>0</v>
      </c>
    </row>
    <row r="232" spans="49:69" x14ac:dyDescent="0.25">
      <c r="AW232" t="s">
        <v>761</v>
      </c>
      <c r="AX232" s="7">
        <f t="shared" si="187"/>
        <v>10.52</v>
      </c>
      <c r="AY232">
        <v>31</v>
      </c>
      <c r="AZ232">
        <v>31</v>
      </c>
      <c r="BA232" s="3">
        <f t="shared" si="188"/>
        <v>31</v>
      </c>
      <c r="BB232" s="3">
        <f t="shared" si="189"/>
        <v>1</v>
      </c>
      <c r="BC232" s="13">
        <f t="shared" si="190"/>
        <v>1</v>
      </c>
      <c r="BD232" s="7">
        <f t="shared" si="191"/>
        <v>1</v>
      </c>
      <c r="BE232">
        <v>0</v>
      </c>
      <c r="BF232" s="3">
        <f t="shared" si="192"/>
        <v>0</v>
      </c>
      <c r="BG232" s="7">
        <f t="shared" si="193"/>
        <v>0</v>
      </c>
      <c r="BH232">
        <v>3.77</v>
      </c>
      <c r="BI232" s="7">
        <f t="shared" si="194"/>
        <v>4.92</v>
      </c>
      <c r="BJ232">
        <v>1.32</v>
      </c>
      <c r="BK232" s="7">
        <f t="shared" si="195"/>
        <v>3.5999999999999988</v>
      </c>
      <c r="BL232">
        <v>30</v>
      </c>
      <c r="BM232" s="3">
        <f t="shared" si="196"/>
        <v>0.967741935483871</v>
      </c>
      <c r="BN232" s="7">
        <f t="shared" si="197"/>
        <v>1</v>
      </c>
      <c r="BO232">
        <v>0</v>
      </c>
      <c r="BP232" s="3">
        <f>BO232/AY232</f>
        <v>0</v>
      </c>
      <c r="BQ232" s="7">
        <f>MAX(0,(MIN(10,(((BP232)/(0.5))*10))))</f>
        <v>0</v>
      </c>
    </row>
    <row r="233" spans="49:69" x14ac:dyDescent="0.25">
      <c r="AW233" t="s">
        <v>772</v>
      </c>
      <c r="AX233" s="7">
        <f t="shared" si="187"/>
        <v>10.330322580645161</v>
      </c>
      <c r="AY233">
        <v>31</v>
      </c>
      <c r="AZ233">
        <v>33.1</v>
      </c>
      <c r="BA233" s="3">
        <f t="shared" si="188"/>
        <v>33.333333333333336</v>
      </c>
      <c r="BB233" s="3">
        <f t="shared" si="189"/>
        <v>1.0752688172043012</v>
      </c>
      <c r="BC233" s="13">
        <f t="shared" si="190"/>
        <v>1.0150537634408603</v>
      </c>
      <c r="BD233" s="7">
        <f t="shared" si="191"/>
        <v>1</v>
      </c>
      <c r="BE233">
        <v>1</v>
      </c>
      <c r="BF233" s="3">
        <f t="shared" si="192"/>
        <v>3.2258064516129031E-2</v>
      </c>
      <c r="BG233" s="7">
        <f t="shared" si="193"/>
        <v>0.64516129032258063</v>
      </c>
      <c r="BH233">
        <v>4.59</v>
      </c>
      <c r="BI233" s="7">
        <f t="shared" si="194"/>
        <v>1.6400000000000006</v>
      </c>
      <c r="BJ233">
        <v>1.23</v>
      </c>
      <c r="BK233" s="7">
        <f t="shared" si="195"/>
        <v>5.4</v>
      </c>
      <c r="BL233">
        <v>30</v>
      </c>
      <c r="BM233" s="3">
        <f t="shared" si="196"/>
        <v>0.967741935483871</v>
      </c>
      <c r="BN233" s="7">
        <f t="shared" si="197"/>
        <v>1</v>
      </c>
      <c r="BO233">
        <v>1</v>
      </c>
      <c r="BP233" s="3">
        <f t="shared" ref="BP233:BP250" si="213">BO232/AY232</f>
        <v>0</v>
      </c>
      <c r="BQ233" s="7">
        <f t="shared" ref="BQ233:BQ250" si="214">MAX(0,(MIN(10,(((BP234)/(0.5))*10))))</f>
        <v>0.64516129032258063</v>
      </c>
    </row>
    <row r="234" spans="49:69" x14ac:dyDescent="0.25">
      <c r="AW234" t="s">
        <v>785</v>
      </c>
      <c r="AX234" s="7">
        <f t="shared" si="187"/>
        <v>10.267102703078315</v>
      </c>
      <c r="AY234">
        <v>9</v>
      </c>
      <c r="AZ234">
        <v>33.200000000000003</v>
      </c>
      <c r="BA234" s="3">
        <f t="shared" si="188"/>
        <v>33.666666666666679</v>
      </c>
      <c r="BB234" s="3">
        <f t="shared" si="189"/>
        <v>3.7407407407407423</v>
      </c>
      <c r="BC234" s="13">
        <f t="shared" si="190"/>
        <v>3.1481481481481484</v>
      </c>
      <c r="BD234" s="7">
        <f t="shared" si="191"/>
        <v>5.1421027030783151</v>
      </c>
      <c r="BE234">
        <v>0</v>
      </c>
      <c r="BF234" s="3">
        <f t="shared" si="192"/>
        <v>0</v>
      </c>
      <c r="BG234" s="7">
        <f t="shared" si="193"/>
        <v>0</v>
      </c>
      <c r="BH234">
        <v>8.2899999999999991</v>
      </c>
      <c r="BI234" s="7">
        <f t="shared" si="194"/>
        <v>1</v>
      </c>
      <c r="BJ234">
        <v>1.84</v>
      </c>
      <c r="BK234" s="7">
        <f t="shared" si="195"/>
        <v>1</v>
      </c>
      <c r="BL234">
        <v>27</v>
      </c>
      <c r="BM234" s="3">
        <f t="shared" si="196"/>
        <v>3</v>
      </c>
      <c r="BN234" s="7">
        <f t="shared" si="197"/>
        <v>3.125</v>
      </c>
      <c r="BO234">
        <v>0</v>
      </c>
      <c r="BP234" s="3">
        <f t="shared" si="213"/>
        <v>3.2258064516129031E-2</v>
      </c>
      <c r="BQ234" s="7">
        <f t="shared" si="214"/>
        <v>0</v>
      </c>
    </row>
    <row r="235" spans="49:69" x14ac:dyDescent="0.25">
      <c r="AW235" t="s">
        <v>765</v>
      </c>
      <c r="AX235" s="7">
        <f t="shared" si="187"/>
        <v>9.6181818181818137</v>
      </c>
      <c r="AY235">
        <v>33</v>
      </c>
      <c r="AZ235">
        <v>30</v>
      </c>
      <c r="BA235" s="3">
        <f t="shared" si="188"/>
        <v>30</v>
      </c>
      <c r="BB235" s="3">
        <f t="shared" si="189"/>
        <v>0.90909090909090906</v>
      </c>
      <c r="BC235" s="13">
        <f t="shared" si="190"/>
        <v>0.18181818181818182</v>
      </c>
      <c r="BD235" s="7">
        <f t="shared" si="191"/>
        <v>1</v>
      </c>
      <c r="BE235">
        <v>2</v>
      </c>
      <c r="BF235" s="3">
        <f t="shared" si="192"/>
        <v>6.0606060606060608E-2</v>
      </c>
      <c r="BG235" s="7">
        <f t="shared" si="193"/>
        <v>1.2121212121212122</v>
      </c>
      <c r="BH235">
        <v>4.2</v>
      </c>
      <c r="BI235" s="7">
        <f t="shared" si="194"/>
        <v>3.1999999999999993</v>
      </c>
      <c r="BJ235">
        <v>1.37</v>
      </c>
      <c r="BK235" s="7">
        <f t="shared" si="195"/>
        <v>2.5999999999999979</v>
      </c>
      <c r="BL235">
        <v>36</v>
      </c>
      <c r="BM235" s="3">
        <f t="shared" si="196"/>
        <v>1.0909090909090908</v>
      </c>
      <c r="BN235" s="7">
        <f t="shared" si="197"/>
        <v>1</v>
      </c>
      <c r="BO235">
        <v>1</v>
      </c>
      <c r="BP235" s="3">
        <f t="shared" si="213"/>
        <v>0</v>
      </c>
      <c r="BQ235" s="7">
        <f t="shared" si="214"/>
        <v>0.60606060606060608</v>
      </c>
    </row>
    <row r="236" spans="49:69" x14ac:dyDescent="0.25">
      <c r="AW236" t="s">
        <v>773</v>
      </c>
      <c r="AX236" s="7">
        <f t="shared" si="187"/>
        <v>9.5089655172413803</v>
      </c>
      <c r="AY236">
        <v>29</v>
      </c>
      <c r="AZ236">
        <v>33</v>
      </c>
      <c r="BA236" s="3">
        <f t="shared" si="188"/>
        <v>33</v>
      </c>
      <c r="BB236" s="3">
        <f t="shared" si="189"/>
        <v>1.1379310344827587</v>
      </c>
      <c r="BC236" s="13">
        <f t="shared" si="190"/>
        <v>1.0275862068965518</v>
      </c>
      <c r="BD236" s="7">
        <f t="shared" si="191"/>
        <v>1</v>
      </c>
      <c r="BE236">
        <v>2</v>
      </c>
      <c r="BF236" s="3">
        <f t="shared" si="192"/>
        <v>6.8965517241379309E-2</v>
      </c>
      <c r="BG236" s="7">
        <f t="shared" si="193"/>
        <v>1.3793103448275863</v>
      </c>
      <c r="BH236">
        <v>4.6399999999999997</v>
      </c>
      <c r="BI236" s="7">
        <f t="shared" si="194"/>
        <v>1.4400000000000013</v>
      </c>
      <c r="BJ236">
        <v>1.3</v>
      </c>
      <c r="BK236" s="7">
        <f t="shared" si="195"/>
        <v>3.9999999999999991</v>
      </c>
      <c r="BL236">
        <v>32</v>
      </c>
      <c r="BM236" s="3">
        <f t="shared" si="196"/>
        <v>1.103448275862069</v>
      </c>
      <c r="BN236" s="7">
        <f t="shared" si="197"/>
        <v>1</v>
      </c>
      <c r="BO236">
        <v>1</v>
      </c>
      <c r="BP236" s="3">
        <f t="shared" si="213"/>
        <v>3.0303030303030304E-2</v>
      </c>
      <c r="BQ236" s="7">
        <f t="shared" si="214"/>
        <v>0.68965517241379315</v>
      </c>
    </row>
    <row r="237" spans="49:69" x14ac:dyDescent="0.25">
      <c r="AW237" t="s">
        <v>769</v>
      </c>
      <c r="AX237" s="7">
        <f t="shared" si="187"/>
        <v>9.2333333333333307</v>
      </c>
      <c r="AY237">
        <v>24</v>
      </c>
      <c r="AZ237">
        <v>30.1</v>
      </c>
      <c r="BA237" s="3">
        <f t="shared" si="188"/>
        <v>30.333333333333339</v>
      </c>
      <c r="BB237" s="3">
        <f t="shared" si="189"/>
        <v>1.2638888888888891</v>
      </c>
      <c r="BC237" s="13">
        <f t="shared" si="190"/>
        <v>1.0527777777777778</v>
      </c>
      <c r="BD237" s="7">
        <f t="shared" si="191"/>
        <v>1</v>
      </c>
      <c r="BE237">
        <v>1</v>
      </c>
      <c r="BF237" s="3">
        <f t="shared" si="192"/>
        <v>4.1666666666666664E-2</v>
      </c>
      <c r="BG237" s="7">
        <f t="shared" si="193"/>
        <v>0.83333333333333326</v>
      </c>
      <c r="BH237">
        <v>4.45</v>
      </c>
      <c r="BI237" s="7">
        <f t="shared" si="194"/>
        <v>2.1999999999999993</v>
      </c>
      <c r="BJ237">
        <v>1.29</v>
      </c>
      <c r="BK237" s="7">
        <f t="shared" si="195"/>
        <v>4.1999999999999993</v>
      </c>
      <c r="BL237">
        <v>20</v>
      </c>
      <c r="BM237" s="3">
        <f t="shared" si="196"/>
        <v>0.83333333333333337</v>
      </c>
      <c r="BN237" s="7">
        <f t="shared" si="197"/>
        <v>1</v>
      </c>
      <c r="BO237">
        <v>0</v>
      </c>
      <c r="BP237" s="3">
        <f t="shared" si="213"/>
        <v>3.4482758620689655E-2</v>
      </c>
      <c r="BQ237" s="7">
        <f t="shared" si="214"/>
        <v>0</v>
      </c>
    </row>
    <row r="238" spans="49:69" x14ac:dyDescent="0.25">
      <c r="AW238" t="s">
        <v>774</v>
      </c>
      <c r="AX238" s="7">
        <f t="shared" si="187"/>
        <v>9.1828571428571433</v>
      </c>
      <c r="AY238">
        <v>35</v>
      </c>
      <c r="AZ238">
        <v>33</v>
      </c>
      <c r="BA238" s="3">
        <f t="shared" si="188"/>
        <v>33</v>
      </c>
      <c r="BB238" s="3">
        <f t="shared" si="189"/>
        <v>0.94285714285714284</v>
      </c>
      <c r="BC238" s="13">
        <f t="shared" si="190"/>
        <v>0.18857142857142856</v>
      </c>
      <c r="BD238" s="7">
        <f t="shared" si="191"/>
        <v>1</v>
      </c>
      <c r="BE238">
        <v>2</v>
      </c>
      <c r="BF238" s="3">
        <f t="shared" si="192"/>
        <v>5.7142857142857141E-2</v>
      </c>
      <c r="BG238" s="7">
        <f t="shared" si="193"/>
        <v>1.1428571428571428</v>
      </c>
      <c r="BH238">
        <v>4.6399999999999997</v>
      </c>
      <c r="BI238" s="7">
        <f t="shared" si="194"/>
        <v>1.4400000000000013</v>
      </c>
      <c r="BJ238">
        <v>1.27</v>
      </c>
      <c r="BK238" s="7">
        <f t="shared" si="195"/>
        <v>4.5999999999999996</v>
      </c>
      <c r="BL238">
        <v>31</v>
      </c>
      <c r="BM238" s="3">
        <f t="shared" si="196"/>
        <v>0.88571428571428568</v>
      </c>
      <c r="BN238" s="7">
        <f t="shared" si="197"/>
        <v>1</v>
      </c>
      <c r="BO238">
        <v>0</v>
      </c>
      <c r="BP238" s="3">
        <f t="shared" si="213"/>
        <v>0</v>
      </c>
      <c r="BQ238" s="7">
        <f t="shared" si="214"/>
        <v>0</v>
      </c>
    </row>
    <row r="239" spans="49:69" x14ac:dyDescent="0.25">
      <c r="AW239" t="s">
        <v>781</v>
      </c>
      <c r="AX239" s="7">
        <f t="shared" si="187"/>
        <v>8.7234153699003087</v>
      </c>
      <c r="AY239">
        <v>17</v>
      </c>
      <c r="AZ239">
        <v>36.200000000000003</v>
      </c>
      <c r="BA239" s="3">
        <f t="shared" si="188"/>
        <v>36.666666666666679</v>
      </c>
      <c r="BB239" s="3">
        <f t="shared" si="189"/>
        <v>2.15686274509804</v>
      </c>
      <c r="BC239" s="13">
        <f t="shared" si="190"/>
        <v>2.0313725490196082</v>
      </c>
      <c r="BD239" s="7">
        <f t="shared" si="191"/>
        <v>2.1704741934297185</v>
      </c>
      <c r="BE239">
        <v>1</v>
      </c>
      <c r="BF239" s="3">
        <f t="shared" si="192"/>
        <v>5.8823529411764705E-2</v>
      </c>
      <c r="BG239" s="7">
        <f t="shared" si="193"/>
        <v>1.1764705882352942</v>
      </c>
      <c r="BH239">
        <v>5.89</v>
      </c>
      <c r="BI239" s="7">
        <f t="shared" si="194"/>
        <v>1</v>
      </c>
      <c r="BJ239">
        <v>1.39</v>
      </c>
      <c r="BK239" s="7">
        <f t="shared" si="195"/>
        <v>2.200000000000002</v>
      </c>
      <c r="BL239">
        <v>20</v>
      </c>
      <c r="BM239" s="3">
        <f t="shared" si="196"/>
        <v>1.1764705882352942</v>
      </c>
      <c r="BN239" s="7">
        <f t="shared" si="197"/>
        <v>1</v>
      </c>
      <c r="BO239">
        <v>1</v>
      </c>
      <c r="BP239" s="3">
        <f t="shared" si="213"/>
        <v>0</v>
      </c>
      <c r="BQ239" s="7">
        <f t="shared" si="214"/>
        <v>1.1764705882352942</v>
      </c>
    </row>
    <row r="240" spans="49:69" x14ac:dyDescent="0.25">
      <c r="AW240" t="s">
        <v>782</v>
      </c>
      <c r="AX240" s="7">
        <f t="shared" si="187"/>
        <v>8.707692307692307</v>
      </c>
      <c r="AY240">
        <v>26</v>
      </c>
      <c r="AZ240">
        <v>36</v>
      </c>
      <c r="BA240" s="3">
        <f t="shared" si="188"/>
        <v>36</v>
      </c>
      <c r="BB240" s="3">
        <f t="shared" si="189"/>
        <v>1.3846153846153846</v>
      </c>
      <c r="BC240" s="13">
        <f t="shared" si="190"/>
        <v>1.0769230769230769</v>
      </c>
      <c r="BD240" s="7">
        <f t="shared" si="191"/>
        <v>1</v>
      </c>
      <c r="BE240">
        <v>3</v>
      </c>
      <c r="BF240" s="3">
        <f t="shared" si="192"/>
        <v>0.11538461538461539</v>
      </c>
      <c r="BG240" s="7">
        <f t="shared" si="193"/>
        <v>2.3076923076923079</v>
      </c>
      <c r="BH240">
        <v>6.5</v>
      </c>
      <c r="BI240" s="7">
        <f t="shared" si="194"/>
        <v>1</v>
      </c>
      <c r="BJ240">
        <v>1.33</v>
      </c>
      <c r="BK240" s="7">
        <f t="shared" si="195"/>
        <v>3.3999999999999986</v>
      </c>
      <c r="BL240">
        <v>26</v>
      </c>
      <c r="BM240" s="3">
        <f t="shared" si="196"/>
        <v>1</v>
      </c>
      <c r="BN240" s="7">
        <f t="shared" si="197"/>
        <v>1</v>
      </c>
      <c r="BO240">
        <v>0</v>
      </c>
      <c r="BP240" s="3">
        <f t="shared" si="213"/>
        <v>5.8823529411764705E-2</v>
      </c>
      <c r="BQ240" s="7">
        <f t="shared" si="214"/>
        <v>0</v>
      </c>
    </row>
    <row r="241" spans="49:69" x14ac:dyDescent="0.25">
      <c r="AW241" t="s">
        <v>764</v>
      </c>
      <c r="AX241" s="7">
        <f t="shared" si="187"/>
        <v>8.300740740740741</v>
      </c>
      <c r="AY241">
        <v>27</v>
      </c>
      <c r="AZ241">
        <v>35</v>
      </c>
      <c r="BA241" s="3">
        <f t="shared" si="188"/>
        <v>35</v>
      </c>
      <c r="BB241" s="3">
        <f t="shared" si="189"/>
        <v>1.2962962962962963</v>
      </c>
      <c r="BC241" s="13">
        <f t="shared" si="190"/>
        <v>1.0592592592592593</v>
      </c>
      <c r="BD241" s="7">
        <f t="shared" si="191"/>
        <v>1</v>
      </c>
      <c r="BE241">
        <v>1</v>
      </c>
      <c r="BF241" s="3">
        <f t="shared" si="192"/>
        <v>3.7037037037037035E-2</v>
      </c>
      <c r="BG241" s="7">
        <f t="shared" si="193"/>
        <v>0.7407407407407407</v>
      </c>
      <c r="BH241">
        <v>4.1100000000000003</v>
      </c>
      <c r="BI241" s="7">
        <f t="shared" si="194"/>
        <v>3.5599999999999987</v>
      </c>
      <c r="BJ241">
        <v>1.4</v>
      </c>
      <c r="BK241" s="7">
        <f t="shared" si="195"/>
        <v>2.0000000000000018</v>
      </c>
      <c r="BL241">
        <v>25</v>
      </c>
      <c r="BM241" s="3">
        <f t="shared" si="196"/>
        <v>0.92592592592592593</v>
      </c>
      <c r="BN241" s="7">
        <f t="shared" si="197"/>
        <v>1</v>
      </c>
      <c r="BO241">
        <v>0</v>
      </c>
      <c r="BP241" s="3">
        <f t="shared" si="213"/>
        <v>0</v>
      </c>
      <c r="BQ241" s="7">
        <f t="shared" si="214"/>
        <v>0</v>
      </c>
    </row>
    <row r="242" spans="49:69" x14ac:dyDescent="0.25">
      <c r="AW242" t="s">
        <v>777</v>
      </c>
      <c r="AX242" s="7">
        <f t="shared" si="187"/>
        <v>8.2249999999999996</v>
      </c>
      <c r="AY242">
        <v>32</v>
      </c>
      <c r="AZ242">
        <v>30</v>
      </c>
      <c r="BA242" s="3">
        <f t="shared" si="188"/>
        <v>30</v>
      </c>
      <c r="BB242" s="3">
        <f t="shared" si="189"/>
        <v>0.9375</v>
      </c>
      <c r="BC242" s="13">
        <f t="shared" si="190"/>
        <v>0.1875</v>
      </c>
      <c r="BD242" s="7">
        <f t="shared" si="191"/>
        <v>1</v>
      </c>
      <c r="BE242">
        <v>1</v>
      </c>
      <c r="BF242" s="3">
        <f t="shared" si="192"/>
        <v>3.125E-2</v>
      </c>
      <c r="BG242" s="7">
        <f t="shared" si="193"/>
        <v>0.625</v>
      </c>
      <c r="BH242">
        <v>5.0999999999999996</v>
      </c>
      <c r="BI242" s="7">
        <f t="shared" si="194"/>
        <v>1</v>
      </c>
      <c r="BJ242">
        <v>1.27</v>
      </c>
      <c r="BK242" s="7">
        <f t="shared" si="195"/>
        <v>4.5999999999999996</v>
      </c>
      <c r="BL242">
        <v>32</v>
      </c>
      <c r="BM242" s="3">
        <f t="shared" si="196"/>
        <v>1</v>
      </c>
      <c r="BN242" s="7">
        <f t="shared" si="197"/>
        <v>1</v>
      </c>
      <c r="BO242">
        <v>0</v>
      </c>
      <c r="BP242" s="3">
        <f t="shared" si="213"/>
        <v>0</v>
      </c>
      <c r="BQ242" s="7">
        <f t="shared" si="214"/>
        <v>0</v>
      </c>
    </row>
    <row r="243" spans="49:69" x14ac:dyDescent="0.25">
      <c r="AW243" t="s">
        <v>446</v>
      </c>
      <c r="AX243" s="7">
        <f t="shared" si="187"/>
        <v>7.9555555555555539</v>
      </c>
      <c r="AY243">
        <v>36</v>
      </c>
      <c r="AZ243">
        <v>36</v>
      </c>
      <c r="BA243" s="3">
        <f t="shared" si="188"/>
        <v>36</v>
      </c>
      <c r="BB243" s="3">
        <f t="shared" si="189"/>
        <v>1</v>
      </c>
      <c r="BC243" s="13">
        <f t="shared" si="190"/>
        <v>1</v>
      </c>
      <c r="BD243" s="7">
        <f t="shared" si="191"/>
        <v>1</v>
      </c>
      <c r="BE243">
        <v>1</v>
      </c>
      <c r="BF243" s="3">
        <f t="shared" si="192"/>
        <v>2.7777777777777776E-2</v>
      </c>
      <c r="BG243" s="7">
        <f t="shared" si="193"/>
        <v>0.55555555555555558</v>
      </c>
      <c r="BH243">
        <v>4.5</v>
      </c>
      <c r="BI243" s="7">
        <f t="shared" si="194"/>
        <v>2</v>
      </c>
      <c r="BJ243">
        <v>1.33</v>
      </c>
      <c r="BK243" s="7">
        <f t="shared" si="195"/>
        <v>3.3999999999999986</v>
      </c>
      <c r="BL243">
        <v>22</v>
      </c>
      <c r="BM243" s="3">
        <f t="shared" si="196"/>
        <v>0.61111111111111116</v>
      </c>
      <c r="BN243" s="7">
        <f t="shared" si="197"/>
        <v>1</v>
      </c>
      <c r="BO243">
        <v>0</v>
      </c>
      <c r="BP243" s="3">
        <f t="shared" si="213"/>
        <v>0</v>
      </c>
      <c r="BQ243" s="7">
        <f t="shared" si="214"/>
        <v>0</v>
      </c>
    </row>
    <row r="244" spans="49:69" x14ac:dyDescent="0.25">
      <c r="AW244" t="s">
        <v>780</v>
      </c>
      <c r="AX244" s="7">
        <f t="shared" si="187"/>
        <v>7.75</v>
      </c>
      <c r="AY244">
        <v>32</v>
      </c>
      <c r="AZ244">
        <v>32.1</v>
      </c>
      <c r="BA244" s="3">
        <f t="shared" si="188"/>
        <v>32.333333333333336</v>
      </c>
      <c r="BB244" s="3">
        <f t="shared" si="189"/>
        <v>1.0104166666666667</v>
      </c>
      <c r="BC244" s="13">
        <f t="shared" si="190"/>
        <v>1.0020833333333334</v>
      </c>
      <c r="BD244" s="7">
        <f t="shared" si="191"/>
        <v>1</v>
      </c>
      <c r="BE244">
        <v>4</v>
      </c>
      <c r="BF244" s="3">
        <f t="shared" si="192"/>
        <v>0.125</v>
      </c>
      <c r="BG244" s="7">
        <f t="shared" si="193"/>
        <v>2.5</v>
      </c>
      <c r="BH244">
        <v>5.29</v>
      </c>
      <c r="BI244" s="7">
        <f t="shared" si="194"/>
        <v>1</v>
      </c>
      <c r="BJ244">
        <v>1.48</v>
      </c>
      <c r="BK244" s="7">
        <f t="shared" si="195"/>
        <v>1</v>
      </c>
      <c r="BL244">
        <v>30</v>
      </c>
      <c r="BM244" s="3">
        <f t="shared" si="196"/>
        <v>0.9375</v>
      </c>
      <c r="BN244" s="7">
        <f t="shared" si="197"/>
        <v>1</v>
      </c>
      <c r="BO244">
        <v>2</v>
      </c>
      <c r="BP244" s="3">
        <f t="shared" si="213"/>
        <v>0</v>
      </c>
      <c r="BQ244" s="7">
        <f t="shared" si="214"/>
        <v>1.25</v>
      </c>
    </row>
    <row r="245" spans="49:69" x14ac:dyDescent="0.25">
      <c r="AW245" t="s">
        <v>775</v>
      </c>
      <c r="AX245" s="7">
        <f t="shared" si="187"/>
        <v>7.2593103448275826</v>
      </c>
      <c r="AY245">
        <v>29</v>
      </c>
      <c r="AZ245">
        <v>32.1</v>
      </c>
      <c r="BA245" s="3">
        <f t="shared" si="188"/>
        <v>32.333333333333336</v>
      </c>
      <c r="BB245" s="3">
        <f t="shared" si="189"/>
        <v>1.1149425287356323</v>
      </c>
      <c r="BC245" s="13">
        <f t="shared" si="190"/>
        <v>1.0229885057471264</v>
      </c>
      <c r="BD245" s="7">
        <f t="shared" si="191"/>
        <v>1</v>
      </c>
      <c r="BE245">
        <v>2</v>
      </c>
      <c r="BF245" s="3">
        <f t="shared" si="192"/>
        <v>6.8965517241379309E-2</v>
      </c>
      <c r="BG245" s="7">
        <f t="shared" si="193"/>
        <v>1.3793103448275863</v>
      </c>
      <c r="BH245">
        <v>4.7300000000000004</v>
      </c>
      <c r="BI245" s="7">
        <f t="shared" si="194"/>
        <v>1.0799999999999983</v>
      </c>
      <c r="BJ245">
        <v>1.36</v>
      </c>
      <c r="BK245" s="7">
        <f t="shared" si="195"/>
        <v>2.799999999999998</v>
      </c>
      <c r="BL245">
        <v>29</v>
      </c>
      <c r="BM245" s="3">
        <f t="shared" si="196"/>
        <v>1</v>
      </c>
      <c r="BN245" s="7">
        <f t="shared" si="197"/>
        <v>1</v>
      </c>
      <c r="BO245">
        <v>0</v>
      </c>
      <c r="BP245" s="3">
        <f t="shared" si="213"/>
        <v>6.25E-2</v>
      </c>
      <c r="BQ245" s="7">
        <f t="shared" si="214"/>
        <v>0</v>
      </c>
    </row>
    <row r="246" spans="49:69" x14ac:dyDescent="0.25">
      <c r="AW246" t="s">
        <v>492</v>
      </c>
      <c r="AX246" s="7">
        <f t="shared" si="187"/>
        <v>7.2258064516129021</v>
      </c>
      <c r="AY246">
        <v>31</v>
      </c>
      <c r="AZ246">
        <v>31</v>
      </c>
      <c r="BA246" s="3">
        <f t="shared" si="188"/>
        <v>31</v>
      </c>
      <c r="BB246" s="3">
        <f t="shared" si="189"/>
        <v>1</v>
      </c>
      <c r="BC246" s="13">
        <f t="shared" si="190"/>
        <v>1</v>
      </c>
      <c r="BD246" s="7">
        <f t="shared" si="191"/>
        <v>1</v>
      </c>
      <c r="BE246">
        <v>1</v>
      </c>
      <c r="BF246" s="3">
        <f t="shared" si="192"/>
        <v>3.2258064516129031E-2</v>
      </c>
      <c r="BG246" s="7">
        <f t="shared" si="193"/>
        <v>0.64516129032258063</v>
      </c>
      <c r="BH246">
        <v>5.23</v>
      </c>
      <c r="BI246" s="7">
        <f t="shared" si="194"/>
        <v>1</v>
      </c>
      <c r="BJ246">
        <v>1.84</v>
      </c>
      <c r="BK246" s="7">
        <f t="shared" si="195"/>
        <v>1</v>
      </c>
      <c r="BL246">
        <v>32</v>
      </c>
      <c r="BM246" s="3">
        <f t="shared" si="196"/>
        <v>1.032258064516129</v>
      </c>
      <c r="BN246" s="7">
        <f t="shared" si="197"/>
        <v>1</v>
      </c>
      <c r="BO246">
        <v>4</v>
      </c>
      <c r="BP246" s="3">
        <f t="shared" si="213"/>
        <v>0</v>
      </c>
      <c r="BQ246" s="7">
        <f t="shared" si="214"/>
        <v>2.5806451612903225</v>
      </c>
    </row>
    <row r="247" spans="49:69" x14ac:dyDescent="0.25">
      <c r="AW247" t="s">
        <v>771</v>
      </c>
      <c r="AX247" s="7">
        <f t="shared" si="187"/>
        <v>5.7142857142857144</v>
      </c>
      <c r="AY247">
        <v>28</v>
      </c>
      <c r="AZ247">
        <v>30</v>
      </c>
      <c r="BA247" s="3">
        <f t="shared" si="188"/>
        <v>30</v>
      </c>
      <c r="BB247" s="3">
        <f t="shared" si="189"/>
        <v>1.0714285714285714</v>
      </c>
      <c r="BC247" s="13">
        <f t="shared" si="190"/>
        <v>1.0142857142857142</v>
      </c>
      <c r="BD247" s="7">
        <f t="shared" si="191"/>
        <v>1</v>
      </c>
      <c r="BE247">
        <v>1</v>
      </c>
      <c r="BF247" s="3">
        <f t="shared" si="192"/>
        <v>3.5714285714285712E-2</v>
      </c>
      <c r="BG247" s="7">
        <f t="shared" si="193"/>
        <v>0.71428571428571419</v>
      </c>
      <c r="BH247">
        <v>4.5</v>
      </c>
      <c r="BI247" s="7">
        <f t="shared" si="194"/>
        <v>2</v>
      </c>
      <c r="BJ247">
        <v>1.57</v>
      </c>
      <c r="BK247" s="7">
        <f t="shared" si="195"/>
        <v>1</v>
      </c>
      <c r="BL247">
        <v>21</v>
      </c>
      <c r="BM247" s="3">
        <f t="shared" si="196"/>
        <v>0.75</v>
      </c>
      <c r="BN247" s="7">
        <f t="shared" si="197"/>
        <v>1</v>
      </c>
      <c r="BO247">
        <v>0</v>
      </c>
      <c r="BP247" s="3">
        <f t="shared" si="213"/>
        <v>0.12903225806451613</v>
      </c>
      <c r="BQ247" s="7">
        <f t="shared" si="214"/>
        <v>0</v>
      </c>
    </row>
    <row r="248" spans="49:69" x14ac:dyDescent="0.25">
      <c r="AW248" t="s">
        <v>778</v>
      </c>
      <c r="AX248" s="7">
        <f t="shared" si="187"/>
        <v>4.9473219869561333</v>
      </c>
      <c r="AY248">
        <v>21</v>
      </c>
      <c r="AZ248">
        <v>37</v>
      </c>
      <c r="BA248" s="3">
        <f t="shared" si="188"/>
        <v>37</v>
      </c>
      <c r="BB248" s="3">
        <f t="shared" si="189"/>
        <v>1.7619047619047619</v>
      </c>
      <c r="BC248" s="13">
        <f t="shared" si="190"/>
        <v>1.1523809523809523</v>
      </c>
      <c r="BD248" s="7">
        <f t="shared" si="191"/>
        <v>1.4294648440989906</v>
      </c>
      <c r="BE248">
        <v>0</v>
      </c>
      <c r="BF248" s="3">
        <f t="shared" si="192"/>
        <v>0</v>
      </c>
      <c r="BG248" s="7">
        <f t="shared" si="193"/>
        <v>0</v>
      </c>
      <c r="BH248">
        <v>5.1100000000000003</v>
      </c>
      <c r="BI248" s="7">
        <f t="shared" si="194"/>
        <v>1</v>
      </c>
      <c r="BJ248">
        <v>1.59</v>
      </c>
      <c r="BK248" s="7">
        <f t="shared" si="195"/>
        <v>1</v>
      </c>
      <c r="BL248">
        <v>36</v>
      </c>
      <c r="BM248" s="3">
        <f t="shared" si="196"/>
        <v>1.7142857142857142</v>
      </c>
      <c r="BN248" s="7">
        <f t="shared" si="197"/>
        <v>1.5178571428571428</v>
      </c>
      <c r="BO248">
        <v>0</v>
      </c>
      <c r="BP248" s="3">
        <f t="shared" si="213"/>
        <v>0</v>
      </c>
      <c r="BQ248" s="7">
        <f t="shared" si="214"/>
        <v>0</v>
      </c>
    </row>
    <row r="249" spans="49:69" x14ac:dyDescent="0.25">
      <c r="AW249" t="s">
        <v>776</v>
      </c>
      <c r="AX249" s="7">
        <f t="shared" si="187"/>
        <v>4.6250000000000009</v>
      </c>
      <c r="AY249">
        <v>32</v>
      </c>
      <c r="AZ249">
        <v>31</v>
      </c>
      <c r="BA249" s="3">
        <f t="shared" si="188"/>
        <v>31</v>
      </c>
      <c r="BB249" s="3">
        <f t="shared" si="189"/>
        <v>0.96875</v>
      </c>
      <c r="BC249" s="13">
        <f t="shared" si="190"/>
        <v>0.19375000000000001</v>
      </c>
      <c r="BD249" s="7">
        <f t="shared" si="191"/>
        <v>1</v>
      </c>
      <c r="BE249">
        <v>0</v>
      </c>
      <c r="BF249" s="3">
        <f t="shared" si="192"/>
        <v>0</v>
      </c>
      <c r="BG249" s="7">
        <f t="shared" si="193"/>
        <v>0</v>
      </c>
      <c r="BH249">
        <v>4.9400000000000004</v>
      </c>
      <c r="BI249" s="7">
        <f t="shared" si="194"/>
        <v>1</v>
      </c>
      <c r="BJ249">
        <v>1.45</v>
      </c>
      <c r="BK249" s="7">
        <f t="shared" si="195"/>
        <v>1.0000000000000009</v>
      </c>
      <c r="BL249">
        <v>33</v>
      </c>
      <c r="BM249" s="3">
        <f t="shared" si="196"/>
        <v>1.03125</v>
      </c>
      <c r="BN249" s="7">
        <f t="shared" si="197"/>
        <v>1</v>
      </c>
      <c r="BO249">
        <v>1</v>
      </c>
      <c r="BP249" s="3">
        <f t="shared" si="213"/>
        <v>0</v>
      </c>
      <c r="BQ249" s="7">
        <f t="shared" si="214"/>
        <v>0.625</v>
      </c>
    </row>
    <row r="250" spans="49:69" x14ac:dyDescent="0.25">
      <c r="AW250" t="s">
        <v>783</v>
      </c>
      <c r="AX250" s="7">
        <f t="shared" si="187"/>
        <v>4</v>
      </c>
      <c r="AY250">
        <v>25</v>
      </c>
      <c r="AZ250">
        <v>30.2</v>
      </c>
      <c r="BA250" s="3">
        <f t="shared" si="188"/>
        <v>30.666666666666664</v>
      </c>
      <c r="BB250" s="3">
        <f t="shared" si="189"/>
        <v>1.2266666666666666</v>
      </c>
      <c r="BC250" s="13">
        <f t="shared" si="190"/>
        <v>1.0453333333333332</v>
      </c>
      <c r="BD250" s="7">
        <f t="shared" si="191"/>
        <v>1</v>
      </c>
      <c r="BE250">
        <v>0</v>
      </c>
      <c r="BF250" s="3">
        <f t="shared" si="192"/>
        <v>0</v>
      </c>
      <c r="BG250" s="7">
        <f t="shared" si="193"/>
        <v>0</v>
      </c>
      <c r="BH250">
        <v>7.34</v>
      </c>
      <c r="BI250" s="7">
        <f t="shared" si="194"/>
        <v>1</v>
      </c>
      <c r="BJ250">
        <v>1.89</v>
      </c>
      <c r="BK250" s="7">
        <f t="shared" si="195"/>
        <v>1</v>
      </c>
      <c r="BL250">
        <v>30</v>
      </c>
      <c r="BM250" s="3">
        <f t="shared" si="196"/>
        <v>1.2</v>
      </c>
      <c r="BN250" s="7">
        <f t="shared" si="197"/>
        <v>1</v>
      </c>
      <c r="BO250">
        <v>0</v>
      </c>
      <c r="BP250" s="3">
        <f t="shared" si="213"/>
        <v>3.125E-2</v>
      </c>
      <c r="BQ250" s="7">
        <f t="shared" si="214"/>
        <v>0</v>
      </c>
    </row>
  </sheetData>
  <sortState xmlns:xlrd2="http://schemas.microsoft.com/office/spreadsheetml/2017/richdata2" ref="AW3:BQ251">
    <sortCondition descending="1" ref="AX1:AX25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34037-AB54-482B-9C76-9A36C221DD26}">
  <dimension ref="A1:N7"/>
  <sheetViews>
    <sheetView workbookViewId="0">
      <selection activeCell="H7" sqref="H7"/>
    </sheetView>
  </sheetViews>
  <sheetFormatPr defaultColWidth="9.140625" defaultRowHeight="15" x14ac:dyDescent="0.25"/>
  <cols>
    <col min="1" max="1" width="11.140625" style="10" customWidth="1"/>
    <col min="2" max="3" width="9.85546875" style="10" customWidth="1"/>
    <col min="4" max="4" width="9.140625" style="10" customWidth="1"/>
    <col min="5" max="5" width="10.85546875" style="10" customWidth="1"/>
    <col min="6" max="6" width="13" style="10" customWidth="1"/>
    <col min="7" max="16384" width="9.140625" style="10"/>
  </cols>
  <sheetData>
    <row r="1" spans="1:14" x14ac:dyDescent="0.25">
      <c r="A1" s="10" t="s">
        <v>1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</row>
    <row r="2" spans="1:14" ht="31.5" x14ac:dyDescent="0.25">
      <c r="A2" s="10" t="s">
        <v>545</v>
      </c>
      <c r="B2" s="10" t="s">
        <v>546</v>
      </c>
      <c r="C2" s="10" t="s">
        <v>534</v>
      </c>
      <c r="D2" s="8" t="s">
        <v>258</v>
      </c>
      <c r="E2" s="9" t="s">
        <v>533</v>
      </c>
      <c r="F2" s="9" t="s">
        <v>532</v>
      </c>
    </row>
    <row r="4" spans="1:14" x14ac:dyDescent="0.25">
      <c r="A4" s="10" t="s">
        <v>293</v>
      </c>
      <c r="B4" s="10" t="s">
        <v>289</v>
      </c>
      <c r="C4" s="10" t="s">
        <v>290</v>
      </c>
      <c r="D4" s="10" t="s">
        <v>291</v>
      </c>
      <c r="E4" s="10" t="s">
        <v>294</v>
      </c>
      <c r="F4" s="10" t="s">
        <v>292</v>
      </c>
    </row>
    <row r="5" spans="1:14" ht="30" x14ac:dyDescent="0.25">
      <c r="A5" s="10" t="s">
        <v>544</v>
      </c>
      <c r="B5" s="10" t="s">
        <v>543</v>
      </c>
      <c r="C5" s="10" t="s">
        <v>542</v>
      </c>
      <c r="D5" s="10" t="s">
        <v>512</v>
      </c>
      <c r="E5" s="10" t="s">
        <v>541</v>
      </c>
      <c r="F5" s="10" t="s">
        <v>540</v>
      </c>
    </row>
    <row r="7" spans="1:14" ht="280.5" customHeight="1" x14ac:dyDescent="0.25">
      <c r="A7" s="27"/>
      <c r="B7" s="27"/>
      <c r="C7" s="27"/>
      <c r="D7" s="27"/>
      <c r="E7" s="27"/>
      <c r="F7" s="27"/>
      <c r="H7" s="22"/>
      <c r="I7" s="22"/>
      <c r="J7" s="22"/>
      <c r="K7" s="22"/>
      <c r="L7" s="22"/>
      <c r="M7" s="22"/>
      <c r="N7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7E48F-EA21-4F4D-8520-0321BD899A38}">
  <dimension ref="A1:Q355"/>
  <sheetViews>
    <sheetView tabSelected="1" topLeftCell="F1" zoomScale="110" zoomScaleNormal="110" zoomScaleSheetLayoutView="40" workbookViewId="0">
      <selection activeCell="P1" sqref="P1:Q355"/>
    </sheetView>
  </sheetViews>
  <sheetFormatPr defaultRowHeight="15" x14ac:dyDescent="0.25"/>
  <cols>
    <col min="1" max="1" width="19.7109375" bestFit="1" customWidth="1"/>
    <col min="2" max="2" width="19.7109375" style="26" customWidth="1"/>
    <col min="3" max="3" width="33" style="21" customWidth="1"/>
    <col min="4" max="4" width="23.7109375" style="16" bestFit="1" customWidth="1"/>
    <col min="5" max="5" width="24.28515625" customWidth="1"/>
    <col min="6" max="6" width="51.85546875" customWidth="1"/>
    <col min="8" max="8" width="19" bestFit="1" customWidth="1"/>
    <col min="9" max="9" width="19" customWidth="1"/>
    <col min="10" max="10" width="19" style="20" customWidth="1"/>
    <col min="11" max="11" width="23.7109375" bestFit="1" customWidth="1"/>
    <col min="12" max="12" width="24.85546875" customWidth="1"/>
    <col min="13" max="13" width="47.42578125" customWidth="1"/>
    <col min="14" max="14" width="10.85546875" style="7" bestFit="1" customWidth="1"/>
    <col min="16" max="16" width="21.85546875" customWidth="1"/>
    <col min="17" max="17" width="7.28515625" style="26" customWidth="1"/>
  </cols>
  <sheetData>
    <row r="1" spans="1:17" ht="26.25" x14ac:dyDescent="0.25">
      <c r="A1" s="23" t="s">
        <v>0</v>
      </c>
      <c r="B1" s="24" t="s">
        <v>794</v>
      </c>
      <c r="C1" s="24" t="s">
        <v>537</v>
      </c>
      <c r="D1" s="25" t="s">
        <v>515</v>
      </c>
      <c r="E1" s="25" t="s">
        <v>527</v>
      </c>
      <c r="F1" s="25" t="s">
        <v>517</v>
      </c>
      <c r="G1" s="23"/>
      <c r="H1" s="23" t="s">
        <v>0</v>
      </c>
      <c r="I1" s="24" t="s">
        <v>794</v>
      </c>
      <c r="J1" s="24" t="s">
        <v>537</v>
      </c>
      <c r="K1" s="25" t="s">
        <v>515</v>
      </c>
      <c r="L1" s="25" t="s">
        <v>516</v>
      </c>
      <c r="M1" s="25" t="s">
        <v>517</v>
      </c>
      <c r="P1" s="28" t="s">
        <v>847</v>
      </c>
      <c r="Q1" s="28"/>
    </row>
    <row r="2" spans="1:17" ht="15.75" x14ac:dyDescent="0.25">
      <c r="A2" t="s">
        <v>24</v>
      </c>
      <c r="B2" s="26">
        <f>MAX(1,(MIN(65,( C2- 15) / (50 - 15)*65)))</f>
        <v>63.836872659217939</v>
      </c>
      <c r="C2" s="20">
        <f>D2*1.05</f>
        <v>49.373700662655814</v>
      </c>
      <c r="D2" s="16">
        <f>AVERAGEIF(Hitters!A:A:'Hitters'!V:V:'Hitters'!AQ:AQ:'Hitters'!BM:BM,'Trade Value'!A2,Hitters!B:B:'Hitters'!W:W:'Hitters'!AR:AR:'Hitters'!BN:BN)</f>
        <v>47.0225720596722</v>
      </c>
      <c r="E2" s="17" t="s">
        <v>787</v>
      </c>
      <c r="F2" s="19" t="s">
        <v>788</v>
      </c>
      <c r="H2" t="s">
        <v>314</v>
      </c>
      <c r="I2" s="26">
        <f>MAX(1,(MIN(65,( J2- 15) / (50 - 15)*65)))</f>
        <v>64.324484590177534</v>
      </c>
      <c r="J2" s="20">
        <f>K2*1.2</f>
        <v>49.636260933172515</v>
      </c>
      <c r="K2" s="16">
        <f>AVERAGEIF(Pitchers!A:A:'Pitchers'!X:X:'Pitchers'!AW:AW:'Pitchers'!BU:BU,'Trade Value'!H2,Pitchers!B:B:'Pitchers'!Y:Y:'Pitchers'!AX:AX:'Pitchers'!BV:BV)</f>
        <v>41.363550777643766</v>
      </c>
      <c r="L2" s="17" t="s">
        <v>528</v>
      </c>
      <c r="M2" s="19" t="s">
        <v>813</v>
      </c>
      <c r="N2" s="16"/>
      <c r="O2" s="17"/>
      <c r="P2" s="23" t="s">
        <v>0</v>
      </c>
      <c r="Q2" s="24" t="s">
        <v>192</v>
      </c>
    </row>
    <row r="3" spans="1:17" x14ac:dyDescent="0.25">
      <c r="A3" t="s">
        <v>15</v>
      </c>
      <c r="B3" s="26">
        <f>MAX(1,(MIN(65,( C3- 15) / (50 - 15)*65)))</f>
        <v>61.920477332091274</v>
      </c>
      <c r="C3" s="20">
        <f>D3*1.05</f>
        <v>48.341795486510684</v>
      </c>
      <c r="D3" s="16">
        <f>AVERAGEIF(Hitters!A:A:'Hitters'!V:V:'Hitters'!AQ:AQ:'Hitters'!BM:BM,'Trade Value'!A3,Hitters!B:B:'Hitters'!W:W:'Hitters'!AR:AR:'Hitters'!BN:BN)</f>
        <v>46.039805225248266</v>
      </c>
      <c r="E3" s="17" t="s">
        <v>787</v>
      </c>
      <c r="F3" s="19" t="s">
        <v>816</v>
      </c>
      <c r="H3" t="s">
        <v>413</v>
      </c>
      <c r="I3" s="26">
        <f>MAX(1,(MIN(65,( J3- 15) / (50 - 15)*65)))</f>
        <v>61.101654065040641</v>
      </c>
      <c r="J3" s="20">
        <f>K3*1.17</f>
        <v>47.900890650406502</v>
      </c>
      <c r="K3" s="16">
        <f>AVERAGEIF(Pitchers!A:A:'Pitchers'!X:X:'Pitchers'!AW:AW:'Pitchers'!BU:BU,'Trade Value'!H3,Pitchers!B:B:'Pitchers'!Y:Y:'Pitchers'!AX:AX:'Pitchers'!BV:BV)</f>
        <v>40.940932179834618</v>
      </c>
      <c r="L3" s="17" t="s">
        <v>848</v>
      </c>
      <c r="M3" s="19" t="s">
        <v>814</v>
      </c>
      <c r="N3" s="16"/>
      <c r="O3" s="17"/>
      <c r="P3" t="s">
        <v>314</v>
      </c>
      <c r="Q3" s="26">
        <v>64.324484590177534</v>
      </c>
    </row>
    <row r="4" spans="1:17" x14ac:dyDescent="0.25">
      <c r="A4" t="s">
        <v>8</v>
      </c>
      <c r="B4" s="26">
        <f>MAX(1,(MIN(65,( C4- 15) / (50 - 15)*65)))</f>
        <v>61.329747388226259</v>
      </c>
      <c r="C4" s="20">
        <f>D4</f>
        <v>48.023710132121835</v>
      </c>
      <c r="D4" s="16">
        <f>AVERAGEIF(Hitters!A:A:'Hitters'!V:V:'Hitters'!AQ:AQ:'Hitters'!BM:BM,'Trade Value'!A4,Hitters!B:B:'Hitters'!W:W:'Hitters'!AR:AR:'Hitters'!BN:BN)</f>
        <v>48.023710132121835</v>
      </c>
      <c r="E4" s="17" t="s">
        <v>787</v>
      </c>
      <c r="F4" s="19" t="s">
        <v>788</v>
      </c>
      <c r="H4" t="s">
        <v>299</v>
      </c>
      <c r="I4" s="26">
        <f>MAX(1,(MIN(65,( J4- 15) / (50 - 15)*65)))</f>
        <v>60.076509543331802</v>
      </c>
      <c r="J4" s="20">
        <f>K4*1.05</f>
        <v>47.348889754101741</v>
      </c>
      <c r="K4" s="16">
        <f>AVERAGEIF(Pitchers!A:A:'Pitchers'!X:X:'Pitchers'!AW:AW:'Pitchers'!BU:BU,'Trade Value'!H4,Pitchers!B:B:'Pitchers'!Y:Y:'Pitchers'!AX:AX:'Pitchers'!BV:BV)</f>
        <v>45.094180718192135</v>
      </c>
      <c r="L4" s="17" t="s">
        <v>787</v>
      </c>
      <c r="M4" s="19" t="s">
        <v>788</v>
      </c>
      <c r="N4" s="16"/>
      <c r="O4" s="17"/>
      <c r="P4" t="s">
        <v>24</v>
      </c>
      <c r="Q4" s="26">
        <v>63.836872659217939</v>
      </c>
    </row>
    <row r="5" spans="1:17" x14ac:dyDescent="0.25">
      <c r="A5" t="s">
        <v>41</v>
      </c>
      <c r="B5" s="26">
        <f>MAX(1,(MIN(65,( C5- 15) / (50 - 15)*65)))</f>
        <v>58.908653272188047</v>
      </c>
      <c r="C5" s="20">
        <f>D5*1.05</f>
        <v>46.720044069639719</v>
      </c>
      <c r="D5" s="16">
        <f>AVERAGEIF(Hitters!A:A:'Hitters'!V:V:'Hitters'!AQ:AQ:'Hitters'!BM:BM,'Trade Value'!A5,Hitters!B:B:'Hitters'!W:W:'Hitters'!AR:AR:'Hitters'!BN:BN)</f>
        <v>44.495280066323538</v>
      </c>
      <c r="E5" s="17" t="s">
        <v>787</v>
      </c>
      <c r="F5" s="19" t="s">
        <v>788</v>
      </c>
      <c r="H5" t="s">
        <v>317</v>
      </c>
      <c r="I5" s="26">
        <f>MAX(1,(MIN(65,( J5- 15) / (50 - 15)*65)))</f>
        <v>57.179227214171533</v>
      </c>
      <c r="J5" s="20">
        <f>K5*1.2</f>
        <v>45.788814653784669</v>
      </c>
      <c r="K5" s="16">
        <f>AVERAGEIF(Pitchers!A:A:'Pitchers'!X:X:'Pitchers'!AW:AW:'Pitchers'!BU:BU,'Trade Value'!H5,Pitchers!B:B:'Pitchers'!Y:Y:'Pitchers'!AX:AX:'Pitchers'!BV:BV)</f>
        <v>38.157345544820558</v>
      </c>
      <c r="L5" s="17" t="s">
        <v>528</v>
      </c>
      <c r="M5" s="19" t="s">
        <v>814</v>
      </c>
      <c r="N5" s="16"/>
      <c r="O5" s="17"/>
      <c r="P5" t="s">
        <v>15</v>
      </c>
      <c r="Q5" s="26">
        <v>61.920477332091274</v>
      </c>
    </row>
    <row r="6" spans="1:17" x14ac:dyDescent="0.25">
      <c r="A6" t="s">
        <v>195</v>
      </c>
      <c r="B6" s="26">
        <f>MAX(1,(MIN(65,( C6- 15) / (50 - 15)*65)))</f>
        <v>58.213874022145184</v>
      </c>
      <c r="C6" s="20">
        <f>D6*1.05</f>
        <v>46.345932165770485</v>
      </c>
      <c r="D6" s="16">
        <f>AVERAGEIF(Hitters!A:A:'Hitters'!V:V:'Hitters'!AQ:AQ:'Hitters'!BM:BM,'Trade Value'!A6,Hitters!B:B:'Hitters'!W:W:'Hitters'!AR:AR:'Hitters'!BN:BN)</f>
        <v>44.138983015019505</v>
      </c>
      <c r="E6" s="17" t="s">
        <v>787</v>
      </c>
      <c r="F6" s="19" t="s">
        <v>788</v>
      </c>
      <c r="H6" t="s">
        <v>296</v>
      </c>
      <c r="I6" s="26">
        <f>MAX(1,(MIN(65,( J6- 15) / (50 - 15)*65)))</f>
        <v>56.878095238095234</v>
      </c>
      <c r="J6" s="20">
        <f>K6</f>
        <v>45.626666666666665</v>
      </c>
      <c r="K6" s="16">
        <f>AVERAGEIF(Pitchers!A:A:'Pitchers'!X:X:'Pitchers'!AW:AW:'Pitchers'!BU:BU,'Trade Value'!H6,Pitchers!B:B:'Pitchers'!Y:Y:'Pitchers'!AX:AX:'Pitchers'!BV:BV)</f>
        <v>45.626666666666665</v>
      </c>
      <c r="L6" s="17" t="s">
        <v>815</v>
      </c>
      <c r="M6" s="19" t="s">
        <v>821</v>
      </c>
      <c r="N6" s="16"/>
      <c r="O6" s="17"/>
      <c r="P6" t="s">
        <v>8</v>
      </c>
      <c r="Q6" s="26">
        <v>61.329747388226259</v>
      </c>
    </row>
    <row r="7" spans="1:17" x14ac:dyDescent="0.25">
      <c r="A7" t="s">
        <v>17</v>
      </c>
      <c r="B7" s="26">
        <f>MAX(1,(MIN(65,( C7- 15) / (50 - 15)*65)))</f>
        <v>58.13664367767965</v>
      </c>
      <c r="C7" s="20">
        <f>D7*1.05</f>
        <v>46.304346595673657</v>
      </c>
      <c r="D7" s="16">
        <f>AVERAGEIF(Hitters!A:A:'Hitters'!V:V:'Hitters'!AQ:AQ:'Hitters'!BM:BM,'Trade Value'!A7,Hitters!B:B:'Hitters'!W:W:'Hitters'!AR:AR:'Hitters'!BN:BN)</f>
        <v>44.099377710165385</v>
      </c>
      <c r="E7" s="17" t="s">
        <v>787</v>
      </c>
      <c r="F7" s="19" t="s">
        <v>788</v>
      </c>
      <c r="H7" t="s">
        <v>412</v>
      </c>
      <c r="I7" s="26">
        <f>MAX(1,(MIN(65,( J7- 15) / (50 - 15)*65)))</f>
        <v>55.963305260586623</v>
      </c>
      <c r="J7" s="20">
        <f>K7*1.1</f>
        <v>45.134087448008181</v>
      </c>
      <c r="K7" s="16">
        <f>AVERAGEIF(Pitchers!A:A:'Pitchers'!X:X:'Pitchers'!AW:AW:'Pitchers'!BU:BU,'Trade Value'!H7,Pitchers!B:B:'Pitchers'!Y:Y:'Pitchers'!AX:AX:'Pitchers'!BV:BV)</f>
        <v>41.030988589098342</v>
      </c>
      <c r="L7" s="17" t="s">
        <v>526</v>
      </c>
      <c r="M7" s="19" t="s">
        <v>814</v>
      </c>
      <c r="N7" s="16"/>
      <c r="O7" s="17"/>
      <c r="P7" t="s">
        <v>413</v>
      </c>
      <c r="Q7" s="26">
        <v>61</v>
      </c>
    </row>
    <row r="8" spans="1:17" x14ac:dyDescent="0.25">
      <c r="A8" t="s">
        <v>11</v>
      </c>
      <c r="B8" s="26">
        <f>MAX(1,(MIN(65,( C8- 15) / (50 - 15)*65)))</f>
        <v>55.68916106623648</v>
      </c>
      <c r="C8" s="20">
        <f>D8*1.05</f>
        <v>44.986471343358104</v>
      </c>
      <c r="D8" s="16">
        <f>AVERAGEIF(Hitters!A:A:'Hitters'!V:V:'Hitters'!AQ:AQ:'Hitters'!BM:BM,'Trade Value'!A8,Hitters!B:B:'Hitters'!W:W:'Hitters'!AR:AR:'Hitters'!BN:BN)</f>
        <v>42.844258422245815</v>
      </c>
      <c r="E8" s="17" t="s">
        <v>787</v>
      </c>
      <c r="F8" s="19" t="s">
        <v>788</v>
      </c>
      <c r="H8" t="s">
        <v>339</v>
      </c>
      <c r="I8" s="26">
        <f>MAX(1,(MIN(65,( J8- 15) / (50 - 15)*65)))</f>
        <v>54.064507162528628</v>
      </c>
      <c r="J8" s="20">
        <f>K8*1.15</f>
        <v>44.111657702900033</v>
      </c>
      <c r="K8" s="16">
        <f>AVERAGEIF(Pitchers!A:A:'Pitchers'!X:X:'Pitchers'!AW:AW:'Pitchers'!BU:BU,'Trade Value'!H8,Pitchers!B:B:'Pitchers'!Y:Y:'Pitchers'!AX:AX:'Pitchers'!BV:BV)</f>
        <v>38.357963219913074</v>
      </c>
      <c r="L8" s="17" t="s">
        <v>528</v>
      </c>
      <c r="M8" s="19" t="s">
        <v>814</v>
      </c>
      <c r="N8" s="16"/>
      <c r="O8" s="17"/>
      <c r="P8" t="s">
        <v>299</v>
      </c>
      <c r="Q8" s="26">
        <v>60.076509543331802</v>
      </c>
    </row>
    <row r="9" spans="1:17" x14ac:dyDescent="0.25">
      <c r="A9" t="s">
        <v>25</v>
      </c>
      <c r="B9" s="26">
        <f>MAX(1,(MIN(65,( C9- 15) / (50 - 15)*65)))</f>
        <v>54.582029803550817</v>
      </c>
      <c r="C9" s="20">
        <f>D9*1.1</f>
        <v>44.390323740373518</v>
      </c>
      <c r="D9" s="16">
        <f>AVERAGEIF(Hitters!A:A:'Hitters'!V:V:'Hitters'!AQ:AQ:'Hitters'!BM:BM,'Trade Value'!A9,Hitters!B:B:'Hitters'!W:W:'Hitters'!AR:AR:'Hitters'!BN:BN)</f>
        <v>40.354839763975924</v>
      </c>
      <c r="E9" s="18" t="s">
        <v>789</v>
      </c>
      <c r="F9" s="19" t="s">
        <v>679</v>
      </c>
      <c r="H9" t="s">
        <v>31</v>
      </c>
      <c r="I9" s="26">
        <f>MAX(1,(MIN(65,( J9- 15) / (50 - 15)*65)))</f>
        <v>51.680557588399573</v>
      </c>
      <c r="J9" s="20">
        <f>K9</f>
        <v>42.82799254759977</v>
      </c>
      <c r="K9" s="16">
        <f>AVERAGEIF(Pitchers!A:A:'Pitchers'!X:X:'Pitchers'!AW:AW:'Pitchers'!BU:BU,'Trade Value'!H9,Pitchers!B:B:'Pitchers'!Y:Y:'Pitchers'!AX:AX:'Pitchers'!BV:BV)</f>
        <v>42.82799254759977</v>
      </c>
      <c r="L9" s="17" t="s">
        <v>787</v>
      </c>
      <c r="M9" s="19" t="s">
        <v>788</v>
      </c>
      <c r="N9" s="16"/>
      <c r="O9" s="17"/>
      <c r="P9" t="s">
        <v>41</v>
      </c>
      <c r="Q9" s="26">
        <v>58.908653272188047</v>
      </c>
    </row>
    <row r="10" spans="1:17" x14ac:dyDescent="0.25">
      <c r="A10" t="s">
        <v>9</v>
      </c>
      <c r="B10" s="26">
        <f>MAX(1,(MIN(65,( C10- 15) / (50 - 15)*65)))</f>
        <v>53.824551985145376</v>
      </c>
      <c r="C10" s="20">
        <f>D10*1.1</f>
        <v>43.982451068924433</v>
      </c>
      <c r="D10" s="16">
        <f>AVERAGEIF(Hitters!A:A:'Hitters'!V:V:'Hitters'!AQ:AQ:'Hitters'!BM:BM,'Trade Value'!A10,Hitters!B:B:'Hitters'!W:W:'Hitters'!AR:AR:'Hitters'!BN:BN)</f>
        <v>39.984046426294938</v>
      </c>
      <c r="E10" s="17" t="s">
        <v>526</v>
      </c>
      <c r="F10" s="19" t="s">
        <v>679</v>
      </c>
      <c r="H10" t="s">
        <v>297</v>
      </c>
      <c r="I10" s="26">
        <f>MAX(1,(MIN(65,( J10- 15) / (50 - 15)*65)))</f>
        <v>49.564790583001489</v>
      </c>
      <c r="J10" s="20">
        <f>K10*0.9</f>
        <v>41.688733390846956</v>
      </c>
      <c r="K10" s="16">
        <f>AVERAGEIF(Pitchers!A:A:'Pitchers'!X:X:'Pitchers'!AW:AW:'Pitchers'!BU:BU,'Trade Value'!H10,Pitchers!B:B:'Pitchers'!Y:Y:'Pitchers'!AX:AX:'Pitchers'!BV:BV)</f>
        <v>46.320814878718842</v>
      </c>
      <c r="L10" s="17" t="s">
        <v>823</v>
      </c>
      <c r="M10" s="19" t="s">
        <v>820</v>
      </c>
      <c r="N10" s="16"/>
      <c r="O10" s="17"/>
      <c r="P10" t="s">
        <v>195</v>
      </c>
      <c r="Q10" s="26">
        <v>58.213874022145184</v>
      </c>
    </row>
    <row r="11" spans="1:17" x14ac:dyDescent="0.25">
      <c r="A11" t="s">
        <v>55</v>
      </c>
      <c r="B11" s="26">
        <f>MAX(1,(MIN(65,( C11- 15) / (50 - 15)*65)))</f>
        <v>52.164945188780116</v>
      </c>
      <c r="C11" s="20">
        <f>D11*1.05</f>
        <v>43.08881664011237</v>
      </c>
      <c r="D11" s="16">
        <f>AVERAGEIF(Hitters!A:A:'Hitters'!V:V:'Hitters'!AQ:AQ:'Hitters'!BM:BM,'Trade Value'!A11,Hitters!B:B:'Hitters'!W:W:'Hitters'!AR:AR:'Hitters'!BN:BN)</f>
        <v>41.036968228678447</v>
      </c>
      <c r="E11" s="17" t="s">
        <v>787</v>
      </c>
      <c r="F11" s="19" t="s">
        <v>788</v>
      </c>
      <c r="H11" t="s">
        <v>310</v>
      </c>
      <c r="I11" s="26">
        <f>MAX(1,(MIN(65,( J11- 15) / (50 - 15)*65)))</f>
        <v>48.765767412466118</v>
      </c>
      <c r="J11" s="20">
        <f>K11</f>
        <v>41.258490145174065</v>
      </c>
      <c r="K11" s="16">
        <f>AVERAGEIF(Pitchers!A:A:'Pitchers'!X:X:'Pitchers'!AW:AW:'Pitchers'!BU:BU,'Trade Value'!H11,Pitchers!B:B:'Pitchers'!Y:Y:'Pitchers'!AX:AX:'Pitchers'!BV:BV)</f>
        <v>41.258490145174065</v>
      </c>
      <c r="L11" s="17" t="s">
        <v>523</v>
      </c>
      <c r="M11" s="19" t="s">
        <v>539</v>
      </c>
      <c r="N11" s="16"/>
      <c r="O11" s="17"/>
      <c r="P11" t="s">
        <v>17</v>
      </c>
      <c r="Q11" s="26">
        <v>58.13664367767965</v>
      </c>
    </row>
    <row r="12" spans="1:17" x14ac:dyDescent="0.25">
      <c r="A12" t="s">
        <v>30</v>
      </c>
      <c r="B12" s="26">
        <f>MAX(1,(MIN(65,( C12- 15) / (50 - 15)*65)))</f>
        <v>50.462296416524708</v>
      </c>
      <c r="C12" s="20">
        <f>D12*1.05</f>
        <v>42.172005762744071</v>
      </c>
      <c r="D12" s="16">
        <f>AVERAGEIF(Hitters!A:A:'Hitters'!V:V:'Hitters'!AQ:AQ:'Hitters'!BM:BM,'Trade Value'!A12,Hitters!B:B:'Hitters'!W:W:'Hitters'!AR:AR:'Hitters'!BN:BN)</f>
        <v>40.163815012137206</v>
      </c>
      <c r="E12" s="17" t="s">
        <v>787</v>
      </c>
      <c r="F12" s="19" t="s">
        <v>788</v>
      </c>
      <c r="H12" t="s">
        <v>408</v>
      </c>
      <c r="I12" s="26">
        <f>MAX(1,(MIN(65,( J12- 15) / (50 - 15)*65)))</f>
        <v>48.563893199217326</v>
      </c>
      <c r="J12" s="20">
        <f>K12*0.95</f>
        <v>41.149788645732407</v>
      </c>
      <c r="K12" s="16">
        <f>AVERAGEIF(Pitchers!A:A:'Pitchers'!X:X:'Pitchers'!AW:AW:'Pitchers'!BU:BU,'Trade Value'!H12,Pitchers!B:B:'Pitchers'!Y:Y:'Pitchers'!AX:AX:'Pitchers'!BV:BV)</f>
        <v>43.315566995507801</v>
      </c>
      <c r="L12" s="17" t="s">
        <v>824</v>
      </c>
      <c r="M12" s="19" t="s">
        <v>839</v>
      </c>
      <c r="N12" s="16"/>
      <c r="O12" s="17"/>
      <c r="P12" t="s">
        <v>317</v>
      </c>
      <c r="Q12" s="26">
        <v>57.179227214171533</v>
      </c>
    </row>
    <row r="13" spans="1:17" x14ac:dyDescent="0.25">
      <c r="A13" t="s">
        <v>46</v>
      </c>
      <c r="B13" s="26">
        <f>MAX(1,(MIN(65,( C13- 15) / (50 - 15)*65)))</f>
        <v>50.388118321820386</v>
      </c>
      <c r="C13" s="20">
        <f>D13*1.1</f>
        <v>42.132063711749439</v>
      </c>
      <c r="D13" s="16">
        <f>AVERAGEIF(Hitters!A:A:'Hitters'!V:V:'Hitters'!AQ:AQ:'Hitters'!BM:BM,'Trade Value'!A13,Hitters!B:B:'Hitters'!W:W:'Hitters'!AR:AR:'Hitters'!BN:BN)</f>
        <v>38.301876101590395</v>
      </c>
      <c r="E13" s="18" t="s">
        <v>789</v>
      </c>
      <c r="F13" s="19" t="s">
        <v>679</v>
      </c>
      <c r="H13" t="s">
        <v>320</v>
      </c>
      <c r="I13" s="26">
        <f>MAX(1,(MIN(65,( J13- 15) / (50 - 15)*65)))</f>
        <v>48.347302404713403</v>
      </c>
      <c r="J13" s="20">
        <f>K13*1.1</f>
        <v>41.033162833307216</v>
      </c>
      <c r="K13" s="16">
        <f>AVERAGEIF(Pitchers!A:A:'Pitchers'!X:X:'Pitchers'!AW:AW:'Pitchers'!BU:BU,'Trade Value'!H13,Pitchers!B:B:'Pitchers'!Y:Y:'Pitchers'!AX:AX:'Pitchers'!BV:BV)</f>
        <v>37.302875303006559</v>
      </c>
      <c r="L13" s="17" t="s">
        <v>526</v>
      </c>
      <c r="M13" s="19" t="s">
        <v>536</v>
      </c>
      <c r="N13" s="16"/>
      <c r="O13" s="17"/>
      <c r="P13" t="s">
        <v>296</v>
      </c>
      <c r="Q13" s="26">
        <v>56.878095238095234</v>
      </c>
    </row>
    <row r="14" spans="1:17" x14ac:dyDescent="0.25">
      <c r="A14" t="s">
        <v>51</v>
      </c>
      <c r="B14" s="26">
        <f>MAX(1,(MIN(65,( C14- 15) / (50 - 15)*65)))</f>
        <v>48.565043494984991</v>
      </c>
      <c r="C14" s="20">
        <f>D14*1.05</f>
        <v>41.150408035761146</v>
      </c>
      <c r="D14" s="16">
        <f>AVERAGEIF(Hitters!A:A:'Hitters'!V:V:'Hitters'!AQ:AQ:'Hitters'!BM:BM,'Trade Value'!A14,Hitters!B:B:'Hitters'!W:W:'Hitters'!AR:AR:'Hitters'!BN:BN)</f>
        <v>39.190864795962995</v>
      </c>
      <c r="E14" s="17" t="s">
        <v>787</v>
      </c>
      <c r="F14" s="19" t="s">
        <v>788</v>
      </c>
      <c r="H14" t="s">
        <v>423</v>
      </c>
      <c r="I14" s="26">
        <f>MAX(1,(MIN(65,( J14- 15) / (50 - 15)*65)))</f>
        <v>47.167763864692212</v>
      </c>
      <c r="J14" s="20">
        <f>K14*1.1</f>
        <v>40.398026696372732</v>
      </c>
      <c r="K14" s="16">
        <f>AVERAGEIF(Pitchers!A:A:'Pitchers'!X:X:'Pitchers'!AW:AW:'Pitchers'!BU:BU,'Trade Value'!H14,Pitchers!B:B:'Pitchers'!Y:Y:'Pitchers'!AX:AX:'Pitchers'!BV:BV)</f>
        <v>36.725478814884298</v>
      </c>
      <c r="L14" s="17" t="s">
        <v>523</v>
      </c>
      <c r="M14" s="19" t="s">
        <v>539</v>
      </c>
      <c r="N14" s="16"/>
      <c r="O14" s="17"/>
      <c r="P14" t="s">
        <v>412</v>
      </c>
      <c r="Q14" s="26">
        <v>55.963305260586623</v>
      </c>
    </row>
    <row r="15" spans="1:17" x14ac:dyDescent="0.25">
      <c r="A15" t="s">
        <v>194</v>
      </c>
      <c r="B15" s="26">
        <f>MAX(1,(MIN(65,( C15- 15) / (50 - 15)*65)))</f>
        <v>48.330963143628587</v>
      </c>
      <c r="C15" s="20">
        <f>D15</f>
        <v>41.024364769646162</v>
      </c>
      <c r="D15" s="16">
        <f>AVERAGEIF(Hitters!A:A:'Hitters'!V:V:'Hitters'!AQ:AQ:'Hitters'!BM:BM,'Trade Value'!A15,Hitters!B:B:'Hitters'!W:W:'Hitters'!AR:AR:'Hitters'!BN:BN)</f>
        <v>41.024364769646162</v>
      </c>
      <c r="E15" s="18" t="s">
        <v>523</v>
      </c>
      <c r="F15" s="19" t="s">
        <v>524</v>
      </c>
      <c r="H15" t="s">
        <v>302</v>
      </c>
      <c r="I15" s="26">
        <f>MAX(1,(MIN(65,( J15- 15) / (50 - 15)*65)))</f>
        <v>46.901066756110914</v>
      </c>
      <c r="J15" s="20">
        <f>K15</f>
        <v>40.254420560982801</v>
      </c>
      <c r="K15" s="16">
        <f>AVERAGEIF(Pitchers!A:A:'Pitchers'!X:X:'Pitchers'!AW:AW:'Pitchers'!BU:BU,'Trade Value'!H15,Pitchers!B:B:'Pitchers'!Y:Y:'Pitchers'!AX:AX:'Pitchers'!BV:BV)</f>
        <v>40.254420560982801</v>
      </c>
      <c r="L15" s="17" t="s">
        <v>523</v>
      </c>
      <c r="M15" s="19" t="s">
        <v>539</v>
      </c>
      <c r="N15" s="16"/>
      <c r="O15" s="17"/>
      <c r="P15" t="s">
        <v>11</v>
      </c>
      <c r="Q15" s="26">
        <v>55.68916106623648</v>
      </c>
    </row>
    <row r="16" spans="1:17" x14ac:dyDescent="0.25">
      <c r="A16" t="s">
        <v>31</v>
      </c>
      <c r="B16" s="26">
        <f>MAX(1,(MIN(65,( C16- 15) / (50 - 15)*65)))</f>
        <v>48.098821042507772</v>
      </c>
      <c r="C16" s="20">
        <f>D16</f>
        <v>40.899365176734953</v>
      </c>
      <c r="D16" s="16">
        <f>AVERAGEIF(Hitters!A:A:'Hitters'!V:V:'Hitters'!AQ:AQ:'Hitters'!BM:BM,'Trade Value'!A16,Hitters!B:B:'Hitters'!W:W:'Hitters'!AR:AR:'Hitters'!BN:BN)</f>
        <v>40.899365176734953</v>
      </c>
      <c r="E16" s="18" t="s">
        <v>523</v>
      </c>
      <c r="F16" s="19" t="s">
        <v>524</v>
      </c>
      <c r="H16" t="s">
        <v>312</v>
      </c>
      <c r="I16" s="26">
        <f>MAX(1,(MIN(65,( J16- 15) / (50 - 15)*65)))</f>
        <v>45.081748394337872</v>
      </c>
      <c r="J16" s="20">
        <f>K16</f>
        <v>39.274787596951164</v>
      </c>
      <c r="K16" s="16">
        <f>AVERAGEIF(Pitchers!A:A:'Pitchers'!X:X:'Pitchers'!AW:AW:'Pitchers'!BU:BU,'Trade Value'!H16,Pitchers!B:B:'Pitchers'!Y:Y:'Pitchers'!AX:AX:'Pitchers'!BV:BV)</f>
        <v>39.274787596951164</v>
      </c>
      <c r="L16" s="17" t="s">
        <v>523</v>
      </c>
      <c r="M16" s="19" t="s">
        <v>539</v>
      </c>
      <c r="N16" s="16"/>
      <c r="O16" s="17"/>
      <c r="P16" t="s">
        <v>25</v>
      </c>
      <c r="Q16" s="26">
        <v>54.582029803550817</v>
      </c>
    </row>
    <row r="17" spans="1:17" x14ac:dyDescent="0.25">
      <c r="A17" t="s">
        <v>14</v>
      </c>
      <c r="B17" s="26">
        <f>MAX(1,(MIN(65,( C17- 15) / (50 - 15)*65)))</f>
        <v>46.377330181918417</v>
      </c>
      <c r="C17" s="20">
        <f>D17</f>
        <v>39.972408559494532</v>
      </c>
      <c r="D17" s="16">
        <f>AVERAGEIF(Hitters!A:A:'Hitters'!V:V:'Hitters'!AQ:AQ:'Hitters'!BM:BM,'Trade Value'!A17,Hitters!B:B:'Hitters'!W:W:'Hitters'!AR:AR:'Hitters'!BN:BN)</f>
        <v>39.972408559494532</v>
      </c>
      <c r="E17" s="18" t="s">
        <v>523</v>
      </c>
      <c r="F17" s="19" t="s">
        <v>524</v>
      </c>
      <c r="H17" t="s">
        <v>311</v>
      </c>
      <c r="I17" s="26">
        <f>MAX(1,(MIN(65,( J17- 15) / (50 - 15)*65)))</f>
        <v>43.177919050229661</v>
      </c>
      <c r="J17" s="20">
        <f>K17</f>
        <v>38.249648719354433</v>
      </c>
      <c r="K17" s="16">
        <f>AVERAGEIF(Pitchers!A:A:'Pitchers'!X:X:'Pitchers'!AW:AW:'Pitchers'!BU:BU,'Trade Value'!H17,Pitchers!B:B:'Pitchers'!Y:Y:'Pitchers'!AX:AX:'Pitchers'!BV:BV)</f>
        <v>38.249648719354433</v>
      </c>
      <c r="L17" s="17" t="s">
        <v>523</v>
      </c>
      <c r="M17" s="19" t="s">
        <v>539</v>
      </c>
      <c r="N17" s="16"/>
      <c r="O17" s="17"/>
      <c r="P17" t="s">
        <v>339</v>
      </c>
      <c r="Q17" s="26">
        <v>54.064507162528628</v>
      </c>
    </row>
    <row r="18" spans="1:17" x14ac:dyDescent="0.25">
      <c r="A18" t="s">
        <v>33</v>
      </c>
      <c r="B18" s="26">
        <f>MAX(1,(MIN(65,( C18- 15) / (50 - 15)*65)))</f>
        <v>45.931836072444618</v>
      </c>
      <c r="C18" s="20">
        <f>D18*1.05</f>
        <v>39.732527115931717</v>
      </c>
      <c r="D18" s="16">
        <f>AVERAGEIF(Hitters!A:A:'Hitters'!V:V:'Hitters'!AQ:AQ:'Hitters'!BM:BM,'Trade Value'!A18,Hitters!B:B:'Hitters'!W:W:'Hitters'!AR:AR:'Hitters'!BN:BN)</f>
        <v>37.840502015173065</v>
      </c>
      <c r="E18" s="17" t="s">
        <v>787</v>
      </c>
      <c r="F18" s="19" t="s">
        <v>788</v>
      </c>
      <c r="H18" t="s">
        <v>300</v>
      </c>
      <c r="I18" s="26">
        <f>MAX(1,(MIN(65,( J18- 15) / (50 - 15)*65)))</f>
        <v>42.75162657854122</v>
      </c>
      <c r="J18" s="20">
        <f>K18</f>
        <v>38.020106619214502</v>
      </c>
      <c r="K18" s="16">
        <f>AVERAGEIF(Pitchers!A:A:'Pitchers'!X:X:'Pitchers'!AW:AW:'Pitchers'!BU:BU,'Trade Value'!H18,Pitchers!B:B:'Pitchers'!Y:Y:'Pitchers'!AX:AX:'Pitchers'!BV:BV)</f>
        <v>38.020106619214502</v>
      </c>
      <c r="L18" s="17" t="s">
        <v>523</v>
      </c>
      <c r="M18" s="19" t="s">
        <v>539</v>
      </c>
      <c r="N18" s="16"/>
      <c r="O18" s="17"/>
      <c r="P18" t="s">
        <v>9</v>
      </c>
      <c r="Q18" s="26">
        <v>53.824551985145376</v>
      </c>
    </row>
    <row r="19" spans="1:17" x14ac:dyDescent="0.25">
      <c r="A19" t="s">
        <v>29</v>
      </c>
      <c r="B19" s="26">
        <f>MAX(1,(MIN(65,( C19- 15) / (50 - 15)*65)))</f>
        <v>43.81638344685291</v>
      </c>
      <c r="C19" s="20">
        <f>D19</f>
        <v>38.593437240613106</v>
      </c>
      <c r="D19" s="16">
        <f>AVERAGEIF(Hitters!A:A:'Hitters'!V:V:'Hitters'!AQ:AQ:'Hitters'!BM:BM,'Trade Value'!A19,Hitters!B:B:'Hitters'!W:W:'Hitters'!AR:AR:'Hitters'!BN:BN)</f>
        <v>38.593437240613106</v>
      </c>
      <c r="E19" s="18" t="s">
        <v>523</v>
      </c>
      <c r="F19" s="19" t="s">
        <v>524</v>
      </c>
      <c r="H19" t="s">
        <v>450</v>
      </c>
      <c r="I19" s="26">
        <f>MAX(1,(MIN(65,( J19- 15) / (50 - 15)*65)))</f>
        <v>42.723019291863096</v>
      </c>
      <c r="J19" s="20">
        <f>K19*1.05</f>
        <v>38.00470269561859</v>
      </c>
      <c r="K19" s="16">
        <f>AVERAGEIF(Pitchers!A:A:'Pitchers'!X:X:'Pitchers'!AW:AW:'Pitchers'!BU:BU,'Trade Value'!H19,Pitchers!B:B:'Pitchers'!Y:Y:'Pitchers'!AX:AX:'Pitchers'!BV:BV)</f>
        <v>36.194954948208178</v>
      </c>
      <c r="L19" s="17" t="s">
        <v>787</v>
      </c>
      <c r="M19" s="19" t="s">
        <v>788</v>
      </c>
      <c r="N19" s="16"/>
      <c r="O19" s="17"/>
      <c r="P19" t="s">
        <v>55</v>
      </c>
      <c r="Q19" s="26">
        <v>52.164945188780116</v>
      </c>
    </row>
    <row r="20" spans="1:17" x14ac:dyDescent="0.25">
      <c r="A20" t="s">
        <v>263</v>
      </c>
      <c r="B20" s="26">
        <f>MAX(1,(MIN(65,( C20- 15) / (50 - 15)*65)))</f>
        <v>43.079695767195766</v>
      </c>
      <c r="C20" s="20">
        <f>D20</f>
        <v>38.19675925925926</v>
      </c>
      <c r="D20" s="16">
        <f>AVERAGEIF(Hitters!A:A:'Hitters'!V:V:'Hitters'!AQ:AQ:'Hitters'!BM:BM,'Trade Value'!A20,Hitters!B:B:'Hitters'!W:W:'Hitters'!AR:AR:'Hitters'!BN:BN)</f>
        <v>38.19675925925926</v>
      </c>
      <c r="E20" s="18" t="s">
        <v>523</v>
      </c>
      <c r="F20" s="19" t="s">
        <v>524</v>
      </c>
      <c r="H20" t="s">
        <v>304</v>
      </c>
      <c r="I20" s="26">
        <f>MAX(1,(MIN(65,( J20- 15) / (50 - 15)*65)))</f>
        <v>42.708185387976329</v>
      </c>
      <c r="J20" s="20">
        <f>K20</f>
        <v>37.996715208910331</v>
      </c>
      <c r="K20" s="16">
        <f>AVERAGEIF(Pitchers!A:A:'Pitchers'!X:X:'Pitchers'!AW:AW:'Pitchers'!BU:BU,'Trade Value'!H20,Pitchers!B:B:'Pitchers'!Y:Y:'Pitchers'!AX:AX:'Pitchers'!BV:BV)</f>
        <v>37.996715208910331</v>
      </c>
      <c r="L20" s="17" t="s">
        <v>523</v>
      </c>
      <c r="M20" s="19" t="s">
        <v>539</v>
      </c>
      <c r="N20" s="16"/>
      <c r="O20" s="17"/>
      <c r="P20" t="s">
        <v>549</v>
      </c>
      <c r="Q20" s="26">
        <v>51.680557588399573</v>
      </c>
    </row>
    <row r="21" spans="1:17" x14ac:dyDescent="0.25">
      <c r="A21" t="s">
        <v>69</v>
      </c>
      <c r="B21" s="26">
        <f>MAX(1,(MIN(65,( C21- 15) / (50 - 15)*65)))</f>
        <v>41.576106648135323</v>
      </c>
      <c r="C21" s="20">
        <f>D21</f>
        <v>37.387134348995943</v>
      </c>
      <c r="D21" s="16">
        <f>AVERAGEIF(Hitters!A:A:'Hitters'!V:V:'Hitters'!AQ:AQ:'Hitters'!BM:BM,'Trade Value'!A21,Hitters!B:B:'Hitters'!W:W:'Hitters'!AR:AR:'Hitters'!BN:BN)</f>
        <v>37.387134348995943</v>
      </c>
      <c r="E21" s="18" t="s">
        <v>523</v>
      </c>
      <c r="F21" s="19" t="s">
        <v>524</v>
      </c>
      <c r="H21" t="s">
        <v>449</v>
      </c>
      <c r="I21" s="26">
        <f>MAX(1,(MIN(65,( J21- 15) / (50 - 15)*65)))</f>
        <v>42.224822590011598</v>
      </c>
      <c r="J21" s="20">
        <f>K21*1.05</f>
        <v>37.736442933083168</v>
      </c>
      <c r="K21" s="16">
        <f>AVERAGEIF(Pitchers!A:A:'Pitchers'!X:X:'Pitchers'!AW:AW:'Pitchers'!BU:BU,'Trade Value'!H21,Pitchers!B:B:'Pitchers'!Y:Y:'Pitchers'!AX:AX:'Pitchers'!BV:BV)</f>
        <v>35.939469460079209</v>
      </c>
      <c r="L21" s="17" t="s">
        <v>787</v>
      </c>
      <c r="M21" s="19" t="s">
        <v>788</v>
      </c>
      <c r="N21" s="16"/>
      <c r="O21" s="17"/>
      <c r="P21" t="s">
        <v>30</v>
      </c>
      <c r="Q21" s="26">
        <v>50.462296416524708</v>
      </c>
    </row>
    <row r="22" spans="1:17" x14ac:dyDescent="0.25">
      <c r="A22" t="s">
        <v>231</v>
      </c>
      <c r="B22" s="26">
        <f>MAX(1,(MIN(65,( C22- 15) / (50 - 15)*65)))</f>
        <v>41.372956034265556</v>
      </c>
      <c r="C22" s="20">
        <f>D22</f>
        <v>37.277745556912222</v>
      </c>
      <c r="D22" s="16">
        <f>AVERAGEIF(Hitters!A:A:'Hitters'!V:V:'Hitters'!AQ:AQ:'Hitters'!BM:BM,'Trade Value'!A22,Hitters!B:B:'Hitters'!W:W:'Hitters'!AR:AR:'Hitters'!BN:BN)</f>
        <v>37.277745556912222</v>
      </c>
      <c r="E22" s="18" t="s">
        <v>523</v>
      </c>
      <c r="F22" s="19" t="s">
        <v>524</v>
      </c>
      <c r="H22" t="s">
        <v>344</v>
      </c>
      <c r="I22" s="26">
        <f>MAX(1,(MIN(65,( J22- 15) / (50 - 15)*65)))</f>
        <v>41.688607418124228</v>
      </c>
      <c r="J22" s="20">
        <f>K22</f>
        <v>37.447711686682275</v>
      </c>
      <c r="K22" s="16">
        <f>AVERAGEIF(Pitchers!A:A:'Pitchers'!X:X:'Pitchers'!AW:AW:'Pitchers'!BU:BU,'Trade Value'!H22,Pitchers!B:B:'Pitchers'!Y:Y:'Pitchers'!AX:AX:'Pitchers'!BV:BV)</f>
        <v>37.447711686682275</v>
      </c>
      <c r="L22" s="17" t="s">
        <v>523</v>
      </c>
      <c r="M22" s="19" t="s">
        <v>539</v>
      </c>
      <c r="N22" s="16"/>
      <c r="O22" s="17"/>
      <c r="P22" t="s">
        <v>46</v>
      </c>
      <c r="Q22" s="26">
        <v>50.388118321820386</v>
      </c>
    </row>
    <row r="23" spans="1:17" x14ac:dyDescent="0.25">
      <c r="A23" t="s">
        <v>248</v>
      </c>
      <c r="B23" s="26">
        <f>MAX(1,(MIN(65,( C23- 15) / (50 - 15)*65)))</f>
        <v>40.228924162257499</v>
      </c>
      <c r="C23" s="20">
        <f>D23</f>
        <v>36.661728395061729</v>
      </c>
      <c r="D23" s="16">
        <f>AVERAGEIF(Hitters!A:A:'Hitters'!V:V:'Hitters'!AQ:AQ:'Hitters'!BM:BM,'Trade Value'!A23,Hitters!B:B:'Hitters'!W:W:'Hitters'!AR:AR:'Hitters'!BN:BN)</f>
        <v>36.661728395061729</v>
      </c>
      <c r="E23" s="18" t="s">
        <v>523</v>
      </c>
      <c r="F23" s="19" t="s">
        <v>524</v>
      </c>
      <c r="H23" t="s">
        <v>410</v>
      </c>
      <c r="I23" s="26">
        <f>MAX(1,(MIN(65,( J23- 15) / (50 - 15)*65)))</f>
        <v>41.365958567708923</v>
      </c>
      <c r="J23" s="20">
        <f>K23</f>
        <v>37.273977690304804</v>
      </c>
      <c r="K23" s="16">
        <f>AVERAGEIF(Pitchers!A:A:'Pitchers'!X:X:'Pitchers'!AW:AW:'Pitchers'!BU:BU,'Trade Value'!H23,Pitchers!B:B:'Pitchers'!Y:Y:'Pitchers'!AX:AX:'Pitchers'!BV:BV)</f>
        <v>37.273977690304804</v>
      </c>
      <c r="L23" s="17" t="s">
        <v>523</v>
      </c>
      <c r="M23" s="19" t="s">
        <v>539</v>
      </c>
      <c r="N23" s="16"/>
      <c r="O23" s="17"/>
      <c r="P23" t="s">
        <v>297</v>
      </c>
      <c r="Q23" s="26">
        <v>49.564790583001489</v>
      </c>
    </row>
    <row r="24" spans="1:17" x14ac:dyDescent="0.25">
      <c r="A24" t="s">
        <v>109</v>
      </c>
      <c r="B24" s="26">
        <f>MAX(1,(MIN(65,( C24- 15) / (50 - 15)*65)))</f>
        <v>39.188489668038365</v>
      </c>
      <c r="C24" s="20">
        <f>D24</f>
        <v>36.101494436636045</v>
      </c>
      <c r="D24" s="16">
        <f>AVERAGEIF(Hitters!A:A:'Hitters'!V:V:'Hitters'!AQ:AQ:'Hitters'!BM:BM,'Trade Value'!A24,Hitters!B:B:'Hitters'!W:W:'Hitters'!AR:AR:'Hitters'!BN:BN)</f>
        <v>36.101494436636045</v>
      </c>
      <c r="E24" s="18" t="s">
        <v>523</v>
      </c>
      <c r="F24" s="19" t="s">
        <v>524</v>
      </c>
      <c r="H24" t="s">
        <v>338</v>
      </c>
      <c r="I24" s="26">
        <f>MAX(1,(MIN(65,( J24- 15) / (50 - 15)*65)))</f>
        <v>40.982601894478492</v>
      </c>
      <c r="J24" s="20">
        <f>K24</f>
        <v>37.067554866257652</v>
      </c>
      <c r="K24" s="16">
        <f>AVERAGEIF(Pitchers!A:A:'Pitchers'!X:X:'Pitchers'!AW:AW:'Pitchers'!BU:BU,'Trade Value'!H24,Pitchers!B:B:'Pitchers'!Y:Y:'Pitchers'!AX:AX:'Pitchers'!BV:BV)</f>
        <v>37.067554866257652</v>
      </c>
      <c r="L24" s="17" t="s">
        <v>523</v>
      </c>
      <c r="M24" s="19" t="s">
        <v>539</v>
      </c>
      <c r="N24" s="16"/>
      <c r="O24" s="17"/>
      <c r="P24" t="s">
        <v>310</v>
      </c>
      <c r="Q24" s="26">
        <v>48.765767412466118</v>
      </c>
    </row>
    <row r="25" spans="1:17" x14ac:dyDescent="0.25">
      <c r="A25" t="s">
        <v>78</v>
      </c>
      <c r="B25" s="26">
        <f>MAX(1,(MIN(65,( C25- 15) / (50 - 15)*65)))</f>
        <v>38.510985739973421</v>
      </c>
      <c r="C25" s="20">
        <f>D25*1.1</f>
        <v>35.736684629216455</v>
      </c>
      <c r="D25" s="16">
        <f>AVERAGEIF(Hitters!A:A:'Hitters'!V:V:'Hitters'!AQ:AQ:'Hitters'!BM:BM,'Trade Value'!A25,Hitters!B:B:'Hitters'!W:W:'Hitters'!AR:AR:'Hitters'!BN:BN)</f>
        <v>32.487895117469499</v>
      </c>
      <c r="E25" s="18" t="s">
        <v>526</v>
      </c>
      <c r="F25" s="19" t="s">
        <v>536</v>
      </c>
      <c r="H25" t="s">
        <v>331</v>
      </c>
      <c r="I25" s="26">
        <f>MAX(1,(MIN(65,( J25- 15) / (50 - 15)*65)))</f>
        <v>40.129614213143959</v>
      </c>
      <c r="J25" s="20">
        <f>K25</f>
        <v>36.608253807077517</v>
      </c>
      <c r="K25" s="16">
        <f>AVERAGEIF(Pitchers!A:A:'Pitchers'!X:X:'Pitchers'!AW:AW:'Pitchers'!BU:BU,'Trade Value'!H25,Pitchers!B:B:'Pitchers'!Y:Y:'Pitchers'!AX:AX:'Pitchers'!BV:BV)</f>
        <v>36.608253807077517</v>
      </c>
      <c r="L25" s="17" t="s">
        <v>523</v>
      </c>
      <c r="M25" s="19" t="s">
        <v>539</v>
      </c>
      <c r="N25" s="16"/>
      <c r="O25" s="17"/>
      <c r="P25" t="s">
        <v>51</v>
      </c>
      <c r="Q25" s="26">
        <v>48.565043494984991</v>
      </c>
    </row>
    <row r="26" spans="1:17" x14ac:dyDescent="0.25">
      <c r="A26" t="s">
        <v>32</v>
      </c>
      <c r="B26" s="26">
        <f>MAX(1,(MIN(65,( C26- 15) / (50 - 15)*65)))</f>
        <v>38.481030061703045</v>
      </c>
      <c r="C26" s="20">
        <f>D26</f>
        <v>35.72055464860933</v>
      </c>
      <c r="D26" s="16">
        <f>AVERAGEIF(Hitters!A:A:'Hitters'!V:V:'Hitters'!AQ:AQ:'Hitters'!BM:BM,'Trade Value'!A26,Hitters!B:B:'Hitters'!W:W:'Hitters'!AR:AR:'Hitters'!BN:BN)</f>
        <v>35.72055464860933</v>
      </c>
      <c r="E26" s="18" t="s">
        <v>523</v>
      </c>
      <c r="F26" s="19" t="s">
        <v>524</v>
      </c>
      <c r="H26" t="s">
        <v>295</v>
      </c>
      <c r="I26" s="26">
        <f>MAX(1,(MIN(65,( J26- 15) / (50 - 15)*65)))</f>
        <v>38.611210490293686</v>
      </c>
      <c r="J26" s="20">
        <f>K26*0.75</f>
        <v>35.790651802465831</v>
      </c>
      <c r="K26" s="16">
        <f>AVERAGEIF(Pitchers!A:A:'Pitchers'!X:X:'Pitchers'!AW:AW:'Pitchers'!BU:BU,'Trade Value'!H26,Pitchers!B:B:'Pitchers'!Y:Y:'Pitchers'!AX:AX:'Pitchers'!BV:BV)</f>
        <v>47.720869069954439</v>
      </c>
      <c r="L26" s="17" t="s">
        <v>826</v>
      </c>
      <c r="M26" s="19" t="s">
        <v>827</v>
      </c>
      <c r="N26" s="16"/>
      <c r="O26" s="17"/>
      <c r="P26" t="s">
        <v>408</v>
      </c>
      <c r="Q26" s="26">
        <v>48.563893199217326</v>
      </c>
    </row>
    <row r="27" spans="1:17" x14ac:dyDescent="0.25">
      <c r="A27" t="s">
        <v>56</v>
      </c>
      <c r="B27" s="26">
        <f>MAX(1,(MIN(65,( C27- 15) / (50 - 15)*65)))</f>
        <v>38.099485273845779</v>
      </c>
      <c r="C27" s="20">
        <f>D27</f>
        <v>35.515107455147728</v>
      </c>
      <c r="D27" s="16">
        <f>AVERAGEIF(Hitters!A:A:'Hitters'!V:V:'Hitters'!AQ:AQ:'Hitters'!BM:BM,'Trade Value'!A27,Hitters!B:B:'Hitters'!W:W:'Hitters'!AR:AR:'Hitters'!BN:BN)</f>
        <v>35.515107455147728</v>
      </c>
      <c r="E27" s="18" t="s">
        <v>523</v>
      </c>
      <c r="F27" s="19" t="s">
        <v>524</v>
      </c>
      <c r="H27" t="s">
        <v>323</v>
      </c>
      <c r="I27" s="26">
        <f>MAX(1,(MIN(65,( J27- 15) / (50 - 15)*65)))</f>
        <v>38.253923338898559</v>
      </c>
      <c r="J27" s="20">
        <f>K27</f>
        <v>35.598266413253072</v>
      </c>
      <c r="K27" s="16">
        <f>AVERAGEIF(Pitchers!A:A:'Pitchers'!X:X:'Pitchers'!AW:AW:'Pitchers'!BU:BU,'Trade Value'!H27,Pitchers!B:B:'Pitchers'!Y:Y:'Pitchers'!AX:AX:'Pitchers'!BV:BV)</f>
        <v>35.598266413253072</v>
      </c>
      <c r="L27" s="17" t="s">
        <v>523</v>
      </c>
      <c r="M27" s="19" t="s">
        <v>539</v>
      </c>
      <c r="N27" s="16"/>
      <c r="O27" s="17"/>
      <c r="P27" t="s">
        <v>320</v>
      </c>
      <c r="Q27" s="26">
        <v>48.347302404713403</v>
      </c>
    </row>
    <row r="28" spans="1:17" x14ac:dyDescent="0.25">
      <c r="A28" t="s">
        <v>54</v>
      </c>
      <c r="B28" s="26">
        <f>MAX(1,(MIN(65,( C28- 15) / (50 - 15)*65)))</f>
        <v>38.080438883051364</v>
      </c>
      <c r="C28" s="20">
        <f>D28</f>
        <v>35.504851706258428</v>
      </c>
      <c r="D28" s="16">
        <f>AVERAGEIF(Hitters!A:A:'Hitters'!V:V:'Hitters'!AQ:AQ:'Hitters'!BM:BM,'Trade Value'!A28,Hitters!B:B:'Hitters'!W:W:'Hitters'!AR:AR:'Hitters'!BN:BN)</f>
        <v>35.504851706258428</v>
      </c>
      <c r="E28" s="18" t="s">
        <v>523</v>
      </c>
      <c r="F28" s="19" t="s">
        <v>524</v>
      </c>
      <c r="H28" t="s">
        <v>414</v>
      </c>
      <c r="I28" s="26">
        <f>MAX(1,(MIN(65,( J28- 15) / (50 - 15)*65)))</f>
        <v>38.061219788728501</v>
      </c>
      <c r="J28" s="20">
        <f>K28</f>
        <v>35.494502963161501</v>
      </c>
      <c r="K28" s="16">
        <f>AVERAGEIF(Pitchers!A:A:'Pitchers'!X:X:'Pitchers'!AW:AW:'Pitchers'!BU:BU,'Trade Value'!H28,Pitchers!B:B:'Pitchers'!Y:Y:'Pitchers'!AX:AX:'Pitchers'!BV:BV)</f>
        <v>35.494502963161501</v>
      </c>
      <c r="L28" s="17" t="s">
        <v>523</v>
      </c>
      <c r="M28" s="19" t="s">
        <v>539</v>
      </c>
      <c r="N28" s="16"/>
      <c r="O28" s="17"/>
      <c r="P28" t="s">
        <v>194</v>
      </c>
      <c r="Q28" s="26">
        <v>48.330963143628587</v>
      </c>
    </row>
    <row r="29" spans="1:17" x14ac:dyDescent="0.25">
      <c r="A29" t="s">
        <v>19</v>
      </c>
      <c r="B29" s="26">
        <f>MAX(1,(MIN(65,( C29- 15) / (50 - 15)*65)))</f>
        <v>37.420022467964223</v>
      </c>
      <c r="C29" s="20">
        <f>D29</f>
        <v>35.149242867365352</v>
      </c>
      <c r="D29" s="16">
        <f>AVERAGEIF(Hitters!A:A:'Hitters'!V:V:'Hitters'!AQ:AQ:'Hitters'!BM:BM,'Trade Value'!A29,Hitters!B:B:'Hitters'!W:W:'Hitters'!AR:AR:'Hitters'!BN:BN)</f>
        <v>35.149242867365352</v>
      </c>
      <c r="E29" s="18" t="s">
        <v>523</v>
      </c>
      <c r="F29" s="19" t="s">
        <v>524</v>
      </c>
      <c r="H29" t="s">
        <v>324</v>
      </c>
      <c r="I29" s="26">
        <f>MAX(1,(MIN(65,( J29- 15) / (50 - 15)*65)))</f>
        <v>38.029388234234531</v>
      </c>
      <c r="J29" s="20">
        <f>K29</f>
        <v>35.477362895357054</v>
      </c>
      <c r="K29" s="16">
        <f>AVERAGEIF(Pitchers!A:A:'Pitchers'!X:X:'Pitchers'!AW:AW:'Pitchers'!BU:BU,'Trade Value'!H29,Pitchers!B:B:'Pitchers'!Y:Y:'Pitchers'!AX:AX:'Pitchers'!BV:BV)</f>
        <v>35.477362895357054</v>
      </c>
      <c r="L29" s="17" t="s">
        <v>523</v>
      </c>
      <c r="M29" s="19" t="s">
        <v>539</v>
      </c>
      <c r="N29" s="16"/>
      <c r="O29" s="17"/>
      <c r="P29" t="s">
        <v>548</v>
      </c>
      <c r="Q29" s="26">
        <v>48.098821042507772</v>
      </c>
    </row>
    <row r="30" spans="1:17" x14ac:dyDescent="0.25">
      <c r="A30" t="s">
        <v>240</v>
      </c>
      <c r="B30" s="26">
        <f>MAX(1,(MIN(65,( C30- 15) / (50 - 15)*65)))</f>
        <v>37.338632068989199</v>
      </c>
      <c r="C30" s="20">
        <f>D30</f>
        <v>35.105417267917261</v>
      </c>
      <c r="D30" s="16">
        <f>AVERAGEIF(Hitters!A:A:'Hitters'!V:V:'Hitters'!AQ:AQ:'Hitters'!BM:BM,'Trade Value'!A30,Hitters!B:B:'Hitters'!W:W:'Hitters'!AR:AR:'Hitters'!BN:BN)</f>
        <v>35.105417267917261</v>
      </c>
      <c r="E30" s="18" t="s">
        <v>523</v>
      </c>
      <c r="F30" s="19" t="s">
        <v>524</v>
      </c>
      <c r="H30" t="s">
        <v>337</v>
      </c>
      <c r="I30" s="26">
        <f>MAX(1,(MIN(65,( J30- 15) / (50 - 15)*65)))</f>
        <v>35.910164941405654</v>
      </c>
      <c r="J30" s="20">
        <f>K30*0.95</f>
        <v>34.336242660756888</v>
      </c>
      <c r="K30" s="16">
        <f>AVERAGEIF(Pitchers!A:A:'Pitchers'!X:X:'Pitchers'!AW:AW:'Pitchers'!BU:BU,'Trade Value'!H30,Pitchers!B:B:'Pitchers'!Y:Y:'Pitchers'!AX:AX:'Pitchers'!BV:BV)</f>
        <v>36.143413327112512</v>
      </c>
      <c r="L30" s="17" t="s">
        <v>824</v>
      </c>
      <c r="M30" s="19" t="s">
        <v>817</v>
      </c>
      <c r="N30" s="16"/>
      <c r="O30" s="17"/>
      <c r="P30" t="s">
        <v>423</v>
      </c>
      <c r="Q30" s="26">
        <v>47.167763864692212</v>
      </c>
    </row>
    <row r="31" spans="1:17" x14ac:dyDescent="0.25">
      <c r="A31" t="s">
        <v>22</v>
      </c>
      <c r="B31" s="26">
        <f>MAX(1,(MIN(65,( C31- 15) / (50 - 15)*65)))</f>
        <v>36.022414025128164</v>
      </c>
      <c r="C31" s="20">
        <f>D31</f>
        <v>34.396684475069009</v>
      </c>
      <c r="D31" s="16">
        <f>AVERAGEIF(Hitters!A:A:'Hitters'!V:V:'Hitters'!AQ:AQ:'Hitters'!BM:BM,'Trade Value'!A31,Hitters!B:B:'Hitters'!W:W:'Hitters'!AR:AR:'Hitters'!BN:BN)</f>
        <v>34.396684475069009</v>
      </c>
      <c r="E31" s="18" t="s">
        <v>523</v>
      </c>
      <c r="F31" s="19" t="s">
        <v>524</v>
      </c>
      <c r="H31" t="s">
        <v>432</v>
      </c>
      <c r="I31" s="26">
        <f>MAX(1,(MIN(65,( J31- 15) / (50 - 15)*65)))</f>
        <v>35.695559657467314</v>
      </c>
      <c r="J31" s="20">
        <f>K31</f>
        <v>34.22068596940548</v>
      </c>
      <c r="K31" s="16">
        <f>AVERAGEIF(Pitchers!A:A:'Pitchers'!X:X:'Pitchers'!AW:AW:'Pitchers'!BU:BU,'Trade Value'!H31,Pitchers!B:B:'Pitchers'!Y:Y:'Pitchers'!AX:AX:'Pitchers'!BV:BV)</f>
        <v>34.22068596940548</v>
      </c>
      <c r="L31" s="17" t="s">
        <v>523</v>
      </c>
      <c r="M31" s="19" t="s">
        <v>539</v>
      </c>
      <c r="N31" s="16"/>
      <c r="O31" s="17"/>
      <c r="P31" t="s">
        <v>302</v>
      </c>
      <c r="Q31" s="26">
        <v>46.901066756110914</v>
      </c>
    </row>
    <row r="32" spans="1:17" x14ac:dyDescent="0.25">
      <c r="A32" t="s">
        <v>53</v>
      </c>
      <c r="B32" s="26">
        <f>MAX(1,(MIN(65,( C32- 15) / (50 - 15)*65)))</f>
        <v>34.509706615502822</v>
      </c>
      <c r="C32" s="20">
        <f>D32</f>
        <v>33.582149716039979</v>
      </c>
      <c r="D32" s="16">
        <f>AVERAGEIF(Hitters!A:A:'Hitters'!V:V:'Hitters'!AQ:AQ:'Hitters'!BM:BM,'Trade Value'!A32,Hitters!B:B:'Hitters'!W:W:'Hitters'!AR:AR:'Hitters'!BN:BN)</f>
        <v>33.582149716039979</v>
      </c>
      <c r="E32" s="18" t="s">
        <v>523</v>
      </c>
      <c r="F32" s="19" t="s">
        <v>524</v>
      </c>
      <c r="H32" t="s">
        <v>327</v>
      </c>
      <c r="I32" s="26">
        <f>MAX(1,(MIN(65,( J32- 15) / (50 - 15)*65)))</f>
        <v>35.503444523947778</v>
      </c>
      <c r="J32" s="20">
        <f>K32*0.95</f>
        <v>34.117239359048803</v>
      </c>
      <c r="K32" s="16">
        <f>AVERAGEIF(Pitchers!A:A:'Pitchers'!X:X:'Pitchers'!AW:AW:'Pitchers'!BU:BU,'Trade Value'!H32,Pitchers!B:B:'Pitchers'!Y:Y:'Pitchers'!AX:AX:'Pitchers'!BV:BV)</f>
        <v>35.912883535840848</v>
      </c>
      <c r="L32" s="17" t="s">
        <v>824</v>
      </c>
      <c r="M32" s="19" t="s">
        <v>817</v>
      </c>
      <c r="N32" s="16"/>
      <c r="O32" s="17"/>
      <c r="P32" t="s">
        <v>14</v>
      </c>
      <c r="Q32" s="26">
        <v>46.377330181918417</v>
      </c>
    </row>
    <row r="33" spans="1:17" x14ac:dyDescent="0.25">
      <c r="A33" t="s">
        <v>34</v>
      </c>
      <c r="B33" s="26">
        <f>MAX(1,(MIN(65,( C33- 15) / (50 - 15)*65)))</f>
        <v>34.236381457760388</v>
      </c>
      <c r="C33" s="20">
        <f>D33</f>
        <v>33.434974631101746</v>
      </c>
      <c r="D33" s="16">
        <f>AVERAGEIF(Hitters!A:A:'Hitters'!V:V:'Hitters'!AQ:AQ:'Hitters'!BM:BM,'Trade Value'!A33,Hitters!B:B:'Hitters'!W:W:'Hitters'!AR:AR:'Hitters'!BN:BN)</f>
        <v>33.434974631101746</v>
      </c>
      <c r="E33" s="18" t="s">
        <v>523</v>
      </c>
      <c r="F33" s="19" t="s">
        <v>524</v>
      </c>
      <c r="H33" t="s">
        <v>349</v>
      </c>
      <c r="I33" s="26">
        <f>MAX(1,(MIN(65,( J33- 15) / (50 - 15)*65)))</f>
        <v>35.005679238191476</v>
      </c>
      <c r="J33" s="20">
        <f>K33</f>
        <v>33.84921189748772</v>
      </c>
      <c r="K33" s="16">
        <f>AVERAGEIF(Pitchers!A:A:'Pitchers'!X:X:'Pitchers'!AW:AW:'Pitchers'!BU:BU,'Trade Value'!H33,Pitchers!B:B:'Pitchers'!Y:Y:'Pitchers'!AX:AX:'Pitchers'!BV:BV)</f>
        <v>33.84921189748772</v>
      </c>
      <c r="L33" s="17" t="s">
        <v>531</v>
      </c>
      <c r="M33" s="19" t="s">
        <v>539</v>
      </c>
      <c r="N33" s="16"/>
      <c r="O33" s="17"/>
      <c r="P33" t="s">
        <v>33</v>
      </c>
      <c r="Q33" s="26">
        <v>45.931836072444618</v>
      </c>
    </row>
    <row r="34" spans="1:17" x14ac:dyDescent="0.25">
      <c r="A34" t="s">
        <v>71</v>
      </c>
      <c r="B34" s="26">
        <f>MAX(1,(MIN(65,( C34- 15) / (50 - 15)*65)))</f>
        <v>34.148739038078212</v>
      </c>
      <c r="C34" s="20">
        <f>D34</f>
        <v>33.387782558965192</v>
      </c>
      <c r="D34" s="16">
        <f>AVERAGEIF(Hitters!A:A:'Hitters'!V:V:'Hitters'!AQ:AQ:'Hitters'!BM:BM,'Trade Value'!A34,Hitters!B:B:'Hitters'!W:W:'Hitters'!AR:AR:'Hitters'!BN:BN)</f>
        <v>33.387782558965192</v>
      </c>
      <c r="E34" s="18" t="s">
        <v>523</v>
      </c>
      <c r="F34" s="19" t="s">
        <v>524</v>
      </c>
      <c r="H34" t="s">
        <v>355</v>
      </c>
      <c r="I34" s="26">
        <f>MAX(1,(MIN(65,( J34- 15) / (50 - 15)*65)))</f>
        <v>34.082243397825906</v>
      </c>
      <c r="J34" s="20">
        <f>K34</f>
        <v>33.351977214213946</v>
      </c>
      <c r="K34" s="16">
        <f>AVERAGEIF(Pitchers!A:A:'Pitchers'!X:X:'Pitchers'!AW:AW:'Pitchers'!BU:BU,'Trade Value'!H34,Pitchers!B:B:'Pitchers'!Y:Y:'Pitchers'!AX:AX:'Pitchers'!BV:BV)</f>
        <v>33.351977214213946</v>
      </c>
      <c r="L34" s="17" t="s">
        <v>523</v>
      </c>
      <c r="M34" s="19" t="s">
        <v>539</v>
      </c>
      <c r="N34" s="16"/>
      <c r="O34" s="17"/>
      <c r="P34" t="s">
        <v>312</v>
      </c>
      <c r="Q34" s="26">
        <v>45.081748394337872</v>
      </c>
    </row>
    <row r="35" spans="1:17" x14ac:dyDescent="0.25">
      <c r="A35" t="s">
        <v>61</v>
      </c>
      <c r="B35" s="26">
        <f>MAX(1,(MIN(65,( C35- 15) / (50 - 15)*65)))</f>
        <v>33.98315995258065</v>
      </c>
      <c r="C35" s="20">
        <f>D35</f>
        <v>33.298624589851116</v>
      </c>
      <c r="D35" s="16">
        <f>AVERAGEIF(Hitters!A:A:'Hitters'!V:V:'Hitters'!AQ:AQ:'Hitters'!BM:BM,'Trade Value'!A35,Hitters!B:B:'Hitters'!W:W:'Hitters'!AR:AR:'Hitters'!BN:BN)</f>
        <v>33.298624589851116</v>
      </c>
      <c r="E35" s="18" t="s">
        <v>523</v>
      </c>
      <c r="F35" s="19" t="s">
        <v>524</v>
      </c>
      <c r="H35" t="s">
        <v>379</v>
      </c>
      <c r="I35" s="26">
        <f>MAX(1,(MIN(65,( J35- 15) / (50 - 15)*65)))</f>
        <v>34.070259542057087</v>
      </c>
      <c r="J35" s="20">
        <f>K35</f>
        <v>33.345524368799971</v>
      </c>
      <c r="K35" s="16">
        <f>AVERAGEIF(Pitchers!A:A:'Pitchers'!X:X:'Pitchers'!AW:AW:'Pitchers'!BU:BU,'Trade Value'!H35,Pitchers!B:B:'Pitchers'!Y:Y:'Pitchers'!AX:AX:'Pitchers'!BV:BV)</f>
        <v>33.345524368799971</v>
      </c>
      <c r="L35" s="17" t="s">
        <v>523</v>
      </c>
      <c r="M35" s="19" t="s">
        <v>539</v>
      </c>
      <c r="N35" s="16"/>
      <c r="O35" s="17"/>
      <c r="P35" t="s">
        <v>29</v>
      </c>
      <c r="Q35" s="26">
        <v>43.81638344685291</v>
      </c>
    </row>
    <row r="36" spans="1:17" x14ac:dyDescent="0.25">
      <c r="A36" t="s">
        <v>79</v>
      </c>
      <c r="B36" s="26">
        <f>MAX(1,(MIN(65,( C36- 15) / (50 - 15)*65)))</f>
        <v>33.47074415805173</v>
      </c>
      <c r="C36" s="20">
        <f>D36</f>
        <v>33.022708392797085</v>
      </c>
      <c r="D36" s="16">
        <f>AVERAGEIF(Hitters!A:A:'Hitters'!V:V:'Hitters'!AQ:AQ:'Hitters'!BM:BM,'Trade Value'!A36,Hitters!B:B:'Hitters'!W:W:'Hitters'!AR:AR:'Hitters'!BN:BN)</f>
        <v>33.022708392797085</v>
      </c>
      <c r="E36" s="18" t="s">
        <v>523</v>
      </c>
      <c r="F36" s="19" t="s">
        <v>524</v>
      </c>
      <c r="H36" t="s">
        <v>328</v>
      </c>
      <c r="I36" s="26">
        <f>MAX(1,(MIN(65,( J36- 15) / (50 - 15)*65)))</f>
        <v>33.74947609887451</v>
      </c>
      <c r="J36" s="20">
        <f>K36</f>
        <v>33.172794822470891</v>
      </c>
      <c r="K36" s="16">
        <f>AVERAGEIF(Pitchers!A:A:'Pitchers'!X:X:'Pitchers'!AW:AW:'Pitchers'!BU:BU,'Trade Value'!H36,Pitchers!B:B:'Pitchers'!Y:Y:'Pitchers'!AX:AX:'Pitchers'!BV:BV)</f>
        <v>33.172794822470891</v>
      </c>
      <c r="L36" s="17" t="s">
        <v>523</v>
      </c>
      <c r="M36" s="19" t="s">
        <v>539</v>
      </c>
      <c r="N36" s="16"/>
      <c r="O36" s="17"/>
      <c r="P36" t="s">
        <v>311</v>
      </c>
      <c r="Q36" s="26">
        <v>43.177919050229661</v>
      </c>
    </row>
    <row r="37" spans="1:17" x14ac:dyDescent="0.25">
      <c r="A37" t="s">
        <v>73</v>
      </c>
      <c r="B37" s="26">
        <f>MAX(1,(MIN(65,( C37- 15) / (50 - 15)*65)))</f>
        <v>33.103310225512963</v>
      </c>
      <c r="C37" s="20">
        <f>D37*1.05</f>
        <v>32.82485935219929</v>
      </c>
      <c r="D37" s="16">
        <f>AVERAGEIF(Hitters!A:A:'Hitters'!V:V:'Hitters'!AQ:AQ:'Hitters'!BM:BM,'Trade Value'!A37,Hitters!B:B:'Hitters'!W:W:'Hitters'!AR:AR:'Hitters'!BN:BN)</f>
        <v>31.261770811618373</v>
      </c>
      <c r="E37" s="18" t="s">
        <v>787</v>
      </c>
      <c r="F37" s="19" t="s">
        <v>795</v>
      </c>
      <c r="H37" t="s">
        <v>378</v>
      </c>
      <c r="I37" s="26">
        <f>MAX(1,(MIN(65,( J37- 15) / (50 - 15)*65)))</f>
        <v>33.42165449643862</v>
      </c>
      <c r="J37" s="20">
        <f>K37</f>
        <v>32.996275498082333</v>
      </c>
      <c r="K37" s="16">
        <f>AVERAGEIF(Pitchers!A:A:'Pitchers'!X:X:'Pitchers'!AW:AW:'Pitchers'!BU:BU,'Trade Value'!H37,Pitchers!B:B:'Pitchers'!Y:Y:'Pitchers'!AX:AX:'Pitchers'!BV:BV)</f>
        <v>32.996275498082333</v>
      </c>
      <c r="L37" s="17" t="s">
        <v>523</v>
      </c>
      <c r="M37" s="19" t="s">
        <v>539</v>
      </c>
      <c r="N37" s="16"/>
      <c r="O37" s="17"/>
      <c r="P37" t="s">
        <v>263</v>
      </c>
      <c r="Q37" s="26">
        <v>43.079695767195766</v>
      </c>
    </row>
    <row r="38" spans="1:17" x14ac:dyDescent="0.25">
      <c r="A38" t="s">
        <v>209</v>
      </c>
      <c r="B38" s="26">
        <f>MAX(1,(MIN(65,( C38- 15) / (50 - 15)*65)))</f>
        <v>32.854070232010685</v>
      </c>
      <c r="C38" s="20">
        <f>D38</f>
        <v>32.690653201851909</v>
      </c>
      <c r="D38" s="16">
        <f>AVERAGEIF(Hitters!A:A:'Hitters'!V:V:'Hitters'!AQ:AQ:'Hitters'!BM:BM,'Trade Value'!A38,Hitters!B:B:'Hitters'!W:W:'Hitters'!AR:AR:'Hitters'!BN:BN)</f>
        <v>32.690653201851909</v>
      </c>
      <c r="E38" s="18" t="s">
        <v>523</v>
      </c>
      <c r="F38" s="19" t="s">
        <v>524</v>
      </c>
      <c r="H38" t="s">
        <v>457</v>
      </c>
      <c r="I38" s="26">
        <f>MAX(1,(MIN(65,( J38- 15) / (50 - 15)*65)))</f>
        <v>33.338247788796572</v>
      </c>
      <c r="J38" s="20">
        <f>K38*0.9</f>
        <v>32.951364193967386</v>
      </c>
      <c r="K38" s="16">
        <f>AVERAGEIF(Pitchers!A:A:'Pitchers'!X:X:'Pitchers'!AW:AW:'Pitchers'!BU:BU,'Trade Value'!H38,Pitchers!B:B:'Pitchers'!Y:Y:'Pitchers'!AX:AX:'Pitchers'!BV:BV)</f>
        <v>36.612626882185985</v>
      </c>
      <c r="L38" s="17" t="s">
        <v>530</v>
      </c>
      <c r="M38" s="19" t="s">
        <v>793</v>
      </c>
      <c r="N38" s="16"/>
      <c r="O38" s="17"/>
      <c r="P38" t="s">
        <v>300</v>
      </c>
      <c r="Q38" s="26">
        <v>42.75162657854122</v>
      </c>
    </row>
    <row r="39" spans="1:17" x14ac:dyDescent="0.25">
      <c r="A39" t="s">
        <v>36</v>
      </c>
      <c r="B39" s="26">
        <f>MAX(1,(MIN(65,( C39- 15) / (50 - 15)*65)))</f>
        <v>32.520884630996136</v>
      </c>
      <c r="C39" s="20">
        <f>D39*0.95</f>
        <v>32.511245570536381</v>
      </c>
      <c r="D39" s="16">
        <f>AVERAGEIF(Hitters!A:A:'Hitters'!V:V:'Hitters'!AQ:AQ:'Hitters'!BM:BM,'Trade Value'!A39,Hitters!B:B:'Hitters'!W:W:'Hitters'!AR:AR:'Hitters'!BN:BN)</f>
        <v>34.222363758459352</v>
      </c>
      <c r="E39" s="18" t="s">
        <v>824</v>
      </c>
      <c r="F39" s="19" t="s">
        <v>835</v>
      </c>
      <c r="H39" t="s">
        <v>504</v>
      </c>
      <c r="I39" s="26">
        <f>MAX(1,(MIN(65,( J39- 15) / (50 - 15)*65)))</f>
        <v>33.151694541231123</v>
      </c>
      <c r="J39" s="20">
        <f>K39*1.05</f>
        <v>32.850912445278297</v>
      </c>
      <c r="K39" s="16">
        <f>AVERAGEIF(Pitchers!A:A:'Pitchers'!X:X:'Pitchers'!AW:AW:'Pitchers'!BU:BU,'Trade Value'!H39,Pitchers!B:B:'Pitchers'!Y:Y:'Pitchers'!AX:AX:'Pitchers'!BV:BV)</f>
        <v>31.286583281217425</v>
      </c>
      <c r="L39" s="17" t="s">
        <v>787</v>
      </c>
      <c r="M39" s="19" t="s">
        <v>547</v>
      </c>
      <c r="N39" s="16"/>
      <c r="O39" s="17"/>
      <c r="P39" t="s">
        <v>450</v>
      </c>
      <c r="Q39" s="26">
        <v>42.723019291863096</v>
      </c>
    </row>
    <row r="40" spans="1:17" x14ac:dyDescent="0.25">
      <c r="A40" t="s">
        <v>230</v>
      </c>
      <c r="B40" s="26">
        <f>MAX(1,(MIN(65,( C40- 15) / (50 - 15)*65)))</f>
        <v>32.446306216931212</v>
      </c>
      <c r="C40" s="20">
        <f>D40*1.05</f>
        <v>32.471087962962962</v>
      </c>
      <c r="D40" s="16">
        <f>AVERAGEIF(Hitters!A:A:'Hitters'!V:V:'Hitters'!AQ:AQ:'Hitters'!BM:BM,'Trade Value'!A40,Hitters!B:B:'Hitters'!W:W:'Hitters'!AR:AR:'Hitters'!BN:BN)</f>
        <v>30.924845679012343</v>
      </c>
      <c r="E40" s="18" t="s">
        <v>787</v>
      </c>
      <c r="F40" s="19" t="s">
        <v>795</v>
      </c>
      <c r="H40" t="s">
        <v>340</v>
      </c>
      <c r="I40" s="26">
        <f>MAX(1,(MIN(65,( J40- 15) / (50 - 15)*65)))</f>
        <v>32.488444802874241</v>
      </c>
      <c r="J40" s="20">
        <f>K40</f>
        <v>32.493777970778439</v>
      </c>
      <c r="K40" s="16">
        <f>AVERAGEIF(Pitchers!A:A:'Pitchers'!X:X:'Pitchers'!AW:AW:'Pitchers'!BU:BU,'Trade Value'!H40,Pitchers!B:B:'Pitchers'!Y:Y:'Pitchers'!AX:AX:'Pitchers'!BV:BV)</f>
        <v>32.493777970778439</v>
      </c>
      <c r="L40" s="17" t="s">
        <v>523</v>
      </c>
      <c r="M40" s="19" t="s">
        <v>539</v>
      </c>
      <c r="N40" s="16"/>
      <c r="O40" s="17"/>
      <c r="P40" t="s">
        <v>304</v>
      </c>
      <c r="Q40" s="26">
        <v>42.708185387976329</v>
      </c>
    </row>
    <row r="41" spans="1:17" x14ac:dyDescent="0.25">
      <c r="A41" t="s">
        <v>12</v>
      </c>
      <c r="B41" s="26">
        <f>MAX(1,(MIN(65,( C41- 15) / (50 - 15)*65)))</f>
        <v>32.337281575318862</v>
      </c>
      <c r="C41" s="20">
        <f>D41</f>
        <v>32.412382386710156</v>
      </c>
      <c r="D41" s="16">
        <f>AVERAGEIF(Hitters!A:A:'Hitters'!V:V:'Hitters'!AQ:AQ:'Hitters'!BM:BM,'Trade Value'!A41,Hitters!B:B:'Hitters'!W:W:'Hitters'!AR:AR:'Hitters'!BN:BN)</f>
        <v>32.412382386710156</v>
      </c>
      <c r="E41" s="18" t="s">
        <v>523</v>
      </c>
      <c r="F41" s="19" t="s">
        <v>524</v>
      </c>
      <c r="H41" t="s">
        <v>458</v>
      </c>
      <c r="I41" s="26">
        <f>MAX(1,(MIN(65,( J41- 15) / (50 - 15)*65)))</f>
        <v>32.392278496764554</v>
      </c>
      <c r="J41" s="20">
        <f>K41</f>
        <v>32.441996113642453</v>
      </c>
      <c r="K41" s="16">
        <f>AVERAGEIF(Pitchers!A:A:'Pitchers'!X:X:'Pitchers'!AW:AW:'Pitchers'!BU:BU,'Trade Value'!H41,Pitchers!B:B:'Pitchers'!Y:Y:'Pitchers'!AX:AX:'Pitchers'!BV:BV)</f>
        <v>32.441996113642453</v>
      </c>
      <c r="L41" s="17" t="s">
        <v>523</v>
      </c>
      <c r="M41" s="19" t="s">
        <v>539</v>
      </c>
      <c r="N41" s="16"/>
      <c r="O41" s="17"/>
      <c r="P41" t="s">
        <v>449</v>
      </c>
      <c r="Q41" s="26">
        <v>42.224822590011598</v>
      </c>
    </row>
    <row r="42" spans="1:17" x14ac:dyDescent="0.25">
      <c r="A42" t="s">
        <v>37</v>
      </c>
      <c r="B42" s="26">
        <f>MAX(1,(MIN(65,( C42- 15) / (50 - 15)*65)))</f>
        <v>31.475736065504645</v>
      </c>
      <c r="C42" s="20">
        <f>D42</f>
        <v>31.948473266040963</v>
      </c>
      <c r="D42" s="16">
        <f>AVERAGEIF(Hitters!A:A:'Hitters'!V:V:'Hitters'!AQ:AQ:'Hitters'!BM:BM,'Trade Value'!A42,Hitters!B:B:'Hitters'!W:W:'Hitters'!AR:AR:'Hitters'!BN:BN)</f>
        <v>31.948473266040963</v>
      </c>
      <c r="E42" s="18" t="s">
        <v>523</v>
      </c>
      <c r="F42" s="19" t="s">
        <v>524</v>
      </c>
      <c r="H42" t="s">
        <v>455</v>
      </c>
      <c r="I42" s="26">
        <f>MAX(1,(MIN(65,( J42- 15) / (50 - 15)*65)))</f>
        <v>32.11370905923345</v>
      </c>
      <c r="J42" s="20">
        <f>K42*0.9</f>
        <v>32.291997185741089</v>
      </c>
      <c r="K42" s="16">
        <f>AVERAGEIF(Pitchers!A:A:'Pitchers'!X:X:'Pitchers'!AW:AW:'Pitchers'!BU:BU,'Trade Value'!H42,Pitchers!B:B:'Pitchers'!Y:Y:'Pitchers'!AX:AX:'Pitchers'!BV:BV)</f>
        <v>35.879996873045656</v>
      </c>
      <c r="L42" s="17" t="s">
        <v>530</v>
      </c>
      <c r="M42" s="19" t="s">
        <v>793</v>
      </c>
      <c r="N42" s="16"/>
      <c r="O42" s="17"/>
      <c r="P42" t="s">
        <v>344</v>
      </c>
      <c r="Q42" s="26">
        <v>41.688607418124228</v>
      </c>
    </row>
    <row r="43" spans="1:17" x14ac:dyDescent="0.25">
      <c r="A43" t="s">
        <v>161</v>
      </c>
      <c r="B43" s="26">
        <f>MAX(1,(MIN(65,( C43- 15) / (50 - 15)*65)))</f>
        <v>31.241162859623245</v>
      </c>
      <c r="C43" s="20">
        <f>D43*1.1</f>
        <v>31.822164616720208</v>
      </c>
      <c r="D43" s="16">
        <f>AVERAGEIF(Hitters!A:A:'Hitters'!V:V:'Hitters'!AQ:AQ:'Hitters'!BM:BM,'Trade Value'!A43,Hitters!B:B:'Hitters'!W:W:'Hitters'!AR:AR:'Hitters'!BN:BN)</f>
        <v>28.929240560654733</v>
      </c>
      <c r="E43" s="18" t="s">
        <v>526</v>
      </c>
      <c r="F43" s="19" t="s">
        <v>811</v>
      </c>
      <c r="H43" t="s">
        <v>306</v>
      </c>
      <c r="I43" s="26">
        <f>MAX(1,(MIN(65,( J43- 15) / (50 - 15)*65)))</f>
        <v>32.053302374288386</v>
      </c>
      <c r="J43" s="20">
        <f>K43*0.8</f>
        <v>32.259470509232209</v>
      </c>
      <c r="K43" s="16">
        <f>AVERAGEIF(Pitchers!A:A:'Pitchers'!X:X:'Pitchers'!AW:AW:'Pitchers'!BU:BU,'Trade Value'!H43,Pitchers!B:B:'Pitchers'!Y:Y:'Pitchers'!AX:AX:'Pitchers'!BV:BV)</f>
        <v>40.324338136540263</v>
      </c>
      <c r="L43" s="17" t="s">
        <v>525</v>
      </c>
      <c r="M43" s="19" t="s">
        <v>835</v>
      </c>
      <c r="N43" s="16"/>
      <c r="O43" s="17"/>
      <c r="P43" t="s">
        <v>69</v>
      </c>
      <c r="Q43" s="26">
        <v>41.576106648135323</v>
      </c>
    </row>
    <row r="44" spans="1:17" x14ac:dyDescent="0.25">
      <c r="A44" t="s">
        <v>39</v>
      </c>
      <c r="B44" s="26">
        <f>MAX(1,(MIN(65,( C44- 15) / (50 - 15)*65)))</f>
        <v>31.067354362752326</v>
      </c>
      <c r="C44" s="20">
        <f>D44</f>
        <v>31.728575426097407</v>
      </c>
      <c r="D44" s="16">
        <f>AVERAGEIF(Hitters!A:A:'Hitters'!V:V:'Hitters'!AQ:AQ:'Hitters'!BM:BM,'Trade Value'!A44,Hitters!B:B:'Hitters'!W:W:'Hitters'!AR:AR:'Hitters'!BN:BN)</f>
        <v>31.728575426097407</v>
      </c>
      <c r="E44" s="18" t="s">
        <v>523</v>
      </c>
      <c r="F44" s="19" t="s">
        <v>524</v>
      </c>
      <c r="H44" t="s">
        <v>361</v>
      </c>
      <c r="I44" s="26">
        <f>MAX(1,(MIN(65,( J44- 15) / (50 - 15)*65)))</f>
        <v>31.276473235900607</v>
      </c>
      <c r="J44" s="20">
        <f>K44</f>
        <v>31.841177896254173</v>
      </c>
      <c r="K44" s="16">
        <f>AVERAGEIF(Pitchers!A:A:'Pitchers'!X:X:'Pitchers'!AW:AW:'Pitchers'!BU:BU,'Trade Value'!H44,Pitchers!B:B:'Pitchers'!Y:Y:'Pitchers'!AX:AX:'Pitchers'!BV:BV)</f>
        <v>31.841177896254173</v>
      </c>
      <c r="L44" s="17" t="s">
        <v>523</v>
      </c>
      <c r="M44" s="19" t="s">
        <v>539</v>
      </c>
      <c r="N44" s="16"/>
      <c r="O44" s="17"/>
      <c r="P44" t="s">
        <v>410</v>
      </c>
      <c r="Q44" s="26">
        <v>41.365958567708923</v>
      </c>
    </row>
    <row r="45" spans="1:17" x14ac:dyDescent="0.25">
      <c r="A45" t="s">
        <v>77</v>
      </c>
      <c r="B45" s="26">
        <f>MAX(1,(MIN(65,( C45- 15) / (50 - 15)*65)))</f>
        <v>31.062035710666922</v>
      </c>
      <c r="C45" s="20">
        <f>D45</f>
        <v>31.725711536512957</v>
      </c>
      <c r="D45" s="16">
        <f>AVERAGEIF(Hitters!A:A:'Hitters'!V:V:'Hitters'!AQ:AQ:'Hitters'!BM:BM,'Trade Value'!A45,Hitters!B:B:'Hitters'!W:W:'Hitters'!AR:AR:'Hitters'!BN:BN)</f>
        <v>31.725711536512957</v>
      </c>
      <c r="E45" s="18" t="s">
        <v>523</v>
      </c>
      <c r="F45" s="19" t="s">
        <v>524</v>
      </c>
      <c r="H45" t="s">
        <v>330</v>
      </c>
      <c r="I45" s="26">
        <f>MAX(1,(MIN(65,( J45- 15) / (50 - 15)*65)))</f>
        <v>31.116841081891121</v>
      </c>
      <c r="J45" s="20">
        <f>K45</f>
        <v>31.755222121018296</v>
      </c>
      <c r="K45" s="16">
        <f>AVERAGEIF(Pitchers!A:A:'Pitchers'!X:X:'Pitchers'!AW:AW:'Pitchers'!BU:BU,'Trade Value'!H45,Pitchers!B:B:'Pitchers'!Y:Y:'Pitchers'!AX:AX:'Pitchers'!BV:BV)</f>
        <v>31.755222121018296</v>
      </c>
      <c r="L45" s="17" t="s">
        <v>523</v>
      </c>
      <c r="M45" s="19" t="s">
        <v>539</v>
      </c>
      <c r="N45" s="16"/>
      <c r="O45" s="17"/>
      <c r="P45" t="s">
        <v>338</v>
      </c>
      <c r="Q45" s="26">
        <v>40.982601894478492</v>
      </c>
    </row>
    <row r="46" spans="1:17" x14ac:dyDescent="0.25">
      <c r="A46" t="s">
        <v>57</v>
      </c>
      <c r="B46" s="26">
        <f>MAX(1,(MIN(65,( C46- 15) / (50 - 15)*65)))</f>
        <v>30.864172186028462</v>
      </c>
      <c r="C46" s="20">
        <f>D46</f>
        <v>31.619169638630709</v>
      </c>
      <c r="D46" s="16">
        <f>AVERAGEIF(Hitters!A:A:'Hitters'!V:V:'Hitters'!AQ:AQ:'Hitters'!BM:BM,'Trade Value'!A46,Hitters!B:B:'Hitters'!W:W:'Hitters'!AR:AR:'Hitters'!BN:BN)</f>
        <v>31.619169638630709</v>
      </c>
      <c r="E46" s="18" t="s">
        <v>523</v>
      </c>
      <c r="F46" s="19" t="s">
        <v>524</v>
      </c>
      <c r="H46" t="s">
        <v>335</v>
      </c>
      <c r="I46" s="26">
        <f>MAX(1,(MIN(65,( J46- 15) / (50 - 15)*65)))</f>
        <v>30.801274299323079</v>
      </c>
      <c r="J46" s="20">
        <f>K46</f>
        <v>31.585301545789349</v>
      </c>
      <c r="K46" s="16">
        <f>AVERAGEIF(Pitchers!A:A:'Pitchers'!X:X:'Pitchers'!AW:AW:'Pitchers'!BU:BU,'Trade Value'!H46,Pitchers!B:B:'Pitchers'!Y:Y:'Pitchers'!AX:AX:'Pitchers'!BV:BV)</f>
        <v>31.585301545789349</v>
      </c>
      <c r="L46" s="17" t="s">
        <v>523</v>
      </c>
      <c r="M46" s="19" t="s">
        <v>539</v>
      </c>
      <c r="N46" s="16"/>
      <c r="O46" s="17"/>
      <c r="P46" t="s">
        <v>248</v>
      </c>
      <c r="Q46" s="26">
        <v>40.228924162257499</v>
      </c>
    </row>
    <row r="47" spans="1:17" x14ac:dyDescent="0.25">
      <c r="A47" t="s">
        <v>122</v>
      </c>
      <c r="B47" s="26">
        <f>MAX(1,(MIN(65,( C47- 15) / (50 - 15)*65)))</f>
        <v>30.611965031101093</v>
      </c>
      <c r="C47" s="20">
        <f>D47*1.1</f>
        <v>31.483365785977512</v>
      </c>
      <c r="D47" s="16">
        <f>AVERAGEIF(Hitters!A:A:'Hitters'!V:V:'Hitters'!AQ:AQ:'Hitters'!BM:BM,'Trade Value'!A47,Hitters!B:B:'Hitters'!W:W:'Hitters'!AR:AR:'Hitters'!BN:BN)</f>
        <v>28.621241623615916</v>
      </c>
      <c r="E47" s="18" t="s">
        <v>526</v>
      </c>
      <c r="F47" s="19" t="s">
        <v>792</v>
      </c>
      <c r="H47" t="s">
        <v>322</v>
      </c>
      <c r="I47" s="26">
        <f>MAX(1,(MIN(65,( J47- 15) / (50 - 15)*65)))</f>
        <v>30.279347134384992</v>
      </c>
      <c r="J47" s="20">
        <f>K47*0.9</f>
        <v>31.304263841591919</v>
      </c>
      <c r="K47" s="16">
        <f>AVERAGEIF(Pitchers!A:A:'Pitchers'!X:X:'Pitchers'!AW:AW:'Pitchers'!BU:BU,'Trade Value'!H47,Pitchers!B:B:'Pitchers'!Y:Y:'Pitchers'!AX:AX:'Pitchers'!BV:BV)</f>
        <v>34.782515379546574</v>
      </c>
      <c r="L47" s="17" t="s">
        <v>530</v>
      </c>
      <c r="M47" s="19" t="s">
        <v>834</v>
      </c>
      <c r="N47" s="16"/>
      <c r="O47" s="17"/>
      <c r="P47" t="s">
        <v>331</v>
      </c>
      <c r="Q47" s="26">
        <v>40.129614213143959</v>
      </c>
    </row>
    <row r="48" spans="1:17" x14ac:dyDescent="0.25">
      <c r="A48" t="s">
        <v>216</v>
      </c>
      <c r="B48" s="26">
        <f>MAX(1,(MIN(65,( C48- 15) / (50 - 15)*65)))</f>
        <v>30.239710701484892</v>
      </c>
      <c r="C48" s="20">
        <f>D48*1.2</f>
        <v>31.282921146953402</v>
      </c>
      <c r="D48" s="16">
        <f>AVERAGEIF(Hitters!A:A:'Hitters'!V:V:'Hitters'!AQ:AQ:'Hitters'!BM:BM,'Trade Value'!A48,Hitters!B:B:'Hitters'!W:W:'Hitters'!AR:AR:'Hitters'!BN:BN)</f>
        <v>26.069100955794504</v>
      </c>
      <c r="E48" s="18" t="s">
        <v>528</v>
      </c>
      <c r="F48" s="19" t="s">
        <v>547</v>
      </c>
      <c r="H48" t="s">
        <v>421</v>
      </c>
      <c r="I48" s="26">
        <f>MAX(1,(MIN(65,( J48- 15) / (50 - 15)*65)))</f>
        <v>30.180238095238103</v>
      </c>
      <c r="J48" s="20">
        <f>K48</f>
        <v>31.250897435897439</v>
      </c>
      <c r="K48" s="16">
        <f>AVERAGEIF(Pitchers!A:A:'Pitchers'!X:X:'Pitchers'!AW:AW:'Pitchers'!BU:BU,'Trade Value'!H48,Pitchers!B:B:'Pitchers'!Y:Y:'Pitchers'!AX:AX:'Pitchers'!BV:BV)</f>
        <v>31.250897435897439</v>
      </c>
      <c r="L48" s="17" t="s">
        <v>523</v>
      </c>
      <c r="M48" s="19" t="s">
        <v>539</v>
      </c>
      <c r="N48" s="16"/>
      <c r="O48" s="17"/>
      <c r="P48" t="s">
        <v>231</v>
      </c>
      <c r="Q48" s="26">
        <v>40</v>
      </c>
    </row>
    <row r="49" spans="1:17" x14ac:dyDescent="0.25">
      <c r="A49" t="s">
        <v>203</v>
      </c>
      <c r="B49" s="26">
        <f>MAX(1,(MIN(65,( C49- 15) / (50 - 15)*65)))</f>
        <v>30.227953046446206</v>
      </c>
      <c r="C49" s="20">
        <f>D49</f>
        <v>31.276590101932573</v>
      </c>
      <c r="D49" s="16">
        <f>AVERAGEIF(Hitters!A:A:'Hitters'!V:V:'Hitters'!AQ:AQ:'Hitters'!BM:BM,'Trade Value'!A49,Hitters!B:B:'Hitters'!W:W:'Hitters'!AR:AR:'Hitters'!BN:BN)</f>
        <v>31.276590101932573</v>
      </c>
      <c r="E49" s="18" t="s">
        <v>523</v>
      </c>
      <c r="F49" s="19" t="s">
        <v>524</v>
      </c>
      <c r="H49" t="s">
        <v>452</v>
      </c>
      <c r="I49" s="26">
        <f>MAX(1,(MIN(65,( J49- 15) / (50 - 15)*65)))</f>
        <v>29.774834702173546</v>
      </c>
      <c r="J49" s="20">
        <f>K49</f>
        <v>31.032603301170372</v>
      </c>
      <c r="K49" s="16">
        <f>AVERAGEIF(Pitchers!A:A:'Pitchers'!X:X:'Pitchers'!AW:AW:'Pitchers'!BU:BU,'Trade Value'!H49,Pitchers!B:B:'Pitchers'!Y:Y:'Pitchers'!AX:AX:'Pitchers'!BV:BV)</f>
        <v>31.032603301170372</v>
      </c>
      <c r="L49" s="17" t="s">
        <v>523</v>
      </c>
      <c r="M49" s="19" t="s">
        <v>539</v>
      </c>
      <c r="N49" s="16"/>
      <c r="O49" s="17"/>
      <c r="P49" t="s">
        <v>109</v>
      </c>
      <c r="Q49" s="26">
        <v>39.188489668038365</v>
      </c>
    </row>
    <row r="50" spans="1:17" x14ac:dyDescent="0.25">
      <c r="A50" t="s">
        <v>75</v>
      </c>
      <c r="B50" s="26">
        <f>MAX(1,(MIN(65,( C50- 15) / (50 - 15)*65)))</f>
        <v>29.467096271766405</v>
      </c>
      <c r="C50" s="20">
        <f>D50*0.9</f>
        <v>30.866897992489601</v>
      </c>
      <c r="D50" s="16">
        <f>AVERAGEIF(Hitters!A:A:'Hitters'!V:V:'Hitters'!AQ:AQ:'Hitters'!BM:BM,'Trade Value'!A50,Hitters!B:B:'Hitters'!W:W:'Hitters'!AR:AR:'Hitters'!BN:BN)</f>
        <v>34.296553324988444</v>
      </c>
      <c r="E50" s="18" t="s">
        <v>530</v>
      </c>
      <c r="F50" s="19" t="s">
        <v>831</v>
      </c>
      <c r="H50" t="s">
        <v>440</v>
      </c>
      <c r="I50" s="26">
        <f>MAX(1,(MIN(65,( J50- 15) / (50 - 15)*65)))</f>
        <v>29.492042603108995</v>
      </c>
      <c r="J50" s="20">
        <f>K50</f>
        <v>30.880330632443304</v>
      </c>
      <c r="K50" s="16">
        <f>AVERAGEIF(Pitchers!A:A:'Pitchers'!X:X:'Pitchers'!AW:AW:'Pitchers'!BU:BU,'Trade Value'!H50,Pitchers!B:B:'Pitchers'!Y:Y:'Pitchers'!AX:AX:'Pitchers'!BV:BV)</f>
        <v>30.880330632443304</v>
      </c>
      <c r="L50" s="17" t="s">
        <v>523</v>
      </c>
      <c r="M50" s="19" t="s">
        <v>539</v>
      </c>
      <c r="N50" s="16"/>
      <c r="O50" s="17"/>
      <c r="P50" t="s">
        <v>295</v>
      </c>
      <c r="Q50" s="26">
        <v>38.611210490293686</v>
      </c>
    </row>
    <row r="51" spans="1:17" x14ac:dyDescent="0.25">
      <c r="A51" t="s">
        <v>159</v>
      </c>
      <c r="B51" s="26">
        <f>MAX(1,(MIN(65,( C51- 15) / (50 - 15)*65)))</f>
        <v>28.625639055944443</v>
      </c>
      <c r="C51" s="20">
        <f>D51</f>
        <v>30.413805645508546</v>
      </c>
      <c r="D51" s="16">
        <f>AVERAGEIF(Hitters!A:A:'Hitters'!V:V:'Hitters'!AQ:AQ:'Hitters'!BM:BM,'Trade Value'!A51,Hitters!B:B:'Hitters'!W:W:'Hitters'!AR:AR:'Hitters'!BN:BN)</f>
        <v>30.413805645508546</v>
      </c>
      <c r="E51" s="18" t="s">
        <v>523</v>
      </c>
      <c r="F51" s="19" t="s">
        <v>524</v>
      </c>
      <c r="H51" t="s">
        <v>428</v>
      </c>
      <c r="I51" s="26">
        <f>MAX(1,(MIN(65,( J51- 15) / (50 - 15)*65)))</f>
        <v>29.482915640394083</v>
      </c>
      <c r="J51" s="20">
        <f>K51</f>
        <v>30.875416114058353</v>
      </c>
      <c r="K51" s="16">
        <f>AVERAGEIF(Pitchers!A:A:'Pitchers'!X:X:'Pitchers'!AW:AW:'Pitchers'!BU:BU,'Trade Value'!H51,Pitchers!B:B:'Pitchers'!Y:Y:'Pitchers'!AX:AX:'Pitchers'!BV:BV)</f>
        <v>30.875416114058353</v>
      </c>
      <c r="L51" s="17" t="s">
        <v>523</v>
      </c>
      <c r="M51" s="19" t="s">
        <v>539</v>
      </c>
      <c r="N51" s="16"/>
      <c r="O51" s="17"/>
      <c r="P51" t="s">
        <v>78</v>
      </c>
      <c r="Q51" s="26">
        <v>38.510985739973421</v>
      </c>
    </row>
    <row r="52" spans="1:17" x14ac:dyDescent="0.25">
      <c r="A52" t="s">
        <v>86</v>
      </c>
      <c r="B52" s="26">
        <f>MAX(1,(MIN(65,( C52- 15) / (50 - 15)*65)))</f>
        <v>28.569135562119584</v>
      </c>
      <c r="C52" s="20">
        <f>D52*1.1</f>
        <v>30.383380687295162</v>
      </c>
      <c r="D52" s="16">
        <f>AVERAGEIF(Hitters!A:A:'Hitters'!V:V:'Hitters'!AQ:AQ:'Hitters'!BM:BM,'Trade Value'!A52,Hitters!B:B:'Hitters'!W:W:'Hitters'!AR:AR:'Hitters'!BN:BN)</f>
        <v>27.621255170268327</v>
      </c>
      <c r="E52" s="18" t="s">
        <v>526</v>
      </c>
      <c r="F52" s="19" t="s">
        <v>792</v>
      </c>
      <c r="H52" t="s">
        <v>387</v>
      </c>
      <c r="I52" s="26">
        <f>MAX(1,(MIN(65,( J52- 15) / (50 - 15)*65)))</f>
        <v>29.367086834733886</v>
      </c>
      <c r="J52" s="20">
        <f>K52</f>
        <v>30.8130467571644</v>
      </c>
      <c r="K52" s="16">
        <f>AVERAGEIF(Pitchers!A:A:'Pitchers'!X:X:'Pitchers'!AW:AW:'Pitchers'!BU:BU,'Trade Value'!H52,Pitchers!B:B:'Pitchers'!Y:Y:'Pitchers'!AX:AX:'Pitchers'!BV:BV)</f>
        <v>30.8130467571644</v>
      </c>
      <c r="L52" s="17" t="s">
        <v>523</v>
      </c>
      <c r="M52" s="19" t="s">
        <v>539</v>
      </c>
      <c r="N52" s="16"/>
      <c r="O52" s="17"/>
      <c r="P52" t="s">
        <v>32</v>
      </c>
      <c r="Q52" s="26">
        <v>38.481030061703045</v>
      </c>
    </row>
    <row r="53" spans="1:17" x14ac:dyDescent="0.25">
      <c r="A53" t="s">
        <v>13</v>
      </c>
      <c r="B53" s="26">
        <f>MAX(1,(MIN(65,( C53- 15) / (50 - 15)*65)))</f>
        <v>28.307647201188111</v>
      </c>
      <c r="C53" s="20">
        <f>D53*0.65</f>
        <v>30.242579262178214</v>
      </c>
      <c r="D53" s="16">
        <f>AVERAGEIF(Hitters!A:A:'Hitters'!V:V:'Hitters'!AQ:AQ:'Hitters'!BM:BM,'Trade Value'!A53,Hitters!B:B:'Hitters'!W:W:'Hitters'!AR:AR:'Hitters'!BN:BN)</f>
        <v>46.527045018735713</v>
      </c>
      <c r="E53" s="18" t="s">
        <v>810</v>
      </c>
      <c r="F53" s="19" t="s">
        <v>678</v>
      </c>
      <c r="H53" t="s">
        <v>334</v>
      </c>
      <c r="I53" s="26">
        <f>MAX(1,(MIN(65,( J53- 15) / (50 - 15)*65)))</f>
        <v>29.141189238039622</v>
      </c>
      <c r="J53" s="20">
        <f>K53</f>
        <v>30.691409589713643</v>
      </c>
      <c r="K53" s="16">
        <f>AVERAGEIF(Pitchers!A:A:'Pitchers'!X:X:'Pitchers'!AW:AW:'Pitchers'!BU:BU,'Trade Value'!H53,Pitchers!B:B:'Pitchers'!Y:Y:'Pitchers'!AX:AX:'Pitchers'!BV:BV)</f>
        <v>30.691409589713643</v>
      </c>
      <c r="L53" s="17" t="s">
        <v>523</v>
      </c>
      <c r="M53" s="19" t="s">
        <v>539</v>
      </c>
      <c r="N53" s="16"/>
      <c r="O53" s="17"/>
      <c r="P53" t="s">
        <v>323</v>
      </c>
      <c r="Q53" s="26">
        <v>38.253923338898559</v>
      </c>
    </row>
    <row r="54" spans="1:17" x14ac:dyDescent="0.25">
      <c r="A54" t="s">
        <v>49</v>
      </c>
      <c r="B54" s="26">
        <f>MAX(1,(MIN(65,( C54- 15) / (50 - 15)*65)))</f>
        <v>28.259468275757627</v>
      </c>
      <c r="C54" s="20">
        <f>D54</f>
        <v>30.216636763869491</v>
      </c>
      <c r="D54" s="16">
        <f>AVERAGEIF(Hitters!A:A:'Hitters'!V:V:'Hitters'!AQ:AQ:'Hitters'!BM:BM,'Trade Value'!A54,Hitters!B:B:'Hitters'!W:W:'Hitters'!AR:AR:'Hitters'!BN:BN)</f>
        <v>30.216636763869491</v>
      </c>
      <c r="E54" s="18" t="s">
        <v>523</v>
      </c>
      <c r="F54" s="19" t="s">
        <v>524</v>
      </c>
      <c r="H54" t="s">
        <v>390</v>
      </c>
      <c r="I54" s="26">
        <f>MAX(1,(MIN(65,( J54- 15) / (50 - 15)*65)))</f>
        <v>28.958214295038186</v>
      </c>
      <c r="J54" s="20">
        <f>K54</f>
        <v>30.592884620405176</v>
      </c>
      <c r="K54" s="16">
        <f>AVERAGEIF(Pitchers!A:A:'Pitchers'!X:X:'Pitchers'!AW:AW:'Pitchers'!BU:BU,'Trade Value'!H54,Pitchers!B:B:'Pitchers'!Y:Y:'Pitchers'!AX:AX:'Pitchers'!BV:BV)</f>
        <v>30.592884620405176</v>
      </c>
      <c r="L54" s="17" t="s">
        <v>523</v>
      </c>
      <c r="M54" s="19" t="s">
        <v>539</v>
      </c>
      <c r="N54" s="16"/>
      <c r="O54" s="17"/>
      <c r="P54" t="s">
        <v>56</v>
      </c>
      <c r="Q54" s="26">
        <v>38.099485273845779</v>
      </c>
    </row>
    <row r="55" spans="1:17" x14ac:dyDescent="0.25">
      <c r="A55" t="s">
        <v>16</v>
      </c>
      <c r="B55" s="26">
        <f>MAX(1,(MIN(65,( C55- 15) / (50 - 15)*65)))</f>
        <v>28.064623633724047</v>
      </c>
      <c r="C55" s="20">
        <f>D55</f>
        <v>30.111720418159102</v>
      </c>
      <c r="D55" s="16">
        <f>AVERAGEIF(Hitters!A:A:'Hitters'!V:V:'Hitters'!AQ:AQ:'Hitters'!BM:BM,'Trade Value'!A55,Hitters!B:B:'Hitters'!W:W:'Hitters'!AR:AR:'Hitters'!BN:BN)</f>
        <v>30.111720418159102</v>
      </c>
      <c r="E55" s="18" t="s">
        <v>523</v>
      </c>
      <c r="F55" s="19" t="s">
        <v>524</v>
      </c>
      <c r="H55" t="s">
        <v>456</v>
      </c>
      <c r="I55" s="26">
        <f>MAX(1,(MIN(65,( J55- 15) / (50 - 15)*65)))</f>
        <v>28.667792928616095</v>
      </c>
      <c r="J55" s="20">
        <f>K55</f>
        <v>30.436503884639436</v>
      </c>
      <c r="K55" s="16">
        <f>AVERAGEIF(Pitchers!A:A:'Pitchers'!X:X:'Pitchers'!AW:AW:'Pitchers'!BU:BU,'Trade Value'!H55,Pitchers!B:B:'Pitchers'!Y:Y:'Pitchers'!AX:AX:'Pitchers'!BV:BV)</f>
        <v>30.436503884639436</v>
      </c>
      <c r="L55" s="17" t="s">
        <v>523</v>
      </c>
      <c r="M55" s="19" t="s">
        <v>539</v>
      </c>
      <c r="N55" s="16"/>
      <c r="O55" s="17"/>
      <c r="P55" t="s">
        <v>54</v>
      </c>
      <c r="Q55" s="26">
        <v>38.080438883051364</v>
      </c>
    </row>
    <row r="56" spans="1:17" x14ac:dyDescent="0.25">
      <c r="A56" t="s">
        <v>567</v>
      </c>
      <c r="B56" s="26">
        <f>MAX(1,(MIN(65,( C56- 15) / (50 - 15)*65)))</f>
        <v>27.991804820693705</v>
      </c>
      <c r="C56" s="20">
        <f>D56*0.85</f>
        <v>30.072510288065843</v>
      </c>
      <c r="D56" s="16">
        <f>AVERAGEIF(Hitters!A:A:'Hitters'!V:V:'Hitters'!AQ:AQ:'Hitters'!BM:BM,'Trade Value'!A56,Hitters!B:B:'Hitters'!W:W:'Hitters'!AR:AR:'Hitters'!BN:BN)</f>
        <v>35.379423868312756</v>
      </c>
      <c r="E56" s="18" t="s">
        <v>538</v>
      </c>
      <c r="F56" s="19" t="s">
        <v>793</v>
      </c>
      <c r="H56" t="s">
        <v>426</v>
      </c>
      <c r="I56" s="26">
        <f>MAX(1,(MIN(65,( J56- 15) / (50 - 15)*65)))</f>
        <v>28.602301190536309</v>
      </c>
      <c r="J56" s="20">
        <f>K56</f>
        <v>30.401239102596474</v>
      </c>
      <c r="K56" s="16">
        <f>AVERAGEIF(Pitchers!A:A:'Pitchers'!X:X:'Pitchers'!AW:AW:'Pitchers'!BU:BU,'Trade Value'!H56,Pitchers!B:B:'Pitchers'!Y:Y:'Pitchers'!AX:AX:'Pitchers'!BV:BV)</f>
        <v>30.401239102596474</v>
      </c>
      <c r="L56" s="17" t="s">
        <v>523</v>
      </c>
      <c r="M56" s="19" t="s">
        <v>539</v>
      </c>
      <c r="N56" s="16"/>
      <c r="O56" s="17"/>
      <c r="P56" t="s">
        <v>414</v>
      </c>
      <c r="Q56" s="26">
        <v>38.061219788728501</v>
      </c>
    </row>
    <row r="57" spans="1:17" x14ac:dyDescent="0.25">
      <c r="A57" t="s">
        <v>40</v>
      </c>
      <c r="B57" s="26">
        <f>MAX(1,(MIN(65,( C57- 15) / (50 - 15)*65)))</f>
        <v>27.642229335006423</v>
      </c>
      <c r="C57" s="20">
        <f>D57</f>
        <v>29.884277334234227</v>
      </c>
      <c r="D57" s="16">
        <f>AVERAGEIF(Hitters!A:A:'Hitters'!V:V:'Hitters'!AQ:AQ:'Hitters'!BM:BM,'Trade Value'!A57,Hitters!B:B:'Hitters'!W:W:'Hitters'!AR:AR:'Hitters'!BN:BN)</f>
        <v>29.884277334234227</v>
      </c>
      <c r="E57" s="18" t="s">
        <v>523</v>
      </c>
      <c r="F57" s="19" t="s">
        <v>524</v>
      </c>
      <c r="H57" t="s">
        <v>309</v>
      </c>
      <c r="I57" s="26">
        <f>MAX(1,(MIN(65,( J57- 15) / (50 - 15)*65)))</f>
        <v>27.752619671704604</v>
      </c>
      <c r="J57" s="20">
        <f>K57*0.85</f>
        <v>29.943718284764017</v>
      </c>
      <c r="K57" s="16">
        <f>AVERAGEIF(Pitchers!A:A:'Pitchers'!X:X:'Pitchers'!AW:AW:'Pitchers'!BU:BU,'Trade Value'!H57,Pitchers!B:B:'Pitchers'!Y:Y:'Pitchers'!AX:AX:'Pitchers'!BV:BV)</f>
        <v>35.227903864428256</v>
      </c>
      <c r="L57" s="17" t="s">
        <v>833</v>
      </c>
      <c r="M57" s="19" t="s">
        <v>830</v>
      </c>
      <c r="N57" s="16"/>
      <c r="O57" s="17"/>
      <c r="P57" t="s">
        <v>324</v>
      </c>
      <c r="Q57" s="26">
        <v>38.029388234234531</v>
      </c>
    </row>
    <row r="58" spans="1:17" x14ac:dyDescent="0.25">
      <c r="A58" t="s">
        <v>245</v>
      </c>
      <c r="B58" s="26">
        <f>MAX(1,(MIN(65,( C58- 15) / (50 - 15)*65)))</f>
        <v>27.602830267909631</v>
      </c>
      <c r="C58" s="20">
        <f>D58</f>
        <v>29.86306245195134</v>
      </c>
      <c r="D58" s="16">
        <f>AVERAGEIF(Hitters!A:A:'Hitters'!V:V:'Hitters'!AQ:AQ:'Hitters'!BM:BM,'Trade Value'!A58,Hitters!B:B:'Hitters'!W:W:'Hitters'!AR:AR:'Hitters'!BN:BN)</f>
        <v>29.86306245195134</v>
      </c>
      <c r="E58" s="18" t="s">
        <v>523</v>
      </c>
      <c r="F58" s="19" t="s">
        <v>524</v>
      </c>
      <c r="H58" t="s">
        <v>451</v>
      </c>
      <c r="I58" s="26">
        <f>MAX(1,(MIN(65,( J58- 15) / (50 - 15)*65)))</f>
        <v>27.749154084397986</v>
      </c>
      <c r="J58" s="20">
        <f>K58</f>
        <v>29.941852199291223</v>
      </c>
      <c r="K58" s="16">
        <f>AVERAGEIF(Pitchers!A:A:'Pitchers'!X:X:'Pitchers'!AW:AW:'Pitchers'!BU:BU,'Trade Value'!H58,Pitchers!B:B:'Pitchers'!Y:Y:'Pitchers'!AX:AX:'Pitchers'!BV:BV)</f>
        <v>29.941852199291223</v>
      </c>
      <c r="L58" s="17" t="s">
        <v>523</v>
      </c>
      <c r="M58" s="19" t="s">
        <v>539</v>
      </c>
      <c r="N58" s="16"/>
      <c r="O58" s="17"/>
      <c r="P58" t="s">
        <v>19</v>
      </c>
      <c r="Q58" s="26">
        <v>37.420022467964223</v>
      </c>
    </row>
    <row r="59" spans="1:17" x14ac:dyDescent="0.25">
      <c r="A59" t="s">
        <v>198</v>
      </c>
      <c r="B59" s="26">
        <f>MAX(1,(MIN(65,( C59- 15) / (50 - 15)*65)))</f>
        <v>27.50954234063629</v>
      </c>
      <c r="C59" s="20">
        <f>D59</f>
        <v>29.81283049111185</v>
      </c>
      <c r="D59" s="16">
        <f>AVERAGEIF(Hitters!A:A:'Hitters'!V:V:'Hitters'!AQ:AQ:'Hitters'!BM:BM,'Trade Value'!A59,Hitters!B:B:'Hitters'!W:W:'Hitters'!AR:AR:'Hitters'!BN:BN)</f>
        <v>29.81283049111185</v>
      </c>
      <c r="E59" s="18" t="s">
        <v>523</v>
      </c>
      <c r="F59" s="19" t="s">
        <v>524</v>
      </c>
      <c r="H59" t="s">
        <v>374</v>
      </c>
      <c r="I59" s="26">
        <f>MAX(1,(MIN(65,( J59- 15) / (50 - 15)*65)))</f>
        <v>27.587154414218556</v>
      </c>
      <c r="J59" s="20">
        <f>K59*1.05</f>
        <v>29.854621607656146</v>
      </c>
      <c r="K59" s="16">
        <f>AVERAGEIF(Pitchers!A:A:'Pitchers'!X:X:'Pitchers'!AW:AW:'Pitchers'!BU:BU,'Trade Value'!H59,Pitchers!B:B:'Pitchers'!Y:Y:'Pitchers'!AX:AX:'Pitchers'!BV:BV)</f>
        <v>28.432972959672519</v>
      </c>
      <c r="L59" s="17" t="s">
        <v>787</v>
      </c>
      <c r="M59" s="19" t="s">
        <v>547</v>
      </c>
      <c r="N59" s="16"/>
      <c r="O59" s="17"/>
      <c r="P59" t="s">
        <v>240</v>
      </c>
      <c r="Q59" s="26">
        <v>37.338632068989199</v>
      </c>
    </row>
    <row r="60" spans="1:17" x14ac:dyDescent="0.25">
      <c r="A60" t="s">
        <v>10</v>
      </c>
      <c r="B60" s="26">
        <f>MAX(1,(MIN(65,( C60- 15) / (50 - 15)*65)))</f>
        <v>27.136621315192745</v>
      </c>
      <c r="C60" s="20">
        <f>D60*0.55</f>
        <v>29.612026862026863</v>
      </c>
      <c r="D60" s="16">
        <f>AVERAGEIF(Hitters!A:A:'Hitters'!V:V:'Hitters'!AQ:AQ:'Hitters'!BM:BM,'Trade Value'!A60,Hitters!B:B:'Hitters'!W:W:'Hitters'!AR:AR:'Hitters'!BN:BN)</f>
        <v>53.840048840048837</v>
      </c>
      <c r="E60" s="18" t="s">
        <v>809</v>
      </c>
      <c r="F60" s="19" t="s">
        <v>808</v>
      </c>
      <c r="H60" t="s">
        <v>363</v>
      </c>
      <c r="I60" s="26">
        <f>MAX(1,(MIN(65,( J60- 15) / (50 - 15)*65)))</f>
        <v>27.521708109546136</v>
      </c>
      <c r="J60" s="20">
        <f>K60</f>
        <v>29.819381289755611</v>
      </c>
      <c r="K60" s="16">
        <f>AVERAGEIF(Pitchers!A:A:'Pitchers'!X:X:'Pitchers'!AW:AW:'Pitchers'!BU:BU,'Trade Value'!H60,Pitchers!B:B:'Pitchers'!Y:Y:'Pitchers'!AX:AX:'Pitchers'!BV:BV)</f>
        <v>29.819381289755611</v>
      </c>
      <c r="L60" s="17" t="s">
        <v>523</v>
      </c>
      <c r="M60" s="19" t="s">
        <v>539</v>
      </c>
      <c r="N60" s="16"/>
      <c r="O60" s="17"/>
      <c r="P60" t="s">
        <v>22</v>
      </c>
      <c r="Q60" s="26">
        <v>36.022414025128164</v>
      </c>
    </row>
    <row r="61" spans="1:17" x14ac:dyDescent="0.25">
      <c r="A61" t="s">
        <v>247</v>
      </c>
      <c r="B61" s="26">
        <f>MAX(1,(MIN(65,( C61- 15) / (50 - 15)*65)))</f>
        <v>27.057668712827439</v>
      </c>
      <c r="C61" s="20">
        <f>D61</f>
        <v>29.569513922291698</v>
      </c>
      <c r="D61" s="16">
        <f>AVERAGEIF(Hitters!A:A:'Hitters'!V:V:'Hitters'!AQ:AQ:'Hitters'!BM:BM,'Trade Value'!A61,Hitters!B:B:'Hitters'!W:W:'Hitters'!AR:AR:'Hitters'!BN:BN)</f>
        <v>29.569513922291698</v>
      </c>
      <c r="E61" s="18" t="s">
        <v>523</v>
      </c>
      <c r="F61" s="19" t="s">
        <v>524</v>
      </c>
      <c r="H61" t="s">
        <v>680</v>
      </c>
      <c r="I61" s="26">
        <f>MAX(1,(MIN(65,( J61- 15) / (50 - 15)*65)))</f>
        <v>27.235311303725606</v>
      </c>
      <c r="J61" s="20">
        <f>K61*1.1</f>
        <v>29.665167625083019</v>
      </c>
      <c r="K61" s="16">
        <f>AVERAGEIF(Pitchers!A:A:'Pitchers'!X:X:'Pitchers'!AW:AW:'Pitchers'!BU:BU,'Trade Value'!H61,Pitchers!B:B:'Pitchers'!Y:Y:'Pitchers'!AX:AX:'Pitchers'!BV:BV)</f>
        <v>26.968334204620923</v>
      </c>
      <c r="L61" s="17" t="s">
        <v>526</v>
      </c>
      <c r="M61" s="19" t="s">
        <v>837</v>
      </c>
      <c r="N61" s="16"/>
      <c r="O61" s="17"/>
      <c r="P61" t="s">
        <v>337</v>
      </c>
      <c r="Q61" s="26">
        <v>35.910164941405654</v>
      </c>
    </row>
    <row r="62" spans="1:17" x14ac:dyDescent="0.25">
      <c r="A62" t="s">
        <v>196</v>
      </c>
      <c r="B62" s="26">
        <f>MAX(1,(MIN(65,( C62- 15) / (50 - 15)*65)))</f>
        <v>26.819339808892046</v>
      </c>
      <c r="C62" s="20">
        <f>D62</f>
        <v>29.441182974018794</v>
      </c>
      <c r="D62" s="16">
        <f>AVERAGEIF(Hitters!A:A:'Hitters'!V:V:'Hitters'!AQ:AQ:'Hitters'!BM:BM,'Trade Value'!A62,Hitters!B:B:'Hitters'!W:W:'Hitters'!AR:AR:'Hitters'!BN:BN)</f>
        <v>29.441182974018794</v>
      </c>
      <c r="E62" s="18" t="s">
        <v>523</v>
      </c>
      <c r="F62" s="19" t="s">
        <v>524</v>
      </c>
      <c r="H62" t="s">
        <v>308</v>
      </c>
      <c r="I62" s="26">
        <f>MAX(1,(MIN(65,( J62- 15) / (50 - 15)*65)))</f>
        <v>27.219666472813984</v>
      </c>
      <c r="J62" s="20">
        <f>K62*0.8</f>
        <v>29.656743485361375</v>
      </c>
      <c r="K62" s="16">
        <f>AVERAGEIF(Pitchers!A:A:'Pitchers'!X:X:'Pitchers'!AW:AW:'Pitchers'!BU:BU,'Trade Value'!H62,Pitchers!B:B:'Pitchers'!Y:Y:'Pitchers'!AX:AX:'Pitchers'!BV:BV)</f>
        <v>37.070929356701718</v>
      </c>
      <c r="L62" s="17" t="s">
        <v>525</v>
      </c>
      <c r="M62" s="19" t="s">
        <v>846</v>
      </c>
      <c r="N62" s="16"/>
      <c r="O62" s="17"/>
      <c r="P62" t="s">
        <v>432</v>
      </c>
      <c r="Q62" s="26">
        <v>35.695559657467314</v>
      </c>
    </row>
    <row r="63" spans="1:17" x14ac:dyDescent="0.25">
      <c r="A63" t="s">
        <v>45</v>
      </c>
      <c r="B63" s="26">
        <f>MAX(1,(MIN(65,( C63- 15) / (50 - 15)*65)))</f>
        <v>26.509259652951403</v>
      </c>
      <c r="C63" s="20">
        <f>D63</f>
        <v>29.2742167362046</v>
      </c>
      <c r="D63" s="16">
        <f>AVERAGEIF(Hitters!A:A:'Hitters'!V:V:'Hitters'!AQ:AQ:'Hitters'!BM:BM,'Trade Value'!A63,Hitters!B:B:'Hitters'!W:W:'Hitters'!AR:AR:'Hitters'!BN:BN)</f>
        <v>29.2742167362046</v>
      </c>
      <c r="E63" s="18" t="s">
        <v>523</v>
      </c>
      <c r="F63" s="19" t="s">
        <v>524</v>
      </c>
      <c r="H63" t="s">
        <v>501</v>
      </c>
      <c r="I63" s="26">
        <f>MAX(1,(MIN(65,( J63- 15) / (50 - 15)*65)))</f>
        <v>27.166748257839714</v>
      </c>
      <c r="J63" s="20">
        <f>K63*0.9</f>
        <v>29.628249061913692</v>
      </c>
      <c r="K63" s="16">
        <f>AVERAGEIF(Pitchers!A:A:'Pitchers'!X:X:'Pitchers'!AW:AW:'Pitchers'!BU:BU,'Trade Value'!H63,Pitchers!B:B:'Pitchers'!Y:Y:'Pitchers'!AX:AX:'Pitchers'!BV:BV)</f>
        <v>32.920276735459659</v>
      </c>
      <c r="L63" s="17" t="s">
        <v>530</v>
      </c>
      <c r="M63" s="19" t="s">
        <v>793</v>
      </c>
      <c r="N63" s="16"/>
      <c r="O63" s="17"/>
      <c r="P63" t="s">
        <v>327</v>
      </c>
      <c r="Q63" s="26">
        <v>35.503444523947778</v>
      </c>
    </row>
    <row r="64" spans="1:17" x14ac:dyDescent="0.25">
      <c r="A64" t="s">
        <v>513</v>
      </c>
      <c r="B64" s="26">
        <f>MAX(1,(MIN(65,( C64- 15) / (50 - 15)*65)))</f>
        <v>26.369365079365092</v>
      </c>
      <c r="C64" s="20">
        <f>D64*0.9</f>
        <v>29.198888888888895</v>
      </c>
      <c r="D64" s="16">
        <f>AVERAGEIF(Hitters!A:A:'Hitters'!V:V:'Hitters'!AQ:AQ:'Hitters'!BM:BM,'Trade Value'!A64,Hitters!B:B:'Hitters'!W:W:'Hitters'!AR:AR:'Hitters'!BN:BN)</f>
        <v>32.443209876543214</v>
      </c>
      <c r="E64" s="18" t="s">
        <v>530</v>
      </c>
      <c r="F64" s="19" t="s">
        <v>529</v>
      </c>
      <c r="H64" t="s">
        <v>301</v>
      </c>
      <c r="I64" s="26">
        <f>MAX(1,(MIN(65,( J64- 15) / (50 - 15)*65)))</f>
        <v>27.042358479227353</v>
      </c>
      <c r="J64" s="20">
        <f>K64*0.85</f>
        <v>29.561269950353189</v>
      </c>
      <c r="K64" s="16">
        <f>AVERAGEIF(Pitchers!A:A:'Pitchers'!X:X:'Pitchers'!AW:AW:'Pitchers'!BU:BU,'Trade Value'!H64,Pitchers!B:B:'Pitchers'!Y:Y:'Pitchers'!AX:AX:'Pitchers'!BV:BV)</f>
        <v>34.777964647474342</v>
      </c>
      <c r="L64" s="17" t="s">
        <v>538</v>
      </c>
      <c r="M64" s="19" t="s">
        <v>835</v>
      </c>
      <c r="N64" s="16"/>
      <c r="O64" s="17"/>
      <c r="P64" t="s">
        <v>349</v>
      </c>
      <c r="Q64" s="26">
        <v>35.005679238191476</v>
      </c>
    </row>
    <row r="65" spans="1:17" x14ac:dyDescent="0.25">
      <c r="A65" t="s">
        <v>48</v>
      </c>
      <c r="B65" s="26">
        <f>MAX(1,(MIN(65,( C65- 15) / (50 - 15)*65)))</f>
        <v>26.320660607342361</v>
      </c>
      <c r="C65" s="20">
        <f>D65*0.9</f>
        <v>29.172663403953578</v>
      </c>
      <c r="D65" s="16">
        <f>AVERAGEIF(Hitters!A:A:'Hitters'!V:V:'Hitters'!AQ:AQ:'Hitters'!BM:BM,'Trade Value'!A65,Hitters!B:B:'Hitters'!W:W:'Hitters'!AR:AR:'Hitters'!BN:BN)</f>
        <v>32.414070448837307</v>
      </c>
      <c r="E65" s="18" t="s">
        <v>530</v>
      </c>
      <c r="F65" s="19" t="s">
        <v>529</v>
      </c>
      <c r="H65" t="s">
        <v>499</v>
      </c>
      <c r="I65" s="26">
        <f>MAX(1,(MIN(65,( J65- 15) / (50 - 15)*65)))</f>
        <v>26.943801868862838</v>
      </c>
      <c r="J65" s="20">
        <f>K65</f>
        <v>29.50820100631076</v>
      </c>
      <c r="K65" s="16">
        <f>AVERAGEIF(Pitchers!A:A:'Pitchers'!X:X:'Pitchers'!AW:AW:'Pitchers'!BU:BU,'Trade Value'!H65,Pitchers!B:B:'Pitchers'!Y:Y:'Pitchers'!AX:AX:'Pitchers'!BV:BV)</f>
        <v>29.50820100631076</v>
      </c>
      <c r="L65" s="17" t="s">
        <v>523</v>
      </c>
      <c r="M65" s="19" t="s">
        <v>539</v>
      </c>
      <c r="N65" s="16"/>
      <c r="O65" s="17"/>
      <c r="P65" t="s">
        <v>53</v>
      </c>
      <c r="Q65" s="26">
        <v>34.509706615502822</v>
      </c>
    </row>
    <row r="66" spans="1:17" x14ac:dyDescent="0.25">
      <c r="A66" t="s">
        <v>261</v>
      </c>
      <c r="B66" s="26">
        <f>MAX(1,(MIN(65,( C66- 15) / (50 - 15)*65)))</f>
        <v>25.912471422039324</v>
      </c>
      <c r="C66" s="20">
        <f>D66</f>
        <v>28.952869227251945</v>
      </c>
      <c r="D66" s="16">
        <f>AVERAGEIF(Hitters!A:A:'Hitters'!V:V:'Hitters'!AQ:AQ:'Hitters'!BM:BM,'Trade Value'!A66,Hitters!B:B:'Hitters'!W:W:'Hitters'!AR:AR:'Hitters'!BN:BN)</f>
        <v>28.952869227251945</v>
      </c>
      <c r="E66" s="18" t="s">
        <v>523</v>
      </c>
      <c r="F66" s="19" t="s">
        <v>524</v>
      </c>
      <c r="H66" t="s">
        <v>388</v>
      </c>
      <c r="I66" s="26">
        <f>MAX(1,(MIN(65,( J66- 15) / (50 - 15)*65)))</f>
        <v>26.784742677556952</v>
      </c>
      <c r="J66" s="20">
        <f>K66</f>
        <v>29.422553749453744</v>
      </c>
      <c r="K66" s="16">
        <f>AVERAGEIF(Pitchers!A:A:'Pitchers'!X:X:'Pitchers'!AW:AW:'Pitchers'!BU:BU,'Trade Value'!H66,Pitchers!B:B:'Pitchers'!Y:Y:'Pitchers'!AX:AX:'Pitchers'!BV:BV)</f>
        <v>29.422553749453744</v>
      </c>
      <c r="L66" s="17" t="s">
        <v>523</v>
      </c>
      <c r="M66" s="19" t="s">
        <v>539</v>
      </c>
      <c r="N66" s="16"/>
      <c r="O66" s="17"/>
      <c r="P66" t="s">
        <v>34</v>
      </c>
      <c r="Q66" s="26">
        <v>34.236381457760388</v>
      </c>
    </row>
    <row r="67" spans="1:17" x14ac:dyDescent="0.25">
      <c r="A67" t="s">
        <v>197</v>
      </c>
      <c r="B67" s="26">
        <f>MAX(1,(MIN(65,( C67- 15) / (50 - 15)*65)))</f>
        <v>25.854616995162807</v>
      </c>
      <c r="C67" s="20">
        <f>D67</f>
        <v>28.921716843549206</v>
      </c>
      <c r="D67" s="16">
        <f>AVERAGEIF(Hitters!A:A:'Hitters'!V:V:'Hitters'!AQ:AQ:'Hitters'!BM:BM,'Trade Value'!A67,Hitters!B:B:'Hitters'!W:W:'Hitters'!AR:AR:'Hitters'!BN:BN)</f>
        <v>28.921716843549206</v>
      </c>
      <c r="E67" s="18" t="s">
        <v>523</v>
      </c>
      <c r="F67" s="19" t="s">
        <v>524</v>
      </c>
      <c r="H67" t="s">
        <v>316</v>
      </c>
      <c r="I67" s="26">
        <f>MAX(1,(MIN(65,( J67- 15) / (50 - 15)*65)))</f>
        <v>26.559583938713626</v>
      </c>
      <c r="J67" s="20">
        <f>K67</f>
        <v>29.301314428538106</v>
      </c>
      <c r="K67" s="16">
        <f>AVERAGEIF(Pitchers!A:A:'Pitchers'!X:X:'Pitchers'!AW:AW:'Pitchers'!BU:BU,'Trade Value'!H67,Pitchers!B:B:'Pitchers'!Y:Y:'Pitchers'!AX:AX:'Pitchers'!BV:BV)</f>
        <v>29.301314428538106</v>
      </c>
      <c r="L67" s="17" t="s">
        <v>523</v>
      </c>
      <c r="M67" s="19" t="s">
        <v>539</v>
      </c>
      <c r="N67" s="16"/>
      <c r="O67" s="17"/>
      <c r="P67" t="s">
        <v>71</v>
      </c>
      <c r="Q67" s="26">
        <v>34.148739038078212</v>
      </c>
    </row>
    <row r="68" spans="1:17" x14ac:dyDescent="0.25">
      <c r="A68" t="s">
        <v>275</v>
      </c>
      <c r="B68" s="26">
        <f>MAX(1,(MIN(65,( C68- 15) / (50 - 15)*65)))</f>
        <v>25.833987108279569</v>
      </c>
      <c r="C68" s="20">
        <f>D68</f>
        <v>28.910608442919767</v>
      </c>
      <c r="D68" s="16">
        <f>AVERAGEIF(Hitters!A:A:'Hitters'!V:V:'Hitters'!AQ:AQ:'Hitters'!BM:BM,'Trade Value'!A68,Hitters!B:B:'Hitters'!W:W:'Hitters'!AR:AR:'Hitters'!BN:BN)</f>
        <v>28.910608442919767</v>
      </c>
      <c r="E68" s="18" t="s">
        <v>523</v>
      </c>
      <c r="F68" s="19" t="s">
        <v>524</v>
      </c>
      <c r="H68" t="s">
        <v>429</v>
      </c>
      <c r="I68" s="26">
        <f>MAX(1,(MIN(65,( J68- 15) / (50 - 15)*65)))</f>
        <v>26.479598884262909</v>
      </c>
      <c r="J68" s="20">
        <f>K68</f>
        <v>29.258245553064643</v>
      </c>
      <c r="K68" s="16">
        <f>AVERAGEIF(Pitchers!A:A:'Pitchers'!X:X:'Pitchers'!AW:AW:'Pitchers'!BU:BU,'Trade Value'!H68,Pitchers!B:B:'Pitchers'!Y:Y:'Pitchers'!AX:AX:'Pitchers'!BV:BV)</f>
        <v>29.258245553064643</v>
      </c>
      <c r="L68" s="17" t="s">
        <v>523</v>
      </c>
      <c r="M68" s="19" t="s">
        <v>539</v>
      </c>
      <c r="N68" s="16"/>
      <c r="O68" s="17"/>
      <c r="P68" t="s">
        <v>355</v>
      </c>
      <c r="Q68" s="26">
        <v>34.082243397825906</v>
      </c>
    </row>
    <row r="69" spans="1:17" x14ac:dyDescent="0.25">
      <c r="A69" t="s">
        <v>219</v>
      </c>
      <c r="B69" s="26">
        <f>MAX(1,(MIN(65,( C69- 15) / (50 - 15)*65)))</f>
        <v>25.676995465637024</v>
      </c>
      <c r="C69" s="20">
        <f>D69</f>
        <v>28.82607448149686</v>
      </c>
      <c r="D69" s="16">
        <f>AVERAGEIF(Hitters!A:A:'Hitters'!V:V:'Hitters'!AQ:AQ:'Hitters'!BM:BM,'Trade Value'!A69,Hitters!B:B:'Hitters'!W:W:'Hitters'!AR:AR:'Hitters'!BN:BN)</f>
        <v>28.82607448149686</v>
      </c>
      <c r="E69" s="18" t="s">
        <v>523</v>
      </c>
      <c r="F69" s="19" t="s">
        <v>524</v>
      </c>
      <c r="H69" t="s">
        <v>371</v>
      </c>
      <c r="I69" s="26">
        <f>MAX(1,(MIN(65,( J69- 15) / (50 - 15)*65)))</f>
        <v>26.349969484009172</v>
      </c>
      <c r="J69" s="20">
        <f>K69*1.2</f>
        <v>29.188445106774168</v>
      </c>
      <c r="K69" s="16">
        <f>AVERAGEIF(Pitchers!A:A:'Pitchers'!X:X:'Pitchers'!AW:AW:'Pitchers'!BU:BU,'Trade Value'!H69,Pitchers!B:B:'Pitchers'!Y:Y:'Pitchers'!AX:AX:'Pitchers'!BV:BV)</f>
        <v>24.32370425564514</v>
      </c>
      <c r="L69" s="17" t="s">
        <v>523</v>
      </c>
      <c r="M69" s="19" t="s">
        <v>829</v>
      </c>
      <c r="N69" s="16"/>
      <c r="O69" s="17"/>
      <c r="P69" t="s">
        <v>379</v>
      </c>
      <c r="Q69" s="26">
        <v>34.070259542057087</v>
      </c>
    </row>
    <row r="70" spans="1:17" x14ac:dyDescent="0.25">
      <c r="A70" t="s">
        <v>514</v>
      </c>
      <c r="B70" s="26">
        <f>MAX(1,(MIN(65,( C70- 15) / (50 - 15)*65)))</f>
        <v>25.645337301587297</v>
      </c>
      <c r="C70" s="20">
        <f>D70</f>
        <v>28.809027777777775</v>
      </c>
      <c r="D70" s="16">
        <f>AVERAGEIF(Hitters!A:A:'Hitters'!V:V:'Hitters'!AQ:AQ:'Hitters'!BM:BM,'Trade Value'!A70,Hitters!B:B:'Hitters'!W:W:'Hitters'!AR:AR:'Hitters'!BN:BN)</f>
        <v>28.809027777777775</v>
      </c>
      <c r="E70" s="18" t="s">
        <v>523</v>
      </c>
      <c r="F70" s="19" t="s">
        <v>524</v>
      </c>
      <c r="H70" t="s">
        <v>507</v>
      </c>
      <c r="I70" s="26">
        <f>MAX(1,(MIN(65,( J70- 15) / (50 - 15)*65)))</f>
        <v>26.127435152922956</v>
      </c>
      <c r="J70" s="20">
        <f>K70</f>
        <v>29.068618928496978</v>
      </c>
      <c r="K70" s="16">
        <f>AVERAGEIF(Pitchers!A:A:'Pitchers'!X:X:'Pitchers'!AW:AW:'Pitchers'!BU:BU,'Trade Value'!H70,Pitchers!B:B:'Pitchers'!Y:Y:'Pitchers'!AX:AX:'Pitchers'!BV:BV)</f>
        <v>29.068618928496978</v>
      </c>
      <c r="L70" s="17" t="s">
        <v>523</v>
      </c>
      <c r="M70" s="19" t="s">
        <v>539</v>
      </c>
      <c r="N70" s="16"/>
      <c r="O70" s="17"/>
      <c r="P70" t="s">
        <v>61</v>
      </c>
      <c r="Q70" s="26">
        <v>33.98315995258065</v>
      </c>
    </row>
    <row r="71" spans="1:17" x14ac:dyDescent="0.25">
      <c r="A71" t="s">
        <v>561</v>
      </c>
      <c r="B71" s="26">
        <f>MAX(1,(MIN(65,( C71- 15) / (50 - 15)*65)))</f>
        <v>25.592272727272722</v>
      </c>
      <c r="C71" s="20">
        <f>D71*0.9</f>
        <v>28.780454545454543</v>
      </c>
      <c r="D71" s="16">
        <f>AVERAGEIF(Hitters!A:A:'Hitters'!V:V:'Hitters'!AQ:AQ:'Hitters'!BM:BM,'Trade Value'!A71,Hitters!B:B:'Hitters'!W:W:'Hitters'!AR:AR:'Hitters'!BN:BN)</f>
        <v>31.978282828282826</v>
      </c>
      <c r="E71" s="18" t="s">
        <v>530</v>
      </c>
      <c r="F71" s="19" t="s">
        <v>801</v>
      </c>
      <c r="H71" t="s">
        <v>441</v>
      </c>
      <c r="I71" s="26">
        <f>MAX(1,(MIN(65,( J71- 15) / (50 - 15)*65)))</f>
        <v>25.969754235027342</v>
      </c>
      <c r="J71" s="20">
        <f>K71</f>
        <v>28.983713818860878</v>
      </c>
      <c r="K71" s="16">
        <f>AVERAGEIF(Pitchers!A:A:'Pitchers'!X:X:'Pitchers'!AW:AW:'Pitchers'!BU:BU,'Trade Value'!H71,Pitchers!B:B:'Pitchers'!Y:Y:'Pitchers'!AX:AX:'Pitchers'!BV:BV)</f>
        <v>28.983713818860878</v>
      </c>
      <c r="L71" s="17" t="s">
        <v>523</v>
      </c>
      <c r="M71" s="19" t="s">
        <v>539</v>
      </c>
      <c r="N71" s="16"/>
      <c r="O71" s="17"/>
      <c r="P71" t="s">
        <v>328</v>
      </c>
      <c r="Q71" s="26">
        <v>33.74947609887451</v>
      </c>
    </row>
    <row r="72" spans="1:17" x14ac:dyDescent="0.25">
      <c r="A72" t="s">
        <v>204</v>
      </c>
      <c r="B72" s="26">
        <f>MAX(1,(MIN(65,( C72- 15) / (50 - 15)*65)))</f>
        <v>25.219508582689482</v>
      </c>
      <c r="C72" s="20">
        <f>D72</f>
        <v>28.579735390678952</v>
      </c>
      <c r="D72" s="16">
        <f>AVERAGEIF(Hitters!A:A:'Hitters'!V:V:'Hitters'!AQ:AQ:'Hitters'!BM:BM,'Trade Value'!A72,Hitters!B:B:'Hitters'!W:W:'Hitters'!AR:AR:'Hitters'!BN:BN)</f>
        <v>28.579735390678952</v>
      </c>
      <c r="E72" s="18" t="s">
        <v>523</v>
      </c>
      <c r="F72" s="19" t="s">
        <v>524</v>
      </c>
      <c r="H72" t="s">
        <v>411</v>
      </c>
      <c r="I72" s="26">
        <f>MAX(1,(MIN(65,( J72- 15) / (50 - 15)*65)))</f>
        <v>25.947913907617746</v>
      </c>
      <c r="J72" s="20">
        <f>K72</f>
        <v>28.971953642563403</v>
      </c>
      <c r="K72" s="16">
        <f>AVERAGEIF(Pitchers!A:A:'Pitchers'!X:X:'Pitchers'!AW:AW:'Pitchers'!BU:BU,'Trade Value'!H72,Pitchers!B:B:'Pitchers'!Y:Y:'Pitchers'!AX:AX:'Pitchers'!BV:BV)</f>
        <v>28.971953642563403</v>
      </c>
      <c r="L72" s="17" t="s">
        <v>523</v>
      </c>
      <c r="M72" s="19" t="s">
        <v>539</v>
      </c>
      <c r="N72" s="16"/>
      <c r="O72" s="17"/>
      <c r="P72" t="s">
        <v>79</v>
      </c>
      <c r="Q72" s="26">
        <v>33.47074415805173</v>
      </c>
    </row>
    <row r="73" spans="1:17" x14ac:dyDescent="0.25">
      <c r="A73" t="s">
        <v>217</v>
      </c>
      <c r="B73" s="26">
        <f>MAX(1,(MIN(65,( C73- 15) / (50 - 15)*65)))</f>
        <v>24.750745306334736</v>
      </c>
      <c r="C73" s="20">
        <f>D73</f>
        <v>28.327324395718705</v>
      </c>
      <c r="D73" s="16">
        <f>AVERAGEIF(Hitters!A:A:'Hitters'!V:V:'Hitters'!AQ:AQ:'Hitters'!BM:BM,'Trade Value'!A73,Hitters!B:B:'Hitters'!W:W:'Hitters'!AR:AR:'Hitters'!BN:BN)</f>
        <v>28.327324395718705</v>
      </c>
      <c r="E73" s="18" t="s">
        <v>523</v>
      </c>
      <c r="F73" s="19" t="s">
        <v>524</v>
      </c>
      <c r="H73" t="s">
        <v>437</v>
      </c>
      <c r="I73" s="26">
        <f>MAX(1,(MIN(65,( J73- 15) / (50 - 15)*65)))</f>
        <v>25.827486472908941</v>
      </c>
      <c r="J73" s="20">
        <f>K73</f>
        <v>28.907108100797121</v>
      </c>
      <c r="K73" s="16">
        <f>AVERAGEIF(Pitchers!A:A:'Pitchers'!X:X:'Pitchers'!AW:AW:'Pitchers'!BU:BU,'Trade Value'!H73,Pitchers!B:B:'Pitchers'!Y:Y:'Pitchers'!AX:AX:'Pitchers'!BV:BV)</f>
        <v>28.907108100797121</v>
      </c>
      <c r="L73" s="17" t="s">
        <v>523</v>
      </c>
      <c r="M73" s="19" t="s">
        <v>539</v>
      </c>
      <c r="N73" s="16"/>
      <c r="O73" s="17"/>
      <c r="P73" t="s">
        <v>378</v>
      </c>
      <c r="Q73" s="26">
        <v>33.42165449643862</v>
      </c>
    </row>
    <row r="74" spans="1:17" x14ac:dyDescent="0.25">
      <c r="A74" t="s">
        <v>47</v>
      </c>
      <c r="B74" s="26">
        <f>MAX(1,(MIN(65,( C74- 15) / (50 - 15)*65)))</f>
        <v>24.551332837080487</v>
      </c>
      <c r="C74" s="20">
        <f>D74*0.9</f>
        <v>28.219948450735647</v>
      </c>
      <c r="D74" s="16">
        <f>AVERAGEIF(Hitters!A:A:'Hitters'!V:V:'Hitters'!AQ:AQ:'Hitters'!BM:BM,'Trade Value'!A74,Hitters!B:B:'Hitters'!W:W:'Hitters'!AR:AR:'Hitters'!BN:BN)</f>
        <v>31.355498278595164</v>
      </c>
      <c r="E74" s="18" t="s">
        <v>530</v>
      </c>
      <c r="F74" s="19" t="s">
        <v>800</v>
      </c>
      <c r="H74" t="s">
        <v>326</v>
      </c>
      <c r="I74" s="26">
        <f>MAX(1,(MIN(65,( J74- 15) / (50 - 15)*65)))</f>
        <v>25.454487158376526</v>
      </c>
      <c r="J74" s="20">
        <f>K74</f>
        <v>28.7062623160489</v>
      </c>
      <c r="K74" s="16">
        <f>AVERAGEIF(Pitchers!A:A:'Pitchers'!X:X:'Pitchers'!AW:AW:'Pitchers'!BU:BU,'Trade Value'!H74,Pitchers!B:B:'Pitchers'!Y:Y:'Pitchers'!AX:AX:'Pitchers'!BV:BV)</f>
        <v>28.7062623160489</v>
      </c>
      <c r="L74" s="17" t="s">
        <v>523</v>
      </c>
      <c r="M74" s="19" t="s">
        <v>539</v>
      </c>
      <c r="N74" s="16"/>
      <c r="O74" s="17"/>
      <c r="P74" t="s">
        <v>457</v>
      </c>
      <c r="Q74" s="26">
        <v>33.338247788796572</v>
      </c>
    </row>
    <row r="75" spans="1:17" x14ac:dyDescent="0.25">
      <c r="A75" t="s">
        <v>93</v>
      </c>
      <c r="B75" s="26">
        <f>MAX(1,(MIN(65,( C75- 15) / (50 - 15)*65)))</f>
        <v>24.34486620249011</v>
      </c>
      <c r="C75" s="20">
        <f>D75</f>
        <v>28.108774109033135</v>
      </c>
      <c r="D75" s="16">
        <f>AVERAGEIF(Hitters!A:A:'Hitters'!V:V:'Hitters'!AQ:AQ:'Hitters'!BM:BM,'Trade Value'!A75,Hitters!B:B:'Hitters'!W:W:'Hitters'!AR:AR:'Hitters'!BN:BN)</f>
        <v>28.108774109033135</v>
      </c>
      <c r="E75" s="18" t="s">
        <v>523</v>
      </c>
      <c r="F75" s="19" t="s">
        <v>524</v>
      </c>
      <c r="H75" t="s">
        <v>352</v>
      </c>
      <c r="I75" s="26">
        <f>MAX(1,(MIN(65,( J75- 15) / (50 - 15)*65)))</f>
        <v>25.213582619531554</v>
      </c>
      <c r="J75" s="20">
        <f>K75</f>
        <v>28.576544487440067</v>
      </c>
      <c r="K75" s="16">
        <f>AVERAGEIF(Pitchers!A:A:'Pitchers'!X:X:'Pitchers'!AW:AW:'Pitchers'!BU:BU,'Trade Value'!H75,Pitchers!B:B:'Pitchers'!Y:Y:'Pitchers'!AX:AX:'Pitchers'!BV:BV)</f>
        <v>28.576544487440067</v>
      </c>
      <c r="L75" s="17" t="s">
        <v>523</v>
      </c>
      <c r="M75" s="19" t="s">
        <v>539</v>
      </c>
      <c r="N75" s="16"/>
      <c r="O75" s="17"/>
      <c r="P75" t="s">
        <v>504</v>
      </c>
      <c r="Q75" s="26">
        <v>33.151694541231123</v>
      </c>
    </row>
    <row r="76" spans="1:17" x14ac:dyDescent="0.25">
      <c r="A76" t="s">
        <v>276</v>
      </c>
      <c r="B76" s="26">
        <f>MAX(1,(MIN(65,( C76- 15) / (50 - 15)*65)))</f>
        <v>23.657488818572698</v>
      </c>
      <c r="C76" s="20">
        <f>D76</f>
        <v>27.7386478253853</v>
      </c>
      <c r="D76" s="16">
        <f>AVERAGEIF(Hitters!A:A:'Hitters'!V:V:'Hitters'!AQ:AQ:'Hitters'!BM:BM,'Trade Value'!A76,Hitters!B:B:'Hitters'!W:W:'Hitters'!AR:AR:'Hitters'!BN:BN)</f>
        <v>27.7386478253853</v>
      </c>
      <c r="E76" s="18" t="s">
        <v>528</v>
      </c>
      <c r="F76" s="19" t="s">
        <v>792</v>
      </c>
      <c r="H76" t="s">
        <v>362</v>
      </c>
      <c r="I76" s="26">
        <f>MAX(1,(MIN(65,( J76- 15) / (50 - 15)*65)))</f>
        <v>25.18624967233675</v>
      </c>
      <c r="J76" s="20">
        <f>K76</f>
        <v>28.561826746642865</v>
      </c>
      <c r="K76" s="16">
        <f>AVERAGEIF(Pitchers!A:A:'Pitchers'!X:X:'Pitchers'!AW:AW:'Pitchers'!BU:BU,'Trade Value'!H76,Pitchers!B:B:'Pitchers'!Y:Y:'Pitchers'!AX:AX:'Pitchers'!BV:BV)</f>
        <v>28.561826746642865</v>
      </c>
      <c r="L76" s="17" t="s">
        <v>523</v>
      </c>
      <c r="M76" s="19" t="s">
        <v>539</v>
      </c>
      <c r="N76" s="16"/>
      <c r="O76" s="17"/>
      <c r="P76" t="s">
        <v>36</v>
      </c>
      <c r="Q76" s="26">
        <v>33</v>
      </c>
    </row>
    <row r="77" spans="1:17" x14ac:dyDescent="0.25">
      <c r="A77" t="s">
        <v>23</v>
      </c>
      <c r="B77" s="26">
        <f>MAX(1,(MIN(65,( C77- 15) / (50 - 15)*65)))</f>
        <v>23.565724024372912</v>
      </c>
      <c r="C77" s="20">
        <f>D77</f>
        <v>27.689236013123875</v>
      </c>
      <c r="D77" s="16">
        <f>AVERAGEIF(Hitters!A:A:'Hitters'!V:V:'Hitters'!AQ:AQ:'Hitters'!BM:BM,'Trade Value'!A77,Hitters!B:B:'Hitters'!W:W:'Hitters'!AR:AR:'Hitters'!BN:BN)</f>
        <v>27.689236013123875</v>
      </c>
      <c r="E77" s="18" t="s">
        <v>523</v>
      </c>
      <c r="F77" s="19" t="s">
        <v>524</v>
      </c>
      <c r="H77" t="s">
        <v>321</v>
      </c>
      <c r="I77" s="26">
        <f>MAX(1,(MIN(65,( J77- 15) / (50 - 15)*65)))</f>
        <v>25.184671499087429</v>
      </c>
      <c r="J77" s="20">
        <f>K77*0.8</f>
        <v>28.560976961047079</v>
      </c>
      <c r="K77" s="16">
        <f>AVERAGEIF(Pitchers!A:A:'Pitchers'!X:X:'Pitchers'!AW:AW:'Pitchers'!BU:BU,'Trade Value'!H77,Pitchers!B:B:'Pitchers'!Y:Y:'Pitchers'!AX:AX:'Pitchers'!BV:BV)</f>
        <v>35.701221201308847</v>
      </c>
      <c r="L77" s="17" t="s">
        <v>844</v>
      </c>
      <c r="M77" s="19" t="s">
        <v>845</v>
      </c>
      <c r="N77" s="16"/>
      <c r="O77" s="17"/>
      <c r="P77" t="s">
        <v>73</v>
      </c>
      <c r="Q77" s="26">
        <v>33</v>
      </c>
    </row>
    <row r="78" spans="1:17" x14ac:dyDescent="0.25">
      <c r="A78" t="s">
        <v>242</v>
      </c>
      <c r="B78" s="26">
        <f>MAX(1,(MIN(65,( C78- 15) / (50 - 15)*65)))</f>
        <v>23.14944271680066</v>
      </c>
      <c r="C78" s="20">
        <f>D78*1.25</f>
        <v>27.465084539815741</v>
      </c>
      <c r="D78" s="16">
        <f>AVERAGEIF(Hitters!A:A:'Hitters'!V:V:'Hitters'!AQ:AQ:'Hitters'!BM:BM,'Trade Value'!A78,Hitters!B:B:'Hitters'!W:W:'Hitters'!AR:AR:'Hitters'!BN:BN)</f>
        <v>21.972067631852592</v>
      </c>
      <c r="E78" s="18" t="s">
        <v>843</v>
      </c>
      <c r="F78" s="19" t="s">
        <v>837</v>
      </c>
      <c r="H78" t="s">
        <v>368</v>
      </c>
      <c r="I78" s="26">
        <f>MAX(1,(MIN(65,( J78- 15) / (50 - 15)*65)))</f>
        <v>25.110187877598587</v>
      </c>
      <c r="J78" s="20">
        <f>K78</f>
        <v>28.520870395630009</v>
      </c>
      <c r="K78" s="16">
        <f>AVERAGEIF(Pitchers!A:A:'Pitchers'!X:X:'Pitchers'!AW:AW:'Pitchers'!BU:BU,'Trade Value'!H78,Pitchers!B:B:'Pitchers'!Y:Y:'Pitchers'!AX:AX:'Pitchers'!BV:BV)</f>
        <v>28.520870395630009</v>
      </c>
      <c r="L78" s="17" t="s">
        <v>523</v>
      </c>
      <c r="M78" s="19" t="s">
        <v>539</v>
      </c>
      <c r="N78" s="16"/>
      <c r="O78" s="17"/>
      <c r="P78" t="s">
        <v>209</v>
      </c>
      <c r="Q78" s="26">
        <v>32.854070232010685</v>
      </c>
    </row>
    <row r="79" spans="1:17" x14ac:dyDescent="0.25">
      <c r="A79" t="s">
        <v>123</v>
      </c>
      <c r="B79" s="26">
        <f>MAX(1,(MIN(65,( C79- 15) / (50 - 15)*65)))</f>
        <v>23.074395598836524</v>
      </c>
      <c r="C79" s="20">
        <f>D79</f>
        <v>27.424674553219667</v>
      </c>
      <c r="D79" s="16">
        <f>AVERAGEIF(Hitters!A:A:'Hitters'!V:V:'Hitters'!AQ:AQ:'Hitters'!BM:BM,'Trade Value'!A79,Hitters!B:B:'Hitters'!W:W:'Hitters'!AR:AR:'Hitters'!BN:BN)</f>
        <v>27.424674553219667</v>
      </c>
      <c r="E79" s="18" t="s">
        <v>523</v>
      </c>
      <c r="F79" s="19" t="s">
        <v>524</v>
      </c>
      <c r="H79" t="s">
        <v>476</v>
      </c>
      <c r="I79" s="26">
        <f>MAX(1,(MIN(65,( J79- 15) / (50 - 15)*65)))</f>
        <v>25.023099593495925</v>
      </c>
      <c r="J79" s="20">
        <f>K79*0.85</f>
        <v>28.473976704190115</v>
      </c>
      <c r="K79" s="16">
        <f>AVERAGEIF(Pitchers!A:A:'Pitchers'!X:X:'Pitchers'!AW:AW:'Pitchers'!BU:BU,'Trade Value'!H79,Pitchers!B:B:'Pitchers'!Y:Y:'Pitchers'!AX:AX:'Pitchers'!BV:BV)</f>
        <v>33.498796122576607</v>
      </c>
      <c r="L79" s="17" t="s">
        <v>538</v>
      </c>
      <c r="M79" s="19" t="s">
        <v>793</v>
      </c>
      <c r="N79" s="16"/>
      <c r="O79" s="17"/>
      <c r="P79" t="s">
        <v>340</v>
      </c>
      <c r="Q79" s="26">
        <v>32.488444802874241</v>
      </c>
    </row>
    <row r="80" spans="1:17" x14ac:dyDescent="0.25">
      <c r="A80" t="s">
        <v>210</v>
      </c>
      <c r="B80" s="26">
        <f>MAX(1,(MIN(65,( C80- 15) / (50 - 15)*65)))</f>
        <v>22.999789728507203</v>
      </c>
      <c r="C80" s="20">
        <f>D80*0.8</f>
        <v>27.384502161503878</v>
      </c>
      <c r="D80" s="16">
        <f>AVERAGEIF(Hitters!A:A:'Hitters'!V:V:'Hitters'!AQ:AQ:'Hitters'!BM:BM,'Trade Value'!A80,Hitters!B:B:'Hitters'!W:W:'Hitters'!AR:AR:'Hitters'!BN:BN)</f>
        <v>34.230627701879847</v>
      </c>
      <c r="E80" s="18" t="s">
        <v>525</v>
      </c>
      <c r="F80" s="19" t="s">
        <v>790</v>
      </c>
      <c r="H80" t="s">
        <v>372</v>
      </c>
      <c r="I80" s="26">
        <f>MAX(1,(MIN(65,( J80- 15) / (50 - 15)*65)))</f>
        <v>24.878731960894243</v>
      </c>
      <c r="J80" s="20">
        <f>K80</f>
        <v>28.396240286635361</v>
      </c>
      <c r="K80" s="16">
        <f>AVERAGEIF(Pitchers!A:A:'Pitchers'!X:X:'Pitchers'!AW:AW:'Pitchers'!BU:BU,'Trade Value'!H80,Pitchers!B:B:'Pitchers'!Y:Y:'Pitchers'!AX:AX:'Pitchers'!BV:BV)</f>
        <v>28.396240286635361</v>
      </c>
      <c r="L80" s="17" t="s">
        <v>523</v>
      </c>
      <c r="M80" s="19" t="s">
        <v>539</v>
      </c>
      <c r="N80" s="16"/>
      <c r="O80" s="17"/>
      <c r="P80" t="s">
        <v>230</v>
      </c>
      <c r="Q80" s="26">
        <v>32.446306216931212</v>
      </c>
    </row>
    <row r="81" spans="1:17" x14ac:dyDescent="0.25">
      <c r="A81" t="s">
        <v>80</v>
      </c>
      <c r="B81" s="26">
        <f>MAX(1,(MIN(65,( C81- 15) / (50 - 15)*65)))</f>
        <v>22.709529779266365</v>
      </c>
      <c r="C81" s="20">
        <f>D81</f>
        <v>27.228208342681889</v>
      </c>
      <c r="D81" s="16">
        <f>AVERAGEIF(Hitters!A:A:'Hitters'!V:V:'Hitters'!AQ:AQ:'Hitters'!BM:BM,'Trade Value'!A81,Hitters!B:B:'Hitters'!W:W:'Hitters'!AR:AR:'Hitters'!BN:BN)</f>
        <v>27.228208342681889</v>
      </c>
      <c r="E81" s="18" t="s">
        <v>523</v>
      </c>
      <c r="F81" s="19" t="s">
        <v>524</v>
      </c>
      <c r="H81" t="s">
        <v>434</v>
      </c>
      <c r="I81" s="26">
        <f>MAX(1,(MIN(65,( J81- 15) / (50 - 15)*65)))</f>
        <v>24.753609152949171</v>
      </c>
      <c r="J81" s="20">
        <f>K81</f>
        <v>28.328866466972631</v>
      </c>
      <c r="K81" s="16">
        <f>AVERAGEIF(Pitchers!A:A:'Pitchers'!X:X:'Pitchers'!AW:AW:'Pitchers'!BU:BU,'Trade Value'!H81,Pitchers!B:B:'Pitchers'!Y:Y:'Pitchers'!AX:AX:'Pitchers'!BV:BV)</f>
        <v>28.328866466972631</v>
      </c>
      <c r="L81" s="17" t="s">
        <v>523</v>
      </c>
      <c r="M81" s="19" t="s">
        <v>539</v>
      </c>
      <c r="N81" s="16"/>
      <c r="O81" s="17"/>
      <c r="P81" t="s">
        <v>458</v>
      </c>
      <c r="Q81" s="26">
        <v>32.392278496764554</v>
      </c>
    </row>
    <row r="82" spans="1:17" x14ac:dyDescent="0.25">
      <c r="A82" t="s">
        <v>103</v>
      </c>
      <c r="B82" s="26">
        <f>MAX(1,(MIN(65,( C82- 15) / (50 - 15)*65)))</f>
        <v>22.4570042849655</v>
      </c>
      <c r="C82" s="20">
        <f>D82</f>
        <v>27.092233076519886</v>
      </c>
      <c r="D82" s="16">
        <f>AVERAGEIF(Hitters!A:A:'Hitters'!V:V:'Hitters'!AQ:AQ:'Hitters'!BM:BM,'Trade Value'!A82,Hitters!B:B:'Hitters'!W:W:'Hitters'!AR:AR:'Hitters'!BN:BN)</f>
        <v>27.092233076519886</v>
      </c>
      <c r="E82" s="18" t="s">
        <v>523</v>
      </c>
      <c r="F82" s="19" t="s">
        <v>524</v>
      </c>
      <c r="H82" t="s">
        <v>376</v>
      </c>
      <c r="I82" s="26">
        <f>MAX(1,(MIN(65,( J82- 15) / (50 - 15)*65)))</f>
        <v>24.622954162340598</v>
      </c>
      <c r="J82" s="20">
        <f>K82</f>
        <v>28.258513779721859</v>
      </c>
      <c r="K82" s="16">
        <f>AVERAGEIF(Pitchers!A:A:'Pitchers'!X:X:'Pitchers'!AW:AW:'Pitchers'!BU:BU,'Trade Value'!H82,Pitchers!B:B:'Pitchers'!Y:Y:'Pitchers'!AX:AX:'Pitchers'!BV:BV)</f>
        <v>28.258513779721859</v>
      </c>
      <c r="L82" s="17" t="s">
        <v>523</v>
      </c>
      <c r="M82" s="19" t="s">
        <v>539</v>
      </c>
      <c r="N82" s="16"/>
      <c r="O82" s="17"/>
      <c r="P82" t="s">
        <v>12</v>
      </c>
      <c r="Q82" s="26">
        <v>32.337281575318862</v>
      </c>
    </row>
    <row r="83" spans="1:17" x14ac:dyDescent="0.25">
      <c r="A83" t="s">
        <v>84</v>
      </c>
      <c r="B83" s="26">
        <f>MAX(1,(MIN(65,( C83- 15) / (50 - 15)*65)))</f>
        <v>22.118002926868289</v>
      </c>
      <c r="C83" s="20">
        <f>D83</f>
        <v>26.90969388369831</v>
      </c>
      <c r="D83" s="16">
        <f>AVERAGEIF(Hitters!A:A:'Hitters'!V:V:'Hitters'!AQ:AQ:'Hitters'!BM:BM,'Trade Value'!A83,Hitters!B:B:'Hitters'!W:W:'Hitters'!AR:AR:'Hitters'!BN:BN)</f>
        <v>26.90969388369831</v>
      </c>
      <c r="E83" s="18" t="s">
        <v>523</v>
      </c>
      <c r="F83" s="19" t="s">
        <v>524</v>
      </c>
      <c r="H83" t="s">
        <v>486</v>
      </c>
      <c r="I83" s="26">
        <f>MAX(1,(MIN(65,( J83- 15) / (50 - 15)*65)))</f>
        <v>24.539065407772309</v>
      </c>
      <c r="J83" s="20">
        <f>K83</f>
        <v>28.213342911877398</v>
      </c>
      <c r="K83" s="16">
        <f>AVERAGEIF(Pitchers!A:A:'Pitchers'!X:X:'Pitchers'!AW:AW:'Pitchers'!BU:BU,'Trade Value'!H83,Pitchers!B:B:'Pitchers'!Y:Y:'Pitchers'!AX:AX:'Pitchers'!BV:BV)</f>
        <v>28.213342911877398</v>
      </c>
      <c r="L83" s="17" t="s">
        <v>523</v>
      </c>
      <c r="M83" s="19" t="s">
        <v>539</v>
      </c>
      <c r="N83" s="16"/>
      <c r="O83" s="17"/>
      <c r="P83" t="s">
        <v>455</v>
      </c>
      <c r="Q83" s="26">
        <v>32.11370905923345</v>
      </c>
    </row>
    <row r="84" spans="1:17" x14ac:dyDescent="0.25">
      <c r="A84" t="s">
        <v>193</v>
      </c>
      <c r="B84" s="26">
        <f>MAX(1,(MIN(65,( C84- 15) / (50 - 15)*65)))</f>
        <v>21.913151513602415</v>
      </c>
      <c r="C84" s="20">
        <f>D84*0.8</f>
        <v>26.799389276555146</v>
      </c>
      <c r="D84" s="16">
        <f>AVERAGEIF(Hitters!A:A:'Hitters'!V:V:'Hitters'!AQ:AQ:'Hitters'!BM:BM,'Trade Value'!A84,Hitters!B:B:'Hitters'!W:W:'Hitters'!AR:AR:'Hitters'!BN:BN)</f>
        <v>33.49923659569393</v>
      </c>
      <c r="E84" s="18" t="s">
        <v>525</v>
      </c>
      <c r="F84" s="19" t="s">
        <v>797</v>
      </c>
      <c r="H84" t="s">
        <v>454</v>
      </c>
      <c r="I84" s="26">
        <f>MAX(1,(MIN(65,( J84- 15) / (50 - 15)*65)))</f>
        <v>24.460087815301222</v>
      </c>
      <c r="J84" s="20">
        <f>K84</f>
        <v>28.170816515931428</v>
      </c>
      <c r="K84" s="16">
        <f>AVERAGEIF(Pitchers!A:A:'Pitchers'!X:X:'Pitchers'!AW:AW:'Pitchers'!BU:BU,'Trade Value'!H84,Pitchers!B:B:'Pitchers'!Y:Y:'Pitchers'!AX:AX:'Pitchers'!BV:BV)</f>
        <v>28.170816515931428</v>
      </c>
      <c r="L84" s="17" t="s">
        <v>523</v>
      </c>
      <c r="M84" s="19" t="s">
        <v>539</v>
      </c>
      <c r="N84" s="16"/>
      <c r="O84" s="17"/>
      <c r="P84" t="s">
        <v>306</v>
      </c>
      <c r="Q84" s="26">
        <v>32.053302374288386</v>
      </c>
    </row>
    <row r="85" spans="1:17" x14ac:dyDescent="0.25">
      <c r="A85" t="s">
        <v>581</v>
      </c>
      <c r="B85" s="26">
        <f>MAX(1,(MIN(65,( C85- 15) / (50 - 15)*65)))</f>
        <v>21.728919002589219</v>
      </c>
      <c r="C85" s="20">
        <f>D85</f>
        <v>26.70018715524035</v>
      </c>
      <c r="D85" s="16">
        <f>AVERAGEIF(Hitters!A:A:'Hitters'!V:V:'Hitters'!AQ:AQ:'Hitters'!BM:BM,'Trade Value'!A85,Hitters!B:B:'Hitters'!W:W:'Hitters'!AR:AR:'Hitters'!BN:BN)</f>
        <v>26.70018715524035</v>
      </c>
      <c r="E85" s="18" t="s">
        <v>523</v>
      </c>
      <c r="F85" s="19" t="s">
        <v>524</v>
      </c>
      <c r="H85" t="s">
        <v>307</v>
      </c>
      <c r="I85" s="26">
        <f>MAX(1,(MIN(65,( J85- 15) / (50 - 15)*65)))</f>
        <v>24.459311391979519</v>
      </c>
      <c r="J85" s="20">
        <f>K85</f>
        <v>28.170398441835125</v>
      </c>
      <c r="K85" s="16">
        <f>AVERAGEIF(Pitchers!A:A:'Pitchers'!X:X:'Pitchers'!AW:AW:'Pitchers'!BU:BU,'Trade Value'!H85,Pitchers!B:B:'Pitchers'!Y:Y:'Pitchers'!AX:AX:'Pitchers'!BV:BV)</f>
        <v>28.170398441835125</v>
      </c>
      <c r="L85" s="17" t="s">
        <v>523</v>
      </c>
      <c r="M85" s="19" t="s">
        <v>539</v>
      </c>
      <c r="N85" s="16"/>
      <c r="O85" s="17"/>
      <c r="P85" t="s">
        <v>37</v>
      </c>
      <c r="Q85" s="26">
        <v>31.475736065504645</v>
      </c>
    </row>
    <row r="86" spans="1:17" x14ac:dyDescent="0.25">
      <c r="A86" t="s">
        <v>214</v>
      </c>
      <c r="B86" s="26">
        <f>MAX(1,(MIN(65,( C86- 15) / (50 - 15)*65)))</f>
        <v>21.349406782558958</v>
      </c>
      <c r="C86" s="20">
        <f>D86</f>
        <v>26.4958344213779</v>
      </c>
      <c r="D86" s="16">
        <f>AVERAGEIF(Hitters!A:A:'Hitters'!V:V:'Hitters'!AQ:AQ:'Hitters'!BM:BM,'Trade Value'!A86,Hitters!B:B:'Hitters'!W:W:'Hitters'!AR:AR:'Hitters'!BN:BN)</f>
        <v>26.4958344213779</v>
      </c>
      <c r="E86" s="18" t="s">
        <v>523</v>
      </c>
      <c r="F86" s="19" t="s">
        <v>524</v>
      </c>
      <c r="H86" t="s">
        <v>385</v>
      </c>
      <c r="I86" s="26">
        <f>MAX(1,(MIN(65,( J86- 15) / (50 - 15)*65)))</f>
        <v>24.010836417468543</v>
      </c>
      <c r="J86" s="20">
        <f>K86</f>
        <v>27.928911917098446</v>
      </c>
      <c r="K86" s="16">
        <f>AVERAGEIF(Pitchers!A:A:'Pitchers'!X:X:'Pitchers'!AW:AW:'Pitchers'!BU:BU,'Trade Value'!H86,Pitchers!B:B:'Pitchers'!Y:Y:'Pitchers'!AX:AX:'Pitchers'!BV:BV)</f>
        <v>27.928911917098446</v>
      </c>
      <c r="L86" s="17" t="s">
        <v>523</v>
      </c>
      <c r="M86" s="19" t="s">
        <v>539</v>
      </c>
      <c r="N86" s="16"/>
      <c r="O86" s="17"/>
      <c r="P86" t="s">
        <v>361</v>
      </c>
      <c r="Q86" s="26">
        <v>31.276473235900607</v>
      </c>
    </row>
    <row r="87" spans="1:17" x14ac:dyDescent="0.25">
      <c r="A87" t="s">
        <v>88</v>
      </c>
      <c r="B87" s="26">
        <f>MAX(1,(MIN(65,( C87- 15) / (50 - 15)*65)))</f>
        <v>21.139453603828873</v>
      </c>
      <c r="C87" s="20">
        <f>D87</f>
        <v>26.382782709754007</v>
      </c>
      <c r="D87" s="16">
        <f>AVERAGEIF(Hitters!A:A:'Hitters'!V:V:'Hitters'!AQ:AQ:'Hitters'!BM:BM,'Trade Value'!A87,Hitters!B:B:'Hitters'!W:W:'Hitters'!AR:AR:'Hitters'!BN:BN)</f>
        <v>26.382782709754007</v>
      </c>
      <c r="E87" s="18" t="s">
        <v>523</v>
      </c>
      <c r="F87" s="19" t="s">
        <v>524</v>
      </c>
      <c r="H87" t="s">
        <v>684</v>
      </c>
      <c r="I87" s="26">
        <f>MAX(1,(MIN(65,( J87- 15) / (50 - 15)*65)))</f>
        <v>23.6094266598916</v>
      </c>
      <c r="J87" s="20">
        <f>K87</f>
        <v>27.712768201480092</v>
      </c>
      <c r="K87" s="16">
        <f>AVERAGEIF(Pitchers!A:A:'Pitchers'!X:X:'Pitchers'!AW:AW:'Pitchers'!BU:BU,'Trade Value'!H87,Pitchers!B:B:'Pitchers'!Y:Y:'Pitchers'!AX:AX:'Pitchers'!BV:BV)</f>
        <v>27.712768201480092</v>
      </c>
      <c r="L87" s="17" t="s">
        <v>523</v>
      </c>
      <c r="M87" s="19" t="s">
        <v>539</v>
      </c>
      <c r="N87" s="16"/>
      <c r="O87" s="17"/>
      <c r="P87" t="s">
        <v>161</v>
      </c>
      <c r="Q87" s="26">
        <v>31.241162859623245</v>
      </c>
    </row>
    <row r="88" spans="1:17" x14ac:dyDescent="0.25">
      <c r="A88" t="s">
        <v>104</v>
      </c>
      <c r="B88" s="26">
        <f>MAX(1,(MIN(65,( C88- 15) / (50 - 15)*65)))</f>
        <v>20.710255675332306</v>
      </c>
      <c r="C88" s="20">
        <f>D88</f>
        <v>26.151676132871241</v>
      </c>
      <c r="D88" s="16">
        <f>AVERAGEIF(Hitters!A:A:'Hitters'!V:V:'Hitters'!AQ:AQ:'Hitters'!BM:BM,'Trade Value'!A88,Hitters!B:B:'Hitters'!W:W:'Hitters'!AR:AR:'Hitters'!BN:BN)</f>
        <v>26.151676132871241</v>
      </c>
      <c r="E88" s="18" t="s">
        <v>523</v>
      </c>
      <c r="F88" s="19" t="s">
        <v>524</v>
      </c>
      <c r="H88" t="s">
        <v>448</v>
      </c>
      <c r="I88" s="26">
        <f>MAX(1,(MIN(65,( J88- 15) / (50 - 15)*65)))</f>
        <v>23.576087933247749</v>
      </c>
      <c r="J88" s="20">
        <f>K88</f>
        <v>27.694816579441095</v>
      </c>
      <c r="K88" s="16">
        <f>AVERAGEIF(Pitchers!A:A:'Pitchers'!X:X:'Pitchers'!AW:AW:'Pitchers'!BU:BU,'Trade Value'!H88,Pitchers!B:B:'Pitchers'!Y:Y:'Pitchers'!AX:AX:'Pitchers'!BV:BV)</f>
        <v>27.694816579441095</v>
      </c>
      <c r="L88" s="17" t="s">
        <v>523</v>
      </c>
      <c r="M88" s="19" t="s">
        <v>539</v>
      </c>
      <c r="N88" s="16"/>
      <c r="O88" s="17"/>
      <c r="P88" t="s">
        <v>330</v>
      </c>
      <c r="Q88" s="26">
        <v>31.116841081891121</v>
      </c>
    </row>
    <row r="89" spans="1:17" x14ac:dyDescent="0.25">
      <c r="A89" t="s">
        <v>279</v>
      </c>
      <c r="B89" s="26">
        <f>MAX(1,(MIN(65,( C89- 15) / (50 - 15)*65)))</f>
        <v>20.566224267484767</v>
      </c>
      <c r="C89" s="20">
        <f>D89</f>
        <v>26.074120759414875</v>
      </c>
      <c r="D89" s="16">
        <f>AVERAGEIF(Hitters!A:A:'Hitters'!V:V:'Hitters'!AQ:AQ:'Hitters'!BM:BM,'Trade Value'!A89,Hitters!B:B:'Hitters'!W:W:'Hitters'!AR:AR:'Hitters'!BN:BN)</f>
        <v>26.074120759414875</v>
      </c>
      <c r="E89" s="18" t="s">
        <v>523</v>
      </c>
      <c r="F89" s="19" t="s">
        <v>524</v>
      </c>
      <c r="H89" t="s">
        <v>380</v>
      </c>
      <c r="I89" s="26">
        <f>MAX(1,(MIN(65,( J89- 15) / (50 - 15)*65)))</f>
        <v>23.302170891187533</v>
      </c>
      <c r="J89" s="20">
        <f>K89</f>
        <v>27.547322787562518</v>
      </c>
      <c r="K89" s="16">
        <f>AVERAGEIF(Pitchers!A:A:'Pitchers'!X:X:'Pitchers'!AW:AW:'Pitchers'!BU:BU,'Trade Value'!H89,Pitchers!B:B:'Pitchers'!Y:Y:'Pitchers'!AX:AX:'Pitchers'!BV:BV)</f>
        <v>27.547322787562518</v>
      </c>
      <c r="L89" s="17" t="s">
        <v>523</v>
      </c>
      <c r="M89" s="19" t="s">
        <v>539</v>
      </c>
      <c r="N89" s="16"/>
      <c r="O89" s="17"/>
      <c r="P89" t="s">
        <v>39</v>
      </c>
      <c r="Q89" s="26">
        <v>31.067354362752326</v>
      </c>
    </row>
    <row r="90" spans="1:17" x14ac:dyDescent="0.25">
      <c r="A90" t="s">
        <v>223</v>
      </c>
      <c r="B90" s="26">
        <f>MAX(1,(MIN(65,( C90- 15) / (50 - 15)*65)))</f>
        <v>20.455262601383293</v>
      </c>
      <c r="C90" s="20">
        <f>D90</f>
        <v>26.014372169975619</v>
      </c>
      <c r="D90" s="16">
        <f>AVERAGEIF(Hitters!A:A:'Hitters'!V:V:'Hitters'!AQ:AQ:'Hitters'!BM:BM,'Trade Value'!A90,Hitters!B:B:'Hitters'!W:W:'Hitters'!AR:AR:'Hitters'!BN:BN)</f>
        <v>26.014372169975619</v>
      </c>
      <c r="E90" s="18" t="s">
        <v>523</v>
      </c>
      <c r="F90" s="19" t="s">
        <v>524</v>
      </c>
      <c r="H90" t="s">
        <v>350</v>
      </c>
      <c r="I90" s="26">
        <f>MAX(1,(MIN(65,( J90- 15) / (50 - 15)*65)))</f>
        <v>23.237529432952559</v>
      </c>
      <c r="J90" s="20">
        <f>K90*0.9</f>
        <v>27.512515848512916</v>
      </c>
      <c r="K90" s="16">
        <f>AVERAGEIF(Pitchers!A:A:'Pitchers'!X:X:'Pitchers'!AW:AW:'Pitchers'!BU:BU,'Trade Value'!H90,Pitchers!B:B:'Pitchers'!Y:Y:'Pitchers'!AX:AX:'Pitchers'!BV:BV)</f>
        <v>30.569462053903241</v>
      </c>
      <c r="L90" s="17" t="s">
        <v>523</v>
      </c>
      <c r="M90" s="19" t="s">
        <v>817</v>
      </c>
      <c r="N90" s="16"/>
      <c r="O90" s="17"/>
      <c r="P90" t="s">
        <v>77</v>
      </c>
      <c r="Q90" s="26">
        <v>31.062035710666922</v>
      </c>
    </row>
    <row r="91" spans="1:17" x14ac:dyDescent="0.25">
      <c r="A91" t="s">
        <v>665</v>
      </c>
      <c r="B91" s="26">
        <f>MAX(1,(MIN(65,( C91- 15) / (50 - 15)*65)))</f>
        <v>20.242550375163621</v>
      </c>
      <c r="C91" s="20">
        <f>D91*0.8</f>
        <v>25.899834817395796</v>
      </c>
      <c r="D91" s="16">
        <f>AVERAGEIF(Hitters!A:A:'Hitters'!V:V:'Hitters'!AQ:AQ:'Hitters'!BM:BM,'Trade Value'!A91,Hitters!B:B:'Hitters'!W:W:'Hitters'!AR:AR:'Hitters'!BN:BN)</f>
        <v>32.374793521744742</v>
      </c>
      <c r="E91" s="18" t="s">
        <v>525</v>
      </c>
      <c r="F91" s="19" t="s">
        <v>798</v>
      </c>
      <c r="H91" t="s">
        <v>353</v>
      </c>
      <c r="I91" s="26">
        <f>MAX(1,(MIN(65,( J91- 15) / (50 - 15)*65)))</f>
        <v>23.20401480524022</v>
      </c>
      <c r="J91" s="20">
        <f>K91</f>
        <v>27.494469510513966</v>
      </c>
      <c r="K91" s="16">
        <f>AVERAGEIF(Pitchers!A:A:'Pitchers'!X:X:'Pitchers'!AW:AW:'Pitchers'!BU:BU,'Trade Value'!H91,Pitchers!B:B:'Pitchers'!Y:Y:'Pitchers'!AX:AX:'Pitchers'!BV:BV)</f>
        <v>27.494469510513966</v>
      </c>
      <c r="L91" s="17" t="s">
        <v>523</v>
      </c>
      <c r="M91" s="19" t="s">
        <v>539</v>
      </c>
      <c r="N91" s="16"/>
      <c r="O91" s="17"/>
      <c r="P91" t="s">
        <v>57</v>
      </c>
      <c r="Q91" s="26">
        <v>30.864172186028462</v>
      </c>
    </row>
    <row r="92" spans="1:17" x14ac:dyDescent="0.25">
      <c r="A92" t="s">
        <v>580</v>
      </c>
      <c r="B92" s="26">
        <f>MAX(1,(MIN(65,( C92- 15) / (50 - 15)*65)))</f>
        <v>20.082076719576715</v>
      </c>
      <c r="C92" s="20">
        <f>D92*0.9</f>
        <v>25.813425925925923</v>
      </c>
      <c r="D92" s="16">
        <f>AVERAGEIF(Hitters!A:A:'Hitters'!V:V:'Hitters'!AQ:AQ:'Hitters'!BM:BM,'Trade Value'!A92,Hitters!B:B:'Hitters'!W:W:'Hitters'!AR:AR:'Hitters'!BN:BN)</f>
        <v>28.681584362139915</v>
      </c>
      <c r="E92" s="18" t="s">
        <v>530</v>
      </c>
      <c r="F92" s="19" t="s">
        <v>802</v>
      </c>
      <c r="H92" t="s">
        <v>442</v>
      </c>
      <c r="I92" s="26">
        <f>MAX(1,(MIN(65,( J92- 15) / (50 - 15)*65)))</f>
        <v>22.965283080974324</v>
      </c>
      <c r="J92" s="20">
        <f>K92</f>
        <v>27.365921658986174</v>
      </c>
      <c r="K92" s="16">
        <f>AVERAGEIF(Pitchers!A:A:'Pitchers'!X:X:'Pitchers'!AW:AW:'Pitchers'!BU:BU,'Trade Value'!H92,Pitchers!B:B:'Pitchers'!Y:Y:'Pitchers'!AX:AX:'Pitchers'!BV:BV)</f>
        <v>27.365921658986174</v>
      </c>
      <c r="L92" s="17" t="s">
        <v>523</v>
      </c>
      <c r="M92" s="19" t="s">
        <v>539</v>
      </c>
      <c r="N92" s="16"/>
      <c r="O92" s="17"/>
      <c r="P92" t="s">
        <v>335</v>
      </c>
      <c r="Q92" s="26">
        <v>30.801274299323079</v>
      </c>
    </row>
    <row r="93" spans="1:17" x14ac:dyDescent="0.25">
      <c r="A93" t="s">
        <v>35</v>
      </c>
      <c r="B93" s="26">
        <f>MAX(1,(MIN(65,( C93- 15) / (50 - 15)*65)))</f>
        <v>19.839633974303027</v>
      </c>
      <c r="C93" s="20">
        <f>D93</f>
        <v>25.682879832317013</v>
      </c>
      <c r="D93" s="16">
        <f>AVERAGEIF(Hitters!A:A:'Hitters'!V:V:'Hitters'!AQ:AQ:'Hitters'!BM:BM,'Trade Value'!A93,Hitters!B:B:'Hitters'!W:W:'Hitters'!AR:AR:'Hitters'!BN:BN)</f>
        <v>25.682879832317013</v>
      </c>
      <c r="E93" s="18" t="s">
        <v>523</v>
      </c>
      <c r="F93" s="19" t="s">
        <v>524</v>
      </c>
      <c r="H93" t="s">
        <v>490</v>
      </c>
      <c r="I93" s="26">
        <f>MAX(1,(MIN(65,( J93- 15) / (50 - 15)*65)))</f>
        <v>22.881453823953819</v>
      </c>
      <c r="J93" s="20">
        <f>K93</f>
        <v>27.320782828282827</v>
      </c>
      <c r="K93" s="16">
        <f>AVERAGEIF(Pitchers!A:A:'Pitchers'!X:X:'Pitchers'!AW:AW:'Pitchers'!BU:BU,'Trade Value'!H93,Pitchers!B:B:'Pitchers'!Y:Y:'Pitchers'!AX:AX:'Pitchers'!BV:BV)</f>
        <v>27.320782828282827</v>
      </c>
      <c r="L93" s="17" t="s">
        <v>523</v>
      </c>
      <c r="M93" s="19" t="s">
        <v>539</v>
      </c>
      <c r="N93" s="16"/>
      <c r="O93" s="17"/>
      <c r="P93" t="s">
        <v>122</v>
      </c>
      <c r="Q93" s="26">
        <v>30.611965031101093</v>
      </c>
    </row>
    <row r="94" spans="1:17" x14ac:dyDescent="0.25">
      <c r="A94" t="s">
        <v>268</v>
      </c>
      <c r="B94" s="26">
        <f>MAX(1,(MIN(65,( C94- 15) / (50 - 15)*65)))</f>
        <v>19.743775777020463</v>
      </c>
      <c r="C94" s="20">
        <f>D94</f>
        <v>25.631263879934096</v>
      </c>
      <c r="D94" s="16">
        <f>AVERAGEIF(Hitters!A:A:'Hitters'!V:V:'Hitters'!AQ:AQ:'Hitters'!BM:BM,'Trade Value'!A94,Hitters!B:B:'Hitters'!W:W:'Hitters'!AR:AR:'Hitters'!BN:BN)</f>
        <v>25.631263879934096</v>
      </c>
      <c r="E94" s="18" t="s">
        <v>523</v>
      </c>
      <c r="F94" s="19" t="s">
        <v>524</v>
      </c>
      <c r="H94" t="s">
        <v>417</v>
      </c>
      <c r="I94" s="26">
        <f>MAX(1,(MIN(65,( J94- 15) / (50 - 15)*65)))</f>
        <v>22.574043678446984</v>
      </c>
      <c r="J94" s="20">
        <f>K94*0.9</f>
        <v>27.155254288394531</v>
      </c>
      <c r="K94" s="16">
        <f>AVERAGEIF(Pitchers!A:A:'Pitchers'!X:X:'Pitchers'!AW:AW:'Pitchers'!BU:BU,'Trade Value'!H94,Pitchers!B:B:'Pitchers'!Y:Y:'Pitchers'!AX:AX:'Pitchers'!BV:BV)</f>
        <v>30.172504764882813</v>
      </c>
      <c r="L94" s="17" t="s">
        <v>530</v>
      </c>
      <c r="M94" s="19" t="s">
        <v>835</v>
      </c>
      <c r="N94" s="16"/>
      <c r="O94" s="17"/>
      <c r="P94" t="s">
        <v>322</v>
      </c>
      <c r="Q94" s="26">
        <v>30.279347134384992</v>
      </c>
    </row>
    <row r="95" spans="1:17" x14ac:dyDescent="0.25">
      <c r="A95" t="s">
        <v>97</v>
      </c>
      <c r="B95" s="26">
        <f>MAX(1,(MIN(65,( C95- 15) / (50 - 15)*65)))</f>
        <v>19.726420362471323</v>
      </c>
      <c r="C95" s="20">
        <f>D95</f>
        <v>25.621918656715327</v>
      </c>
      <c r="D95" s="16">
        <f>AVERAGEIF(Hitters!A:A:'Hitters'!V:V:'Hitters'!AQ:AQ:'Hitters'!BM:BM,'Trade Value'!A95,Hitters!B:B:'Hitters'!W:W:'Hitters'!AR:AR:'Hitters'!BN:BN)</f>
        <v>25.621918656715327</v>
      </c>
      <c r="E95" s="18" t="s">
        <v>523</v>
      </c>
      <c r="F95" s="19" t="s">
        <v>524</v>
      </c>
      <c r="H95" t="s">
        <v>360</v>
      </c>
      <c r="I95" s="26">
        <f>MAX(1,(MIN(65,( J95- 15) / (50 - 15)*65)))</f>
        <v>22.377667754832032</v>
      </c>
      <c r="J95" s="20">
        <f>K95</f>
        <v>27.049513406448018</v>
      </c>
      <c r="K95" s="16">
        <f>AVERAGEIF(Pitchers!A:A:'Pitchers'!X:X:'Pitchers'!AW:AW:'Pitchers'!BU:BU,'Trade Value'!H95,Pitchers!B:B:'Pitchers'!Y:Y:'Pitchers'!AX:AX:'Pitchers'!BV:BV)</f>
        <v>27.049513406448018</v>
      </c>
      <c r="L95" s="17" t="s">
        <v>523</v>
      </c>
      <c r="M95" s="19" t="s">
        <v>539</v>
      </c>
      <c r="N95" s="16"/>
      <c r="O95" s="17"/>
      <c r="P95" t="s">
        <v>216</v>
      </c>
      <c r="Q95" s="26">
        <v>30.239710701484892</v>
      </c>
    </row>
    <row r="96" spans="1:17" x14ac:dyDescent="0.25">
      <c r="A96" t="s">
        <v>199</v>
      </c>
      <c r="B96" s="26">
        <f>MAX(1,(MIN(65,( C96- 15) / (50 - 15)*65)))</f>
        <v>19.554675539658838</v>
      </c>
      <c r="C96" s="20">
        <f>D96</f>
        <v>25.529440675200913</v>
      </c>
      <c r="D96" s="16">
        <f>AVERAGEIF(Hitters!A:A:'Hitters'!V:V:'Hitters'!AQ:AQ:'Hitters'!BM:BM,'Trade Value'!A96,Hitters!B:B:'Hitters'!W:W:'Hitters'!AR:AR:'Hitters'!BN:BN)</f>
        <v>25.529440675200913</v>
      </c>
      <c r="E96" s="18" t="s">
        <v>523</v>
      </c>
      <c r="F96" s="19" t="s">
        <v>524</v>
      </c>
      <c r="H96" t="s">
        <v>508</v>
      </c>
      <c r="I96" s="26">
        <f>MAX(1,(MIN(65,( J96- 15) / (50 - 15)*65)))</f>
        <v>21.981831218974072</v>
      </c>
      <c r="J96" s="20">
        <f>K96</f>
        <v>26.836370656370654</v>
      </c>
      <c r="K96" s="16">
        <f>AVERAGEIF(Pitchers!A:A:'Pitchers'!X:X:'Pitchers'!AW:AW:'Pitchers'!BU:BU,'Trade Value'!H96,Pitchers!B:B:'Pitchers'!Y:Y:'Pitchers'!AX:AX:'Pitchers'!BV:BV)</f>
        <v>26.836370656370654</v>
      </c>
      <c r="L96" s="17" t="s">
        <v>523</v>
      </c>
      <c r="M96" s="19" t="s">
        <v>539</v>
      </c>
      <c r="N96" s="16"/>
      <c r="O96" s="17"/>
      <c r="P96" t="s">
        <v>203</v>
      </c>
      <c r="Q96" s="26">
        <v>30.227953046446206</v>
      </c>
    </row>
    <row r="97" spans="1:17" x14ac:dyDescent="0.25">
      <c r="A97" t="s">
        <v>91</v>
      </c>
      <c r="B97" s="26">
        <f>MAX(1,(MIN(65,( C97- 15) / (50 - 15)*65)))</f>
        <v>19.4812270909033</v>
      </c>
      <c r="C97" s="20">
        <f>D97</f>
        <v>25.489891510486391</v>
      </c>
      <c r="D97" s="16">
        <f>AVERAGEIF(Hitters!A:A:'Hitters'!V:V:'Hitters'!AQ:AQ:'Hitters'!BM:BM,'Trade Value'!A97,Hitters!B:B:'Hitters'!W:W:'Hitters'!AR:AR:'Hitters'!BN:BN)</f>
        <v>25.489891510486391</v>
      </c>
      <c r="E97" s="18" t="s">
        <v>523</v>
      </c>
      <c r="F97" s="19" t="s">
        <v>524</v>
      </c>
      <c r="H97" t="s">
        <v>416</v>
      </c>
      <c r="I97" s="26">
        <f>MAX(1,(MIN(65,( J97- 15) / (50 - 15)*65)))</f>
        <v>21.909765734600505</v>
      </c>
      <c r="J97" s="20">
        <f>K97</f>
        <v>26.797566164784886</v>
      </c>
      <c r="K97" s="16">
        <f>AVERAGEIF(Pitchers!A:A:'Pitchers'!X:X:'Pitchers'!AW:AW:'Pitchers'!BU:BU,'Trade Value'!H97,Pitchers!B:B:'Pitchers'!Y:Y:'Pitchers'!AX:AX:'Pitchers'!BV:BV)</f>
        <v>26.797566164784886</v>
      </c>
      <c r="L97" s="17" t="s">
        <v>523</v>
      </c>
      <c r="M97" s="19" t="s">
        <v>539</v>
      </c>
      <c r="N97" s="16"/>
      <c r="O97" s="17"/>
      <c r="P97" t="s">
        <v>421</v>
      </c>
      <c r="Q97" s="26">
        <v>30.180238095238103</v>
      </c>
    </row>
    <row r="98" spans="1:17" x14ac:dyDescent="0.25">
      <c r="A98" t="s">
        <v>562</v>
      </c>
      <c r="B98" s="26">
        <f>MAX(1,(MIN(65,( C98- 15) / (50 - 15)*65)))</f>
        <v>19.353409316943146</v>
      </c>
      <c r="C98" s="20">
        <f>D98</f>
        <v>25.421066555277079</v>
      </c>
      <c r="D98" s="16">
        <f>AVERAGEIF(Hitters!A:A:'Hitters'!V:V:'Hitters'!AQ:AQ:'Hitters'!BM:BM,'Trade Value'!A98,Hitters!B:B:'Hitters'!W:W:'Hitters'!AR:AR:'Hitters'!BN:BN)</f>
        <v>25.421066555277079</v>
      </c>
      <c r="E98" s="18" t="s">
        <v>523</v>
      </c>
      <c r="F98" s="19" t="s">
        <v>524</v>
      </c>
      <c r="H98" t="s">
        <v>332</v>
      </c>
      <c r="I98" s="26">
        <f>MAX(1,(MIN(65,( J98- 15) / (50 - 15)*65)))</f>
        <v>21.908017178109652</v>
      </c>
      <c r="J98" s="20">
        <f>K98</f>
        <v>26.796624634366736</v>
      </c>
      <c r="K98" s="16">
        <f>AVERAGEIF(Pitchers!A:A:'Pitchers'!X:X:'Pitchers'!AW:AW:'Pitchers'!BU:BU,'Trade Value'!H98,Pitchers!B:B:'Pitchers'!Y:Y:'Pitchers'!AX:AX:'Pitchers'!BV:BV)</f>
        <v>26.796624634366736</v>
      </c>
      <c r="L98" s="17" t="s">
        <v>523</v>
      </c>
      <c r="M98" s="19" t="s">
        <v>539</v>
      </c>
      <c r="N98" s="16"/>
      <c r="O98" s="17"/>
      <c r="P98" t="s">
        <v>452</v>
      </c>
      <c r="Q98" s="26">
        <v>29.774834702173546</v>
      </c>
    </row>
    <row r="99" spans="1:17" x14ac:dyDescent="0.25">
      <c r="A99" t="s">
        <v>76</v>
      </c>
      <c r="B99" s="26">
        <f>MAX(1,(MIN(65,( C99- 15) / (50 - 15)*65)))</f>
        <v>19.253048157226221</v>
      </c>
      <c r="C99" s="20">
        <f>D99</f>
        <v>25.367025930814119</v>
      </c>
      <c r="D99" s="16">
        <f>AVERAGEIF(Hitters!A:A:'Hitters'!V:V:'Hitters'!AQ:AQ:'Hitters'!BM:BM,'Trade Value'!A99,Hitters!B:B:'Hitters'!W:W:'Hitters'!AR:AR:'Hitters'!BN:BN)</f>
        <v>25.367025930814119</v>
      </c>
      <c r="E99" s="18" t="s">
        <v>523</v>
      </c>
      <c r="F99" s="19" t="s">
        <v>524</v>
      </c>
      <c r="H99" t="s">
        <v>415</v>
      </c>
      <c r="I99" s="26">
        <f>MAX(1,(MIN(65,( J99- 15) / (50 - 15)*65)))</f>
        <v>21.814979997419016</v>
      </c>
      <c r="J99" s="20">
        <f>K99</f>
        <v>26.746527690917933</v>
      </c>
      <c r="K99" s="16">
        <f>AVERAGEIF(Pitchers!A:A:'Pitchers'!X:X:'Pitchers'!AW:AW:'Pitchers'!BU:BU,'Trade Value'!H99,Pitchers!B:B:'Pitchers'!Y:Y:'Pitchers'!AX:AX:'Pitchers'!BV:BV)</f>
        <v>26.746527690917933</v>
      </c>
      <c r="L99" s="17" t="s">
        <v>523</v>
      </c>
      <c r="M99" s="19" t="s">
        <v>539</v>
      </c>
      <c r="N99" s="16"/>
      <c r="O99" s="17"/>
      <c r="P99" t="s">
        <v>440</v>
      </c>
      <c r="Q99" s="26">
        <v>29.492042603108995</v>
      </c>
    </row>
    <row r="100" spans="1:17" x14ac:dyDescent="0.25">
      <c r="A100" t="s">
        <v>21</v>
      </c>
      <c r="B100" s="26">
        <f>MAX(1,(MIN(65,( C100- 15) / (50 - 15)*65)))</f>
        <v>19.003167325524664</v>
      </c>
      <c r="C100" s="20">
        <f>D100*0.8</f>
        <v>25.23247471374405</v>
      </c>
      <c r="D100" s="16">
        <f>AVERAGEIF(Hitters!A:A:'Hitters'!V:V:'Hitters'!AQ:AQ:'Hitters'!BM:BM,'Trade Value'!A100,Hitters!B:B:'Hitters'!W:W:'Hitters'!AR:AR:'Hitters'!BN:BN)</f>
        <v>31.54059339218006</v>
      </c>
      <c r="E100" s="18" t="s">
        <v>525</v>
      </c>
      <c r="F100" s="19" t="s">
        <v>807</v>
      </c>
      <c r="H100" t="s">
        <v>367</v>
      </c>
      <c r="I100" s="26">
        <f>MAX(1,(MIN(65,( J100- 15) / (50 - 15)*65)))</f>
        <v>21.70335838662163</v>
      </c>
      <c r="J100" s="20">
        <f>K100</f>
        <v>26.686423746642415</v>
      </c>
      <c r="K100" s="16">
        <f>AVERAGEIF(Pitchers!A:A:'Pitchers'!X:X:'Pitchers'!AW:AW:'Pitchers'!BU:BU,'Trade Value'!H100,Pitchers!B:B:'Pitchers'!Y:Y:'Pitchers'!AX:AX:'Pitchers'!BV:BV)</f>
        <v>26.686423746642415</v>
      </c>
      <c r="L100" s="17" t="s">
        <v>523</v>
      </c>
      <c r="M100" s="19" t="s">
        <v>539</v>
      </c>
      <c r="N100" s="16"/>
      <c r="O100" s="17"/>
      <c r="P100" t="s">
        <v>428</v>
      </c>
      <c r="Q100" s="26">
        <v>29.482915640394083</v>
      </c>
    </row>
    <row r="101" spans="1:17" x14ac:dyDescent="0.25">
      <c r="A101" t="s">
        <v>576</v>
      </c>
      <c r="B101" s="26">
        <f>MAX(1,(MIN(65,( C101- 15) / (50 - 15)*65)))</f>
        <v>18.561481481481483</v>
      </c>
      <c r="C101" s="20">
        <f>D101*0.8</f>
        <v>24.994643874643874</v>
      </c>
      <c r="D101" s="16">
        <f>AVERAGEIF(Hitters!A:A:'Hitters'!V:V:'Hitters'!AQ:AQ:'Hitters'!BM:BM,'Trade Value'!A101,Hitters!B:B:'Hitters'!W:W:'Hitters'!AR:AR:'Hitters'!BN:BN)</f>
        <v>31.243304843304841</v>
      </c>
      <c r="E101" s="18" t="s">
        <v>525</v>
      </c>
      <c r="F101" s="19" t="s">
        <v>793</v>
      </c>
      <c r="H101" t="s">
        <v>467</v>
      </c>
      <c r="I101" s="26">
        <f>MAX(1,(MIN(65,( J101- 15) / (50 - 15)*65)))</f>
        <v>21.43127686947199</v>
      </c>
      <c r="J101" s="20">
        <f>K101*0.9</f>
        <v>26.539918314331072</v>
      </c>
      <c r="K101" s="16">
        <f>AVERAGEIF(Pitchers!A:A:'Pitchers'!X:X:'Pitchers'!AW:AW:'Pitchers'!BU:BU,'Trade Value'!H101,Pitchers!B:B:'Pitchers'!Y:Y:'Pitchers'!AX:AX:'Pitchers'!BV:BV)</f>
        <v>29.488798127034524</v>
      </c>
      <c r="L101" s="17" t="s">
        <v>530</v>
      </c>
      <c r="M101" s="19" t="s">
        <v>793</v>
      </c>
      <c r="N101" s="16"/>
      <c r="O101" s="17"/>
      <c r="P101" t="s">
        <v>387</v>
      </c>
      <c r="Q101" s="26">
        <v>29.367086834733886</v>
      </c>
    </row>
    <row r="102" spans="1:17" x14ac:dyDescent="0.25">
      <c r="A102" t="s">
        <v>95</v>
      </c>
      <c r="B102" s="26">
        <f>MAX(1,(MIN(65,( C102- 15) / (50 - 15)*65)))</f>
        <v>18.423616829433467</v>
      </c>
      <c r="C102" s="20">
        <f>D102*0.8</f>
        <v>24.920409062002637</v>
      </c>
      <c r="D102" s="16">
        <f>AVERAGEIF(Hitters!A:A:'Hitters'!V:V:'Hitters'!AQ:AQ:'Hitters'!BM:BM,'Trade Value'!A102,Hitters!B:B:'Hitters'!W:W:'Hitters'!AR:AR:'Hitters'!BN:BN)</f>
        <v>31.150511327503295</v>
      </c>
      <c r="E102" s="18" t="s">
        <v>525</v>
      </c>
      <c r="F102" s="19" t="s">
        <v>800</v>
      </c>
      <c r="H102" t="s">
        <v>342</v>
      </c>
      <c r="I102" s="26">
        <f>MAX(1,(MIN(65,( J102- 15) / (50 - 15)*65)))</f>
        <v>21.320425644731284</v>
      </c>
      <c r="J102" s="20">
        <f>K102*0.9</f>
        <v>26.480229193316845</v>
      </c>
      <c r="K102" s="16">
        <f>AVERAGEIF(Pitchers!A:A:'Pitchers'!X:X:'Pitchers'!AW:AW:'Pitchers'!BU:BU,'Trade Value'!H102,Pitchers!B:B:'Pitchers'!Y:Y:'Pitchers'!AX:AX:'Pitchers'!BV:BV)</f>
        <v>29.422476881463162</v>
      </c>
      <c r="L102" s="17" t="s">
        <v>523</v>
      </c>
      <c r="M102" s="19" t="s">
        <v>539</v>
      </c>
      <c r="N102" s="16"/>
      <c r="O102" s="17"/>
      <c r="P102" t="s">
        <v>334</v>
      </c>
      <c r="Q102" s="26">
        <v>29.141189238039622</v>
      </c>
    </row>
    <row r="103" spans="1:17" x14ac:dyDescent="0.25">
      <c r="A103" t="s">
        <v>271</v>
      </c>
      <c r="B103" s="26">
        <f>MAX(1,(MIN(65,( C103- 15) / (50 - 15)*65)))</f>
        <v>18.399470899470892</v>
      </c>
      <c r="C103" s="20">
        <f>D103</f>
        <v>24.907407407407405</v>
      </c>
      <c r="D103" s="16">
        <f>AVERAGEIF(Hitters!A:A:'Hitters'!V:V:'Hitters'!AQ:AQ:'Hitters'!BM:BM,'Trade Value'!A103,Hitters!B:B:'Hitters'!W:W:'Hitters'!AR:AR:'Hitters'!BN:BN)</f>
        <v>24.907407407407405</v>
      </c>
      <c r="E103" s="18" t="s">
        <v>523</v>
      </c>
      <c r="F103" s="19" t="s">
        <v>524</v>
      </c>
      <c r="H103" t="s">
        <v>509</v>
      </c>
      <c r="I103" s="26">
        <f>MAX(1,(MIN(65,( J103- 15) / (50 - 15)*65)))</f>
        <v>21.148073593073601</v>
      </c>
      <c r="J103" s="20">
        <f>K103</f>
        <v>26.387424242424245</v>
      </c>
      <c r="K103" s="16">
        <f>AVERAGEIF(Pitchers!A:A:'Pitchers'!X:X:'Pitchers'!AW:AW:'Pitchers'!BU:BU,'Trade Value'!H103,Pitchers!B:B:'Pitchers'!Y:Y:'Pitchers'!AX:AX:'Pitchers'!BV:BV)</f>
        <v>26.387424242424245</v>
      </c>
      <c r="L103" s="17" t="s">
        <v>523</v>
      </c>
      <c r="M103" s="19" t="s">
        <v>539</v>
      </c>
      <c r="N103" s="16"/>
      <c r="O103" s="17"/>
      <c r="P103" t="s">
        <v>75</v>
      </c>
      <c r="Q103" s="26">
        <v>29</v>
      </c>
    </row>
    <row r="104" spans="1:17" x14ac:dyDescent="0.25">
      <c r="A104" t="s">
        <v>112</v>
      </c>
      <c r="B104" s="26">
        <f>MAX(1,(MIN(65,( C104- 15) / (50 - 15)*65)))</f>
        <v>18.143858710409532</v>
      </c>
      <c r="C104" s="20">
        <f>D104</f>
        <v>24.7697700748359</v>
      </c>
      <c r="D104" s="16">
        <f>AVERAGEIF(Hitters!A:A:'Hitters'!V:V:'Hitters'!AQ:AQ:'Hitters'!BM:BM,'Trade Value'!A104,Hitters!B:B:'Hitters'!W:W:'Hitters'!AR:AR:'Hitters'!BN:BN)</f>
        <v>24.7697700748359</v>
      </c>
      <c r="E104" s="18" t="s">
        <v>523</v>
      </c>
      <c r="F104" s="19" t="s">
        <v>524</v>
      </c>
      <c r="H104" t="s">
        <v>453</v>
      </c>
      <c r="I104" s="26">
        <f>MAX(1,(MIN(65,( J104- 15) / (50 - 15)*65)))</f>
        <v>20.725801393728226</v>
      </c>
      <c r="J104" s="20">
        <f>K104</f>
        <v>26.160046904315198</v>
      </c>
      <c r="K104" s="16">
        <f>AVERAGEIF(Pitchers!A:A:'Pitchers'!X:X:'Pitchers'!AW:AW:'Pitchers'!BU:BU,'Trade Value'!H104,Pitchers!B:B:'Pitchers'!Y:Y:'Pitchers'!AX:AX:'Pitchers'!BV:BV)</f>
        <v>26.160046904315198</v>
      </c>
      <c r="L104" s="17" t="s">
        <v>523</v>
      </c>
      <c r="M104" s="19" t="s">
        <v>539</v>
      </c>
      <c r="N104" s="16"/>
      <c r="O104" s="17"/>
      <c r="P104" t="s">
        <v>390</v>
      </c>
      <c r="Q104" s="26">
        <v>28.958214295038186</v>
      </c>
    </row>
    <row r="105" spans="1:17" x14ac:dyDescent="0.25">
      <c r="A105" t="s">
        <v>251</v>
      </c>
      <c r="B105" s="26">
        <f>MAX(1,(MIN(65,( C105- 15) / (50 - 15)*65)))</f>
        <v>17.928744180051368</v>
      </c>
      <c r="C105" s="20">
        <f>D105</f>
        <v>24.653939173873813</v>
      </c>
      <c r="D105" s="16">
        <f>AVERAGEIF(Hitters!A:A:'Hitters'!V:V:'Hitters'!AQ:AQ:'Hitters'!BM:BM,'Trade Value'!A105,Hitters!B:B:'Hitters'!W:W:'Hitters'!AR:AR:'Hitters'!BN:BN)</f>
        <v>24.653939173873813</v>
      </c>
      <c r="E105" s="18" t="s">
        <v>523</v>
      </c>
      <c r="F105" s="19" t="s">
        <v>524</v>
      </c>
      <c r="H105" t="s">
        <v>425</v>
      </c>
      <c r="I105" s="26">
        <f>MAX(1,(MIN(65,( J105- 15) / (50 - 15)*65)))</f>
        <v>20.485906919131004</v>
      </c>
      <c r="J105" s="20">
        <f>K105</f>
        <v>26.030872956455156</v>
      </c>
      <c r="K105" s="16">
        <f>AVERAGEIF(Pitchers!A:A:'Pitchers'!X:X:'Pitchers'!AW:AW:'Pitchers'!BU:BU,'Trade Value'!H105,Pitchers!B:B:'Pitchers'!Y:Y:'Pitchers'!AX:AX:'Pitchers'!BV:BV)</f>
        <v>26.030872956455156</v>
      </c>
      <c r="L105" s="17" t="s">
        <v>523</v>
      </c>
      <c r="M105" s="19" t="s">
        <v>539</v>
      </c>
      <c r="N105" s="16"/>
      <c r="O105" s="17"/>
      <c r="P105" t="s">
        <v>159</v>
      </c>
      <c r="Q105" s="26">
        <v>28.625639055944443</v>
      </c>
    </row>
    <row r="106" spans="1:17" x14ac:dyDescent="0.25">
      <c r="A106" t="s">
        <v>201</v>
      </c>
      <c r="B106" s="26">
        <f>MAX(1,(MIN(65,( C106- 15) / (50 - 15)*65)))</f>
        <v>17.872730090546003</v>
      </c>
      <c r="C106" s="20">
        <f>D106</f>
        <v>24.623777741063233</v>
      </c>
      <c r="D106" s="16">
        <f>AVERAGEIF(Hitters!A:A:'Hitters'!V:V:'Hitters'!AQ:AQ:'Hitters'!BM:BM,'Trade Value'!A106,Hitters!B:B:'Hitters'!W:W:'Hitters'!AR:AR:'Hitters'!BN:BN)</f>
        <v>24.623777741063233</v>
      </c>
      <c r="E106" s="18" t="s">
        <v>523</v>
      </c>
      <c r="F106" s="19" t="s">
        <v>524</v>
      </c>
      <c r="H106" t="s">
        <v>329</v>
      </c>
      <c r="I106" s="26">
        <f>MAX(1,(MIN(65,( J106- 15) / (50 - 15)*65)))</f>
        <v>19.991614960121353</v>
      </c>
      <c r="J106" s="20">
        <f>K106*0.8</f>
        <v>25.764715747757652</v>
      </c>
      <c r="K106" s="16">
        <f>AVERAGEIF(Pitchers!A:A:'Pitchers'!X:X:'Pitchers'!AW:AW:'Pitchers'!BU:BU,'Trade Value'!H106,Pitchers!B:B:'Pitchers'!Y:Y:'Pitchers'!AX:AX:'Pitchers'!BV:BV)</f>
        <v>32.205894684697064</v>
      </c>
      <c r="L106" s="17" t="s">
        <v>525</v>
      </c>
      <c r="M106" s="19" t="s">
        <v>831</v>
      </c>
      <c r="N106" s="16"/>
      <c r="O106" s="17"/>
      <c r="P106" t="s">
        <v>426</v>
      </c>
      <c r="Q106" s="26">
        <v>28.602301190536309</v>
      </c>
    </row>
    <row r="107" spans="1:17" x14ac:dyDescent="0.25">
      <c r="A107" t="s">
        <v>101</v>
      </c>
      <c r="B107" s="26">
        <f>MAX(1,(MIN(65,( C107- 15) / (50 - 15)*65)))</f>
        <v>17.838104603153088</v>
      </c>
      <c r="C107" s="20">
        <f>D107</f>
        <v>24.605133247851661</v>
      </c>
      <c r="D107" s="16">
        <f>AVERAGEIF(Hitters!A:A:'Hitters'!V:V:'Hitters'!AQ:AQ:'Hitters'!BM:BM,'Trade Value'!A107,Hitters!B:B:'Hitters'!W:W:'Hitters'!AR:AR:'Hitters'!BN:BN)</f>
        <v>24.605133247851661</v>
      </c>
      <c r="E107" s="18" t="s">
        <v>523</v>
      </c>
      <c r="F107" s="19" t="s">
        <v>524</v>
      </c>
      <c r="H107" t="s">
        <v>472</v>
      </c>
      <c r="I107" s="26">
        <f>MAX(1,(MIN(65,( J107- 15) / (50 - 15)*65)))</f>
        <v>19.961486643437858</v>
      </c>
      <c r="J107" s="20">
        <f>K107</f>
        <v>25.748492808005</v>
      </c>
      <c r="K107" s="16">
        <f>AVERAGEIF(Pitchers!A:A:'Pitchers'!X:X:'Pitchers'!AW:AW:'Pitchers'!BU:BU,'Trade Value'!H107,Pitchers!B:B:'Pitchers'!Y:Y:'Pitchers'!AX:AX:'Pitchers'!BV:BV)</f>
        <v>25.748492808005</v>
      </c>
      <c r="L107" s="17" t="s">
        <v>523</v>
      </c>
      <c r="M107" s="19" t="s">
        <v>539</v>
      </c>
      <c r="N107" s="16"/>
      <c r="O107" s="17"/>
      <c r="P107" t="s">
        <v>86</v>
      </c>
      <c r="Q107" s="26">
        <v>28.569135562119584</v>
      </c>
    </row>
    <row r="108" spans="1:17" x14ac:dyDescent="0.25">
      <c r="A108" t="s">
        <v>107</v>
      </c>
      <c r="B108" s="26">
        <f>MAX(1,(MIN(65,( C108- 15) / (50 - 15)*65)))</f>
        <v>17.588317540456643</v>
      </c>
      <c r="C108" s="20">
        <f>D108</f>
        <v>24.470632521784346</v>
      </c>
      <c r="D108" s="16">
        <f>AVERAGEIF(Hitters!A:A:'Hitters'!V:V:'Hitters'!AQ:AQ:'Hitters'!BM:BM,'Trade Value'!A108,Hitters!B:B:'Hitters'!W:W:'Hitters'!AR:AR:'Hitters'!BN:BN)</f>
        <v>24.470632521784346</v>
      </c>
      <c r="E108" s="18" t="s">
        <v>523</v>
      </c>
      <c r="F108" s="19" t="s">
        <v>524</v>
      </c>
      <c r="H108" t="s">
        <v>370</v>
      </c>
      <c r="I108" s="26">
        <f>MAX(1,(MIN(65,( J108- 15) / (50 - 15)*65)))</f>
        <v>19.191719279779313</v>
      </c>
      <c r="J108" s="20">
        <f>K108</f>
        <v>25.334002689111937</v>
      </c>
      <c r="K108" s="16">
        <f>AVERAGEIF(Pitchers!A:A:'Pitchers'!X:X:'Pitchers'!AW:AW:'Pitchers'!BU:BU,'Trade Value'!H108,Pitchers!B:B:'Pitchers'!Y:Y:'Pitchers'!AX:AX:'Pitchers'!BV:BV)</f>
        <v>25.334002689111937</v>
      </c>
      <c r="L108" s="17" t="s">
        <v>523</v>
      </c>
      <c r="M108" s="19" t="s">
        <v>539</v>
      </c>
      <c r="N108" s="16"/>
      <c r="O108" s="17"/>
      <c r="P108" t="s">
        <v>13</v>
      </c>
      <c r="Q108" s="26">
        <v>28.307647201188111</v>
      </c>
    </row>
    <row r="109" spans="1:17" x14ac:dyDescent="0.25">
      <c r="A109" t="s">
        <v>63</v>
      </c>
      <c r="B109" s="26">
        <f>MAX(1,(MIN(65,( C109- 15) / (50 - 15)*65)))</f>
        <v>17.505368681294865</v>
      </c>
      <c r="C109" s="20">
        <f>D109</f>
        <v>24.425967751466466</v>
      </c>
      <c r="D109" s="16">
        <f>AVERAGEIF(Hitters!A:A:'Hitters'!V:V:'Hitters'!AQ:AQ:'Hitters'!BM:BM,'Trade Value'!A109,Hitters!B:B:'Hitters'!W:W:'Hitters'!AR:AR:'Hitters'!BN:BN)</f>
        <v>24.425967751466466</v>
      </c>
      <c r="E109" s="18" t="s">
        <v>523</v>
      </c>
      <c r="F109" s="19" t="s">
        <v>524</v>
      </c>
      <c r="H109" t="s">
        <v>382</v>
      </c>
      <c r="I109" s="26">
        <f>MAX(1,(MIN(65,( J109- 15) / (50 - 15)*65)))</f>
        <v>19.082901075427138</v>
      </c>
      <c r="J109" s="20">
        <f>K109</f>
        <v>25.275408271383842</v>
      </c>
      <c r="K109" s="16">
        <f>AVERAGEIF(Pitchers!A:A:'Pitchers'!X:X:'Pitchers'!AW:AW:'Pitchers'!BU:BU,'Trade Value'!H109,Pitchers!B:B:'Pitchers'!Y:Y:'Pitchers'!AX:AX:'Pitchers'!BV:BV)</f>
        <v>25.275408271383842</v>
      </c>
      <c r="L109" s="17" t="s">
        <v>523</v>
      </c>
      <c r="M109" s="19" t="s">
        <v>539</v>
      </c>
      <c r="N109" s="16"/>
      <c r="O109" s="17"/>
      <c r="P109" t="s">
        <v>49</v>
      </c>
      <c r="Q109" s="26">
        <v>28.259468275757627</v>
      </c>
    </row>
    <row r="110" spans="1:17" x14ac:dyDescent="0.25">
      <c r="A110" t="s">
        <v>66</v>
      </c>
      <c r="B110" s="26">
        <f>MAX(1,(MIN(65,( C110- 15) / (50 - 15)*65)))</f>
        <v>17.211354027040969</v>
      </c>
      <c r="C110" s="20">
        <f>D110</f>
        <v>24.267652168406677</v>
      </c>
      <c r="D110" s="16">
        <f>AVERAGEIF(Hitters!A:A:'Hitters'!V:V:'Hitters'!AQ:AQ:'Hitters'!BM:BM,'Trade Value'!A110,Hitters!B:B:'Hitters'!W:W:'Hitters'!AR:AR:'Hitters'!BN:BN)</f>
        <v>24.267652168406677</v>
      </c>
      <c r="E110" s="18" t="s">
        <v>523</v>
      </c>
      <c r="F110" s="19" t="s">
        <v>524</v>
      </c>
      <c r="H110" t="s">
        <v>357</v>
      </c>
      <c r="I110" s="26">
        <f>MAX(1,(MIN(65,( J110- 15) / (50 - 15)*65)))</f>
        <v>18.70197321275792</v>
      </c>
      <c r="J110" s="20">
        <f>K110*0.9</f>
        <v>25.070293268408111</v>
      </c>
      <c r="K110" s="16">
        <f>AVERAGEIF(Pitchers!A:A:'Pitchers'!X:X:'Pitchers'!AW:AW:'Pitchers'!BU:BU,'Trade Value'!H110,Pitchers!B:B:'Pitchers'!Y:Y:'Pitchers'!AX:AX:'Pitchers'!BV:BV)</f>
        <v>27.855881409342345</v>
      </c>
      <c r="L110" s="17" t="s">
        <v>530</v>
      </c>
      <c r="M110" s="19" t="s">
        <v>839</v>
      </c>
      <c r="N110" s="16"/>
      <c r="O110" s="17"/>
      <c r="P110" t="s">
        <v>16</v>
      </c>
      <c r="Q110" s="26">
        <v>28.064623633724047</v>
      </c>
    </row>
    <row r="111" spans="1:17" x14ac:dyDescent="0.25">
      <c r="A111" t="s">
        <v>114</v>
      </c>
      <c r="B111" s="26">
        <f>MAX(1,(MIN(65,( C111- 15) / (50 - 15)*65)))</f>
        <v>17.179398632907347</v>
      </c>
      <c r="C111" s="20">
        <f>D111</f>
        <v>24.250445417719341</v>
      </c>
      <c r="D111" s="16">
        <f>AVERAGEIF(Hitters!A:A:'Hitters'!V:V:'Hitters'!AQ:AQ:'Hitters'!BM:BM,'Trade Value'!A111,Hitters!B:B:'Hitters'!W:W:'Hitters'!AR:AR:'Hitters'!BN:BN)</f>
        <v>24.250445417719341</v>
      </c>
      <c r="E111" s="18" t="s">
        <v>523</v>
      </c>
      <c r="F111" s="19" t="s">
        <v>524</v>
      </c>
      <c r="H111" t="s">
        <v>341</v>
      </c>
      <c r="I111" s="26">
        <f>MAX(1,(MIN(65,( J111- 15) / (50 - 15)*65)))</f>
        <v>18.687783873418386</v>
      </c>
      <c r="J111" s="20">
        <f>K111*0.7</f>
        <v>25.062652854917591</v>
      </c>
      <c r="K111" s="16">
        <f>AVERAGEIF(Pitchers!A:A:'Pitchers'!X:X:'Pitchers'!AW:AW:'Pitchers'!BU:BU,'Trade Value'!H111,Pitchers!B:B:'Pitchers'!Y:Y:'Pitchers'!AX:AX:'Pitchers'!BV:BV)</f>
        <v>35.803789792739416</v>
      </c>
      <c r="L111" s="17" t="s">
        <v>535</v>
      </c>
      <c r="M111" s="19" t="s">
        <v>828</v>
      </c>
      <c r="N111" s="16"/>
      <c r="O111" s="17"/>
      <c r="P111" t="s">
        <v>567</v>
      </c>
      <c r="Q111" s="26">
        <v>27.991804820693705</v>
      </c>
    </row>
    <row r="112" spans="1:17" x14ac:dyDescent="0.25">
      <c r="A112" t="s">
        <v>599</v>
      </c>
      <c r="B112" s="26">
        <f>MAX(1,(MIN(65,( C112- 15) / (50 - 15)*65)))</f>
        <v>16.998059777102327</v>
      </c>
      <c r="C112" s="20">
        <f>D112*0.9</f>
        <v>24.152801418439715</v>
      </c>
      <c r="D112" s="16">
        <f>AVERAGEIF(Hitters!A:A:'Hitters'!V:V:'Hitters'!AQ:AQ:'Hitters'!BM:BM,'Trade Value'!A112,Hitters!B:B:'Hitters'!W:W:'Hitters'!AR:AR:'Hitters'!BN:BN)</f>
        <v>26.836446020488573</v>
      </c>
      <c r="E112" s="18" t="s">
        <v>530</v>
      </c>
      <c r="F112" s="19" t="s">
        <v>793</v>
      </c>
      <c r="H112" t="s">
        <v>424</v>
      </c>
      <c r="I112" s="26">
        <f>MAX(1,(MIN(65,( J112- 15) / (50 - 15)*65)))</f>
        <v>18.68002720450281</v>
      </c>
      <c r="J112" s="20">
        <f>K112*0.9</f>
        <v>25.058476187039975</v>
      </c>
      <c r="K112" s="16">
        <f>AVERAGEIF(Pitchers!A:A:'Pitchers'!X:X:'Pitchers'!AW:AW:'Pitchers'!BU:BU,'Trade Value'!H112,Pitchers!B:B:'Pitchers'!Y:Y:'Pitchers'!AX:AX:'Pitchers'!BV:BV)</f>
        <v>27.842751318933306</v>
      </c>
      <c r="L112" s="17" t="s">
        <v>530</v>
      </c>
      <c r="M112" s="19" t="s">
        <v>839</v>
      </c>
      <c r="N112" s="16"/>
      <c r="O112" s="17"/>
      <c r="P112" t="s">
        <v>309</v>
      </c>
      <c r="Q112" s="26">
        <v>27.752619671704604</v>
      </c>
    </row>
    <row r="113" spans="1:17" x14ac:dyDescent="0.25">
      <c r="A113" t="s">
        <v>229</v>
      </c>
      <c r="B113" s="26">
        <f>MAX(1,(MIN(65,( C113- 15) / (50 - 15)*65)))</f>
        <v>16.953921012849584</v>
      </c>
      <c r="C113" s="20">
        <f>D113</f>
        <v>24.12903439153439</v>
      </c>
      <c r="D113" s="16">
        <f>AVERAGEIF(Hitters!A:A:'Hitters'!V:V:'Hitters'!AQ:AQ:'Hitters'!BM:BM,'Trade Value'!A113,Hitters!B:B:'Hitters'!W:W:'Hitters'!AR:AR:'Hitters'!BN:BN)</f>
        <v>24.12903439153439</v>
      </c>
      <c r="E113" s="18" t="s">
        <v>523</v>
      </c>
      <c r="F113" s="19" t="s">
        <v>524</v>
      </c>
      <c r="H113" t="s">
        <v>436</v>
      </c>
      <c r="I113" s="26">
        <f>MAX(1,(MIN(65,( J113- 15) / (50 - 15)*65)))</f>
        <v>18.361809526416568</v>
      </c>
      <c r="J113" s="20">
        <f>K113</f>
        <v>24.887128206531997</v>
      </c>
      <c r="K113" s="16">
        <f>AVERAGEIF(Pitchers!A:A:'Pitchers'!X:X:'Pitchers'!AW:AW:'Pitchers'!BU:BU,'Trade Value'!H113,Pitchers!B:B:'Pitchers'!Y:Y:'Pitchers'!AX:AX:'Pitchers'!BV:BV)</f>
        <v>24.887128206531997</v>
      </c>
      <c r="L113" s="17" t="s">
        <v>523</v>
      </c>
      <c r="M113" s="19" t="s">
        <v>539</v>
      </c>
      <c r="N113" s="16"/>
      <c r="O113" s="17"/>
      <c r="P113" t="s">
        <v>451</v>
      </c>
      <c r="Q113" s="26">
        <v>27.749154084397986</v>
      </c>
    </row>
    <row r="114" spans="1:17" x14ac:dyDescent="0.25">
      <c r="A114" t="s">
        <v>593</v>
      </c>
      <c r="B114" s="26">
        <f>MAX(1,(MIN(65,( C114- 15) / (50 - 15)*65)))</f>
        <v>16.942328042328047</v>
      </c>
      <c r="C114" s="20">
        <f>D114</f>
        <v>24.122792022792027</v>
      </c>
      <c r="D114" s="16">
        <f>AVERAGEIF(Hitters!A:A:'Hitters'!V:V:'Hitters'!AQ:AQ:'Hitters'!BM:BM,'Trade Value'!A114,Hitters!B:B:'Hitters'!W:W:'Hitters'!AR:AR:'Hitters'!BN:BN)</f>
        <v>24.122792022792027</v>
      </c>
      <c r="E114" s="18" t="s">
        <v>523</v>
      </c>
      <c r="F114" s="19" t="s">
        <v>524</v>
      </c>
      <c r="H114" t="s">
        <v>494</v>
      </c>
      <c r="I114" s="26">
        <f>MAX(1,(MIN(65,( J114- 15) / (50 - 15)*65)))</f>
        <v>18.327031939605114</v>
      </c>
      <c r="J114" s="20">
        <f>K114*0.7</f>
        <v>24.868401813633522</v>
      </c>
      <c r="K114" s="16">
        <f>AVERAGEIF(Pitchers!A:A:'Pitchers'!X:X:'Pitchers'!AW:AW:'Pitchers'!BU:BU,'Trade Value'!H114,Pitchers!B:B:'Pitchers'!Y:Y:'Pitchers'!AX:AX:'Pitchers'!BV:BV)</f>
        <v>35.526288305190747</v>
      </c>
      <c r="L114" s="17" t="s">
        <v>535</v>
      </c>
      <c r="M114" s="19" t="s">
        <v>825</v>
      </c>
      <c r="N114" s="16"/>
      <c r="O114" s="17"/>
      <c r="P114" t="s">
        <v>40</v>
      </c>
      <c r="Q114" s="26">
        <v>27.642229335006423</v>
      </c>
    </row>
    <row r="115" spans="1:17" x14ac:dyDescent="0.25">
      <c r="A115" t="s">
        <v>175</v>
      </c>
      <c r="B115" s="26">
        <f>MAX(1,(MIN(65,( C115- 15) / (50 - 15)*65)))</f>
        <v>16.665364215777149</v>
      </c>
      <c r="C115" s="20">
        <f>D115</f>
        <v>23.973657654649234</v>
      </c>
      <c r="D115" s="16">
        <f>AVERAGEIF(Hitters!A:A:'Hitters'!V:V:'Hitters'!AQ:AQ:'Hitters'!BM:BM,'Trade Value'!A115,Hitters!B:B:'Hitters'!W:W:'Hitters'!AR:AR:'Hitters'!BN:BN)</f>
        <v>23.973657654649234</v>
      </c>
      <c r="E115" s="18" t="s">
        <v>523</v>
      </c>
      <c r="F115" s="19" t="s">
        <v>524</v>
      </c>
      <c r="H115" t="s">
        <v>703</v>
      </c>
      <c r="I115" s="26">
        <f>MAX(1,(MIN(65,( J115- 15) / (50 - 15)*65)))</f>
        <v>18.281055676538916</v>
      </c>
      <c r="J115" s="20">
        <f>K115*0.9</f>
        <v>24.843645364290186</v>
      </c>
      <c r="K115" s="16">
        <f>AVERAGEIF(Pitchers!A:A:'Pitchers'!X:X:'Pitchers'!AW:AW:'Pitchers'!BU:BU,'Trade Value'!H115,Pitchers!B:B:'Pitchers'!Y:Y:'Pitchers'!AX:AX:'Pitchers'!BV:BV)</f>
        <v>27.604050404766873</v>
      </c>
      <c r="L115" s="17" t="s">
        <v>530</v>
      </c>
      <c r="M115" s="19" t="s">
        <v>793</v>
      </c>
      <c r="N115" s="16"/>
      <c r="O115" s="17"/>
      <c r="P115" t="s">
        <v>245</v>
      </c>
      <c r="Q115" s="26">
        <v>27.602830267909631</v>
      </c>
    </row>
    <row r="116" spans="1:17" x14ac:dyDescent="0.25">
      <c r="A116" t="s">
        <v>102</v>
      </c>
      <c r="B116" s="26">
        <f>MAX(1,(MIN(65,( C116- 15) / (50 - 15)*65)))</f>
        <v>16.591367789219341</v>
      </c>
      <c r="C116" s="20">
        <f>D116</f>
        <v>23.93381342496426</v>
      </c>
      <c r="D116" s="16">
        <f>AVERAGEIF(Hitters!A:A:'Hitters'!V:V:'Hitters'!AQ:AQ:'Hitters'!BM:BM,'Trade Value'!A116,Hitters!B:B:'Hitters'!W:W:'Hitters'!AR:AR:'Hitters'!BN:BN)</f>
        <v>23.93381342496426</v>
      </c>
      <c r="E116" s="18" t="s">
        <v>523</v>
      </c>
      <c r="F116" s="19" t="s">
        <v>524</v>
      </c>
      <c r="H116" t="s">
        <v>315</v>
      </c>
      <c r="I116" s="26">
        <f>MAX(1,(MIN(65,( J116- 15) / (50 - 15)*65)))</f>
        <v>18.180785812770406</v>
      </c>
      <c r="J116" s="20">
        <f>K116*0.8</f>
        <v>24.789653899184064</v>
      </c>
      <c r="K116" s="16">
        <f>AVERAGEIF(Pitchers!A:A:'Pitchers'!X:X:'Pitchers'!AW:AW:'Pitchers'!BU:BU,'Trade Value'!H116,Pitchers!B:B:'Pitchers'!Y:Y:'Pitchers'!AX:AX:'Pitchers'!BV:BV)</f>
        <v>30.987067373980079</v>
      </c>
      <c r="L116" s="17" t="s">
        <v>525</v>
      </c>
      <c r="M116" s="19" t="s">
        <v>817</v>
      </c>
      <c r="N116" s="16"/>
      <c r="O116" s="17"/>
      <c r="P116" t="s">
        <v>374</v>
      </c>
      <c r="Q116" s="26">
        <v>27.587154414218556</v>
      </c>
    </row>
    <row r="117" spans="1:17" x14ac:dyDescent="0.25">
      <c r="A117" t="s">
        <v>100</v>
      </c>
      <c r="B117" s="26">
        <f>MAX(1,(MIN(65,( C117- 15) / (50 - 15)*65)))</f>
        <v>16.55543496957878</v>
      </c>
      <c r="C117" s="20">
        <f>D117</f>
        <v>23.914464983619343</v>
      </c>
      <c r="D117" s="16">
        <f>AVERAGEIF(Hitters!A:A:'Hitters'!V:V:'Hitters'!AQ:AQ:'Hitters'!BM:BM,'Trade Value'!A117,Hitters!B:B:'Hitters'!W:W:'Hitters'!AR:AR:'Hitters'!BN:BN)</f>
        <v>23.914464983619343</v>
      </c>
      <c r="E117" s="18" t="s">
        <v>523</v>
      </c>
      <c r="F117" s="19" t="s">
        <v>524</v>
      </c>
      <c r="H117" t="s">
        <v>683</v>
      </c>
      <c r="I117" s="26">
        <f>MAX(1,(MIN(65,( J117- 15) / (50 - 15)*65)))</f>
        <v>17.435041952343493</v>
      </c>
      <c r="J117" s="20">
        <f>K117*0.9</f>
        <v>24.388099512800341</v>
      </c>
      <c r="K117" s="16">
        <f>AVERAGEIF(Pitchers!A:A:'Pitchers'!X:X:'Pitchers'!AW:AW:'Pitchers'!BU:BU,'Trade Value'!H117,Pitchers!B:B:'Pitchers'!Y:Y:'Pitchers'!AX:AX:'Pitchers'!BV:BV)</f>
        <v>27.097888347555934</v>
      </c>
      <c r="L117" s="17" t="s">
        <v>530</v>
      </c>
      <c r="M117" s="19" t="s">
        <v>793</v>
      </c>
      <c r="N117" s="16"/>
      <c r="O117" s="17"/>
      <c r="P117" t="s">
        <v>363</v>
      </c>
      <c r="Q117" s="26">
        <v>27.521708109546136</v>
      </c>
    </row>
    <row r="118" spans="1:17" x14ac:dyDescent="0.25">
      <c r="A118" t="s">
        <v>105</v>
      </c>
      <c r="B118" s="26">
        <f>MAX(1,(MIN(65,( C118- 15) / (50 - 15)*65)))</f>
        <v>16.55248260598934</v>
      </c>
      <c r="C118" s="20">
        <f>D118</f>
        <v>23.912875249378875</v>
      </c>
      <c r="D118" s="16">
        <f>AVERAGEIF(Hitters!A:A:'Hitters'!V:V:'Hitters'!AQ:AQ:'Hitters'!BM:BM,'Trade Value'!A118,Hitters!B:B:'Hitters'!W:W:'Hitters'!AR:AR:'Hitters'!BN:BN)</f>
        <v>23.912875249378875</v>
      </c>
      <c r="E118" s="18" t="s">
        <v>523</v>
      </c>
      <c r="F118" s="19" t="s">
        <v>524</v>
      </c>
      <c r="H118" t="s">
        <v>489</v>
      </c>
      <c r="I118" s="26">
        <f>MAX(1,(MIN(65,( J118- 15) / (50 - 15)*65)))</f>
        <v>17.18888888888889</v>
      </c>
      <c r="J118" s="20">
        <f>K118</f>
        <v>24.255555555555556</v>
      </c>
      <c r="K118" s="16">
        <f>AVERAGEIF(Pitchers!A:A:'Pitchers'!X:X:'Pitchers'!AW:AW:'Pitchers'!BU:BU,'Trade Value'!H118,Pitchers!B:B:'Pitchers'!Y:Y:'Pitchers'!AX:AX:'Pitchers'!BV:BV)</f>
        <v>24.255555555555556</v>
      </c>
      <c r="L118" s="17" t="s">
        <v>523</v>
      </c>
      <c r="M118" s="19" t="s">
        <v>539</v>
      </c>
      <c r="N118" s="16"/>
      <c r="O118" s="17"/>
      <c r="P118" t="s">
        <v>198</v>
      </c>
      <c r="Q118" s="26">
        <v>27.50954234063629</v>
      </c>
    </row>
    <row r="119" spans="1:17" x14ac:dyDescent="0.25">
      <c r="A119" t="s">
        <v>82</v>
      </c>
      <c r="B119" s="26">
        <f>MAX(1,(MIN(65,( C119- 15) / (50 - 15)*65)))</f>
        <v>16.473810548645019</v>
      </c>
      <c r="C119" s="20">
        <f>D119</f>
        <v>23.870513372347318</v>
      </c>
      <c r="D119" s="16">
        <f>AVERAGEIF(Hitters!A:A:'Hitters'!V:V:'Hitters'!AQ:AQ:'Hitters'!BM:BM,'Trade Value'!A119,Hitters!B:B:'Hitters'!W:W:'Hitters'!AR:AR:'Hitters'!BN:BN)</f>
        <v>23.870513372347318</v>
      </c>
      <c r="E119" s="18" t="s">
        <v>523</v>
      </c>
      <c r="F119" s="19" t="s">
        <v>524</v>
      </c>
      <c r="H119" t="s">
        <v>383</v>
      </c>
      <c r="I119" s="26">
        <f>MAX(1,(MIN(65,( J119- 15) / (50 - 15)*65)))</f>
        <v>16.487838968125118</v>
      </c>
      <c r="J119" s="20">
        <f>K119</f>
        <v>23.878067136682755</v>
      </c>
      <c r="K119" s="16">
        <f>AVERAGEIF(Pitchers!A:A:'Pitchers'!X:X:'Pitchers'!AW:AW:'Pitchers'!BU:BU,'Trade Value'!H119,Pitchers!B:B:'Pitchers'!Y:Y:'Pitchers'!AX:AX:'Pitchers'!BV:BV)</f>
        <v>23.878067136682755</v>
      </c>
      <c r="L119" s="17" t="s">
        <v>523</v>
      </c>
      <c r="M119" s="19" t="s">
        <v>539</v>
      </c>
      <c r="N119" s="16"/>
      <c r="O119" s="17"/>
      <c r="P119" t="s">
        <v>680</v>
      </c>
      <c r="Q119" s="26">
        <v>27.235311303725606</v>
      </c>
    </row>
    <row r="120" spans="1:17" x14ac:dyDescent="0.25">
      <c r="A120" t="s">
        <v>259</v>
      </c>
      <c r="B120" s="26">
        <f>MAX(1,(MIN(65,( C120- 15) / (50 - 15)*65)))</f>
        <v>16.402703623536958</v>
      </c>
      <c r="C120" s="20">
        <f>D120</f>
        <v>23.83222502805836</v>
      </c>
      <c r="D120" s="16">
        <f>AVERAGEIF(Hitters!A:A:'Hitters'!V:V:'Hitters'!AQ:AQ:'Hitters'!BM:BM,'Trade Value'!A120,Hitters!B:B:'Hitters'!W:W:'Hitters'!AR:AR:'Hitters'!BN:BN)</f>
        <v>23.83222502805836</v>
      </c>
      <c r="E120" s="18" t="s">
        <v>523</v>
      </c>
      <c r="F120" s="19" t="s">
        <v>524</v>
      </c>
      <c r="H120" t="s">
        <v>498</v>
      </c>
      <c r="I120" s="26">
        <f>MAX(1,(MIN(65,( J120- 15) / (50 - 15)*65)))</f>
        <v>16.049648878368394</v>
      </c>
      <c r="J120" s="20">
        <f>K120</f>
        <v>23.642118626813751</v>
      </c>
      <c r="K120" s="16">
        <f>AVERAGEIF(Pitchers!A:A:'Pitchers'!X:X:'Pitchers'!AW:AW:'Pitchers'!BU:BU,'Trade Value'!H120,Pitchers!B:B:'Pitchers'!Y:Y:'Pitchers'!AX:AX:'Pitchers'!BV:BV)</f>
        <v>23.642118626813751</v>
      </c>
      <c r="L120" s="17" t="s">
        <v>523</v>
      </c>
      <c r="M120" s="19" t="s">
        <v>539</v>
      </c>
      <c r="N120" s="16"/>
      <c r="O120" s="17"/>
      <c r="P120" t="s">
        <v>501</v>
      </c>
      <c r="Q120" s="26">
        <v>27.166748257839714</v>
      </c>
    </row>
    <row r="121" spans="1:17" x14ac:dyDescent="0.25">
      <c r="A121" t="s">
        <v>264</v>
      </c>
      <c r="B121" s="26">
        <f>MAX(1,(MIN(65,( C121- 15) / (50 - 15)*65)))</f>
        <v>16.238714042449672</v>
      </c>
      <c r="C121" s="20">
        <f>D121</f>
        <v>23.74392294593444</v>
      </c>
      <c r="D121" s="16">
        <f>AVERAGEIF(Hitters!A:A:'Hitters'!V:V:'Hitters'!AQ:AQ:'Hitters'!BM:BM,'Trade Value'!A121,Hitters!B:B:'Hitters'!W:W:'Hitters'!AR:AR:'Hitters'!BN:BN)</f>
        <v>23.74392294593444</v>
      </c>
      <c r="E121" s="18" t="s">
        <v>523</v>
      </c>
      <c r="F121" s="19" t="s">
        <v>524</v>
      </c>
      <c r="H121" t="s">
        <v>462</v>
      </c>
      <c r="I121" s="26">
        <f>MAX(1,(MIN(65,( J121- 15) / (50 - 15)*65)))</f>
        <v>15.857816492450633</v>
      </c>
      <c r="J121" s="20">
        <f>K121</f>
        <v>23.538824265165726</v>
      </c>
      <c r="K121" s="16">
        <f>AVERAGEIF(Pitchers!A:A:'Pitchers'!X:X:'Pitchers'!AW:AW:'Pitchers'!BU:BU,'Trade Value'!H121,Pitchers!B:B:'Pitchers'!Y:Y:'Pitchers'!AX:AX:'Pitchers'!BV:BV)</f>
        <v>23.538824265165726</v>
      </c>
      <c r="L121" s="17" t="s">
        <v>523</v>
      </c>
      <c r="M121" s="19" t="s">
        <v>539</v>
      </c>
      <c r="N121" s="16"/>
      <c r="O121" s="17"/>
      <c r="P121" t="s">
        <v>10</v>
      </c>
      <c r="Q121" s="26">
        <v>27.136621315192745</v>
      </c>
    </row>
    <row r="122" spans="1:17" x14ac:dyDescent="0.25">
      <c r="A122" t="s">
        <v>145</v>
      </c>
      <c r="B122" s="26">
        <f>MAX(1,(MIN(65,( C122- 15) / (50 - 15)*65)))</f>
        <v>16.120367008770266</v>
      </c>
      <c r="C122" s="20">
        <f>D122</f>
        <v>23.680197620107066</v>
      </c>
      <c r="D122" s="16">
        <f>AVERAGEIF(Hitters!A:A:'Hitters'!V:V:'Hitters'!AQ:AQ:'Hitters'!BM:BM,'Trade Value'!A122,Hitters!B:B:'Hitters'!W:W:'Hitters'!AR:AR:'Hitters'!BN:BN)</f>
        <v>23.680197620107066</v>
      </c>
      <c r="E122" s="18" t="s">
        <v>523</v>
      </c>
      <c r="F122" s="19" t="s">
        <v>524</v>
      </c>
      <c r="H122" t="s">
        <v>470</v>
      </c>
      <c r="I122" s="26">
        <f>MAX(1,(MIN(65,( J122- 15) / (50 - 15)*65)))</f>
        <v>15.07091307864609</v>
      </c>
      <c r="J122" s="20">
        <f>K122</f>
        <v>23.115107042347894</v>
      </c>
      <c r="K122" s="16">
        <f>AVERAGEIF(Pitchers!A:A:'Pitchers'!X:X:'Pitchers'!AW:AW:'Pitchers'!BU:BU,'Trade Value'!H122,Pitchers!B:B:'Pitchers'!Y:Y:'Pitchers'!AX:AX:'Pitchers'!BV:BV)</f>
        <v>23.115107042347894</v>
      </c>
      <c r="L122" s="17" t="s">
        <v>523</v>
      </c>
      <c r="M122" s="19" t="s">
        <v>539</v>
      </c>
      <c r="N122" s="16"/>
      <c r="O122" s="17"/>
      <c r="P122" t="s">
        <v>247</v>
      </c>
      <c r="Q122" s="26">
        <v>27.057668712827439</v>
      </c>
    </row>
    <row r="123" spans="1:17" x14ac:dyDescent="0.25">
      <c r="A123" t="s">
        <v>200</v>
      </c>
      <c r="B123" s="26">
        <f>MAX(1,(MIN(65,( C123- 15) / (50 - 15)*65)))</f>
        <v>16.008761529303076</v>
      </c>
      <c r="C123" s="20">
        <f>D123</f>
        <v>23.620102361932425</v>
      </c>
      <c r="D123" s="16">
        <f>AVERAGEIF(Hitters!A:A:'Hitters'!V:V:'Hitters'!AQ:AQ:'Hitters'!BM:BM,'Trade Value'!A123,Hitters!B:B:'Hitters'!W:W:'Hitters'!AR:AR:'Hitters'!BN:BN)</f>
        <v>23.620102361932425</v>
      </c>
      <c r="E123" s="18" t="s">
        <v>523</v>
      </c>
      <c r="F123" s="19" t="s">
        <v>524</v>
      </c>
      <c r="H123" t="s">
        <v>690</v>
      </c>
      <c r="I123" s="26">
        <f>MAX(1,(MIN(65,( J123- 15) / (50 - 15)*65)))</f>
        <v>15.064368950832366</v>
      </c>
      <c r="J123" s="20">
        <f>K123</f>
        <v>23.111583281217428</v>
      </c>
      <c r="K123" s="16">
        <f>AVERAGEIF(Pitchers!A:A:'Pitchers'!X:X:'Pitchers'!AW:AW:'Pitchers'!BU:BU,'Trade Value'!H123,Pitchers!B:B:'Pitchers'!Y:Y:'Pitchers'!AX:AX:'Pitchers'!BV:BV)</f>
        <v>23.111583281217428</v>
      </c>
      <c r="L123" s="17" t="s">
        <v>523</v>
      </c>
      <c r="M123" s="19" t="s">
        <v>539</v>
      </c>
      <c r="N123" s="16"/>
      <c r="O123" s="17"/>
      <c r="P123" t="s">
        <v>301</v>
      </c>
      <c r="Q123" s="26">
        <v>27.042358479227353</v>
      </c>
    </row>
    <row r="124" spans="1:17" x14ac:dyDescent="0.25">
      <c r="A124" t="s">
        <v>60</v>
      </c>
      <c r="B124" s="26">
        <f>MAX(1,(MIN(65,( C124- 15) / (50 - 15)*65)))</f>
        <v>15.975851317538506</v>
      </c>
      <c r="C124" s="20">
        <f>D124</f>
        <v>23.60238147867458</v>
      </c>
      <c r="D124" s="16">
        <f>AVERAGEIF(Hitters!A:A:'Hitters'!V:V:'Hitters'!AQ:AQ:'Hitters'!BM:BM,'Trade Value'!A124,Hitters!B:B:'Hitters'!W:W:'Hitters'!AR:AR:'Hitters'!BN:BN)</f>
        <v>23.60238147867458</v>
      </c>
      <c r="E124" s="18" t="s">
        <v>523</v>
      </c>
      <c r="F124" s="19" t="s">
        <v>524</v>
      </c>
      <c r="H124" t="s">
        <v>409</v>
      </c>
      <c r="I124" s="26">
        <f>MAX(1,(MIN(65,( J124- 15) / (50 - 15)*65)))</f>
        <v>14.868269454123114</v>
      </c>
      <c r="J124" s="20">
        <f>K124*0.8</f>
        <v>23.005991244527831</v>
      </c>
      <c r="K124" s="16">
        <f>AVERAGEIF(Pitchers!A:A:'Pitchers'!X:X:'Pitchers'!AW:AW:'Pitchers'!BU:BU,'Trade Value'!H124,Pitchers!B:B:'Pitchers'!Y:Y:'Pitchers'!AX:AX:'Pitchers'!BV:BV)</f>
        <v>28.757489055659786</v>
      </c>
      <c r="L124" s="17" t="s">
        <v>525</v>
      </c>
      <c r="M124" s="19" t="s">
        <v>836</v>
      </c>
      <c r="N124" s="16"/>
      <c r="O124" s="17"/>
      <c r="P124" t="s">
        <v>308</v>
      </c>
      <c r="Q124" s="26">
        <v>27</v>
      </c>
    </row>
    <row r="125" spans="1:17" x14ac:dyDescent="0.25">
      <c r="A125" t="s">
        <v>44</v>
      </c>
      <c r="B125" s="26">
        <f>MAX(1,(MIN(65,( C125- 15) / (50 - 15)*65)))</f>
        <v>15.936807227575956</v>
      </c>
      <c r="C125" s="20">
        <f>D125*0.9</f>
        <v>23.581357737925515</v>
      </c>
      <c r="D125" s="16">
        <f>AVERAGEIF(Hitters!A:A:'Hitters'!V:V:'Hitters'!AQ:AQ:'Hitters'!BM:BM,'Trade Value'!A125,Hitters!B:B:'Hitters'!W:W:'Hitters'!AR:AR:'Hitters'!BN:BN)</f>
        <v>26.201508597695017</v>
      </c>
      <c r="E125" s="18" t="s">
        <v>530</v>
      </c>
      <c r="F125" s="19" t="s">
        <v>807</v>
      </c>
      <c r="H125" t="s">
        <v>359</v>
      </c>
      <c r="I125" s="26">
        <f>MAX(1,(MIN(65,( J125- 15) / (50 - 15)*65)))</f>
        <v>14.854006621334459</v>
      </c>
      <c r="J125" s="20">
        <f>K125*0.8</f>
        <v>22.998311257641632</v>
      </c>
      <c r="K125" s="16">
        <f>AVERAGEIF(Pitchers!A:A:'Pitchers'!X:X:'Pitchers'!AW:AW:'Pitchers'!BU:BU,'Trade Value'!H125,Pitchers!B:B:'Pitchers'!Y:Y:'Pitchers'!AX:AX:'Pitchers'!BV:BV)</f>
        <v>28.747889072052036</v>
      </c>
      <c r="L125" s="17" t="s">
        <v>525</v>
      </c>
      <c r="M125" s="19" t="s">
        <v>539</v>
      </c>
      <c r="N125" s="16"/>
      <c r="O125" s="17"/>
      <c r="P125" t="s">
        <v>499</v>
      </c>
      <c r="Q125" s="26">
        <v>26.943801868862838</v>
      </c>
    </row>
    <row r="126" spans="1:17" x14ac:dyDescent="0.25">
      <c r="A126" t="s">
        <v>121</v>
      </c>
      <c r="B126" s="26">
        <f>MAX(1,(MIN(65,( C126- 15) / (50 - 15)*65)))</f>
        <v>15.905073315741159</v>
      </c>
      <c r="C126" s="20">
        <f>D126</f>
        <v>23.564270246937546</v>
      </c>
      <c r="D126" s="16">
        <f>AVERAGEIF(Hitters!A:A:'Hitters'!V:V:'Hitters'!AQ:AQ:'Hitters'!BM:BM,'Trade Value'!A126,Hitters!B:B:'Hitters'!W:W:'Hitters'!AR:AR:'Hitters'!BN:BN)</f>
        <v>23.564270246937546</v>
      </c>
      <c r="E126" s="18" t="s">
        <v>523</v>
      </c>
      <c r="F126" s="19" t="s">
        <v>524</v>
      </c>
      <c r="H126" t="s">
        <v>377</v>
      </c>
      <c r="I126" s="26">
        <f>MAX(1,(MIN(65,( J126- 15) / (50 - 15)*65)))</f>
        <v>14.845550649472012</v>
      </c>
      <c r="J126" s="20">
        <f>K126</f>
        <v>22.993758042023391</v>
      </c>
      <c r="K126" s="16">
        <f>AVERAGEIF(Pitchers!A:A:'Pitchers'!X:X:'Pitchers'!AW:AW:'Pitchers'!BU:BU,'Trade Value'!H126,Pitchers!B:B:'Pitchers'!Y:Y:'Pitchers'!AX:AX:'Pitchers'!BV:BV)</f>
        <v>22.993758042023391</v>
      </c>
      <c r="L126" s="17" t="s">
        <v>523</v>
      </c>
      <c r="M126" s="19" t="s">
        <v>539</v>
      </c>
      <c r="N126" s="16"/>
      <c r="O126" s="17"/>
      <c r="P126" t="s">
        <v>196</v>
      </c>
      <c r="Q126" s="26">
        <v>26.819339808892046</v>
      </c>
    </row>
    <row r="127" spans="1:17" x14ac:dyDescent="0.25">
      <c r="A127" t="s">
        <v>70</v>
      </c>
      <c r="B127" s="26">
        <f>MAX(1,(MIN(65,( C127- 15) / (50 - 15)*65)))</f>
        <v>15.728252572863079</v>
      </c>
      <c r="C127" s="20">
        <f>D127*0.7</f>
        <v>23.469059077695505</v>
      </c>
      <c r="D127" s="16">
        <f>AVERAGEIF(Hitters!A:A:'Hitters'!V:V:'Hitters'!AQ:AQ:'Hitters'!BM:BM,'Trade Value'!A127,Hitters!B:B:'Hitters'!W:W:'Hitters'!AR:AR:'Hitters'!BN:BN)</f>
        <v>33.527227253850725</v>
      </c>
      <c r="E127" s="18" t="s">
        <v>535</v>
      </c>
      <c r="F127" s="19" t="s">
        <v>796</v>
      </c>
      <c r="H127" t="s">
        <v>345</v>
      </c>
      <c r="I127" s="26">
        <f>MAX(1,(MIN(65,( J127- 15) / (50 - 15)*65)))</f>
        <v>14.313714286482433</v>
      </c>
      <c r="J127" s="20">
        <f>K127*0.8</f>
        <v>22.707384615798233</v>
      </c>
      <c r="K127" s="16">
        <f>AVERAGEIF(Pitchers!A:A:'Pitchers'!X:X:'Pitchers'!AW:AW:'Pitchers'!BU:BU,'Trade Value'!H127,Pitchers!B:B:'Pitchers'!Y:Y:'Pitchers'!AX:AX:'Pitchers'!BV:BV)</f>
        <v>28.384230769747791</v>
      </c>
      <c r="L127" s="17" t="s">
        <v>525</v>
      </c>
      <c r="M127" s="19" t="s">
        <v>804</v>
      </c>
      <c r="N127" s="16"/>
      <c r="O127" s="17"/>
      <c r="P127" t="s">
        <v>388</v>
      </c>
      <c r="Q127" s="26">
        <v>26.784742677556952</v>
      </c>
    </row>
    <row r="128" spans="1:17" x14ac:dyDescent="0.25">
      <c r="A128" t="s">
        <v>131</v>
      </c>
      <c r="B128" s="26">
        <f>MAX(1,(MIN(65,( C128- 15) / (50 - 15)*65)))</f>
        <v>15.52142445490683</v>
      </c>
      <c r="C128" s="20">
        <f>D128</f>
        <v>23.357690091103677</v>
      </c>
      <c r="D128" s="16">
        <f>AVERAGEIF(Hitters!A:A:'Hitters'!V:V:'Hitters'!AQ:AQ:'Hitters'!BM:BM,'Trade Value'!A128,Hitters!B:B:'Hitters'!W:W:'Hitters'!AR:AR:'Hitters'!BN:BN)</f>
        <v>23.357690091103677</v>
      </c>
      <c r="E128" s="18" t="s">
        <v>523</v>
      </c>
      <c r="F128" s="19" t="s">
        <v>524</v>
      </c>
      <c r="H128" t="s">
        <v>427</v>
      </c>
      <c r="I128" s="26">
        <f>MAX(1,(MIN(65,( J128- 15) / (50 - 15)*65)))</f>
        <v>14.188509681473631</v>
      </c>
      <c r="J128" s="20">
        <f>K128</f>
        <v>22.639966751562724</v>
      </c>
      <c r="K128" s="16">
        <f>AVERAGEIF(Pitchers!A:A:'Pitchers'!X:X:'Pitchers'!AW:AW:'Pitchers'!BU:BU,'Trade Value'!H128,Pitchers!B:B:'Pitchers'!Y:Y:'Pitchers'!AX:AX:'Pitchers'!BV:BV)</f>
        <v>22.639966751562724</v>
      </c>
      <c r="L128" s="17" t="s">
        <v>523</v>
      </c>
      <c r="M128" s="19" t="s">
        <v>539</v>
      </c>
      <c r="N128" s="16"/>
      <c r="O128" s="17"/>
      <c r="P128" t="s">
        <v>316</v>
      </c>
      <c r="Q128" s="26">
        <v>26.559583938713626</v>
      </c>
    </row>
    <row r="129" spans="1:17" x14ac:dyDescent="0.25">
      <c r="A129" t="s">
        <v>560</v>
      </c>
      <c r="B129" s="26">
        <f>MAX(1,(MIN(65,( C129- 15) / (50 - 15)*65)))</f>
        <v>15.478308795337783</v>
      </c>
      <c r="C129" s="20">
        <f>D129</f>
        <v>23.334473966720346</v>
      </c>
      <c r="D129" s="16">
        <f>AVERAGEIF(Hitters!A:A:'Hitters'!V:V:'Hitters'!AQ:AQ:'Hitters'!BM:BM,'Trade Value'!A129,Hitters!B:B:'Hitters'!W:W:'Hitters'!AR:AR:'Hitters'!BN:BN)</f>
        <v>23.334473966720346</v>
      </c>
      <c r="E129" s="18" t="s">
        <v>523</v>
      </c>
      <c r="F129" s="19" t="s">
        <v>524</v>
      </c>
      <c r="H129" t="s">
        <v>391</v>
      </c>
      <c r="I129" s="26">
        <f>MAX(1,(MIN(65,( J129- 15) / (50 - 15)*65)))</f>
        <v>13.245908257896524</v>
      </c>
      <c r="J129" s="20">
        <f>K129</f>
        <v>22.132412138867359</v>
      </c>
      <c r="K129" s="16">
        <f>AVERAGEIF(Pitchers!A:A:'Pitchers'!X:X:'Pitchers'!AW:AW:'Pitchers'!BU:BU,'Trade Value'!H129,Pitchers!B:B:'Pitchers'!Y:Y:'Pitchers'!AX:AX:'Pitchers'!BV:BV)</f>
        <v>22.132412138867359</v>
      </c>
      <c r="L129" s="17" t="s">
        <v>523</v>
      </c>
      <c r="M129" s="19" t="s">
        <v>539</v>
      </c>
      <c r="N129" s="16"/>
      <c r="O129" s="17"/>
      <c r="P129" t="s">
        <v>45</v>
      </c>
      <c r="Q129" s="26">
        <v>26.509259652951403</v>
      </c>
    </row>
    <row r="130" spans="1:17" x14ac:dyDescent="0.25">
      <c r="A130" t="s">
        <v>42</v>
      </c>
      <c r="B130" s="26">
        <f>MAX(1,(MIN(65,( C130- 15) / (50 - 15)*65)))</f>
        <v>15.372356957553913</v>
      </c>
      <c r="C130" s="20">
        <f>D130</f>
        <v>23.277422977144415</v>
      </c>
      <c r="D130" s="16">
        <f>AVERAGEIF(Hitters!A:A:'Hitters'!V:V:'Hitters'!AQ:AQ:'Hitters'!BM:BM,'Trade Value'!A130,Hitters!B:B:'Hitters'!W:W:'Hitters'!AR:AR:'Hitters'!BN:BN)</f>
        <v>23.277422977144415</v>
      </c>
      <c r="E130" s="18" t="s">
        <v>523</v>
      </c>
      <c r="F130" s="19" t="s">
        <v>524</v>
      </c>
      <c r="H130" t="s">
        <v>691</v>
      </c>
      <c r="I130" s="26">
        <f>MAX(1,(MIN(65,( J130- 15) / (50 - 15)*65)))</f>
        <v>12.848806291747469</v>
      </c>
      <c r="J130" s="20">
        <f>K130</f>
        <v>21.918588003248637</v>
      </c>
      <c r="K130" s="16">
        <f>AVERAGEIF(Pitchers!A:A:'Pitchers'!X:X:'Pitchers'!AW:AW:'Pitchers'!BU:BU,'Trade Value'!H130,Pitchers!B:B:'Pitchers'!Y:Y:'Pitchers'!AX:AX:'Pitchers'!BV:BV)</f>
        <v>21.918588003248637</v>
      </c>
      <c r="L130" s="17" t="s">
        <v>523</v>
      </c>
      <c r="M130" s="19" t="s">
        <v>539</v>
      </c>
      <c r="N130" s="16"/>
      <c r="O130" s="17"/>
      <c r="P130" t="s">
        <v>429</v>
      </c>
      <c r="Q130" s="26">
        <v>26.479598884262909</v>
      </c>
    </row>
    <row r="131" spans="1:17" x14ac:dyDescent="0.25">
      <c r="A131" t="s">
        <v>20</v>
      </c>
      <c r="B131" s="26">
        <f>MAX(1,(MIN(65,( C131- 15) / (50 - 15)*65)))</f>
        <v>15.35175607277189</v>
      </c>
      <c r="C131" s="20">
        <f>D131*0.9</f>
        <v>23.266330193031017</v>
      </c>
      <c r="D131" s="16">
        <f>AVERAGEIF(Hitters!A:A:'Hitters'!V:V:'Hitters'!AQ:AQ:'Hitters'!BM:BM,'Trade Value'!A131,Hitters!B:B:'Hitters'!W:W:'Hitters'!AR:AR:'Hitters'!BN:BN)</f>
        <v>25.851477992256683</v>
      </c>
      <c r="E131" s="18" t="s">
        <v>530</v>
      </c>
      <c r="F131" s="19" t="s">
        <v>800</v>
      </c>
      <c r="H131" t="s">
        <v>497</v>
      </c>
      <c r="I131" s="26">
        <f>MAX(1,(MIN(65,( J131- 15) / (50 - 15)*65)))</f>
        <v>12.119556993529114</v>
      </c>
      <c r="J131" s="20">
        <f>K131</f>
        <v>21.525915304207984</v>
      </c>
      <c r="K131" s="16">
        <f>AVERAGEIF(Pitchers!A:A:'Pitchers'!X:X:'Pitchers'!AW:AW:'Pitchers'!BU:BU,'Trade Value'!H131,Pitchers!B:B:'Pitchers'!Y:Y:'Pitchers'!AX:AX:'Pitchers'!BV:BV)</f>
        <v>21.525915304207984</v>
      </c>
      <c r="L131" s="17" t="s">
        <v>523</v>
      </c>
      <c r="M131" s="19" t="s">
        <v>539</v>
      </c>
      <c r="N131" s="16"/>
      <c r="O131" s="17"/>
      <c r="P131" t="s">
        <v>513</v>
      </c>
      <c r="Q131" s="26">
        <v>26.369365079365092</v>
      </c>
    </row>
    <row r="132" spans="1:17" x14ac:dyDescent="0.25">
      <c r="A132" t="s">
        <v>137</v>
      </c>
      <c r="B132" s="26">
        <f>MAX(1,(MIN(65,( C132- 15) / (50 - 15)*65)))</f>
        <v>15.262427964264999</v>
      </c>
      <c r="C132" s="20">
        <f>D132</f>
        <v>23.218230442296537</v>
      </c>
      <c r="D132" s="16">
        <f>AVERAGEIF(Hitters!A:A:'Hitters'!V:V:'Hitters'!AQ:AQ:'Hitters'!BM:BM,'Trade Value'!A132,Hitters!B:B:'Hitters'!W:W:'Hitters'!AR:AR:'Hitters'!BN:BN)</f>
        <v>23.218230442296537</v>
      </c>
      <c r="E132" s="18" t="s">
        <v>523</v>
      </c>
      <c r="F132" s="19" t="s">
        <v>524</v>
      </c>
      <c r="H132" t="s">
        <v>386</v>
      </c>
      <c r="I132" s="26">
        <f>MAX(1,(MIN(65,( J132- 15) / (50 - 15)*65)))</f>
        <v>11.991988506742908</v>
      </c>
      <c r="J132" s="20">
        <f>K132</f>
        <v>21.457224580553873</v>
      </c>
      <c r="K132" s="16">
        <f>AVERAGEIF(Pitchers!A:A:'Pitchers'!X:X:'Pitchers'!AW:AW:'Pitchers'!BU:BU,'Trade Value'!H132,Pitchers!B:B:'Pitchers'!Y:Y:'Pitchers'!AX:AX:'Pitchers'!BV:BV)</f>
        <v>21.457224580553873</v>
      </c>
      <c r="L132" s="17" t="s">
        <v>523</v>
      </c>
      <c r="M132" s="19" t="s">
        <v>539</v>
      </c>
      <c r="N132" s="16"/>
      <c r="O132" s="17"/>
      <c r="P132" t="s">
        <v>371</v>
      </c>
      <c r="Q132" s="26">
        <v>26.349969484009172</v>
      </c>
    </row>
    <row r="133" spans="1:17" x14ac:dyDescent="0.25">
      <c r="A133" t="s">
        <v>64</v>
      </c>
      <c r="B133" s="26">
        <f>MAX(1,(MIN(65,( C133- 15) / (50 - 15)*65)))</f>
        <v>15.126887028363356</v>
      </c>
      <c r="C133" s="20">
        <f>D133</f>
        <v>23.145246861426422</v>
      </c>
      <c r="D133" s="16">
        <f>AVERAGEIF(Hitters!A:A:'Hitters'!V:V:'Hitters'!AQ:AQ:'Hitters'!BM:BM,'Trade Value'!A133,Hitters!B:B:'Hitters'!W:W:'Hitters'!AR:AR:'Hitters'!BN:BN)</f>
        <v>23.145246861426422</v>
      </c>
      <c r="E133" s="18" t="s">
        <v>523</v>
      </c>
      <c r="F133" s="19" t="s">
        <v>524</v>
      </c>
      <c r="H133" t="s">
        <v>366</v>
      </c>
      <c r="I133" s="26">
        <f>MAX(1,(MIN(65,( J133- 15) / (50 - 15)*65)))</f>
        <v>11.453116056961324</v>
      </c>
      <c r="J133" s="20">
        <f>K133</f>
        <v>21.167062492209944</v>
      </c>
      <c r="K133" s="16">
        <f>AVERAGEIF(Pitchers!A:A:'Pitchers'!X:X:'Pitchers'!AW:AW:'Pitchers'!BU:BU,'Trade Value'!H133,Pitchers!B:B:'Pitchers'!Y:Y:'Pitchers'!AX:AX:'Pitchers'!BV:BV)</f>
        <v>21.167062492209944</v>
      </c>
      <c r="L133" s="17" t="s">
        <v>523</v>
      </c>
      <c r="M133" s="19" t="s">
        <v>539</v>
      </c>
      <c r="N133" s="16"/>
      <c r="O133" s="17"/>
      <c r="P133" t="s">
        <v>48</v>
      </c>
      <c r="Q133" s="26">
        <v>26.320660607342361</v>
      </c>
    </row>
    <row r="134" spans="1:17" x14ac:dyDescent="0.25">
      <c r="A134" t="s">
        <v>160</v>
      </c>
      <c r="B134" s="26">
        <f>MAX(1,(MIN(65,( C134- 15) / (50 - 15)*65)))</f>
        <v>14.997343118230271</v>
      </c>
      <c r="C134" s="20">
        <f>D134</f>
        <v>23.075492448277839</v>
      </c>
      <c r="D134" s="16">
        <f>AVERAGEIF(Hitters!A:A:'Hitters'!V:V:'Hitters'!AQ:AQ:'Hitters'!BM:BM,'Trade Value'!A134,Hitters!B:B:'Hitters'!W:W:'Hitters'!AR:AR:'Hitters'!BN:BN)</f>
        <v>23.075492448277839</v>
      </c>
      <c r="E134" s="18" t="s">
        <v>523</v>
      </c>
      <c r="F134" s="19" t="s">
        <v>524</v>
      </c>
      <c r="H134" t="s">
        <v>375</v>
      </c>
      <c r="I134" s="26">
        <f>MAX(1,(MIN(65,( J134- 15) / (50 - 15)*65)))</f>
        <v>11.261822134232276</v>
      </c>
      <c r="J134" s="20">
        <f>K134</f>
        <v>21.064058072278918</v>
      </c>
      <c r="K134" s="16">
        <f>AVERAGEIF(Pitchers!A:A:'Pitchers'!X:X:'Pitchers'!AW:AW:'Pitchers'!BU:BU,'Trade Value'!H134,Pitchers!B:B:'Pitchers'!Y:Y:'Pitchers'!AX:AX:'Pitchers'!BV:BV)</f>
        <v>21.064058072278918</v>
      </c>
      <c r="L134" s="17" t="s">
        <v>523</v>
      </c>
      <c r="M134" s="19" t="s">
        <v>539</v>
      </c>
      <c r="N134" s="16"/>
      <c r="O134" s="17"/>
      <c r="P134" t="s">
        <v>507</v>
      </c>
      <c r="Q134" s="26">
        <v>26.127435152922956</v>
      </c>
    </row>
    <row r="135" spans="1:17" x14ac:dyDescent="0.25">
      <c r="A135" t="s">
        <v>224</v>
      </c>
      <c r="B135" s="26">
        <f>MAX(1,(MIN(65,( C135- 15) / (50 - 15)*65)))</f>
        <v>14.678235097028157</v>
      </c>
      <c r="C135" s="20">
        <f>D135</f>
        <v>22.90366505224593</v>
      </c>
      <c r="D135" s="16">
        <f>AVERAGEIF(Hitters!A:A:'Hitters'!V:V:'Hitters'!AQ:AQ:'Hitters'!BM:BM,'Trade Value'!A135,Hitters!B:B:'Hitters'!W:W:'Hitters'!AR:AR:'Hitters'!BN:BN)</f>
        <v>22.90366505224593</v>
      </c>
      <c r="E135" s="18" t="s">
        <v>523</v>
      </c>
      <c r="F135" s="19" t="s">
        <v>524</v>
      </c>
      <c r="H135" t="s">
        <v>502</v>
      </c>
      <c r="I135" s="26">
        <f>MAX(1,(MIN(65,( J135- 15) / (50 - 15)*65)))</f>
        <v>10.860968610947712</v>
      </c>
      <c r="J135" s="20">
        <f>K135*0.8</f>
        <v>20.848213867433383</v>
      </c>
      <c r="K135" s="16">
        <f>AVERAGEIF(Pitchers!A:A:'Pitchers'!X:X:'Pitchers'!AW:AW:'Pitchers'!BU:BU,'Trade Value'!H135,Pitchers!B:B:'Pitchers'!Y:Y:'Pitchers'!AX:AX:'Pitchers'!BV:BV)</f>
        <v>26.060267334291726</v>
      </c>
      <c r="L135" s="17" t="s">
        <v>525</v>
      </c>
      <c r="M135" s="19" t="s">
        <v>793</v>
      </c>
      <c r="N135" s="16"/>
      <c r="O135" s="17"/>
      <c r="P135" t="s">
        <v>441</v>
      </c>
      <c r="Q135" s="26">
        <v>25.969754235027342</v>
      </c>
    </row>
    <row r="136" spans="1:17" x14ac:dyDescent="0.25">
      <c r="A136" t="s">
        <v>127</v>
      </c>
      <c r="B136" s="26">
        <f>MAX(1,(MIN(65,( C136- 15) / (50 - 15)*65)))</f>
        <v>14.440333502013978</v>
      </c>
      <c r="C136" s="20">
        <f>D136*0.8</f>
        <v>22.775564193392142</v>
      </c>
      <c r="D136" s="16">
        <f>AVERAGEIF(Hitters!A:A:'Hitters'!V:V:'Hitters'!AQ:AQ:'Hitters'!BM:BM,'Trade Value'!A136,Hitters!B:B:'Hitters'!W:W:'Hitters'!AR:AR:'Hitters'!BN:BN)</f>
        <v>28.469455241740175</v>
      </c>
      <c r="E136" s="18" t="s">
        <v>525</v>
      </c>
      <c r="F136" s="19" t="s">
        <v>803</v>
      </c>
      <c r="H136" t="s">
        <v>695</v>
      </c>
      <c r="I136" s="26">
        <f>MAX(1,(MIN(65,( J136- 15) / (50 - 15)*65)))</f>
        <v>10.636918554006964</v>
      </c>
      <c r="J136" s="20">
        <f>K136*0.75</f>
        <v>20.727571529080674</v>
      </c>
      <c r="K136" s="16">
        <f>AVERAGEIF(Pitchers!A:A:'Pitchers'!X:X:'Pitchers'!AW:AW:'Pitchers'!BU:BU,'Trade Value'!H136,Pitchers!B:B:'Pitchers'!Y:Y:'Pitchers'!AX:AX:'Pitchers'!BV:BV)</f>
        <v>27.636762038774233</v>
      </c>
      <c r="L136" s="17" t="s">
        <v>826</v>
      </c>
      <c r="M136" s="19" t="s">
        <v>838</v>
      </c>
      <c r="N136" s="16"/>
      <c r="O136" s="17"/>
      <c r="P136" t="s">
        <v>411</v>
      </c>
      <c r="Q136" s="26">
        <v>25.947913907617746</v>
      </c>
    </row>
    <row r="137" spans="1:17" x14ac:dyDescent="0.25">
      <c r="A137" t="s">
        <v>85</v>
      </c>
      <c r="B137" s="26">
        <f>MAX(1,(MIN(65,( C137- 15) / (50 - 15)*65)))</f>
        <v>14.141725880523076</v>
      </c>
      <c r="C137" s="20">
        <f>D137</f>
        <v>22.614775474127811</v>
      </c>
      <c r="D137" s="16">
        <f>AVERAGEIF(Hitters!A:A:'Hitters'!V:V:'Hitters'!AQ:AQ:'Hitters'!BM:BM,'Trade Value'!A137,Hitters!B:B:'Hitters'!W:W:'Hitters'!AR:AR:'Hitters'!BN:BN)</f>
        <v>22.614775474127811</v>
      </c>
      <c r="E137" s="18" t="s">
        <v>523</v>
      </c>
      <c r="F137" s="19" t="s">
        <v>524</v>
      </c>
      <c r="H137" t="s">
        <v>482</v>
      </c>
      <c r="I137" s="26">
        <f>MAX(1,(MIN(65,( J137- 15) / (50 - 15)*65)))</f>
        <v>9.9690208003378711</v>
      </c>
      <c r="J137" s="20">
        <f>K137*0.8</f>
        <v>20.367934277105007</v>
      </c>
      <c r="K137" s="16">
        <f>AVERAGEIF(Pitchers!A:A:'Pitchers'!X:X:'Pitchers'!AW:AW:'Pitchers'!BU:BU,'Trade Value'!H137,Pitchers!B:B:'Pitchers'!Y:Y:'Pitchers'!AX:AX:'Pitchers'!BV:BV)</f>
        <v>25.459917846381259</v>
      </c>
      <c r="L137" s="17" t="s">
        <v>525</v>
      </c>
      <c r="M137" s="19" t="s">
        <v>793</v>
      </c>
      <c r="N137" s="16"/>
      <c r="O137" s="17"/>
      <c r="P137" t="s">
        <v>261</v>
      </c>
      <c r="Q137" s="26">
        <v>25.912471422039324</v>
      </c>
    </row>
    <row r="138" spans="1:17" x14ac:dyDescent="0.25">
      <c r="A138" t="s">
        <v>27</v>
      </c>
      <c r="B138" s="26">
        <f>MAX(1,(MIN(65,( C138- 15) / (50 - 15)*65)))</f>
        <v>14.102901767315815</v>
      </c>
      <c r="C138" s="20">
        <f>D138</f>
        <v>22.593870182400824</v>
      </c>
      <c r="D138" s="16">
        <f>AVERAGEIF(Hitters!A:A:'Hitters'!V:V:'Hitters'!AQ:AQ:'Hitters'!BM:BM,'Trade Value'!A138,Hitters!B:B:'Hitters'!W:W:'Hitters'!AR:AR:'Hitters'!BN:BN)</f>
        <v>22.593870182400824</v>
      </c>
      <c r="E138" s="18" t="s">
        <v>523</v>
      </c>
      <c r="F138" s="19" t="s">
        <v>524</v>
      </c>
      <c r="H138" t="s">
        <v>373</v>
      </c>
      <c r="I138" s="26">
        <f>MAX(1,(MIN(65,( J138- 15) / (50 - 15)*65)))</f>
        <v>9.1037680490797275</v>
      </c>
      <c r="J138" s="20">
        <f>K138*0.7</f>
        <v>19.902028949504469</v>
      </c>
      <c r="K138" s="16">
        <f>AVERAGEIF(Pitchers!A:A:'Pitchers'!X:X:'Pitchers'!AW:AW:'Pitchers'!BU:BU,'Trade Value'!H138,Pitchers!B:B:'Pitchers'!Y:Y:'Pitchers'!AX:AX:'Pitchers'!BV:BV)</f>
        <v>28.431469927863532</v>
      </c>
      <c r="L138" s="17" t="s">
        <v>535</v>
      </c>
      <c r="M138" s="19" t="s">
        <v>796</v>
      </c>
      <c r="N138" s="16"/>
      <c r="O138" s="17"/>
      <c r="P138" t="s">
        <v>197</v>
      </c>
      <c r="Q138" s="26">
        <v>25.854616995162807</v>
      </c>
    </row>
    <row r="139" spans="1:17" x14ac:dyDescent="0.25">
      <c r="A139" t="s">
        <v>550</v>
      </c>
      <c r="B139" s="26">
        <f>MAX(1,(MIN(65,( C139- 15) / (50 - 15)*65)))</f>
        <v>14.039211768544032</v>
      </c>
      <c r="C139" s="20">
        <f>D139</f>
        <v>22.559575567677555</v>
      </c>
      <c r="D139" s="16">
        <f>AVERAGEIF(Hitters!A:A:'Hitters'!V:V:'Hitters'!AQ:AQ:'Hitters'!BM:BM,'Trade Value'!A139,Hitters!B:B:'Hitters'!W:W:'Hitters'!AR:AR:'Hitters'!BN:BN)</f>
        <v>22.559575567677555</v>
      </c>
      <c r="E139" s="18" t="s">
        <v>523</v>
      </c>
      <c r="F139" s="19" t="s">
        <v>524</v>
      </c>
      <c r="H139" t="s">
        <v>687</v>
      </c>
      <c r="I139" s="26">
        <f>MAX(1,(MIN(65,( J139- 15) / (50 - 15)*65)))</f>
        <v>7.3886154949784748</v>
      </c>
      <c r="J139" s="20">
        <f>K139</f>
        <v>18.978485266526871</v>
      </c>
      <c r="K139" s="16">
        <f>AVERAGEIF(Pitchers!A:A:'Pitchers'!X:X:'Pitchers'!AW:AW:'Pitchers'!BU:BU,'Trade Value'!H139,Pitchers!B:B:'Pitchers'!Y:Y:'Pitchers'!AX:AX:'Pitchers'!BV:BV)</f>
        <v>18.978485266526871</v>
      </c>
      <c r="L139" s="17" t="s">
        <v>523</v>
      </c>
      <c r="M139" s="19" t="s">
        <v>539</v>
      </c>
      <c r="N139" s="16"/>
      <c r="O139" s="17"/>
      <c r="P139" t="s">
        <v>275</v>
      </c>
      <c r="Q139" s="26">
        <v>25.833987108279569</v>
      </c>
    </row>
    <row r="140" spans="1:17" x14ac:dyDescent="0.25">
      <c r="A140" t="s">
        <v>128</v>
      </c>
      <c r="B140" s="26">
        <f>MAX(1,(MIN(65,( C140- 15) / (50 - 15)*65)))</f>
        <v>13.966233350105179</v>
      </c>
      <c r="C140" s="20">
        <f>D140*0.8</f>
        <v>22.520279496210481</v>
      </c>
      <c r="D140" s="16">
        <f>AVERAGEIF(Hitters!A:A:'Hitters'!V:V:'Hitters'!AQ:AQ:'Hitters'!BM:BM,'Trade Value'!A140,Hitters!B:B:'Hitters'!W:W:'Hitters'!AR:AR:'Hitters'!BN:BN)</f>
        <v>28.1503493702631</v>
      </c>
      <c r="E140" s="18" t="s">
        <v>525</v>
      </c>
      <c r="F140" s="19" t="s">
        <v>805</v>
      </c>
      <c r="H140" t="s">
        <v>422</v>
      </c>
      <c r="I140" s="26">
        <f>MAX(1,(MIN(65,( J140- 15) / (50 - 15)*65)))</f>
        <v>7.0921718881840796</v>
      </c>
      <c r="J140" s="20">
        <f>K140*0.7</f>
        <v>18.818861785945273</v>
      </c>
      <c r="K140" s="16">
        <f>AVERAGEIF(Pitchers!A:A:'Pitchers'!X:X:'Pitchers'!AW:AW:'Pitchers'!BU:BU,'Trade Value'!H140,Pitchers!B:B:'Pitchers'!Y:Y:'Pitchers'!AX:AX:'Pitchers'!BV:BV)</f>
        <v>26.884088265636109</v>
      </c>
      <c r="L140" s="17" t="s">
        <v>535</v>
      </c>
      <c r="M140" s="19" t="s">
        <v>822</v>
      </c>
      <c r="N140" s="16"/>
      <c r="O140" s="17"/>
      <c r="P140" t="s">
        <v>437</v>
      </c>
      <c r="Q140" s="26">
        <v>25.827486472908941</v>
      </c>
    </row>
    <row r="141" spans="1:17" x14ac:dyDescent="0.25">
      <c r="A141" t="s">
        <v>262</v>
      </c>
      <c r="B141" s="26">
        <f>MAX(1,(MIN(65,( C141- 15) / (50 - 15)*65)))</f>
        <v>13.678300243817482</v>
      </c>
      <c r="C141" s="20">
        <f>D141*1.2</f>
        <v>22.365238592824799</v>
      </c>
      <c r="D141" s="16">
        <f>AVERAGEIF(Hitters!A:A:'Hitters'!V:V:'Hitters'!AQ:AQ:'Hitters'!BM:BM,'Trade Value'!A141,Hitters!B:B:'Hitters'!W:W:'Hitters'!AR:AR:'Hitters'!BN:BN)</f>
        <v>18.637698827354001</v>
      </c>
      <c r="E141" s="18" t="s">
        <v>528</v>
      </c>
      <c r="F141" s="19" t="s">
        <v>812</v>
      </c>
      <c r="H141" t="s">
        <v>468</v>
      </c>
      <c r="I141" s="26">
        <f>MAX(1,(MIN(65,( J141- 15) / (50 - 15)*65)))</f>
        <v>6.3073464963221078</v>
      </c>
      <c r="J141" s="20">
        <f>K141*0.6</f>
        <v>18.396263498019596</v>
      </c>
      <c r="K141" s="16">
        <f>AVERAGEIF(Pitchers!A:A:'Pitchers'!X:X:'Pitchers'!AW:AW:'Pitchers'!BU:BU,'Trade Value'!H141,Pitchers!B:B:'Pitchers'!Y:Y:'Pitchers'!AX:AX:'Pitchers'!BV:BV)</f>
        <v>30.660439163365993</v>
      </c>
      <c r="L141" s="17" t="s">
        <v>840</v>
      </c>
      <c r="M141" s="19" t="s">
        <v>841</v>
      </c>
      <c r="N141" s="16"/>
      <c r="O141" s="17"/>
      <c r="P141" t="s">
        <v>219</v>
      </c>
      <c r="Q141" s="26">
        <v>25.676995465637024</v>
      </c>
    </row>
    <row r="142" spans="1:17" x14ac:dyDescent="0.25">
      <c r="A142" t="s">
        <v>162</v>
      </c>
      <c r="B142" s="26">
        <f>MAX(1,(MIN(65,( C142- 15) / (50 - 15)*65)))</f>
        <v>13.663664038832582</v>
      </c>
      <c r="C142" s="20">
        <f>D142</f>
        <v>22.35735755937139</v>
      </c>
      <c r="D142" s="16">
        <f>AVERAGEIF(Hitters!A:A:'Hitters'!V:V:'Hitters'!AQ:AQ:'Hitters'!BM:BM,'Trade Value'!A142,Hitters!B:B:'Hitters'!W:W:'Hitters'!AR:AR:'Hitters'!BN:BN)</f>
        <v>22.35735755937139</v>
      </c>
      <c r="E142" s="18" t="s">
        <v>523</v>
      </c>
      <c r="F142" s="19" t="s">
        <v>524</v>
      </c>
      <c r="H142" t="s">
        <v>506</v>
      </c>
      <c r="I142" s="26">
        <f>MAX(1,(MIN(65,( J142- 15) / (50 - 15)*65)))</f>
        <v>6.3013388501742114</v>
      </c>
      <c r="J142" s="20">
        <f>K142*0.7</f>
        <v>18.393028611632268</v>
      </c>
      <c r="K142" s="16">
        <f>AVERAGEIF(Pitchers!A:A:'Pitchers'!X:X:'Pitchers'!AW:AW:'Pitchers'!BU:BU,'Trade Value'!H142,Pitchers!B:B:'Pitchers'!Y:Y:'Pitchers'!AX:AX:'Pitchers'!BV:BV)</f>
        <v>26.27575515947467</v>
      </c>
      <c r="L142" s="17" t="s">
        <v>525</v>
      </c>
      <c r="M142" s="19" t="s">
        <v>796</v>
      </c>
      <c r="N142" s="16"/>
      <c r="O142" s="17"/>
      <c r="P142" t="s">
        <v>514</v>
      </c>
      <c r="Q142" s="26">
        <v>25.645337301587297</v>
      </c>
    </row>
    <row r="143" spans="1:17" x14ac:dyDescent="0.25">
      <c r="A143" t="s">
        <v>59</v>
      </c>
      <c r="B143" s="26">
        <f>MAX(1,(MIN(65,( C143- 15) / (50 - 15)*65)))</f>
        <v>13.586302834338237</v>
      </c>
      <c r="C143" s="20">
        <f>D143</f>
        <v>22.315701526182128</v>
      </c>
      <c r="D143" s="16">
        <f>AVERAGEIF(Hitters!A:A:'Hitters'!V:V:'Hitters'!AQ:AQ:'Hitters'!BM:BM,'Trade Value'!A143,Hitters!B:B:'Hitters'!W:W:'Hitters'!AR:AR:'Hitters'!BN:BN)</f>
        <v>22.315701526182128</v>
      </c>
      <c r="E143" s="18" t="s">
        <v>523</v>
      </c>
      <c r="F143" s="19" t="s">
        <v>524</v>
      </c>
      <c r="H143" t="s">
        <v>348</v>
      </c>
      <c r="I143" s="26">
        <f>MAX(1,(MIN(65,( J143- 15) / (50 - 15)*65)))</f>
        <v>5.7889780889841873</v>
      </c>
      <c r="J143" s="20">
        <f>K143*0.8</f>
        <v>18.117142047914562</v>
      </c>
      <c r="K143" s="16">
        <f>AVERAGEIF(Pitchers!A:A:'Pitchers'!X:X:'Pitchers'!AW:AW:'Pitchers'!BU:BU,'Trade Value'!H143,Pitchers!B:B:'Pitchers'!Y:Y:'Pitchers'!AX:AX:'Pitchers'!BV:BV)</f>
        <v>22.646427559893201</v>
      </c>
      <c r="L143" s="17" t="s">
        <v>525</v>
      </c>
      <c r="M143" s="19" t="s">
        <v>793</v>
      </c>
      <c r="N143" s="16"/>
      <c r="O143" s="17"/>
      <c r="P143" t="s">
        <v>561</v>
      </c>
      <c r="Q143" s="26">
        <v>25.592272727272722</v>
      </c>
    </row>
    <row r="144" spans="1:17" x14ac:dyDescent="0.25">
      <c r="A144" t="s">
        <v>278</v>
      </c>
      <c r="B144" s="26">
        <f>MAX(1,(MIN(65,( C144- 15) / (50 - 15)*65)))</f>
        <v>13.512880022880026</v>
      </c>
      <c r="C144" s="20">
        <f>D144*0.8</f>
        <v>22.276166166166167</v>
      </c>
      <c r="D144" s="16">
        <f>AVERAGEIF(Hitters!A:A:'Hitters'!V:V:'Hitters'!AQ:AQ:'Hitters'!BM:BM,'Trade Value'!A144,Hitters!B:B:'Hitters'!W:W:'Hitters'!AR:AR:'Hitters'!BN:BN)</f>
        <v>27.845207707707708</v>
      </c>
      <c r="E144" s="18" t="s">
        <v>525</v>
      </c>
      <c r="F144" s="19" t="s">
        <v>806</v>
      </c>
      <c r="H144" t="s">
        <v>475</v>
      </c>
      <c r="I144" s="26">
        <f>MAX(1,(MIN(65,( J144- 15) / (50 - 15)*65)))</f>
        <v>5.5980530918945579</v>
      </c>
      <c r="J144" s="20">
        <f>K144</f>
        <v>18.014336280250916</v>
      </c>
      <c r="K144" s="16">
        <f>AVERAGEIF(Pitchers!A:A:'Pitchers'!X:X:'Pitchers'!AW:AW:'Pitchers'!BU:BU,'Trade Value'!H144,Pitchers!B:B:'Pitchers'!Y:Y:'Pitchers'!AX:AX:'Pitchers'!BV:BV)</f>
        <v>18.014336280250916</v>
      </c>
      <c r="L144" s="17" t="s">
        <v>523</v>
      </c>
      <c r="M144" s="19" t="s">
        <v>539</v>
      </c>
      <c r="N144" s="16"/>
      <c r="O144" s="17"/>
      <c r="P144" t="s">
        <v>326</v>
      </c>
      <c r="Q144" s="26">
        <v>25.454487158376526</v>
      </c>
    </row>
    <row r="145" spans="1:17" x14ac:dyDescent="0.25">
      <c r="A145" t="s">
        <v>287</v>
      </c>
      <c r="B145" s="26">
        <f>MAX(1,(MIN(65,( C145- 15) / (50 - 15)*65)))</f>
        <v>13.285721247563352</v>
      </c>
      <c r="C145" s="20">
        <f>D145</f>
        <v>22.153849902534112</v>
      </c>
      <c r="D145" s="16">
        <f>AVERAGEIF(Hitters!A:A:'Hitters'!V:V:'Hitters'!AQ:AQ:'Hitters'!BM:BM,'Trade Value'!A145,Hitters!B:B:'Hitters'!W:W:'Hitters'!AR:AR:'Hitters'!BN:BN)</f>
        <v>22.153849902534112</v>
      </c>
      <c r="E145" s="18" t="s">
        <v>523</v>
      </c>
      <c r="F145" s="19" t="s">
        <v>524</v>
      </c>
      <c r="H145" t="s">
        <v>419</v>
      </c>
      <c r="I145" s="26">
        <f>MAX(1,(MIN(65,( J145- 15) / (50 - 15)*65)))</f>
        <v>5.5433670634920587</v>
      </c>
      <c r="J145" s="20">
        <f>K145*0.7</f>
        <v>17.984889957264954</v>
      </c>
      <c r="K145" s="16">
        <f>AVERAGEIF(Pitchers!A:A:'Pitchers'!X:X:'Pitchers'!AW:AW:'Pitchers'!BU:BU,'Trade Value'!H145,Pitchers!B:B:'Pitchers'!Y:Y:'Pitchers'!AX:AX:'Pitchers'!BV:BV)</f>
        <v>25.692699938949936</v>
      </c>
      <c r="L145" s="17" t="s">
        <v>535</v>
      </c>
      <c r="M145" s="19" t="s">
        <v>830</v>
      </c>
      <c r="N145" s="16"/>
      <c r="O145" s="17"/>
      <c r="P145" t="s">
        <v>204</v>
      </c>
      <c r="Q145" s="26">
        <v>25.219508582689482</v>
      </c>
    </row>
    <row r="146" spans="1:17" x14ac:dyDescent="0.25">
      <c r="A146" t="s">
        <v>267</v>
      </c>
      <c r="B146" s="26">
        <f>MAX(1,(MIN(65,( C146- 15) / (50 - 15)*65)))</f>
        <v>13.153553705432785</v>
      </c>
      <c r="C146" s="20">
        <f>D146</f>
        <v>22.082682764463808</v>
      </c>
      <c r="D146" s="16">
        <f>AVERAGEIF(Hitters!A:A:'Hitters'!V:V:'Hitters'!AQ:AQ:'Hitters'!BM:BM,'Trade Value'!A146,Hitters!B:B:'Hitters'!W:W:'Hitters'!AR:AR:'Hitters'!BN:BN)</f>
        <v>22.082682764463808</v>
      </c>
      <c r="E146" s="18" t="s">
        <v>523</v>
      </c>
      <c r="F146" s="19" t="s">
        <v>524</v>
      </c>
      <c r="H146" t="s">
        <v>505</v>
      </c>
      <c r="I146" s="26">
        <f>MAX(1,(MIN(65,( J146- 15) / (50 - 15)*65)))</f>
        <v>5.3390979965156768</v>
      </c>
      <c r="J146" s="20">
        <f>K146*0.7</f>
        <v>17.874898921200749</v>
      </c>
      <c r="K146" s="16">
        <f>AVERAGEIF(Pitchers!A:A:'Pitchers'!X:X:'Pitchers'!AW:AW:'Pitchers'!BU:BU,'Trade Value'!H146,Pitchers!B:B:'Pitchers'!Y:Y:'Pitchers'!AX:AX:'Pitchers'!BV:BV)</f>
        <v>25.535569887429645</v>
      </c>
      <c r="L146" s="17" t="s">
        <v>535</v>
      </c>
      <c r="M146" s="19" t="s">
        <v>793</v>
      </c>
      <c r="N146" s="16"/>
      <c r="O146" s="17"/>
      <c r="P146" t="s">
        <v>352</v>
      </c>
      <c r="Q146" s="26">
        <v>25.213582619531554</v>
      </c>
    </row>
    <row r="147" spans="1:17" x14ac:dyDescent="0.25">
      <c r="A147" t="s">
        <v>655</v>
      </c>
      <c r="B147" s="26">
        <f>MAX(1,(MIN(65,( C147- 15) / (50 - 15)*65)))</f>
        <v>13.098971193415634</v>
      </c>
      <c r="C147" s="20">
        <f>D147*1.2</f>
        <v>22.053292181069956</v>
      </c>
      <c r="D147" s="16">
        <f>AVERAGEIF(Hitters!A:A:'Hitters'!V:V:'Hitters'!AQ:AQ:'Hitters'!BM:BM,'Trade Value'!A147,Hitters!B:B:'Hitters'!W:W:'Hitters'!AR:AR:'Hitters'!BN:BN)</f>
        <v>18.377743484224965</v>
      </c>
      <c r="E147" s="18" t="s">
        <v>528</v>
      </c>
      <c r="F147" s="19" t="s">
        <v>547</v>
      </c>
      <c r="H147" t="s">
        <v>464</v>
      </c>
      <c r="I147" s="26">
        <f>MAX(1,(MIN(65,( J147- 15) / (50 - 15)*65)))</f>
        <v>5.0797534843205652</v>
      </c>
      <c r="J147" s="20">
        <f>K147*0.9</f>
        <v>17.735251876172612</v>
      </c>
      <c r="K147" s="16">
        <f>AVERAGEIF(Pitchers!A:A:'Pitchers'!X:X:'Pitchers'!AW:AW:'Pitchers'!BU:BU,'Trade Value'!H147,Pitchers!B:B:'Pitchers'!Y:Y:'Pitchers'!AX:AX:'Pitchers'!BV:BV)</f>
        <v>19.705835417969567</v>
      </c>
      <c r="L147" s="17" t="s">
        <v>824</v>
      </c>
      <c r="M147" s="19" t="s">
        <v>539</v>
      </c>
      <c r="N147" s="16"/>
      <c r="O147" s="17"/>
      <c r="P147" t="s">
        <v>362</v>
      </c>
      <c r="Q147" s="26">
        <v>25.18624967233675</v>
      </c>
    </row>
    <row r="148" spans="1:17" x14ac:dyDescent="0.25">
      <c r="A148" t="s">
        <v>244</v>
      </c>
      <c r="B148" s="26">
        <f>MAX(1,(MIN(65,( C148- 15) / (50 - 15)*65)))</f>
        <v>12.932243130226995</v>
      </c>
      <c r="C148" s="20">
        <f>D148</f>
        <v>21.96351553166069</v>
      </c>
      <c r="D148" s="16">
        <f>AVERAGEIF(Hitters!A:A:'Hitters'!V:V:'Hitters'!AQ:AQ:'Hitters'!BM:BM,'Trade Value'!A148,Hitters!B:B:'Hitters'!W:W:'Hitters'!AR:AR:'Hitters'!BN:BN)</f>
        <v>21.96351553166069</v>
      </c>
      <c r="E148" s="18" t="s">
        <v>523</v>
      </c>
      <c r="F148" s="19" t="s">
        <v>524</v>
      </c>
      <c r="H148" t="s">
        <v>318</v>
      </c>
      <c r="I148" s="26">
        <f>MAX(1,(MIN(65,( J148- 15) / (50 - 15)*65)))</f>
        <v>4.9670788912139363</v>
      </c>
      <c r="J148" s="20">
        <f>K148*0.7</f>
        <v>17.674580941422889</v>
      </c>
      <c r="K148" s="16">
        <f>AVERAGEIF(Pitchers!A:A:'Pitchers'!X:X:'Pitchers'!AW:AW:'Pitchers'!BU:BU,'Trade Value'!H148,Pitchers!B:B:'Pitchers'!Y:Y:'Pitchers'!AX:AX:'Pitchers'!BV:BV)</f>
        <v>25.249401344889844</v>
      </c>
      <c r="L148" s="17" t="s">
        <v>535</v>
      </c>
      <c r="M148" s="19" t="s">
        <v>830</v>
      </c>
      <c r="N148" s="16"/>
      <c r="O148" s="17"/>
      <c r="P148" t="s">
        <v>368</v>
      </c>
      <c r="Q148" s="26">
        <v>25.110187877598587</v>
      </c>
    </row>
    <row r="149" spans="1:17" x14ac:dyDescent="0.25">
      <c r="A149" t="s">
        <v>43</v>
      </c>
      <c r="B149" s="26">
        <f>MAX(1,(MIN(65,( C149- 15) / (50 - 15)*65)))</f>
        <v>12.619954834915681</v>
      </c>
      <c r="C149" s="20">
        <f>D149*0.7</f>
        <v>21.795360295723828</v>
      </c>
      <c r="D149" s="16">
        <f>AVERAGEIF(Hitters!A:A:'Hitters'!V:V:'Hitters'!AQ:AQ:'Hitters'!BM:BM,'Trade Value'!A149,Hitters!B:B:'Hitters'!W:W:'Hitters'!AR:AR:'Hitters'!BN:BN)</f>
        <v>31.136228993891184</v>
      </c>
      <c r="E149" s="18" t="s">
        <v>535</v>
      </c>
      <c r="F149" s="19" t="s">
        <v>799</v>
      </c>
      <c r="H149" t="s">
        <v>358</v>
      </c>
      <c r="I149" s="26">
        <f>MAX(1,(MIN(65,( J149- 15) / (50 - 15)*65)))</f>
        <v>4.841528125861899</v>
      </c>
      <c r="J149" s="20">
        <f>K149*0.7</f>
        <v>17.606976683156407</v>
      </c>
      <c r="K149" s="16">
        <f>AVERAGEIF(Pitchers!A:A:'Pitchers'!X:X:'Pitchers'!AW:AW:'Pitchers'!BU:BU,'Trade Value'!H149,Pitchers!B:B:'Pitchers'!Y:Y:'Pitchers'!AX:AX:'Pitchers'!BV:BV)</f>
        <v>25.152823833080586</v>
      </c>
      <c r="L149" s="17" t="s">
        <v>535</v>
      </c>
      <c r="M149" s="19" t="s">
        <v>830</v>
      </c>
      <c r="N149" s="16"/>
      <c r="O149" s="17"/>
      <c r="P149" t="s">
        <v>321</v>
      </c>
      <c r="Q149" s="26">
        <v>25</v>
      </c>
    </row>
    <row r="150" spans="1:17" x14ac:dyDescent="0.25">
      <c r="A150" t="s">
        <v>215</v>
      </c>
      <c r="B150" s="26">
        <f>MAX(1,(MIN(65,( C150- 15) / (50 - 15)*65)))</f>
        <v>12.496661793372322</v>
      </c>
      <c r="C150" s="20">
        <f>D150</f>
        <v>21.728971734892788</v>
      </c>
      <c r="D150" s="16">
        <f>AVERAGEIF(Hitters!A:A:'Hitters'!V:V:'Hitters'!AQ:AQ:'Hitters'!BM:BM,'Trade Value'!A150,Hitters!B:B:'Hitters'!W:W:'Hitters'!AR:AR:'Hitters'!BN:BN)</f>
        <v>21.728971734892788</v>
      </c>
      <c r="E150" s="18" t="s">
        <v>523</v>
      </c>
      <c r="F150" s="19" t="s">
        <v>524</v>
      </c>
      <c r="H150" t="s">
        <v>431</v>
      </c>
      <c r="I150" s="26">
        <f>MAX(1,(MIN(65,( J150- 15) / (50 - 15)*65)))</f>
        <v>4.8067919086333717</v>
      </c>
      <c r="J150" s="20">
        <f>K150*0.8</f>
        <v>17.5882725661872</v>
      </c>
      <c r="K150" s="16">
        <f>AVERAGEIF(Pitchers!A:A:'Pitchers'!X:X:'Pitchers'!AW:AW:'Pitchers'!BU:BU,'Trade Value'!H150,Pitchers!B:B:'Pitchers'!Y:Y:'Pitchers'!AX:AX:'Pitchers'!BV:BV)</f>
        <v>21.985340707734</v>
      </c>
      <c r="L150" s="17" t="s">
        <v>525</v>
      </c>
      <c r="M150" s="19" t="s">
        <v>793</v>
      </c>
      <c r="N150" s="16"/>
      <c r="O150" s="17"/>
      <c r="P150" t="s">
        <v>476</v>
      </c>
      <c r="Q150" s="26">
        <v>25</v>
      </c>
    </row>
    <row r="151" spans="1:17" x14ac:dyDescent="0.25">
      <c r="A151" t="s">
        <v>141</v>
      </c>
      <c r="B151" s="26">
        <f>MAX(1,(MIN(65,( C151- 15) / (50 - 15)*65)))</f>
        <v>12.447976931547192</v>
      </c>
      <c r="C151" s="20">
        <f>D151</f>
        <v>21.702756809294641</v>
      </c>
      <c r="D151" s="16">
        <f>AVERAGEIF(Hitters!A:A:'Hitters'!V:V:'Hitters'!AQ:AQ:'Hitters'!BM:BM,'Trade Value'!A151,Hitters!B:B:'Hitters'!W:W:'Hitters'!AR:AR:'Hitters'!BN:BN)</f>
        <v>21.702756809294641</v>
      </c>
      <c r="E151" s="18" t="s">
        <v>523</v>
      </c>
      <c r="F151" s="19" t="s">
        <v>524</v>
      </c>
      <c r="H151" t="s">
        <v>496</v>
      </c>
      <c r="I151" s="26">
        <f>MAX(1,(MIN(65,( J151- 15) / (50 - 15)*65)))</f>
        <v>4.6258665267659165</v>
      </c>
      <c r="J151" s="20">
        <f>K151</f>
        <v>17.490851206720109</v>
      </c>
      <c r="K151" s="16">
        <f>AVERAGEIF(Pitchers!A:A:'Pitchers'!X:X:'Pitchers'!AW:AW:'Pitchers'!BU:BU,'Trade Value'!H151,Pitchers!B:B:'Pitchers'!Y:Y:'Pitchers'!AX:AX:'Pitchers'!BV:BV)</f>
        <v>17.490851206720109</v>
      </c>
      <c r="L151" s="17" t="s">
        <v>523</v>
      </c>
      <c r="M151" s="19" t="s">
        <v>539</v>
      </c>
      <c r="N151" s="16"/>
      <c r="O151" s="17"/>
      <c r="P151" t="s">
        <v>372</v>
      </c>
      <c r="Q151" s="26">
        <v>24.878731960894243</v>
      </c>
    </row>
    <row r="152" spans="1:17" x14ac:dyDescent="0.25">
      <c r="A152" t="s">
        <v>221</v>
      </c>
      <c r="B152" s="26">
        <f>MAX(1,(MIN(65,( C152- 15) / (50 - 15)*65)))</f>
        <v>12.041888699924408</v>
      </c>
      <c r="C152" s="20">
        <f>D152</f>
        <v>21.484093915343912</v>
      </c>
      <c r="D152" s="16">
        <f>AVERAGEIF(Hitters!A:A:'Hitters'!V:V:'Hitters'!AQ:AQ:'Hitters'!BM:BM,'Trade Value'!A152,Hitters!B:B:'Hitters'!W:W:'Hitters'!AR:AR:'Hitters'!BN:BN)</f>
        <v>21.484093915343912</v>
      </c>
      <c r="E152" s="18" t="s">
        <v>523</v>
      </c>
      <c r="F152" s="19" t="s">
        <v>524</v>
      </c>
      <c r="H152" t="s">
        <v>356</v>
      </c>
      <c r="I152" s="26">
        <f>MAX(1,(MIN(65,( J152- 15) / (50 - 15)*65)))</f>
        <v>3.9573662611444957</v>
      </c>
      <c r="J152" s="20">
        <f>K152*0.7</f>
        <v>17.130889525231652</v>
      </c>
      <c r="K152" s="16">
        <f>AVERAGEIF(Pitchers!A:A:'Pitchers'!X:X:'Pitchers'!AW:AW:'Pitchers'!BU:BU,'Trade Value'!H152,Pitchers!B:B:'Pitchers'!Y:Y:'Pitchers'!AX:AX:'Pitchers'!BV:BV)</f>
        <v>24.472699321759503</v>
      </c>
      <c r="L152" s="17" t="s">
        <v>523</v>
      </c>
      <c r="M152" s="19" t="s">
        <v>830</v>
      </c>
      <c r="N152" s="16"/>
      <c r="O152" s="17"/>
      <c r="P152" t="s">
        <v>434</v>
      </c>
      <c r="Q152" s="26">
        <v>24.753609152949171</v>
      </c>
    </row>
    <row r="153" spans="1:17" x14ac:dyDescent="0.25">
      <c r="A153" t="s">
        <v>202</v>
      </c>
      <c r="B153" s="26">
        <f>MAX(1,(MIN(65,( C153- 15) / (50 - 15)*65)))</f>
        <v>12.02691871588218</v>
      </c>
      <c r="C153" s="20">
        <f>D153</f>
        <v>21.476033154705789</v>
      </c>
      <c r="D153" s="16">
        <f>AVERAGEIF(Hitters!A:A:'Hitters'!V:V:'Hitters'!AQ:AQ:'Hitters'!BM:BM,'Trade Value'!A153,Hitters!B:B:'Hitters'!W:W:'Hitters'!AR:AR:'Hitters'!BN:BN)</f>
        <v>21.476033154705789</v>
      </c>
      <c r="E153" s="18" t="s">
        <v>523</v>
      </c>
      <c r="F153" s="19" t="s">
        <v>524</v>
      </c>
      <c r="H153" t="s">
        <v>481</v>
      </c>
      <c r="I153" s="26">
        <f>MAX(1,(MIN(65,( J153- 15) / (50 - 15)*65)))</f>
        <v>3.8988660930782206</v>
      </c>
      <c r="J153" s="20">
        <f>K153</f>
        <v>17.099389434734427</v>
      </c>
      <c r="K153" s="16">
        <f>AVERAGEIF(Pitchers!A:A:'Pitchers'!X:X:'Pitchers'!AW:AW:'Pitchers'!BU:BU,'Trade Value'!H153,Pitchers!B:B:'Pitchers'!Y:Y:'Pitchers'!AX:AX:'Pitchers'!BV:BV)</f>
        <v>17.099389434734427</v>
      </c>
      <c r="L153" s="17" t="s">
        <v>523</v>
      </c>
      <c r="M153" s="19" t="s">
        <v>539</v>
      </c>
      <c r="N153" s="16"/>
      <c r="O153" s="17"/>
      <c r="P153" t="s">
        <v>217</v>
      </c>
      <c r="Q153" s="26">
        <v>24.750745306334736</v>
      </c>
    </row>
    <row r="154" spans="1:17" x14ac:dyDescent="0.25">
      <c r="A154" t="s">
        <v>26</v>
      </c>
      <c r="B154" s="26">
        <f>MAX(1,(MIN(65,( C154- 15) / (50 - 15)*65)))</f>
        <v>11.609698313159571</v>
      </c>
      <c r="C154" s="20">
        <f>D154*0.8</f>
        <v>21.251376014778231</v>
      </c>
      <c r="D154" s="16">
        <f>AVERAGEIF(Hitters!A:A:'Hitters'!V:V:'Hitters'!AQ:AQ:'Hitters'!BM:BM,'Trade Value'!A154,Hitters!B:B:'Hitters'!W:W:'Hitters'!AR:AR:'Hitters'!BN:BN)</f>
        <v>26.564220018472785</v>
      </c>
      <c r="E154" s="18" t="s">
        <v>525</v>
      </c>
      <c r="F154" s="19" t="s">
        <v>804</v>
      </c>
      <c r="H154" t="s">
        <v>435</v>
      </c>
      <c r="I154" s="26">
        <f>MAX(1,(MIN(65,( J154- 15) / (50 - 15)*65)))</f>
        <v>3.75325201898373</v>
      </c>
      <c r="J154" s="20">
        <f>K154</f>
        <v>17.020981856375855</v>
      </c>
      <c r="K154" s="16">
        <f>AVERAGEIF(Pitchers!A:A:'Pitchers'!X:X:'Pitchers'!AW:AW:'Pitchers'!BU:BU,'Trade Value'!H154,Pitchers!B:B:'Pitchers'!Y:Y:'Pitchers'!AX:AX:'Pitchers'!BV:BV)</f>
        <v>17.020981856375855</v>
      </c>
      <c r="L154" s="17" t="s">
        <v>523</v>
      </c>
      <c r="M154" s="19" t="s">
        <v>539</v>
      </c>
      <c r="N154" s="16"/>
      <c r="O154" s="17"/>
      <c r="P154" t="s">
        <v>376</v>
      </c>
      <c r="Q154" s="26">
        <v>24.622954162340598</v>
      </c>
    </row>
    <row r="155" spans="1:17" x14ac:dyDescent="0.25">
      <c r="A155" t="s">
        <v>270</v>
      </c>
      <c r="B155" s="26">
        <f>MAX(1,(MIN(65,( C155- 15) / (50 - 15)*65)))</f>
        <v>11.477836343617497</v>
      </c>
      <c r="C155" s="20">
        <f>D155</f>
        <v>21.180373415794037</v>
      </c>
      <c r="D155" s="16">
        <f>AVERAGEIF(Hitters!A:A:'Hitters'!V:V:'Hitters'!AQ:AQ:'Hitters'!BM:BM,'Trade Value'!A155,Hitters!B:B:'Hitters'!W:W:'Hitters'!AR:AR:'Hitters'!BN:BN)</f>
        <v>21.180373415794037</v>
      </c>
      <c r="E155" s="18" t="s">
        <v>523</v>
      </c>
      <c r="F155" s="19" t="s">
        <v>524</v>
      </c>
      <c r="H155" t="s">
        <v>305</v>
      </c>
      <c r="I155" s="26">
        <f>MAX(1,(MIN(65,( J155- 15) / (50 - 15)*65)))</f>
        <v>3.6232883525571697</v>
      </c>
      <c r="J155" s="20">
        <f>K155*0.5</f>
        <v>16.951001420607707</v>
      </c>
      <c r="K155" s="16">
        <f>AVERAGEIF(Pitchers!A:A:'Pitchers'!X:X:'Pitchers'!AW:AW:'Pitchers'!BU:BU,'Trade Value'!H155,Pitchers!B:B:'Pitchers'!Y:Y:'Pitchers'!AX:AX:'Pitchers'!BV:BV)</f>
        <v>33.902002841215413</v>
      </c>
      <c r="L155" s="17" t="s">
        <v>523</v>
      </c>
      <c r="M155" s="19" t="s">
        <v>832</v>
      </c>
      <c r="N155" s="16"/>
      <c r="O155" s="17"/>
      <c r="P155" t="s">
        <v>47</v>
      </c>
      <c r="Q155" s="26">
        <v>24.551332837080487</v>
      </c>
    </row>
    <row r="156" spans="1:17" x14ac:dyDescent="0.25">
      <c r="A156" t="s">
        <v>414</v>
      </c>
      <c r="B156" s="26">
        <f>MAX(1,(MIN(65,( C156- 15) / (50 - 15)*65)))</f>
        <v>11.200340136054431</v>
      </c>
      <c r="C156" s="20">
        <f>D156</f>
        <v>21.030952380952385</v>
      </c>
      <c r="D156" s="16">
        <f>AVERAGEIF(Hitters!A:A:'Hitters'!V:V:'Hitters'!AQ:AQ:'Hitters'!BM:BM,'Trade Value'!A156,Hitters!B:B:'Hitters'!W:W:'Hitters'!AR:AR:'Hitters'!BN:BN)</f>
        <v>21.030952380952385</v>
      </c>
      <c r="E156" s="18" t="s">
        <v>523</v>
      </c>
      <c r="F156" s="19" t="s">
        <v>524</v>
      </c>
      <c r="H156" t="s">
        <v>682</v>
      </c>
      <c r="I156" s="26">
        <f>MAX(1,(MIN(65,( J156- 15) / (50 - 15)*65)))</f>
        <v>3.4647823912762949</v>
      </c>
      <c r="J156" s="20">
        <f>K156*0.7</f>
        <v>16.865652056841082</v>
      </c>
      <c r="K156" s="16">
        <f>AVERAGEIF(Pitchers!A:A:'Pitchers'!X:X:'Pitchers'!AW:AW:'Pitchers'!BU:BU,'Trade Value'!H156,Pitchers!B:B:'Pitchers'!Y:Y:'Pitchers'!AX:AX:'Pitchers'!BV:BV)</f>
        <v>24.093788652630117</v>
      </c>
      <c r="L156" s="17" t="s">
        <v>523</v>
      </c>
      <c r="M156" s="19" t="s">
        <v>830</v>
      </c>
      <c r="N156" s="16"/>
      <c r="O156" s="17"/>
      <c r="P156" t="s">
        <v>486</v>
      </c>
      <c r="Q156" s="26">
        <v>24.539065407772309</v>
      </c>
    </row>
    <row r="157" spans="1:17" x14ac:dyDescent="0.25">
      <c r="A157" t="s">
        <v>592</v>
      </c>
      <c r="B157" s="26">
        <f>MAX(1,(MIN(65,( C157- 15) / (50 - 15)*65)))</f>
        <v>10.939701436130008</v>
      </c>
      <c r="C157" s="20">
        <f>D157</f>
        <v>20.890608465608466</v>
      </c>
      <c r="D157" s="16">
        <f>AVERAGEIF(Hitters!A:A:'Hitters'!V:V:'Hitters'!AQ:AQ:'Hitters'!BM:BM,'Trade Value'!A157,Hitters!B:B:'Hitters'!W:W:'Hitters'!AR:AR:'Hitters'!BN:BN)</f>
        <v>20.890608465608466</v>
      </c>
      <c r="E157" s="18" t="s">
        <v>523</v>
      </c>
      <c r="F157" s="19" t="s">
        <v>524</v>
      </c>
      <c r="H157" t="s">
        <v>710</v>
      </c>
      <c r="I157" s="26">
        <f>MAX(1,(MIN(65,( J157- 15) / (50 - 15)*65)))</f>
        <v>2.859613293210852</v>
      </c>
      <c r="J157" s="20">
        <f>K157</f>
        <v>16.539791773267382</v>
      </c>
      <c r="K157" s="16">
        <f>AVERAGEIF(Pitchers!A:A:'Pitchers'!X:X:'Pitchers'!AW:AW:'Pitchers'!BU:BU,'Trade Value'!H157,Pitchers!B:B:'Pitchers'!Y:Y:'Pitchers'!AX:AX:'Pitchers'!BV:BV)</f>
        <v>16.539791773267382</v>
      </c>
      <c r="L157" s="17" t="s">
        <v>523</v>
      </c>
      <c r="M157" s="19" t="s">
        <v>539</v>
      </c>
      <c r="N157" s="16"/>
      <c r="O157" s="17"/>
      <c r="P157" t="s">
        <v>454</v>
      </c>
      <c r="Q157" s="26">
        <v>24.460087815301222</v>
      </c>
    </row>
    <row r="158" spans="1:17" x14ac:dyDescent="0.25">
      <c r="A158" t="s">
        <v>111</v>
      </c>
      <c r="B158" s="26">
        <f>MAX(1,(MIN(65,( C158- 15) / (50 - 15)*65)))</f>
        <v>10.784485361746366</v>
      </c>
      <c r="C158" s="20">
        <f>D158</f>
        <v>20.807030579401889</v>
      </c>
      <c r="D158" s="16">
        <f>AVERAGEIF(Hitters!A:A:'Hitters'!V:V:'Hitters'!AQ:AQ:'Hitters'!BM:BM,'Trade Value'!A158,Hitters!B:B:'Hitters'!W:W:'Hitters'!AR:AR:'Hitters'!BN:BN)</f>
        <v>20.807030579401889</v>
      </c>
      <c r="E158" s="18" t="s">
        <v>523</v>
      </c>
      <c r="F158" s="19" t="s">
        <v>524</v>
      </c>
      <c r="H158" t="s">
        <v>768</v>
      </c>
      <c r="I158" s="26">
        <f>MAX(1,(MIN(65,( J158- 15) / (50 - 15)*65)))</f>
        <v>2.5601312842210042</v>
      </c>
      <c r="J158" s="20">
        <f>K158</f>
        <v>16.378532229965156</v>
      </c>
      <c r="K158" s="16">
        <f>AVERAGEIF(Pitchers!A:A:'Pitchers'!X:X:'Pitchers'!AW:AW:'Pitchers'!BU:BU,'Trade Value'!H158,Pitchers!B:B:'Pitchers'!Y:Y:'Pitchers'!AX:AX:'Pitchers'!BV:BV)</f>
        <v>16.378532229965156</v>
      </c>
      <c r="L158" s="17" t="s">
        <v>523</v>
      </c>
      <c r="M158" s="19" t="s">
        <v>539</v>
      </c>
      <c r="N158" s="16"/>
      <c r="O158" s="17"/>
      <c r="P158" t="s">
        <v>307</v>
      </c>
      <c r="Q158" s="26">
        <v>24.459311391979519</v>
      </c>
    </row>
    <row r="159" spans="1:17" x14ac:dyDescent="0.25">
      <c r="A159" t="s">
        <v>58</v>
      </c>
      <c r="B159" s="26">
        <f>MAX(1,(MIN(65,( C159- 15) / (50 - 15)*65)))</f>
        <v>10.597042761224049</v>
      </c>
      <c r="C159" s="20">
        <f>D159</f>
        <v>20.706099948351412</v>
      </c>
      <c r="D159" s="16">
        <f>AVERAGEIF(Hitters!A:A:'Hitters'!V:V:'Hitters'!AQ:AQ:'Hitters'!BM:BM,'Trade Value'!A159,Hitters!B:B:'Hitters'!W:W:'Hitters'!AR:AR:'Hitters'!BN:BN)</f>
        <v>20.706099948351412</v>
      </c>
      <c r="E159" s="18" t="s">
        <v>523</v>
      </c>
      <c r="F159" s="19" t="s">
        <v>524</v>
      </c>
      <c r="H159" t="s">
        <v>478</v>
      </c>
      <c r="I159" s="26">
        <f>MAX(1,(MIN(65,( J159- 15) / (50 - 15)*65)))</f>
        <v>2.144611810953283</v>
      </c>
      <c r="J159" s="20">
        <f>K159</f>
        <v>16.154790975128691</v>
      </c>
      <c r="K159" s="16">
        <f>AVERAGEIF(Pitchers!A:A:'Pitchers'!X:X:'Pitchers'!AW:AW:'Pitchers'!BU:BU,'Trade Value'!H159,Pitchers!B:B:'Pitchers'!Y:Y:'Pitchers'!AX:AX:'Pitchers'!BV:BV)</f>
        <v>16.154790975128691</v>
      </c>
      <c r="L159" s="17" t="s">
        <v>523</v>
      </c>
      <c r="M159" s="19" t="s">
        <v>539</v>
      </c>
      <c r="N159" s="16"/>
      <c r="O159" s="17"/>
      <c r="P159" t="s">
        <v>93</v>
      </c>
      <c r="Q159" s="26">
        <v>24.34486620249011</v>
      </c>
    </row>
    <row r="160" spans="1:17" x14ac:dyDescent="0.25">
      <c r="A160" t="s">
        <v>134</v>
      </c>
      <c r="B160" s="26">
        <f>MAX(1,(MIN(65,( C160- 15) / (50 - 15)*65)))</f>
        <v>10.46278971328652</v>
      </c>
      <c r="C160" s="20">
        <f>D160</f>
        <v>20.633809845615819</v>
      </c>
      <c r="D160" s="16">
        <f>AVERAGEIF(Hitters!A:A:'Hitters'!V:V:'Hitters'!AQ:AQ:'Hitters'!BM:BM,'Trade Value'!A160,Hitters!B:B:'Hitters'!W:W:'Hitters'!AR:AR:'Hitters'!BN:BN)</f>
        <v>20.633809845615819</v>
      </c>
      <c r="E160" s="18" t="s">
        <v>523</v>
      </c>
      <c r="F160" s="19" t="s">
        <v>524</v>
      </c>
      <c r="H160" t="s">
        <v>488</v>
      </c>
      <c r="I160" s="26">
        <f>MAX(1,(MIN(65,( J160- 15) / (50 - 15)*65)))</f>
        <v>1.9923484848484805</v>
      </c>
      <c r="J160" s="20">
        <f>K160</f>
        <v>16.072803030303028</v>
      </c>
      <c r="K160" s="16">
        <f>AVERAGEIF(Pitchers!A:A:'Pitchers'!X:X:'Pitchers'!AW:AW:'Pitchers'!BU:BU,'Trade Value'!H160,Pitchers!B:B:'Pitchers'!Y:Y:'Pitchers'!AX:AX:'Pitchers'!BV:BV)</f>
        <v>16.072803030303028</v>
      </c>
      <c r="L160" s="17" t="s">
        <v>523</v>
      </c>
      <c r="M160" s="19" t="s">
        <v>539</v>
      </c>
      <c r="N160" s="16"/>
      <c r="O160" s="17"/>
      <c r="P160" t="s">
        <v>385</v>
      </c>
      <c r="Q160" s="26">
        <v>24.010836417468543</v>
      </c>
    </row>
    <row r="161" spans="1:17" x14ac:dyDescent="0.25">
      <c r="A161" t="s">
        <v>234</v>
      </c>
      <c r="B161" s="26">
        <f>MAX(1,(MIN(65,( C161- 15) / (50 - 15)*65)))</f>
        <v>10.350653519073896</v>
      </c>
      <c r="C161" s="20">
        <f>D161</f>
        <v>20.573428817962867</v>
      </c>
      <c r="D161" s="16">
        <f>AVERAGEIF(Hitters!A:A:'Hitters'!V:V:'Hitters'!AQ:AQ:'Hitters'!BM:BM,'Trade Value'!A161,Hitters!B:B:'Hitters'!W:W:'Hitters'!AR:AR:'Hitters'!BN:BN)</f>
        <v>20.573428817962867</v>
      </c>
      <c r="E161" s="18" t="s">
        <v>523</v>
      </c>
      <c r="F161" s="19" t="s">
        <v>524</v>
      </c>
      <c r="H161" t="s">
        <v>325</v>
      </c>
      <c r="I161" s="26">
        <f>MAX(1,(MIN(65,( J161- 15) / (50 - 15)*65)))</f>
        <v>1.9655470008617157</v>
      </c>
      <c r="J161" s="20">
        <f>K161*0.5</f>
        <v>16.058371462002462</v>
      </c>
      <c r="K161" s="16">
        <f>AVERAGEIF(Pitchers!A:A:'Pitchers'!X:X:'Pitchers'!AW:AW:'Pitchers'!BU:BU,'Trade Value'!H161,Pitchers!B:B:'Pitchers'!Y:Y:'Pitchers'!AX:AX:'Pitchers'!BV:BV)</f>
        <v>32.116742924004924</v>
      </c>
      <c r="L161" s="17" t="s">
        <v>531</v>
      </c>
      <c r="M161" s="19" t="s">
        <v>832</v>
      </c>
      <c r="N161" s="16"/>
      <c r="O161" s="17"/>
      <c r="P161" t="s">
        <v>276</v>
      </c>
      <c r="Q161" s="26">
        <v>23.657488818572698</v>
      </c>
    </row>
    <row r="162" spans="1:17" x14ac:dyDescent="0.25">
      <c r="A162" t="s">
        <v>552</v>
      </c>
      <c r="B162" s="26">
        <f>MAX(1,(MIN(65,( C162- 15) / (50 - 15)*65)))</f>
        <v>10.207380612472193</v>
      </c>
      <c r="C162" s="20">
        <f>D162</f>
        <v>20.496281868254258</v>
      </c>
      <c r="D162" s="16">
        <f>AVERAGEIF(Hitters!A:A:'Hitters'!V:V:'Hitters'!AQ:AQ:'Hitters'!BM:BM,'Trade Value'!A162,Hitters!B:B:'Hitters'!W:W:'Hitters'!AR:AR:'Hitters'!BN:BN)</f>
        <v>20.496281868254258</v>
      </c>
      <c r="E162" s="18" t="s">
        <v>523</v>
      </c>
      <c r="F162" s="19" t="s">
        <v>524</v>
      </c>
      <c r="H162" t="s">
        <v>818</v>
      </c>
      <c r="I162" s="26">
        <f>MAX(1,(MIN(65,( J162- 15) / (50 - 15)*65)))</f>
        <v>1.6293270905923363</v>
      </c>
      <c r="J162" s="20">
        <f>K162</f>
        <v>15.877329971857412</v>
      </c>
      <c r="K162" s="16">
        <f>AVERAGEIF(Pitchers!A:A:'Pitchers'!X:X:'Pitchers'!AW:AW:'Pitchers'!BU:BU,'Trade Value'!H162,Pitchers!B:B:'Pitchers'!Y:Y:'Pitchers'!AX:AX:'Pitchers'!BV:BV)</f>
        <v>15.877329971857412</v>
      </c>
      <c r="L162" s="17" t="s">
        <v>523</v>
      </c>
      <c r="M162" s="19" t="s">
        <v>539</v>
      </c>
      <c r="N162" s="16"/>
      <c r="O162" s="17"/>
      <c r="P162" t="s">
        <v>684</v>
      </c>
      <c r="Q162" s="26">
        <v>23.6094266598916</v>
      </c>
    </row>
    <row r="163" spans="1:17" x14ac:dyDescent="0.25">
      <c r="A163" t="s">
        <v>50</v>
      </c>
      <c r="B163" s="26">
        <f>MAX(1,(MIN(65,( C163- 15) / (50 - 15)*65)))</f>
        <v>9.8703750577260898</v>
      </c>
      <c r="C163" s="20">
        <f>D163*0.8</f>
        <v>20.314817338775587</v>
      </c>
      <c r="D163" s="16">
        <f>AVERAGEIF(Hitters!A:A:'Hitters'!V:V:'Hitters'!AQ:AQ:'Hitters'!BM:BM,'Trade Value'!A163,Hitters!B:B:'Hitters'!W:W:'Hitters'!AR:AR:'Hitters'!BN:BN)</f>
        <v>25.393521673469483</v>
      </c>
      <c r="E163" s="18" t="s">
        <v>525</v>
      </c>
      <c r="F163" s="19" t="s">
        <v>790</v>
      </c>
      <c r="H163" t="s">
        <v>351</v>
      </c>
      <c r="I163" s="26">
        <f>MAX(1,(MIN(65,( J163- 15) / (50 - 15)*65)))</f>
        <v>1.6231720598356727</v>
      </c>
      <c r="J163" s="20">
        <f>K163*0.6</f>
        <v>15.874015724526901</v>
      </c>
      <c r="K163" s="16">
        <f>AVERAGEIF(Pitchers!A:A:'Pitchers'!X:X:'Pitchers'!AW:AW:'Pitchers'!BU:BU,'Trade Value'!H163,Pitchers!B:B:'Pitchers'!Y:Y:'Pitchers'!AX:AX:'Pitchers'!BV:BV)</f>
        <v>26.456692874211502</v>
      </c>
      <c r="L163" s="17" t="s">
        <v>535</v>
      </c>
      <c r="M163" s="19" t="s">
        <v>831</v>
      </c>
      <c r="N163" s="16"/>
      <c r="O163" s="17"/>
      <c r="P163" t="s">
        <v>448</v>
      </c>
      <c r="Q163" s="26">
        <v>23.576087933247749</v>
      </c>
    </row>
    <row r="164" spans="1:17" x14ac:dyDescent="0.25">
      <c r="A164" t="s">
        <v>609</v>
      </c>
      <c r="B164" s="26">
        <f>MAX(1,(MIN(65,( C164- 15) / (50 - 15)*65)))</f>
        <v>9.868336902662298</v>
      </c>
      <c r="C164" s="20">
        <f>D164</f>
        <v>20.313719870664315</v>
      </c>
      <c r="D164" s="16">
        <f>AVERAGEIF(Hitters!A:A:'Hitters'!V:V:'Hitters'!AQ:AQ:'Hitters'!BM:BM,'Trade Value'!A164,Hitters!B:B:'Hitters'!W:W:'Hitters'!AR:AR:'Hitters'!BN:BN)</f>
        <v>20.313719870664315</v>
      </c>
      <c r="E164" s="18" t="s">
        <v>523</v>
      </c>
      <c r="F164" s="19" t="s">
        <v>524</v>
      </c>
      <c r="H164" t="s">
        <v>444</v>
      </c>
      <c r="I164" s="26">
        <f>MAX(1,(MIN(65,( J164- 15) / (50 - 15)*65)))</f>
        <v>1</v>
      </c>
      <c r="J164" s="20">
        <f>K164</f>
        <v>14.515565031982941</v>
      </c>
      <c r="K164" s="16">
        <f>AVERAGEIF(Pitchers!A:A:'Pitchers'!X:X:'Pitchers'!AW:AW:'Pitchers'!BU:BU,'Trade Value'!H164,Pitchers!B:B:'Pitchers'!Y:Y:'Pitchers'!AX:AX:'Pitchers'!BV:BV)</f>
        <v>14.515565031982941</v>
      </c>
      <c r="L164" s="17" t="s">
        <v>523</v>
      </c>
      <c r="M164" s="19" t="s">
        <v>539</v>
      </c>
      <c r="N164" s="16"/>
      <c r="O164" s="17"/>
      <c r="P164" t="s">
        <v>23</v>
      </c>
      <c r="Q164" s="26">
        <v>23.565724024372912</v>
      </c>
    </row>
    <row r="165" spans="1:17" x14ac:dyDescent="0.25">
      <c r="A165" t="s">
        <v>94</v>
      </c>
      <c r="B165" s="26">
        <f>MAX(1,(MIN(65,( C165- 15) / (50 - 15)*65)))</f>
        <v>9.8423962854094444</v>
      </c>
      <c r="C165" s="20">
        <f>D165</f>
        <v>20.2997518459897</v>
      </c>
      <c r="D165" s="16">
        <f>AVERAGEIF(Hitters!A:A:'Hitters'!V:V:'Hitters'!AQ:AQ:'Hitters'!BM:BM,'Trade Value'!A165,Hitters!B:B:'Hitters'!W:W:'Hitters'!AR:AR:'Hitters'!BN:BN)</f>
        <v>20.2997518459897</v>
      </c>
      <c r="E165" s="18" t="s">
        <v>523</v>
      </c>
      <c r="F165" s="19" t="s">
        <v>524</v>
      </c>
      <c r="H165" t="s">
        <v>487</v>
      </c>
      <c r="I165" s="26">
        <f>MAX(1,(MIN(65,( J165- 15) / (50 - 15)*65)))</f>
        <v>1</v>
      </c>
      <c r="J165" s="20">
        <f>K165</f>
        <v>15.491428571428573</v>
      </c>
      <c r="K165" s="16">
        <f>AVERAGEIF(Pitchers!A:A:'Pitchers'!X:X:'Pitchers'!AW:AW:'Pitchers'!BU:BU,'Trade Value'!H165,Pitchers!B:B:'Pitchers'!Y:Y:'Pitchers'!AX:AX:'Pitchers'!BV:BV)</f>
        <v>15.491428571428573</v>
      </c>
      <c r="L165" s="17" t="s">
        <v>523</v>
      </c>
      <c r="M165" s="19" t="s">
        <v>539</v>
      </c>
      <c r="N165" s="16"/>
      <c r="O165" s="17"/>
      <c r="P165" t="s">
        <v>380</v>
      </c>
      <c r="Q165" s="26">
        <v>23.302170891187533</v>
      </c>
    </row>
    <row r="166" spans="1:17" x14ac:dyDescent="0.25">
      <c r="A166" t="s">
        <v>273</v>
      </c>
      <c r="B166" s="26">
        <f>MAX(1,(MIN(65,( C166- 15) / (50 - 15)*65)))</f>
        <v>9.6591048659901126</v>
      </c>
      <c r="C166" s="20">
        <f>D166*0.8</f>
        <v>20.201056466302369</v>
      </c>
      <c r="D166" s="16">
        <f>AVERAGEIF(Hitters!A:A:'Hitters'!V:V:'Hitters'!AQ:AQ:'Hitters'!BM:BM,'Trade Value'!A166,Hitters!B:B:'Hitters'!W:W:'Hitters'!AR:AR:'Hitters'!BN:BN)</f>
        <v>25.251320582877959</v>
      </c>
      <c r="E166" s="18" t="s">
        <v>525</v>
      </c>
      <c r="F166" s="19" t="s">
        <v>807</v>
      </c>
      <c r="H166" t="s">
        <v>709</v>
      </c>
      <c r="I166" s="26">
        <f>MAX(1,(MIN(65,( J166- 15) / (50 - 15)*65)))</f>
        <v>1</v>
      </c>
      <c r="J166" s="20">
        <f>K166</f>
        <v>11.546715216747307</v>
      </c>
      <c r="K166" s="16">
        <f>AVERAGEIF(Pitchers!A:A:'Pitchers'!X:X:'Pitchers'!AW:AW:'Pitchers'!BU:BU,'Trade Value'!H166,Pitchers!B:B:'Pitchers'!Y:Y:'Pitchers'!AX:AX:'Pitchers'!BV:BV)</f>
        <v>11.546715216747307</v>
      </c>
      <c r="L166" s="17" t="s">
        <v>523</v>
      </c>
      <c r="M166" s="19" t="s">
        <v>539</v>
      </c>
      <c r="N166" s="16"/>
      <c r="O166" s="17"/>
      <c r="P166" t="s">
        <v>350</v>
      </c>
      <c r="Q166" s="26">
        <v>23.237529432952559</v>
      </c>
    </row>
    <row r="167" spans="1:17" x14ac:dyDescent="0.25">
      <c r="A167" t="s">
        <v>226</v>
      </c>
      <c r="B167" s="26">
        <f>MAX(1,(MIN(65,( C167- 15) / (50 - 15)*65)))</f>
        <v>9.518968084746346</v>
      </c>
      <c r="C167" s="20">
        <f>D167*1.2</f>
        <v>20.125598199478802</v>
      </c>
      <c r="D167" s="16">
        <f>AVERAGEIF(Hitters!A:A:'Hitters'!V:V:'Hitters'!AQ:AQ:'Hitters'!BM:BM,'Trade Value'!A167,Hitters!B:B:'Hitters'!W:W:'Hitters'!AR:AR:'Hitters'!BN:BN)</f>
        <v>16.771331832899001</v>
      </c>
      <c r="E167" s="18" t="s">
        <v>528</v>
      </c>
      <c r="F167" s="19" t="s">
        <v>547</v>
      </c>
      <c r="H167" t="s">
        <v>706</v>
      </c>
      <c r="I167" s="26">
        <f>MAX(1,(MIN(65,( J167- 15) / (50 - 15)*65)))</f>
        <v>1</v>
      </c>
      <c r="J167" s="20">
        <f>K167</f>
        <v>11.071031448226567</v>
      </c>
      <c r="K167" s="16">
        <f>AVERAGEIF(Pitchers!A:A:'Pitchers'!X:X:'Pitchers'!AW:AW:'Pitchers'!BU:BU,'Trade Value'!H167,Pitchers!B:B:'Pitchers'!Y:Y:'Pitchers'!AX:AX:'Pitchers'!BV:BV)</f>
        <v>11.071031448226567</v>
      </c>
      <c r="L167" s="17" t="s">
        <v>523</v>
      </c>
      <c r="M167" s="19" t="s">
        <v>539</v>
      </c>
      <c r="N167" s="16"/>
      <c r="O167" s="17"/>
      <c r="P167" t="s">
        <v>353</v>
      </c>
      <c r="Q167" s="26">
        <v>23.20401480524022</v>
      </c>
    </row>
    <row r="168" spans="1:17" x14ac:dyDescent="0.25">
      <c r="A168" t="s">
        <v>208</v>
      </c>
      <c r="B168" s="26">
        <f>MAX(1,(MIN(65,( C168- 15) / (50 - 15)*65)))</f>
        <v>9.1865871216211357</v>
      </c>
      <c r="C168" s="20">
        <f>D168</f>
        <v>19.946623834719073</v>
      </c>
      <c r="D168" s="16">
        <f>AVERAGEIF(Hitters!A:A:'Hitters'!V:V:'Hitters'!AQ:AQ:'Hitters'!BM:BM,'Trade Value'!A168,Hitters!B:B:'Hitters'!W:W:'Hitters'!AR:AR:'Hitters'!BN:BN)</f>
        <v>19.946623834719073</v>
      </c>
      <c r="E168" s="18" t="s">
        <v>523</v>
      </c>
      <c r="F168" s="19" t="s">
        <v>524</v>
      </c>
      <c r="N168" s="16"/>
      <c r="O168" s="17"/>
      <c r="P168" t="s">
        <v>123</v>
      </c>
      <c r="Q168" s="26">
        <v>23.074395598836524</v>
      </c>
    </row>
    <row r="169" spans="1:17" x14ac:dyDescent="0.25">
      <c r="A169" t="s">
        <v>96</v>
      </c>
      <c r="B169" s="26">
        <f>MAX(1,(MIN(65,( C169- 15) / (50 - 15)*65)))</f>
        <v>9.1333784377780418</v>
      </c>
      <c r="C169" s="20">
        <f>D169</f>
        <v>19.917973004957407</v>
      </c>
      <c r="D169" s="16">
        <f>AVERAGEIF(Hitters!A:A:'Hitters'!V:V:'Hitters'!AQ:AQ:'Hitters'!BM:BM,'Trade Value'!A169,Hitters!B:B:'Hitters'!W:W:'Hitters'!AR:AR:'Hitters'!BN:BN)</f>
        <v>19.917973004957407</v>
      </c>
      <c r="E169" s="18" t="s">
        <v>523</v>
      </c>
      <c r="F169" s="19" t="s">
        <v>524</v>
      </c>
      <c r="I169" s="26"/>
      <c r="K169" s="16"/>
      <c r="L169" s="17"/>
      <c r="M169" s="19"/>
      <c r="N169" s="16"/>
      <c r="O169" s="17"/>
      <c r="P169" t="s">
        <v>242</v>
      </c>
      <c r="Q169" s="26">
        <v>23</v>
      </c>
    </row>
    <row r="170" spans="1:17" x14ac:dyDescent="0.25">
      <c r="A170" t="s">
        <v>168</v>
      </c>
      <c r="B170" s="26">
        <f>MAX(1,(MIN(65,( C170- 15) / (50 - 15)*65)))</f>
        <v>8.8150591041124411</v>
      </c>
      <c r="C170" s="20">
        <f>D170</f>
        <v>19.746570286829776</v>
      </c>
      <c r="D170" s="16">
        <f>AVERAGEIF(Hitters!A:A:'Hitters'!V:V:'Hitters'!AQ:AQ:'Hitters'!BM:BM,'Trade Value'!A170,Hitters!B:B:'Hitters'!W:W:'Hitters'!AR:AR:'Hitters'!BN:BN)</f>
        <v>19.746570286829776</v>
      </c>
      <c r="E170" s="18" t="s">
        <v>523</v>
      </c>
      <c r="F170" s="19" t="s">
        <v>524</v>
      </c>
      <c r="I170" s="26"/>
      <c r="K170" s="16"/>
      <c r="L170" s="17"/>
      <c r="M170" s="19"/>
      <c r="P170" t="s">
        <v>210</v>
      </c>
      <c r="Q170" s="26">
        <v>22.999789728507203</v>
      </c>
    </row>
    <row r="171" spans="1:17" x14ac:dyDescent="0.25">
      <c r="A171" t="s">
        <v>220</v>
      </c>
      <c r="B171" s="26">
        <f>MAX(1,(MIN(65,( C171- 15) / (50 - 15)*65)))</f>
        <v>8.7090372031797152</v>
      </c>
      <c r="C171" s="20">
        <f>D171</f>
        <v>19.689481570942924</v>
      </c>
      <c r="D171" s="16">
        <f>AVERAGEIF(Hitters!A:A:'Hitters'!V:V:'Hitters'!AQ:AQ:'Hitters'!BM:BM,'Trade Value'!A171,Hitters!B:B:'Hitters'!W:W:'Hitters'!AR:AR:'Hitters'!BN:BN)</f>
        <v>19.689481570942924</v>
      </c>
      <c r="E171" s="18" t="s">
        <v>523</v>
      </c>
      <c r="F171" s="19" t="s">
        <v>524</v>
      </c>
      <c r="P171" t="s">
        <v>442</v>
      </c>
      <c r="Q171" s="26">
        <v>22.965283080974324</v>
      </c>
    </row>
    <row r="172" spans="1:17" x14ac:dyDescent="0.25">
      <c r="A172" t="s">
        <v>72</v>
      </c>
      <c r="B172" s="26">
        <f>MAX(1,(MIN(65,( C172- 15) / (50 - 15)*65)))</f>
        <v>8.4138384137513498</v>
      </c>
      <c r="C172" s="20">
        <f>D172*0.7</f>
        <v>19.530528376635342</v>
      </c>
      <c r="D172" s="16">
        <f>AVERAGEIF(Hitters!A:A:'Hitters'!V:V:'Hitters'!AQ:AQ:'Hitters'!BM:BM,'Trade Value'!A172,Hitters!B:B:'Hitters'!W:W:'Hitters'!AR:AR:'Hitters'!BN:BN)</f>
        <v>27.900754823764775</v>
      </c>
      <c r="E172" s="18" t="s">
        <v>535</v>
      </c>
      <c r="F172" s="19" t="s">
        <v>804</v>
      </c>
      <c r="P172" t="s">
        <v>490</v>
      </c>
      <c r="Q172" s="26">
        <v>22.881453823953819</v>
      </c>
    </row>
    <row r="173" spans="1:17" x14ac:dyDescent="0.25">
      <c r="A173" t="s">
        <v>164</v>
      </c>
      <c r="B173" s="26">
        <f>MAX(1,(MIN(65,( C173- 15) / (50 - 15)*65)))</f>
        <v>8.4049376807292706</v>
      </c>
      <c r="C173" s="20">
        <f>D173</f>
        <v>19.525735674238838</v>
      </c>
      <c r="D173" s="16">
        <f>AVERAGEIF(Hitters!A:A:'Hitters'!V:V:'Hitters'!AQ:AQ:'Hitters'!BM:BM,'Trade Value'!A173,Hitters!B:B:'Hitters'!W:W:'Hitters'!AR:AR:'Hitters'!BN:BN)</f>
        <v>19.525735674238838</v>
      </c>
      <c r="E173" s="18" t="s">
        <v>523</v>
      </c>
      <c r="F173" s="19" t="s">
        <v>524</v>
      </c>
      <c r="P173" t="s">
        <v>80</v>
      </c>
      <c r="Q173" s="26">
        <v>22.709529779266365</v>
      </c>
    </row>
    <row r="174" spans="1:17" x14ac:dyDescent="0.25">
      <c r="A174" t="s">
        <v>98</v>
      </c>
      <c r="B174" s="26">
        <f>MAX(1,(MIN(65,( C174- 15) / (50 - 15)*65)))</f>
        <v>8.2305842689976103</v>
      </c>
      <c r="C174" s="20">
        <f>D174</f>
        <v>19.431853067921789</v>
      </c>
      <c r="D174" s="16">
        <f>AVERAGEIF(Hitters!A:A:'Hitters'!V:V:'Hitters'!AQ:AQ:'Hitters'!BM:BM,'Trade Value'!A174,Hitters!B:B:'Hitters'!W:W:'Hitters'!AR:AR:'Hitters'!BN:BN)</f>
        <v>19.431853067921789</v>
      </c>
      <c r="E174" s="18" t="s">
        <v>523</v>
      </c>
      <c r="F174" s="19" t="s">
        <v>524</v>
      </c>
      <c r="P174" t="s">
        <v>417</v>
      </c>
      <c r="Q174" s="26">
        <v>22.574043678446984</v>
      </c>
    </row>
    <row r="175" spans="1:17" x14ac:dyDescent="0.25">
      <c r="A175" t="s">
        <v>211</v>
      </c>
      <c r="B175" s="26">
        <f>MAX(1,(MIN(65,( C175- 15) / (50 - 15)*65)))</f>
        <v>8.0434321407888092</v>
      </c>
      <c r="C175" s="20">
        <f>D175</f>
        <v>19.331078845040128</v>
      </c>
      <c r="D175" s="16">
        <f>AVERAGEIF(Hitters!A:A:'Hitters'!V:V:'Hitters'!AQ:AQ:'Hitters'!BM:BM,'Trade Value'!A175,Hitters!B:B:'Hitters'!W:W:'Hitters'!AR:AR:'Hitters'!BN:BN)</f>
        <v>19.331078845040128</v>
      </c>
      <c r="E175" s="18" t="s">
        <v>523</v>
      </c>
      <c r="F175" s="19" t="s">
        <v>524</v>
      </c>
      <c r="P175" t="s">
        <v>103</v>
      </c>
      <c r="Q175" s="26">
        <v>22.4570042849655</v>
      </c>
    </row>
    <row r="176" spans="1:17" x14ac:dyDescent="0.25">
      <c r="A176" t="s">
        <v>165</v>
      </c>
      <c r="B176" s="26">
        <f>MAX(1,(MIN(65,( C176- 15) / (50 - 15)*65)))</f>
        <v>7.7050338409419812</v>
      </c>
      <c r="C176" s="20">
        <f>D176</f>
        <v>19.148864375891836</v>
      </c>
      <c r="D176" s="16">
        <f>AVERAGEIF(Hitters!A:A:'Hitters'!V:V:'Hitters'!AQ:AQ:'Hitters'!BM:BM,'Trade Value'!A176,Hitters!B:B:'Hitters'!W:W:'Hitters'!AR:AR:'Hitters'!BN:BN)</f>
        <v>19.148864375891836</v>
      </c>
      <c r="E176" s="18" t="s">
        <v>523</v>
      </c>
      <c r="F176" s="19" t="s">
        <v>524</v>
      </c>
      <c r="P176" t="s">
        <v>360</v>
      </c>
      <c r="Q176" s="26">
        <v>22.377667754832032</v>
      </c>
    </row>
    <row r="177" spans="1:17" x14ac:dyDescent="0.25">
      <c r="A177" t="s">
        <v>272</v>
      </c>
      <c r="B177" s="26">
        <f>MAX(1,(MIN(65,( C177- 15) / (50 - 15)*65)))</f>
        <v>7.5615551098974052</v>
      </c>
      <c r="C177" s="20">
        <f>D177</f>
        <v>19.071606597637064</v>
      </c>
      <c r="D177" s="16">
        <f>AVERAGEIF(Hitters!A:A:'Hitters'!V:V:'Hitters'!AQ:AQ:'Hitters'!BM:BM,'Trade Value'!A177,Hitters!B:B:'Hitters'!W:W:'Hitters'!AR:AR:'Hitters'!BN:BN)</f>
        <v>19.071606597637064</v>
      </c>
      <c r="E177" s="18" t="s">
        <v>523</v>
      </c>
      <c r="F177" s="19" t="s">
        <v>524</v>
      </c>
      <c r="P177" t="s">
        <v>84</v>
      </c>
      <c r="Q177" s="26">
        <v>22.118002926868289</v>
      </c>
    </row>
    <row r="178" spans="1:17" x14ac:dyDescent="0.25">
      <c r="A178" t="s">
        <v>633</v>
      </c>
      <c r="B178" s="26">
        <f>MAX(1,(MIN(65,( C178- 15) / (50 - 15)*65)))</f>
        <v>6.8078042328042336</v>
      </c>
      <c r="C178" s="20">
        <f>D178</f>
        <v>18.665740740740741</v>
      </c>
      <c r="D178" s="16">
        <f>AVERAGEIF(Hitters!A:A:'Hitters'!V:V:'Hitters'!AQ:AQ:'Hitters'!BM:BM,'Trade Value'!A178,Hitters!B:B:'Hitters'!W:W:'Hitters'!AR:AR:'Hitters'!BN:BN)</f>
        <v>18.665740740740741</v>
      </c>
      <c r="E178" s="18" t="s">
        <v>523</v>
      </c>
      <c r="F178" s="19" t="s">
        <v>524</v>
      </c>
      <c r="P178" t="s">
        <v>508</v>
      </c>
      <c r="Q178" s="26">
        <v>21.981831218974072</v>
      </c>
    </row>
    <row r="179" spans="1:17" x14ac:dyDescent="0.25">
      <c r="A179" t="s">
        <v>157</v>
      </c>
      <c r="B179" s="26">
        <f>MAX(1,(MIN(65,( C179- 15) / (50 - 15)*65)))</f>
        <v>6.4078251332960487</v>
      </c>
      <c r="C179" s="20">
        <f>D179</f>
        <v>18.450367379467103</v>
      </c>
      <c r="D179" s="16">
        <f>AVERAGEIF(Hitters!A:A:'Hitters'!V:V:'Hitters'!AQ:AQ:'Hitters'!BM:BM,'Trade Value'!A179,Hitters!B:B:'Hitters'!W:W:'Hitters'!AR:AR:'Hitters'!BN:BN)</f>
        <v>18.450367379467103</v>
      </c>
      <c r="E179" s="18" t="s">
        <v>523</v>
      </c>
      <c r="F179" s="19" t="s">
        <v>524</v>
      </c>
      <c r="P179" t="s">
        <v>193</v>
      </c>
      <c r="Q179" s="26">
        <v>21.913151513602415</v>
      </c>
    </row>
    <row r="180" spans="1:17" x14ac:dyDescent="0.25">
      <c r="A180" t="s">
        <v>222</v>
      </c>
      <c r="B180" s="26">
        <f>MAX(1,(MIN(65,( C180- 15) / (50 - 15)*65)))</f>
        <v>6.1645171957671954</v>
      </c>
      <c r="C180" s="20">
        <f>D180</f>
        <v>18.319355413105413</v>
      </c>
      <c r="D180" s="16">
        <f>AVERAGEIF(Hitters!A:A:'Hitters'!V:V:'Hitters'!AQ:AQ:'Hitters'!BM:BM,'Trade Value'!A180,Hitters!B:B:'Hitters'!W:W:'Hitters'!AR:AR:'Hitters'!BN:BN)</f>
        <v>18.319355413105413</v>
      </c>
      <c r="E180" s="18" t="s">
        <v>523</v>
      </c>
      <c r="F180" s="19" t="s">
        <v>524</v>
      </c>
      <c r="P180" t="s">
        <v>416</v>
      </c>
      <c r="Q180" s="26">
        <v>21.909765734600505</v>
      </c>
    </row>
    <row r="181" spans="1:17" x14ac:dyDescent="0.25">
      <c r="A181" t="s">
        <v>28</v>
      </c>
      <c r="B181" s="26">
        <f>MAX(1,(MIN(65,( C181- 15) / (50 - 15)*65)))</f>
        <v>6.1264851260853206</v>
      </c>
      <c r="C181" s="20">
        <f>D181*0.7</f>
        <v>18.298876606353634</v>
      </c>
      <c r="D181" s="16">
        <f>AVERAGEIF(Hitters!A:A:'Hitters'!V:V:'Hitters'!AQ:AQ:'Hitters'!BM:BM,'Trade Value'!A181,Hitters!B:B:'Hitters'!W:W:'Hitters'!AR:AR:'Hitters'!BN:BN)</f>
        <v>26.14125229479091</v>
      </c>
      <c r="E181" s="18" t="s">
        <v>535</v>
      </c>
      <c r="F181" s="19" t="s">
        <v>807</v>
      </c>
      <c r="P181" t="s">
        <v>332</v>
      </c>
      <c r="Q181" s="26">
        <v>21.908017178109652</v>
      </c>
    </row>
    <row r="182" spans="1:17" x14ac:dyDescent="0.25">
      <c r="A182" t="s">
        <v>172</v>
      </c>
      <c r="B182" s="26">
        <f>MAX(1,(MIN(65,( C182- 15) / (50 - 15)*65)))</f>
        <v>5.8482159725160852</v>
      </c>
      <c r="C182" s="20">
        <f>D182</f>
        <v>18.149039369816354</v>
      </c>
      <c r="D182" s="16">
        <f>AVERAGEIF(Hitters!A:A:'Hitters'!V:V:'Hitters'!AQ:AQ:'Hitters'!BM:BM,'Trade Value'!A182,Hitters!B:B:'Hitters'!W:W:'Hitters'!AR:AR:'Hitters'!BN:BN)</f>
        <v>18.149039369816354</v>
      </c>
      <c r="E182" s="18" t="s">
        <v>523</v>
      </c>
      <c r="F182" s="19" t="s">
        <v>524</v>
      </c>
      <c r="P182" t="s">
        <v>415</v>
      </c>
      <c r="Q182" s="26">
        <v>21.814979997419016</v>
      </c>
    </row>
    <row r="183" spans="1:17" x14ac:dyDescent="0.25">
      <c r="A183" t="s">
        <v>150</v>
      </c>
      <c r="B183" s="26">
        <f>MAX(1,(MIN(65,( C183- 15) / (50 - 15)*65)))</f>
        <v>5.5107939987811481</v>
      </c>
      <c r="C183" s="20">
        <f>D183</f>
        <v>17.967350614728311</v>
      </c>
      <c r="D183" s="16">
        <f>AVERAGEIF(Hitters!A:A:'Hitters'!V:V:'Hitters'!AQ:AQ:'Hitters'!BM:BM,'Trade Value'!A183,Hitters!B:B:'Hitters'!W:W:'Hitters'!AR:AR:'Hitters'!BN:BN)</f>
        <v>17.967350614728311</v>
      </c>
      <c r="E183" s="18" t="s">
        <v>523</v>
      </c>
      <c r="F183" s="19" t="s">
        <v>524</v>
      </c>
      <c r="P183" t="s">
        <v>581</v>
      </c>
      <c r="Q183" s="26">
        <v>21.728919002589219</v>
      </c>
    </row>
    <row r="184" spans="1:17" x14ac:dyDescent="0.25">
      <c r="A184" t="s">
        <v>153</v>
      </c>
      <c r="B184" s="26">
        <f>MAX(1,(MIN(65,( C184- 15) / (50 - 15)*65)))</f>
        <v>5.3671339205991133</v>
      </c>
      <c r="C184" s="20">
        <f>D184</f>
        <v>17.889995188014908</v>
      </c>
      <c r="D184" s="16">
        <f>AVERAGEIF(Hitters!A:A:'Hitters'!V:V:'Hitters'!AQ:AQ:'Hitters'!BM:BM,'Trade Value'!A184,Hitters!B:B:'Hitters'!W:W:'Hitters'!AR:AR:'Hitters'!BN:BN)</f>
        <v>17.889995188014908</v>
      </c>
      <c r="E184" s="18" t="s">
        <v>523</v>
      </c>
      <c r="F184" s="19" t="s">
        <v>524</v>
      </c>
      <c r="P184" t="s">
        <v>367</v>
      </c>
      <c r="Q184" s="26">
        <v>21.70335838662163</v>
      </c>
    </row>
    <row r="185" spans="1:17" x14ac:dyDescent="0.25">
      <c r="A185" t="s">
        <v>206</v>
      </c>
      <c r="B185" s="26">
        <f>MAX(1,(MIN(65,( C185- 15) / (50 - 15)*65)))</f>
        <v>4.4989644691399047</v>
      </c>
      <c r="C185" s="20">
        <f>D185</f>
        <v>17.422519329536872</v>
      </c>
      <c r="D185" s="16">
        <f>AVERAGEIF(Hitters!A:A:'Hitters'!V:V:'Hitters'!AQ:AQ:'Hitters'!BM:BM,'Trade Value'!A185,Hitters!B:B:'Hitters'!W:W:'Hitters'!AR:AR:'Hitters'!BN:BN)</f>
        <v>17.422519329536872</v>
      </c>
      <c r="E185" s="18" t="s">
        <v>523</v>
      </c>
      <c r="F185" s="19" t="s">
        <v>524</v>
      </c>
      <c r="P185" t="s">
        <v>467</v>
      </c>
      <c r="Q185" s="26">
        <v>21.43127686947199</v>
      </c>
    </row>
    <row r="186" spans="1:17" x14ac:dyDescent="0.25">
      <c r="A186" t="s">
        <v>178</v>
      </c>
      <c r="B186" s="26">
        <f>MAX(1,(MIN(65,( C186- 15) / (50 - 15)*65)))</f>
        <v>4.4815159880377351</v>
      </c>
      <c r="C186" s="20">
        <f>D186</f>
        <v>17.413123993558781</v>
      </c>
      <c r="D186" s="16">
        <f>AVERAGEIF(Hitters!A:A:'Hitters'!V:V:'Hitters'!AQ:AQ:'Hitters'!BM:BM,'Trade Value'!A186,Hitters!B:B:'Hitters'!W:W:'Hitters'!AR:AR:'Hitters'!BN:BN)</f>
        <v>17.413123993558781</v>
      </c>
      <c r="E186" s="18" t="s">
        <v>523</v>
      </c>
      <c r="F186" s="19" t="s">
        <v>524</v>
      </c>
      <c r="P186" t="s">
        <v>214</v>
      </c>
      <c r="Q186" s="26">
        <v>21.349406782558958</v>
      </c>
    </row>
    <row r="187" spans="1:17" x14ac:dyDescent="0.25">
      <c r="A187" t="s">
        <v>250</v>
      </c>
      <c r="B187" s="26">
        <f>MAX(1,(MIN(65,( C187- 15) / (50 - 15)*65)))</f>
        <v>4.4109287123512351</v>
      </c>
      <c r="C187" s="20">
        <f>D187</f>
        <v>17.375115460496819</v>
      </c>
      <c r="D187" s="16">
        <f>AVERAGEIF(Hitters!A:A:'Hitters'!V:V:'Hitters'!AQ:AQ:'Hitters'!BM:BM,'Trade Value'!A187,Hitters!B:B:'Hitters'!W:W:'Hitters'!AR:AR:'Hitters'!BN:BN)</f>
        <v>17.375115460496819</v>
      </c>
      <c r="E187" s="18" t="s">
        <v>523</v>
      </c>
      <c r="F187" s="19" t="s">
        <v>524</v>
      </c>
      <c r="P187" t="s">
        <v>509</v>
      </c>
      <c r="Q187" s="26">
        <v>21.148073593073601</v>
      </c>
    </row>
    <row r="188" spans="1:17" x14ac:dyDescent="0.25">
      <c r="A188" t="s">
        <v>174</v>
      </c>
      <c r="B188" s="26">
        <f>MAX(1,(MIN(65,( C188- 15) / (50 - 15)*65)))</f>
        <v>4.3874141250587337</v>
      </c>
      <c r="C188" s="20">
        <f>D188</f>
        <v>17.362453759647011</v>
      </c>
      <c r="D188" s="16">
        <f>AVERAGEIF(Hitters!A:A:'Hitters'!V:V:'Hitters'!AQ:AQ:'Hitters'!BM:BM,'Trade Value'!A188,Hitters!B:B:'Hitters'!W:W:'Hitters'!AR:AR:'Hitters'!BN:BN)</f>
        <v>17.362453759647011</v>
      </c>
      <c r="E188" s="18" t="s">
        <v>523</v>
      </c>
      <c r="F188" s="19" t="s">
        <v>524</v>
      </c>
      <c r="P188" t="s">
        <v>88</v>
      </c>
      <c r="Q188" s="26">
        <v>21.139453603828873</v>
      </c>
    </row>
    <row r="189" spans="1:17" x14ac:dyDescent="0.25">
      <c r="A189" t="s">
        <v>642</v>
      </c>
      <c r="B189" s="26">
        <f>MAX(1,(MIN(65,( C189- 15) / (50 - 15)*65)))</f>
        <v>3.4935213328830357</v>
      </c>
      <c r="C189" s="20">
        <f>D189</f>
        <v>16.881126871552404</v>
      </c>
      <c r="D189" s="16">
        <f>AVERAGEIF(Hitters!A:A:'Hitters'!V:V:'Hitters'!AQ:AQ:'Hitters'!BM:BM,'Trade Value'!A189,Hitters!B:B:'Hitters'!W:W:'Hitters'!AR:AR:'Hitters'!BN:BN)</f>
        <v>16.881126871552404</v>
      </c>
      <c r="E189" s="18" t="s">
        <v>523</v>
      </c>
      <c r="F189" s="19" t="s">
        <v>524</v>
      </c>
      <c r="P189" t="s">
        <v>342</v>
      </c>
      <c r="Q189" s="26">
        <v>21</v>
      </c>
    </row>
    <row r="190" spans="1:17" x14ac:dyDescent="0.25">
      <c r="A190" t="s">
        <v>557</v>
      </c>
      <c r="B190" s="26">
        <f>MAX(1,(MIN(65,( C190- 15) / (50 - 15)*65)))</f>
        <v>3.3463263248574022</v>
      </c>
      <c r="C190" s="20">
        <f>D190</f>
        <v>16.801868021077063</v>
      </c>
      <c r="D190" s="16">
        <f>AVERAGEIF(Hitters!A:A:'Hitters'!V:V:'Hitters'!AQ:AQ:'Hitters'!BM:BM,'Trade Value'!A190,Hitters!B:B:'Hitters'!W:W:'Hitters'!AR:AR:'Hitters'!BN:BN)</f>
        <v>16.801868021077063</v>
      </c>
      <c r="E190" s="18" t="s">
        <v>523</v>
      </c>
      <c r="F190" s="19" t="s">
        <v>524</v>
      </c>
      <c r="P190" t="s">
        <v>453</v>
      </c>
      <c r="Q190" s="26">
        <v>20.725801393728226</v>
      </c>
    </row>
    <row r="191" spans="1:17" x14ac:dyDescent="0.25">
      <c r="A191" t="s">
        <v>227</v>
      </c>
      <c r="B191" s="26">
        <f>MAX(1,(MIN(65,( C191- 15) / (50 - 15)*65)))</f>
        <v>2.6377669647093835</v>
      </c>
      <c r="C191" s="20">
        <f>D191</f>
        <v>16.420336057920437</v>
      </c>
      <c r="D191" s="16">
        <f>AVERAGEIF(Hitters!A:A:'Hitters'!V:V:'Hitters'!AQ:AQ:'Hitters'!BM:BM,'Trade Value'!A191,Hitters!B:B:'Hitters'!W:W:'Hitters'!AR:AR:'Hitters'!BN:BN)</f>
        <v>16.420336057920437</v>
      </c>
      <c r="E191" s="18" t="s">
        <v>523</v>
      </c>
      <c r="F191" s="19" t="s">
        <v>524</v>
      </c>
      <c r="P191" t="s">
        <v>104</v>
      </c>
      <c r="Q191" s="26">
        <v>20.710255675332306</v>
      </c>
    </row>
    <row r="192" spans="1:17" x14ac:dyDescent="0.25">
      <c r="A192" t="s">
        <v>241</v>
      </c>
      <c r="B192" s="26">
        <f>MAX(1,(MIN(65,( C192- 15) / (50 - 15)*65)))</f>
        <v>2.2672913573275926</v>
      </c>
      <c r="C192" s="20">
        <f>D192</f>
        <v>16.220849192407165</v>
      </c>
      <c r="D192" s="16">
        <f>AVERAGEIF(Hitters!A:A:'Hitters'!V:V:'Hitters'!AQ:AQ:'Hitters'!BM:BM,'Trade Value'!A192,Hitters!B:B:'Hitters'!W:W:'Hitters'!AR:AR:'Hitters'!BN:BN)</f>
        <v>16.220849192407165</v>
      </c>
      <c r="E192" s="18" t="s">
        <v>523</v>
      </c>
      <c r="F192" s="19" t="s">
        <v>524</v>
      </c>
      <c r="P192" t="s">
        <v>279</v>
      </c>
      <c r="Q192" s="26">
        <v>20.566224267484767</v>
      </c>
    </row>
    <row r="193" spans="1:17" x14ac:dyDescent="0.25">
      <c r="A193" t="s">
        <v>136</v>
      </c>
      <c r="B193" s="26">
        <f>MAX(1,(MIN(65,( C193- 15) / (50 - 15)*65)))</f>
        <v>2.202802109852906</v>
      </c>
      <c r="C193" s="20">
        <f>D193</f>
        <v>16.186124212997719</v>
      </c>
      <c r="D193" s="16">
        <f>AVERAGEIF(Hitters!A:A:'Hitters'!V:V:'Hitters'!AQ:AQ:'Hitters'!BM:BM,'Trade Value'!A193,Hitters!B:B:'Hitters'!W:W:'Hitters'!AR:AR:'Hitters'!BN:BN)</f>
        <v>16.186124212997719</v>
      </c>
      <c r="E193" s="18" t="s">
        <v>523</v>
      </c>
      <c r="F193" s="19" t="s">
        <v>524</v>
      </c>
      <c r="P193" t="s">
        <v>425</v>
      </c>
      <c r="Q193" s="26">
        <v>20.485906919131004</v>
      </c>
    </row>
    <row r="194" spans="1:17" x14ac:dyDescent="0.25">
      <c r="A194" t="s">
        <v>246</v>
      </c>
      <c r="B194" s="26">
        <f>MAX(1,(MIN(65,( C194- 15) / (50 - 15)*65)))</f>
        <v>2.1568015388029691</v>
      </c>
      <c r="C194" s="20">
        <f>D194</f>
        <v>16.16135467474006</v>
      </c>
      <c r="D194" s="16">
        <f>AVERAGEIF(Hitters!A:A:'Hitters'!V:V:'Hitters'!AQ:AQ:'Hitters'!BM:BM,'Trade Value'!A194,Hitters!B:B:'Hitters'!W:W:'Hitters'!AR:AR:'Hitters'!BN:BN)</f>
        <v>16.16135467474006</v>
      </c>
      <c r="E194" s="18" t="s">
        <v>523</v>
      </c>
      <c r="F194" s="19" t="s">
        <v>524</v>
      </c>
      <c r="P194" t="s">
        <v>223</v>
      </c>
      <c r="Q194" s="26">
        <v>20.455262601383293</v>
      </c>
    </row>
    <row r="195" spans="1:17" x14ac:dyDescent="0.25">
      <c r="A195" t="s">
        <v>564</v>
      </c>
      <c r="B195" s="26">
        <f>MAX(1,(MIN(65,( C195- 15) / (50 - 15)*65)))</f>
        <v>1.7032407407407404</v>
      </c>
      <c r="C195" s="20">
        <f>D195</f>
        <v>15.917129629629629</v>
      </c>
      <c r="D195" s="16">
        <f>AVERAGEIF(Hitters!A:A:'Hitters'!V:V:'Hitters'!AQ:AQ:'Hitters'!BM:BM,'Trade Value'!A195,Hitters!B:B:'Hitters'!W:W:'Hitters'!AR:AR:'Hitters'!BN:BN)</f>
        <v>15.917129629629629</v>
      </c>
      <c r="E195" s="18" t="s">
        <v>523</v>
      </c>
      <c r="F195" s="19" t="s">
        <v>524</v>
      </c>
      <c r="P195" t="s">
        <v>665</v>
      </c>
      <c r="Q195" s="26">
        <v>20.242550375163621</v>
      </c>
    </row>
    <row r="196" spans="1:17" x14ac:dyDescent="0.25">
      <c r="A196" t="s">
        <v>185</v>
      </c>
      <c r="B196" s="26">
        <f>MAX(1,(MIN(65,( C196- 15) / (50 - 15)*65)))</f>
        <v>1.4085842123986305</v>
      </c>
      <c r="C196" s="20">
        <f>D196</f>
        <v>15.758468422060801</v>
      </c>
      <c r="D196" s="16">
        <f>AVERAGEIF(Hitters!A:A:'Hitters'!V:V:'Hitters'!AQ:AQ:'Hitters'!BM:BM,'Trade Value'!A196,Hitters!B:B:'Hitters'!W:W:'Hitters'!AR:AR:'Hitters'!BN:BN)</f>
        <v>15.758468422060801</v>
      </c>
      <c r="E196" s="18" t="s">
        <v>523</v>
      </c>
      <c r="F196" s="19" t="s">
        <v>524</v>
      </c>
      <c r="P196" t="s">
        <v>580</v>
      </c>
      <c r="Q196" s="26">
        <v>20.082076719576715</v>
      </c>
    </row>
    <row r="197" spans="1:17" x14ac:dyDescent="0.25">
      <c r="A197" t="s">
        <v>87</v>
      </c>
      <c r="B197" s="26">
        <f>MAX(1,(MIN(65,( C197- 15) / (50 - 15)*65)))</f>
        <v>1</v>
      </c>
      <c r="C197" s="20">
        <f>D197*0.5</f>
        <v>15.040577372365389</v>
      </c>
      <c r="D197" s="16">
        <f>AVERAGEIF(Hitters!A:A:'Hitters'!V:V:'Hitters'!AQ:AQ:'Hitters'!BM:BM,'Trade Value'!A197,Hitters!B:B:'Hitters'!W:W:'Hitters'!AR:AR:'Hitters'!BN:BN)</f>
        <v>30.081154744730778</v>
      </c>
      <c r="E197" s="18" t="s">
        <v>531</v>
      </c>
      <c r="F197" s="19" t="s">
        <v>791</v>
      </c>
      <c r="P197" t="s">
        <v>329</v>
      </c>
      <c r="Q197" s="26">
        <v>19.991614960121353</v>
      </c>
    </row>
    <row r="198" spans="1:17" x14ac:dyDescent="0.25">
      <c r="A198" t="s">
        <v>578</v>
      </c>
      <c r="B198" s="26">
        <f>MAX(1,(MIN(65,( C198- 15) / (50 - 15)*65)))</f>
        <v>1</v>
      </c>
      <c r="C198" s="20">
        <f>D198</f>
        <v>14.988072818581292</v>
      </c>
      <c r="D198" s="16">
        <f>AVERAGEIF(Hitters!A:A:'Hitters'!V:V:'Hitters'!AQ:AQ:'Hitters'!BM:BM,'Trade Value'!A198,Hitters!B:B:'Hitters'!W:W:'Hitters'!AR:AR:'Hitters'!BN:BN)</f>
        <v>14.988072818581292</v>
      </c>
      <c r="E198" s="18" t="s">
        <v>523</v>
      </c>
      <c r="F198" s="19" t="s">
        <v>524</v>
      </c>
      <c r="P198" t="s">
        <v>472</v>
      </c>
      <c r="Q198" s="26">
        <v>19.961486643437858</v>
      </c>
    </row>
    <row r="199" spans="1:17" x14ac:dyDescent="0.25">
      <c r="A199" t="s">
        <v>265</v>
      </c>
      <c r="B199" s="26">
        <f>MAX(1,(MIN(65,( C199- 15) / (50 - 15)*65)))</f>
        <v>1</v>
      </c>
      <c r="C199" s="20">
        <f>D199</f>
        <v>14.0727149936657</v>
      </c>
      <c r="D199" s="16">
        <f>AVERAGEIF(Hitters!A:A:'Hitters'!V:V:'Hitters'!AQ:AQ:'Hitters'!BM:BM,'Trade Value'!A199,Hitters!B:B:'Hitters'!W:W:'Hitters'!AR:AR:'Hitters'!BN:BN)</f>
        <v>14.0727149936657</v>
      </c>
      <c r="E199" s="18" t="s">
        <v>523</v>
      </c>
      <c r="F199" s="19" t="s">
        <v>524</v>
      </c>
      <c r="P199" t="s">
        <v>35</v>
      </c>
      <c r="Q199" s="26">
        <v>19.839633974303027</v>
      </c>
    </row>
    <row r="200" spans="1:17" x14ac:dyDescent="0.25">
      <c r="A200" t="s">
        <v>249</v>
      </c>
      <c r="B200" s="26">
        <f>MAX(1,(MIN(65,( C200- 15) / (50 - 15)*65)))</f>
        <v>1</v>
      </c>
      <c r="C200" s="20">
        <f>D200</f>
        <v>14.000843331594506</v>
      </c>
      <c r="D200" s="16">
        <f>AVERAGEIF(Hitters!A:A:'Hitters'!V:V:'Hitters'!AQ:AQ:'Hitters'!BM:BM,'Trade Value'!A200,Hitters!B:B:'Hitters'!W:W:'Hitters'!AR:AR:'Hitters'!BN:BN)</f>
        <v>14.000843331594506</v>
      </c>
      <c r="E200" s="18" t="s">
        <v>523</v>
      </c>
      <c r="F200" s="19" t="s">
        <v>524</v>
      </c>
      <c r="P200" t="s">
        <v>268</v>
      </c>
      <c r="Q200" s="26">
        <v>19.743775777020463</v>
      </c>
    </row>
    <row r="201" spans="1:17" x14ac:dyDescent="0.25">
      <c r="A201" t="s">
        <v>608</v>
      </c>
      <c r="B201" s="26">
        <f>MAX(1,(MIN(65,( C201- 15) / (50 - 15)*65)))</f>
        <v>1</v>
      </c>
      <c r="C201" s="20">
        <f>D201</f>
        <v>13.58964424951267</v>
      </c>
      <c r="D201" s="16">
        <f>AVERAGEIF(Hitters!A:A:'Hitters'!V:V:'Hitters'!AQ:AQ:'Hitters'!BM:BM,'Trade Value'!A201,Hitters!B:B:'Hitters'!W:W:'Hitters'!AR:AR:'Hitters'!BN:BN)</f>
        <v>13.58964424951267</v>
      </c>
      <c r="E201" s="18" t="s">
        <v>523</v>
      </c>
      <c r="F201" s="19" t="s">
        <v>524</v>
      </c>
      <c r="P201" t="s">
        <v>97</v>
      </c>
      <c r="Q201" s="26">
        <v>19.726420362471323</v>
      </c>
    </row>
    <row r="202" spans="1:17" x14ac:dyDescent="0.25">
      <c r="A202" t="s">
        <v>228</v>
      </c>
      <c r="B202" s="26">
        <f>MAX(1,(MIN(65,( C202- 15) / (50 - 15)*65)))</f>
        <v>1</v>
      </c>
      <c r="C202" s="20">
        <f>D202</f>
        <v>13.315911920323686</v>
      </c>
      <c r="D202" s="16">
        <f>AVERAGEIF(Hitters!A:A:'Hitters'!V:V:'Hitters'!AQ:AQ:'Hitters'!BM:BM,'Trade Value'!A202,Hitters!B:B:'Hitters'!W:W:'Hitters'!AR:AR:'Hitters'!BN:BN)</f>
        <v>13.315911920323686</v>
      </c>
      <c r="E202" s="18" t="s">
        <v>523</v>
      </c>
      <c r="F202" s="19" t="s">
        <v>524</v>
      </c>
      <c r="P202" t="s">
        <v>199</v>
      </c>
      <c r="Q202" s="26">
        <v>19.554675539658838</v>
      </c>
    </row>
    <row r="203" spans="1:17" x14ac:dyDescent="0.25">
      <c r="C203" s="20"/>
      <c r="E203" s="18"/>
      <c r="F203" s="19"/>
      <c r="P203" t="s">
        <v>91</v>
      </c>
      <c r="Q203" s="26">
        <v>19.4812270909033</v>
      </c>
    </row>
    <row r="204" spans="1:17" x14ac:dyDescent="0.25">
      <c r="P204" t="s">
        <v>562</v>
      </c>
      <c r="Q204" s="26">
        <v>19.353409316943146</v>
      </c>
    </row>
    <row r="205" spans="1:17" x14ac:dyDescent="0.25">
      <c r="P205" t="s">
        <v>76</v>
      </c>
      <c r="Q205" s="26">
        <v>19.253048157226221</v>
      </c>
    </row>
    <row r="206" spans="1:17" x14ac:dyDescent="0.25">
      <c r="I206" s="26"/>
      <c r="K206" s="16"/>
      <c r="L206" s="17"/>
      <c r="M206" s="19"/>
      <c r="P206" t="s">
        <v>370</v>
      </c>
      <c r="Q206" s="26">
        <v>19.191719279779313</v>
      </c>
    </row>
    <row r="207" spans="1:17" x14ac:dyDescent="0.25">
      <c r="P207" t="s">
        <v>382</v>
      </c>
      <c r="Q207" s="26">
        <v>19.082901075427138</v>
      </c>
    </row>
    <row r="208" spans="1:17" x14ac:dyDescent="0.25">
      <c r="P208" t="s">
        <v>21</v>
      </c>
      <c r="Q208" s="26">
        <v>19.003167325524664</v>
      </c>
    </row>
    <row r="209" spans="9:17" x14ac:dyDescent="0.25">
      <c r="I209" s="26"/>
      <c r="K209" s="16"/>
      <c r="L209" s="17"/>
      <c r="M209" s="19"/>
      <c r="P209" t="s">
        <v>357</v>
      </c>
      <c r="Q209" s="26">
        <v>18.70197321275792</v>
      </c>
    </row>
    <row r="210" spans="9:17" x14ac:dyDescent="0.25">
      <c r="I210" s="26"/>
      <c r="K210" s="16"/>
      <c r="L210" s="17"/>
      <c r="M210" s="19"/>
      <c r="P210" t="s">
        <v>341</v>
      </c>
      <c r="Q210" s="26">
        <v>18.687783873418386</v>
      </c>
    </row>
    <row r="211" spans="9:17" x14ac:dyDescent="0.25">
      <c r="I211" s="26"/>
      <c r="K211" s="16"/>
      <c r="L211" s="17"/>
      <c r="M211" s="19"/>
      <c r="P211" t="s">
        <v>424</v>
      </c>
      <c r="Q211" s="26">
        <v>18.68002720450281</v>
      </c>
    </row>
    <row r="212" spans="9:17" x14ac:dyDescent="0.25">
      <c r="I212" s="26"/>
      <c r="K212" s="16"/>
      <c r="L212" s="17"/>
      <c r="M212" s="19"/>
      <c r="P212" t="s">
        <v>576</v>
      </c>
      <c r="Q212" s="26">
        <v>18.561481481481483</v>
      </c>
    </row>
    <row r="213" spans="9:17" x14ac:dyDescent="0.25">
      <c r="P213" t="s">
        <v>95</v>
      </c>
      <c r="Q213" s="26">
        <v>18.423616829433467</v>
      </c>
    </row>
    <row r="214" spans="9:17" x14ac:dyDescent="0.25">
      <c r="P214" t="s">
        <v>271</v>
      </c>
      <c r="Q214" s="26">
        <v>18.399470899470892</v>
      </c>
    </row>
    <row r="215" spans="9:17" x14ac:dyDescent="0.25">
      <c r="P215" t="s">
        <v>436</v>
      </c>
      <c r="Q215" s="26">
        <v>18.361809526416568</v>
      </c>
    </row>
    <row r="216" spans="9:17" x14ac:dyDescent="0.25">
      <c r="P216" t="s">
        <v>494</v>
      </c>
      <c r="Q216" s="26">
        <v>18.327031939605114</v>
      </c>
    </row>
    <row r="217" spans="9:17" x14ac:dyDescent="0.25">
      <c r="I217" s="26"/>
      <c r="K217" s="16"/>
      <c r="L217" s="17"/>
      <c r="M217" s="19"/>
      <c r="P217" t="s">
        <v>703</v>
      </c>
      <c r="Q217" s="26">
        <v>18.281055676538916</v>
      </c>
    </row>
    <row r="218" spans="9:17" x14ac:dyDescent="0.25">
      <c r="P218" t="s">
        <v>315</v>
      </c>
      <c r="Q218" s="26">
        <v>18.180785812770406</v>
      </c>
    </row>
    <row r="219" spans="9:17" x14ac:dyDescent="0.25">
      <c r="I219" s="26"/>
      <c r="K219" s="16"/>
      <c r="L219" s="17"/>
      <c r="M219" s="19"/>
      <c r="P219" t="s">
        <v>112</v>
      </c>
      <c r="Q219" s="26">
        <v>18.143858710409532</v>
      </c>
    </row>
    <row r="220" spans="9:17" x14ac:dyDescent="0.25">
      <c r="P220" t="s">
        <v>251</v>
      </c>
      <c r="Q220" s="26">
        <v>17.928744180051368</v>
      </c>
    </row>
    <row r="221" spans="9:17" x14ac:dyDescent="0.25">
      <c r="P221" t="s">
        <v>201</v>
      </c>
      <c r="Q221" s="26">
        <v>17.872730090546003</v>
      </c>
    </row>
    <row r="222" spans="9:17" x14ac:dyDescent="0.25">
      <c r="P222" t="s">
        <v>101</v>
      </c>
      <c r="Q222" s="26">
        <v>17.838104603153088</v>
      </c>
    </row>
    <row r="223" spans="9:17" x14ac:dyDescent="0.25">
      <c r="P223" t="s">
        <v>107</v>
      </c>
      <c r="Q223" s="26">
        <v>17.588317540456643</v>
      </c>
    </row>
    <row r="224" spans="9:17" x14ac:dyDescent="0.25">
      <c r="P224" t="s">
        <v>63</v>
      </c>
      <c r="Q224" s="26">
        <v>17.505368681294865</v>
      </c>
    </row>
    <row r="225" spans="16:17" x14ac:dyDescent="0.25">
      <c r="P225" t="s">
        <v>66</v>
      </c>
      <c r="Q225" s="26">
        <v>17.211354027040969</v>
      </c>
    </row>
    <row r="226" spans="16:17" x14ac:dyDescent="0.25">
      <c r="P226" t="s">
        <v>489</v>
      </c>
      <c r="Q226" s="26">
        <v>17.18888888888889</v>
      </c>
    </row>
    <row r="227" spans="16:17" x14ac:dyDescent="0.25">
      <c r="P227" t="s">
        <v>114</v>
      </c>
      <c r="Q227" s="26">
        <v>17.179398632907347</v>
      </c>
    </row>
    <row r="228" spans="16:17" x14ac:dyDescent="0.25">
      <c r="P228" t="s">
        <v>599</v>
      </c>
      <c r="Q228" s="26">
        <v>16.998059777102327</v>
      </c>
    </row>
    <row r="229" spans="16:17" x14ac:dyDescent="0.25">
      <c r="P229" t="s">
        <v>229</v>
      </c>
      <c r="Q229" s="26">
        <v>16.953921012849584</v>
      </c>
    </row>
    <row r="230" spans="16:17" x14ac:dyDescent="0.25">
      <c r="P230" t="s">
        <v>593</v>
      </c>
      <c r="Q230" s="26">
        <v>16.942328042328047</v>
      </c>
    </row>
    <row r="231" spans="16:17" x14ac:dyDescent="0.25">
      <c r="P231" t="s">
        <v>175</v>
      </c>
      <c r="Q231" s="26">
        <v>16.665364215777149</v>
      </c>
    </row>
    <row r="232" spans="16:17" x14ac:dyDescent="0.25">
      <c r="P232" t="s">
        <v>102</v>
      </c>
      <c r="Q232" s="26">
        <v>16.591367789219341</v>
      </c>
    </row>
    <row r="233" spans="16:17" x14ac:dyDescent="0.25">
      <c r="P233" t="s">
        <v>100</v>
      </c>
      <c r="Q233" s="26">
        <v>16.55543496957878</v>
      </c>
    </row>
    <row r="234" spans="16:17" x14ac:dyDescent="0.25">
      <c r="P234" t="s">
        <v>105</v>
      </c>
      <c r="Q234" s="26">
        <v>16.55248260598934</v>
      </c>
    </row>
    <row r="235" spans="16:17" x14ac:dyDescent="0.25">
      <c r="P235" t="s">
        <v>383</v>
      </c>
      <c r="Q235" s="26">
        <v>16.487838968125118</v>
      </c>
    </row>
    <row r="236" spans="16:17" x14ac:dyDescent="0.25">
      <c r="P236" t="s">
        <v>82</v>
      </c>
      <c r="Q236" s="26">
        <v>16.473810548645019</v>
      </c>
    </row>
    <row r="237" spans="16:17" x14ac:dyDescent="0.25">
      <c r="P237" t="s">
        <v>259</v>
      </c>
      <c r="Q237" s="26">
        <v>16.402703623536958</v>
      </c>
    </row>
    <row r="238" spans="16:17" x14ac:dyDescent="0.25">
      <c r="P238" t="s">
        <v>264</v>
      </c>
      <c r="Q238" s="26">
        <v>16.238714042449672</v>
      </c>
    </row>
    <row r="239" spans="16:17" x14ac:dyDescent="0.25">
      <c r="P239" t="s">
        <v>145</v>
      </c>
      <c r="Q239" s="26">
        <v>16.120367008770266</v>
      </c>
    </row>
    <row r="240" spans="16:17" x14ac:dyDescent="0.25">
      <c r="P240" t="s">
        <v>498</v>
      </c>
      <c r="Q240" s="26">
        <v>16.049648878368394</v>
      </c>
    </row>
    <row r="241" spans="16:17" x14ac:dyDescent="0.25">
      <c r="P241" t="s">
        <v>200</v>
      </c>
      <c r="Q241" s="26">
        <v>16.008761529303076</v>
      </c>
    </row>
    <row r="242" spans="16:17" x14ac:dyDescent="0.25">
      <c r="P242" t="s">
        <v>60</v>
      </c>
      <c r="Q242" s="26">
        <v>15.975851317538506</v>
      </c>
    </row>
    <row r="243" spans="16:17" x14ac:dyDescent="0.25">
      <c r="P243" t="s">
        <v>44</v>
      </c>
      <c r="Q243" s="26">
        <v>15.936807227575956</v>
      </c>
    </row>
    <row r="244" spans="16:17" x14ac:dyDescent="0.25">
      <c r="P244" t="s">
        <v>121</v>
      </c>
      <c r="Q244" s="26">
        <v>15.905073315741159</v>
      </c>
    </row>
    <row r="245" spans="16:17" x14ac:dyDescent="0.25">
      <c r="P245" t="s">
        <v>462</v>
      </c>
      <c r="Q245" s="26">
        <v>15.857816492450633</v>
      </c>
    </row>
    <row r="246" spans="16:17" x14ac:dyDescent="0.25">
      <c r="P246" t="s">
        <v>70</v>
      </c>
      <c r="Q246" s="26">
        <v>15.728252572863079</v>
      </c>
    </row>
    <row r="247" spans="16:17" x14ac:dyDescent="0.25">
      <c r="P247" t="s">
        <v>131</v>
      </c>
      <c r="Q247" s="26">
        <v>15.52142445490683</v>
      </c>
    </row>
    <row r="248" spans="16:17" x14ac:dyDescent="0.25">
      <c r="P248" t="s">
        <v>560</v>
      </c>
      <c r="Q248" s="26">
        <v>15.478308795337783</v>
      </c>
    </row>
    <row r="249" spans="16:17" x14ac:dyDescent="0.25">
      <c r="P249" t="s">
        <v>42</v>
      </c>
      <c r="Q249" s="26">
        <v>15.372356957553913</v>
      </c>
    </row>
    <row r="250" spans="16:17" x14ac:dyDescent="0.25">
      <c r="P250" t="s">
        <v>20</v>
      </c>
      <c r="Q250" s="26">
        <v>15.35175607277189</v>
      </c>
    </row>
    <row r="251" spans="16:17" x14ac:dyDescent="0.25">
      <c r="P251" t="s">
        <v>137</v>
      </c>
      <c r="Q251" s="26">
        <v>15.262427964264999</v>
      </c>
    </row>
    <row r="252" spans="16:17" x14ac:dyDescent="0.25">
      <c r="P252" t="s">
        <v>64</v>
      </c>
      <c r="Q252" s="26">
        <v>15.126887028363356</v>
      </c>
    </row>
    <row r="253" spans="16:17" x14ac:dyDescent="0.25">
      <c r="P253" t="s">
        <v>470</v>
      </c>
      <c r="Q253" s="26">
        <v>15.07091307864609</v>
      </c>
    </row>
    <row r="254" spans="16:17" x14ac:dyDescent="0.25">
      <c r="P254" t="s">
        <v>690</v>
      </c>
      <c r="Q254" s="26">
        <v>15.064368950832366</v>
      </c>
    </row>
    <row r="255" spans="16:17" x14ac:dyDescent="0.25">
      <c r="P255" t="s">
        <v>359</v>
      </c>
      <c r="Q255" s="26">
        <v>15</v>
      </c>
    </row>
    <row r="256" spans="16:17" x14ac:dyDescent="0.25">
      <c r="P256" t="s">
        <v>160</v>
      </c>
      <c r="Q256" s="26">
        <v>14.997343118230271</v>
      </c>
    </row>
    <row r="257" spans="16:17" x14ac:dyDescent="0.25">
      <c r="P257" t="s">
        <v>409</v>
      </c>
      <c r="Q257" s="26">
        <v>14.868269454123114</v>
      </c>
    </row>
    <row r="258" spans="16:17" x14ac:dyDescent="0.25">
      <c r="P258" t="s">
        <v>377</v>
      </c>
      <c r="Q258" s="26">
        <v>14.845550649472012</v>
      </c>
    </row>
    <row r="259" spans="16:17" x14ac:dyDescent="0.25">
      <c r="P259" t="s">
        <v>224</v>
      </c>
      <c r="Q259" s="26">
        <v>14.678235097028157</v>
      </c>
    </row>
    <row r="260" spans="16:17" x14ac:dyDescent="0.25">
      <c r="P260" t="s">
        <v>127</v>
      </c>
      <c r="Q260" s="26">
        <v>14.440333502013978</v>
      </c>
    </row>
    <row r="261" spans="16:17" x14ac:dyDescent="0.25">
      <c r="P261" t="s">
        <v>345</v>
      </c>
      <c r="Q261" s="26">
        <v>14.313714286482433</v>
      </c>
    </row>
    <row r="262" spans="16:17" x14ac:dyDescent="0.25">
      <c r="P262" t="s">
        <v>427</v>
      </c>
      <c r="Q262" s="26">
        <v>14.188509681473631</v>
      </c>
    </row>
    <row r="263" spans="16:17" x14ac:dyDescent="0.25">
      <c r="P263" t="s">
        <v>85</v>
      </c>
      <c r="Q263" s="26">
        <v>14.141725880523076</v>
      </c>
    </row>
    <row r="264" spans="16:17" x14ac:dyDescent="0.25">
      <c r="P264" t="s">
        <v>27</v>
      </c>
      <c r="Q264" s="26">
        <v>14.102901767315815</v>
      </c>
    </row>
    <row r="265" spans="16:17" x14ac:dyDescent="0.25">
      <c r="P265" t="s">
        <v>550</v>
      </c>
      <c r="Q265" s="26">
        <v>14.039211768544032</v>
      </c>
    </row>
    <row r="266" spans="16:17" x14ac:dyDescent="0.25">
      <c r="P266" t="s">
        <v>128</v>
      </c>
      <c r="Q266" s="26">
        <v>13.966233350105179</v>
      </c>
    </row>
    <row r="267" spans="16:17" x14ac:dyDescent="0.25">
      <c r="P267" t="s">
        <v>262</v>
      </c>
      <c r="Q267" s="26">
        <v>13.678300243817482</v>
      </c>
    </row>
    <row r="268" spans="16:17" x14ac:dyDescent="0.25">
      <c r="P268" t="s">
        <v>162</v>
      </c>
      <c r="Q268" s="26">
        <v>13.663664038832582</v>
      </c>
    </row>
    <row r="269" spans="16:17" x14ac:dyDescent="0.25">
      <c r="P269" t="s">
        <v>59</v>
      </c>
      <c r="Q269" s="26">
        <v>13.586302834338237</v>
      </c>
    </row>
    <row r="270" spans="16:17" x14ac:dyDescent="0.25">
      <c r="P270" t="s">
        <v>278</v>
      </c>
      <c r="Q270" s="26">
        <v>13.512880022880026</v>
      </c>
    </row>
    <row r="271" spans="16:17" x14ac:dyDescent="0.25">
      <c r="P271" t="s">
        <v>287</v>
      </c>
      <c r="Q271" s="26">
        <v>13.285721247563352</v>
      </c>
    </row>
    <row r="272" spans="16:17" x14ac:dyDescent="0.25">
      <c r="P272" t="s">
        <v>391</v>
      </c>
      <c r="Q272" s="26">
        <v>13.245908257896524</v>
      </c>
    </row>
    <row r="273" spans="16:17" x14ac:dyDescent="0.25">
      <c r="P273" t="s">
        <v>267</v>
      </c>
      <c r="Q273" s="26">
        <v>13.153553705432785</v>
      </c>
    </row>
    <row r="274" spans="16:17" x14ac:dyDescent="0.25">
      <c r="P274" t="s">
        <v>655</v>
      </c>
      <c r="Q274" s="26">
        <v>13.098971193415634</v>
      </c>
    </row>
    <row r="275" spans="16:17" x14ac:dyDescent="0.25">
      <c r="P275" t="s">
        <v>244</v>
      </c>
      <c r="Q275" s="26">
        <v>12.932243130226995</v>
      </c>
    </row>
    <row r="276" spans="16:17" x14ac:dyDescent="0.25">
      <c r="P276" t="s">
        <v>691</v>
      </c>
      <c r="Q276" s="26">
        <v>12.848806291747469</v>
      </c>
    </row>
    <row r="277" spans="16:17" x14ac:dyDescent="0.25">
      <c r="P277" t="s">
        <v>43</v>
      </c>
      <c r="Q277" s="26">
        <v>12.619954834915681</v>
      </c>
    </row>
    <row r="278" spans="16:17" x14ac:dyDescent="0.25">
      <c r="P278" t="s">
        <v>215</v>
      </c>
      <c r="Q278" s="26">
        <v>12.496661793372322</v>
      </c>
    </row>
    <row r="279" spans="16:17" x14ac:dyDescent="0.25">
      <c r="P279" t="s">
        <v>141</v>
      </c>
      <c r="Q279" s="26">
        <v>12.447976931547192</v>
      </c>
    </row>
    <row r="280" spans="16:17" x14ac:dyDescent="0.25">
      <c r="P280" t="s">
        <v>497</v>
      </c>
      <c r="Q280" s="26">
        <v>12.119556993529114</v>
      </c>
    </row>
    <row r="281" spans="16:17" x14ac:dyDescent="0.25">
      <c r="P281" t="s">
        <v>221</v>
      </c>
      <c r="Q281" s="26">
        <v>12.041888699924408</v>
      </c>
    </row>
    <row r="282" spans="16:17" x14ac:dyDescent="0.25">
      <c r="P282" t="s">
        <v>683</v>
      </c>
      <c r="Q282" s="26">
        <v>12</v>
      </c>
    </row>
    <row r="283" spans="16:17" x14ac:dyDescent="0.25">
      <c r="P283" t="s">
        <v>386</v>
      </c>
      <c r="Q283" s="26">
        <v>11.991988506742908</v>
      </c>
    </row>
    <row r="284" spans="16:17" x14ac:dyDescent="0.25">
      <c r="P284" t="s">
        <v>26</v>
      </c>
      <c r="Q284" s="26">
        <v>11.609698313159571</v>
      </c>
    </row>
    <row r="285" spans="16:17" x14ac:dyDescent="0.25">
      <c r="P285" t="s">
        <v>270</v>
      </c>
      <c r="Q285" s="26">
        <v>11.477836343617497</v>
      </c>
    </row>
    <row r="286" spans="16:17" x14ac:dyDescent="0.25">
      <c r="P286" t="s">
        <v>366</v>
      </c>
      <c r="Q286" s="26">
        <v>11.453116056961324</v>
      </c>
    </row>
    <row r="287" spans="16:17" x14ac:dyDescent="0.25">
      <c r="P287" t="s">
        <v>375</v>
      </c>
      <c r="Q287" s="26">
        <v>11.261822134232276</v>
      </c>
    </row>
    <row r="288" spans="16:17" x14ac:dyDescent="0.25">
      <c r="P288" t="s">
        <v>414</v>
      </c>
      <c r="Q288" s="26">
        <v>11.200340136054431</v>
      </c>
    </row>
    <row r="289" spans="16:17" x14ac:dyDescent="0.25">
      <c r="P289" t="s">
        <v>842</v>
      </c>
      <c r="Q289" s="26">
        <v>10.939701436130008</v>
      </c>
    </row>
    <row r="290" spans="16:17" x14ac:dyDescent="0.25">
      <c r="P290" t="s">
        <v>502</v>
      </c>
      <c r="Q290" s="26">
        <v>10.860968610947712</v>
      </c>
    </row>
    <row r="291" spans="16:17" x14ac:dyDescent="0.25">
      <c r="P291" t="s">
        <v>111</v>
      </c>
      <c r="Q291" s="26">
        <v>10.784485361746366</v>
      </c>
    </row>
    <row r="292" spans="16:17" x14ac:dyDescent="0.25">
      <c r="P292" t="s">
        <v>695</v>
      </c>
      <c r="Q292" s="26">
        <v>10.636918554006964</v>
      </c>
    </row>
    <row r="293" spans="16:17" x14ac:dyDescent="0.25">
      <c r="P293" t="s">
        <v>58</v>
      </c>
      <c r="Q293" s="26">
        <v>10.597042761224049</v>
      </c>
    </row>
    <row r="294" spans="16:17" x14ac:dyDescent="0.25">
      <c r="P294" t="s">
        <v>134</v>
      </c>
      <c r="Q294" s="26">
        <v>10.46278971328652</v>
      </c>
    </row>
    <row r="295" spans="16:17" x14ac:dyDescent="0.25">
      <c r="P295" t="s">
        <v>234</v>
      </c>
      <c r="Q295" s="26">
        <v>10.350653519073896</v>
      </c>
    </row>
    <row r="296" spans="16:17" x14ac:dyDescent="0.25">
      <c r="P296" t="s">
        <v>552</v>
      </c>
      <c r="Q296" s="26">
        <v>10.207380612472193</v>
      </c>
    </row>
    <row r="297" spans="16:17" x14ac:dyDescent="0.25">
      <c r="P297" t="s">
        <v>482</v>
      </c>
      <c r="Q297" s="26">
        <v>9.9690208003378711</v>
      </c>
    </row>
    <row r="298" spans="16:17" x14ac:dyDescent="0.25">
      <c r="P298" t="s">
        <v>50</v>
      </c>
      <c r="Q298" s="26">
        <v>9.8703750577260898</v>
      </c>
    </row>
    <row r="299" spans="16:17" x14ac:dyDescent="0.25">
      <c r="P299" t="s">
        <v>609</v>
      </c>
      <c r="Q299" s="26">
        <v>9.868336902662298</v>
      </c>
    </row>
    <row r="300" spans="16:17" x14ac:dyDescent="0.25">
      <c r="P300" t="s">
        <v>94</v>
      </c>
      <c r="Q300" s="26">
        <v>9.8423962854094444</v>
      </c>
    </row>
    <row r="301" spans="16:17" x14ac:dyDescent="0.25">
      <c r="P301" t="s">
        <v>273</v>
      </c>
      <c r="Q301" s="26">
        <v>9.6591048659901126</v>
      </c>
    </row>
    <row r="302" spans="16:17" x14ac:dyDescent="0.25">
      <c r="P302" t="s">
        <v>226</v>
      </c>
      <c r="Q302" s="26">
        <v>9.518968084746346</v>
      </c>
    </row>
    <row r="303" spans="16:17" x14ac:dyDescent="0.25">
      <c r="P303" t="s">
        <v>208</v>
      </c>
      <c r="Q303" s="26">
        <v>9.1865871216211357</v>
      </c>
    </row>
    <row r="304" spans="16:17" x14ac:dyDescent="0.25">
      <c r="P304" t="s">
        <v>96</v>
      </c>
      <c r="Q304" s="26">
        <v>9.1333784377780418</v>
      </c>
    </row>
    <row r="305" spans="16:17" x14ac:dyDescent="0.25">
      <c r="P305" t="s">
        <v>373</v>
      </c>
      <c r="Q305" s="26">
        <v>9.1037680490797275</v>
      </c>
    </row>
    <row r="306" spans="16:17" x14ac:dyDescent="0.25">
      <c r="P306" t="s">
        <v>168</v>
      </c>
      <c r="Q306" s="26">
        <v>8.8150591041124411</v>
      </c>
    </row>
    <row r="307" spans="16:17" x14ac:dyDescent="0.25">
      <c r="P307" t="s">
        <v>220</v>
      </c>
      <c r="Q307" s="26">
        <v>8.7090372031797152</v>
      </c>
    </row>
    <row r="308" spans="16:17" x14ac:dyDescent="0.25">
      <c r="P308" t="s">
        <v>72</v>
      </c>
      <c r="Q308" s="26">
        <v>8.4138384137513498</v>
      </c>
    </row>
    <row r="309" spans="16:17" x14ac:dyDescent="0.25">
      <c r="P309" t="s">
        <v>164</v>
      </c>
      <c r="Q309" s="26">
        <v>8.4049376807292706</v>
      </c>
    </row>
    <row r="310" spans="16:17" x14ac:dyDescent="0.25">
      <c r="P310" t="s">
        <v>98</v>
      </c>
      <c r="Q310" s="26">
        <v>8.2305842689976103</v>
      </c>
    </row>
    <row r="311" spans="16:17" x14ac:dyDescent="0.25">
      <c r="P311" t="s">
        <v>211</v>
      </c>
      <c r="Q311" s="26">
        <v>8.0434321407888092</v>
      </c>
    </row>
    <row r="312" spans="16:17" x14ac:dyDescent="0.25">
      <c r="P312" t="s">
        <v>202</v>
      </c>
      <c r="Q312" s="26">
        <v>8</v>
      </c>
    </row>
    <row r="313" spans="16:17" x14ac:dyDescent="0.25">
      <c r="P313" t="s">
        <v>165</v>
      </c>
      <c r="Q313" s="26">
        <v>7.7050338409419812</v>
      </c>
    </row>
    <row r="314" spans="16:17" x14ac:dyDescent="0.25">
      <c r="P314" t="s">
        <v>687</v>
      </c>
      <c r="Q314" s="26">
        <v>7.3886154949784748</v>
      </c>
    </row>
    <row r="315" spans="16:17" x14ac:dyDescent="0.25">
      <c r="P315" t="s">
        <v>422</v>
      </c>
      <c r="Q315" s="26">
        <v>7.0921718881840796</v>
      </c>
    </row>
    <row r="316" spans="16:17" x14ac:dyDescent="0.25">
      <c r="P316" t="s">
        <v>633</v>
      </c>
      <c r="Q316" s="26">
        <v>6.8078042328042336</v>
      </c>
    </row>
    <row r="317" spans="16:17" x14ac:dyDescent="0.25">
      <c r="P317" t="s">
        <v>351</v>
      </c>
      <c r="Q317" s="26">
        <v>6.53655787933209</v>
      </c>
    </row>
    <row r="318" spans="16:17" x14ac:dyDescent="0.25">
      <c r="P318" t="s">
        <v>157</v>
      </c>
      <c r="Q318" s="26">
        <v>6.4078251332960487</v>
      </c>
    </row>
    <row r="319" spans="16:17" x14ac:dyDescent="0.25">
      <c r="P319" t="s">
        <v>506</v>
      </c>
      <c r="Q319" s="26">
        <v>6.3013388501742114</v>
      </c>
    </row>
    <row r="320" spans="16:17" x14ac:dyDescent="0.25">
      <c r="P320" t="s">
        <v>222</v>
      </c>
      <c r="Q320" s="26">
        <v>6.1645171957671954</v>
      </c>
    </row>
    <row r="321" spans="16:17" x14ac:dyDescent="0.25">
      <c r="P321" t="s">
        <v>28</v>
      </c>
      <c r="Q321" s="26">
        <v>6.1264851260853206</v>
      </c>
    </row>
    <row r="322" spans="16:17" x14ac:dyDescent="0.25">
      <c r="P322" t="s">
        <v>419</v>
      </c>
      <c r="Q322" s="26">
        <v>6</v>
      </c>
    </row>
    <row r="323" spans="16:17" x14ac:dyDescent="0.25">
      <c r="P323" t="s">
        <v>172</v>
      </c>
      <c r="Q323" s="26">
        <v>5.8482159725160852</v>
      </c>
    </row>
    <row r="324" spans="16:17" x14ac:dyDescent="0.25">
      <c r="P324" t="s">
        <v>150</v>
      </c>
      <c r="Q324" s="26">
        <v>5.5107939987811481</v>
      </c>
    </row>
    <row r="325" spans="16:17" x14ac:dyDescent="0.25">
      <c r="P325" t="s">
        <v>505</v>
      </c>
      <c r="Q325" s="26">
        <v>5.3390979965156768</v>
      </c>
    </row>
    <row r="326" spans="16:17" x14ac:dyDescent="0.25">
      <c r="P326" t="s">
        <v>358</v>
      </c>
      <c r="Q326" s="26">
        <v>5</v>
      </c>
    </row>
    <row r="327" spans="16:17" x14ac:dyDescent="0.25">
      <c r="P327" t="s">
        <v>464</v>
      </c>
      <c r="Q327" s="26">
        <v>5</v>
      </c>
    </row>
    <row r="328" spans="16:17" x14ac:dyDescent="0.25">
      <c r="P328" t="s">
        <v>272</v>
      </c>
      <c r="Q328" s="26">
        <v>5</v>
      </c>
    </row>
    <row r="329" spans="16:17" x14ac:dyDescent="0.25">
      <c r="P329" t="s">
        <v>431</v>
      </c>
      <c r="Q329" s="26">
        <v>4.8067919086333717</v>
      </c>
    </row>
    <row r="330" spans="16:17" x14ac:dyDescent="0.25">
      <c r="P330" t="s">
        <v>496</v>
      </c>
      <c r="Q330" s="26">
        <v>4.6258665267659165</v>
      </c>
    </row>
    <row r="331" spans="16:17" x14ac:dyDescent="0.25">
      <c r="P331" t="s">
        <v>206</v>
      </c>
      <c r="Q331" s="26">
        <v>4.4989644691399047</v>
      </c>
    </row>
    <row r="332" spans="16:17" x14ac:dyDescent="0.25">
      <c r="P332" t="s">
        <v>178</v>
      </c>
      <c r="Q332" s="26">
        <v>4.4815159880377351</v>
      </c>
    </row>
    <row r="333" spans="16:17" x14ac:dyDescent="0.25">
      <c r="P333" t="s">
        <v>250</v>
      </c>
      <c r="Q333" s="26">
        <v>4.4109287123512351</v>
      </c>
    </row>
    <row r="334" spans="16:17" x14ac:dyDescent="0.25">
      <c r="P334" t="s">
        <v>174</v>
      </c>
      <c r="Q334" s="26">
        <v>4.3874141250587337</v>
      </c>
    </row>
    <row r="335" spans="16:17" x14ac:dyDescent="0.25">
      <c r="P335" t="s">
        <v>356</v>
      </c>
      <c r="Q335" s="26">
        <v>4</v>
      </c>
    </row>
    <row r="336" spans="16:17" x14ac:dyDescent="0.25">
      <c r="P336" t="s">
        <v>682</v>
      </c>
      <c r="Q336" s="26">
        <v>4</v>
      </c>
    </row>
    <row r="337" spans="16:17" x14ac:dyDescent="0.25">
      <c r="P337" t="s">
        <v>305</v>
      </c>
      <c r="Q337" s="26">
        <v>3.6232883525571697</v>
      </c>
    </row>
    <row r="338" spans="16:17" x14ac:dyDescent="0.25">
      <c r="P338" t="s">
        <v>557</v>
      </c>
      <c r="Q338" s="26">
        <v>3.3463263248574022</v>
      </c>
    </row>
    <row r="339" spans="16:17" x14ac:dyDescent="0.25">
      <c r="P339" t="s">
        <v>318</v>
      </c>
      <c r="Q339" s="26">
        <v>3</v>
      </c>
    </row>
    <row r="340" spans="16:17" x14ac:dyDescent="0.25">
      <c r="P340" t="s">
        <v>468</v>
      </c>
      <c r="Q340" s="26">
        <v>3</v>
      </c>
    </row>
    <row r="341" spans="16:17" x14ac:dyDescent="0.25">
      <c r="P341" t="s">
        <v>249</v>
      </c>
      <c r="Q341" s="26">
        <v>3</v>
      </c>
    </row>
    <row r="342" spans="16:17" x14ac:dyDescent="0.25">
      <c r="P342" t="s">
        <v>710</v>
      </c>
      <c r="Q342" s="26">
        <v>2.859613293210852</v>
      </c>
    </row>
    <row r="343" spans="16:17" x14ac:dyDescent="0.25">
      <c r="P343" t="s">
        <v>227</v>
      </c>
      <c r="Q343" s="26">
        <v>2.6377669647093835</v>
      </c>
    </row>
    <row r="344" spans="16:17" x14ac:dyDescent="0.25">
      <c r="P344" t="s">
        <v>241</v>
      </c>
      <c r="Q344" s="26">
        <v>2.2672913573275926</v>
      </c>
    </row>
    <row r="345" spans="16:17" x14ac:dyDescent="0.25">
      <c r="P345" t="s">
        <v>136</v>
      </c>
      <c r="Q345" s="26">
        <v>2.202802109852906</v>
      </c>
    </row>
    <row r="346" spans="16:17" x14ac:dyDescent="0.25">
      <c r="P346" t="s">
        <v>246</v>
      </c>
      <c r="Q346" s="26">
        <v>2.1568015388029691</v>
      </c>
    </row>
    <row r="347" spans="16:17" x14ac:dyDescent="0.25">
      <c r="P347" t="s">
        <v>478</v>
      </c>
      <c r="Q347" s="26">
        <v>2.144611810953283</v>
      </c>
    </row>
    <row r="348" spans="16:17" x14ac:dyDescent="0.25">
      <c r="P348" t="s">
        <v>325</v>
      </c>
      <c r="Q348" s="26">
        <v>1.9655470008617157</v>
      </c>
    </row>
    <row r="349" spans="16:17" x14ac:dyDescent="0.25">
      <c r="P349" t="s">
        <v>564</v>
      </c>
      <c r="Q349" s="26">
        <v>1.7032407407407404</v>
      </c>
    </row>
    <row r="350" spans="16:17" x14ac:dyDescent="0.25">
      <c r="P350" t="s">
        <v>185</v>
      </c>
      <c r="Q350" s="26">
        <v>1.4085842123986305</v>
      </c>
    </row>
    <row r="351" spans="16:17" x14ac:dyDescent="0.25">
      <c r="P351" t="s">
        <v>87</v>
      </c>
      <c r="Q351" s="26">
        <v>1</v>
      </c>
    </row>
    <row r="352" spans="16:17" x14ac:dyDescent="0.25">
      <c r="P352" t="s">
        <v>265</v>
      </c>
      <c r="Q352" s="26">
        <v>1</v>
      </c>
    </row>
    <row r="353" spans="16:17" x14ac:dyDescent="0.25">
      <c r="P353" t="s">
        <v>608</v>
      </c>
      <c r="Q353" s="26">
        <v>1</v>
      </c>
    </row>
    <row r="354" spans="16:17" x14ac:dyDescent="0.25">
      <c r="P354" t="s">
        <v>228</v>
      </c>
      <c r="Q354" s="26">
        <v>1</v>
      </c>
    </row>
    <row r="355" spans="16:17" x14ac:dyDescent="0.25">
      <c r="P355" t="s">
        <v>444</v>
      </c>
      <c r="Q355" s="26">
        <v>1</v>
      </c>
    </row>
  </sheetData>
  <sortState xmlns:xlrd2="http://schemas.microsoft.com/office/spreadsheetml/2017/richdata2" ref="P2:Q355">
    <sortCondition descending="1" ref="Q2:Q355"/>
  </sortState>
  <mergeCells count="1">
    <mergeCell ref="P1:Q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Hitters</vt:lpstr>
      <vt:lpstr>Pitchers</vt:lpstr>
      <vt:lpstr>Scales</vt:lpstr>
      <vt:lpstr>Trade Value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Silver</dc:creator>
  <cp:lastModifiedBy>Matt Silver</cp:lastModifiedBy>
  <dcterms:created xsi:type="dcterms:W3CDTF">2022-05-05T20:24:14Z</dcterms:created>
  <dcterms:modified xsi:type="dcterms:W3CDTF">2022-07-04T06:50:49Z</dcterms:modified>
</cp:coreProperties>
</file>