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an\OneDrive\Desktop\SGP\"/>
    </mc:Choice>
  </mc:AlternateContent>
  <xr:revisionPtr revIDLastSave="0" documentId="13_ncr:1_{9C412EA5-5ADF-45F9-B4D0-97400BC29C14}" xr6:coauthVersionLast="47" xr6:coauthVersionMax="47" xr10:uidLastSave="{00000000-0000-0000-0000-000000000000}"/>
  <bookViews>
    <workbookView xWindow="-108" yWindow="-108" windowWidth="23256" windowHeight="12576" xr2:uid="{012CF475-AF98-4EEF-98CC-C13B8998C004}"/>
  </bookViews>
  <sheets>
    <sheet name="Trade Values" sheetId="1" r:id="rId1"/>
    <sheet name="QB" sheetId="3" r:id="rId2"/>
    <sheet name="RB" sheetId="4" r:id="rId3"/>
    <sheet name="WR" sheetId="5" r:id="rId4"/>
    <sheet name="TE" sheetId="6" r:id="rId5"/>
    <sheet name="Draft Picks" sheetId="2" r:id="rId6"/>
    <sheet name="Quarterly Change In Ranks" sheetId="7" r:id="rId7"/>
  </sheets>
  <externalReferences>
    <externalReference r:id="rId8"/>
  </externalReferences>
  <definedNames>
    <definedName name="_xlnm._FilterDatabase" localSheetId="6" hidden="1">'Quarterly Change In Ranks'!$A$1:$H$330</definedName>
    <definedName name="_xlnm._FilterDatabase" localSheetId="0" hidden="1">'Trade Values'!$A$1:$T$330</definedName>
    <definedName name="_xlnm._FilterDatabase" localSheetId="3" hidden="1">WR!$A$1:$T$1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2" i="1"/>
  <c r="H3" i="1"/>
  <c r="I3" i="1"/>
  <c r="J3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H21" i="1"/>
  <c r="I21" i="1"/>
  <c r="J21" i="1"/>
  <c r="H22" i="1"/>
  <c r="I22" i="1"/>
  <c r="J22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H32" i="1"/>
  <c r="I32" i="1"/>
  <c r="J32" i="1"/>
  <c r="H33" i="1"/>
  <c r="I33" i="1"/>
  <c r="J33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H41" i="1"/>
  <c r="I41" i="1"/>
  <c r="J41" i="1"/>
  <c r="H42" i="1"/>
  <c r="I42" i="1"/>
  <c r="J4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H50" i="1"/>
  <c r="I50" i="1"/>
  <c r="J50" i="1"/>
  <c r="H51" i="1"/>
  <c r="I51" i="1"/>
  <c r="J51" i="1"/>
  <c r="H52" i="1"/>
  <c r="I52" i="1"/>
  <c r="J52" i="1"/>
  <c r="H53" i="1"/>
  <c r="I53" i="1"/>
  <c r="J53" i="1"/>
  <c r="H54" i="1"/>
  <c r="I54" i="1"/>
  <c r="J54" i="1"/>
  <c r="H55" i="1"/>
  <c r="I55" i="1"/>
  <c r="J55" i="1"/>
  <c r="H56" i="1"/>
  <c r="I56" i="1"/>
  <c r="J56" i="1"/>
  <c r="H57" i="1"/>
  <c r="I57" i="1"/>
  <c r="J57" i="1"/>
  <c r="H58" i="1"/>
  <c r="I58" i="1"/>
  <c r="J58" i="1"/>
  <c r="H59" i="1"/>
  <c r="I59" i="1"/>
  <c r="J59" i="1"/>
  <c r="H60" i="1"/>
  <c r="I60" i="1"/>
  <c r="J60" i="1"/>
  <c r="H61" i="1"/>
  <c r="I61" i="1"/>
  <c r="J61" i="1"/>
  <c r="H62" i="1"/>
  <c r="I62" i="1"/>
  <c r="J62" i="1"/>
  <c r="H63" i="1"/>
  <c r="I63" i="1"/>
  <c r="J63" i="1"/>
  <c r="H64" i="1"/>
  <c r="I64" i="1"/>
  <c r="J64" i="1"/>
  <c r="H65" i="1"/>
  <c r="I65" i="1"/>
  <c r="J65" i="1"/>
  <c r="H66" i="1"/>
  <c r="I66" i="1"/>
  <c r="J66" i="1"/>
  <c r="H67" i="1"/>
  <c r="I67" i="1"/>
  <c r="J67" i="1"/>
  <c r="H68" i="1"/>
  <c r="I68" i="1"/>
  <c r="J68" i="1"/>
  <c r="H69" i="1"/>
  <c r="I69" i="1"/>
  <c r="J69" i="1"/>
  <c r="H70" i="1"/>
  <c r="I70" i="1"/>
  <c r="J70" i="1"/>
  <c r="H71" i="1"/>
  <c r="I71" i="1"/>
  <c r="J71" i="1"/>
  <c r="H72" i="1"/>
  <c r="I72" i="1"/>
  <c r="J72" i="1"/>
  <c r="H73" i="1"/>
  <c r="I73" i="1"/>
  <c r="J73" i="1"/>
  <c r="H74" i="1"/>
  <c r="I74" i="1"/>
  <c r="J74" i="1"/>
  <c r="H75" i="1"/>
  <c r="I75" i="1"/>
  <c r="J75" i="1"/>
  <c r="H76" i="1"/>
  <c r="I76" i="1"/>
  <c r="J76" i="1"/>
  <c r="H77" i="1"/>
  <c r="I77" i="1"/>
  <c r="J77" i="1"/>
  <c r="H78" i="1"/>
  <c r="I78" i="1"/>
  <c r="J78" i="1"/>
  <c r="H79" i="1"/>
  <c r="I79" i="1"/>
  <c r="J79" i="1"/>
  <c r="H80" i="1"/>
  <c r="I80" i="1"/>
  <c r="J80" i="1"/>
  <c r="H81" i="1"/>
  <c r="I81" i="1"/>
  <c r="J81" i="1"/>
  <c r="H82" i="1"/>
  <c r="I82" i="1"/>
  <c r="J82" i="1"/>
  <c r="H83" i="1"/>
  <c r="I83" i="1"/>
  <c r="J83" i="1"/>
  <c r="H84" i="1"/>
  <c r="I84" i="1"/>
  <c r="J84" i="1"/>
  <c r="H85" i="1"/>
  <c r="I85" i="1"/>
  <c r="J85" i="1"/>
  <c r="H86" i="1"/>
  <c r="I86" i="1"/>
  <c r="J86" i="1"/>
  <c r="H87" i="1"/>
  <c r="I87" i="1"/>
  <c r="J87" i="1"/>
  <c r="H88" i="1"/>
  <c r="I88" i="1"/>
  <c r="J88" i="1"/>
  <c r="H89" i="1"/>
  <c r="I89" i="1"/>
  <c r="J89" i="1"/>
  <c r="H90" i="1"/>
  <c r="I90" i="1"/>
  <c r="J90" i="1"/>
  <c r="H91" i="1"/>
  <c r="I91" i="1"/>
  <c r="J91" i="1"/>
  <c r="H92" i="1"/>
  <c r="I92" i="1"/>
  <c r="J92" i="1"/>
  <c r="H93" i="1"/>
  <c r="I93" i="1"/>
  <c r="J93" i="1"/>
  <c r="H94" i="1"/>
  <c r="I94" i="1"/>
  <c r="J94" i="1"/>
  <c r="H95" i="1"/>
  <c r="I95" i="1"/>
  <c r="J95" i="1"/>
  <c r="H96" i="1"/>
  <c r="I96" i="1"/>
  <c r="J96" i="1"/>
  <c r="H97" i="1"/>
  <c r="I97" i="1"/>
  <c r="J97" i="1"/>
  <c r="H98" i="1"/>
  <c r="I98" i="1"/>
  <c r="J98" i="1"/>
  <c r="H99" i="1"/>
  <c r="I99" i="1"/>
  <c r="J99" i="1"/>
  <c r="H100" i="1"/>
  <c r="I100" i="1"/>
  <c r="J100" i="1"/>
  <c r="H101" i="1"/>
  <c r="I101" i="1"/>
  <c r="J101" i="1"/>
  <c r="H102" i="1"/>
  <c r="I102" i="1"/>
  <c r="J102" i="1"/>
  <c r="H103" i="1"/>
  <c r="I103" i="1"/>
  <c r="J103" i="1"/>
  <c r="H104" i="1"/>
  <c r="I104" i="1"/>
  <c r="J104" i="1"/>
  <c r="H105" i="1"/>
  <c r="I105" i="1"/>
  <c r="J105" i="1"/>
  <c r="H106" i="1"/>
  <c r="I106" i="1"/>
  <c r="J106" i="1"/>
  <c r="H107" i="1"/>
  <c r="I107" i="1"/>
  <c r="J107" i="1"/>
  <c r="H108" i="1"/>
  <c r="I108" i="1"/>
  <c r="J108" i="1"/>
  <c r="H109" i="1"/>
  <c r="I109" i="1"/>
  <c r="J109" i="1"/>
  <c r="H110" i="1"/>
  <c r="I110" i="1"/>
  <c r="J110" i="1"/>
  <c r="H111" i="1"/>
  <c r="I111" i="1"/>
  <c r="J111" i="1"/>
  <c r="H112" i="1"/>
  <c r="I112" i="1"/>
  <c r="J112" i="1"/>
  <c r="H113" i="1"/>
  <c r="I113" i="1"/>
  <c r="J113" i="1"/>
  <c r="H114" i="1"/>
  <c r="I114" i="1"/>
  <c r="J114" i="1"/>
  <c r="H115" i="1"/>
  <c r="I115" i="1"/>
  <c r="J115" i="1"/>
  <c r="H116" i="1"/>
  <c r="I116" i="1"/>
  <c r="J116" i="1"/>
  <c r="H117" i="1"/>
  <c r="I117" i="1"/>
  <c r="J117" i="1"/>
  <c r="H118" i="1"/>
  <c r="I118" i="1"/>
  <c r="J118" i="1"/>
  <c r="H119" i="1"/>
  <c r="I119" i="1"/>
  <c r="J119" i="1"/>
  <c r="H120" i="1"/>
  <c r="I120" i="1"/>
  <c r="J120" i="1"/>
  <c r="H121" i="1"/>
  <c r="I121" i="1"/>
  <c r="J121" i="1"/>
  <c r="H122" i="1"/>
  <c r="I122" i="1"/>
  <c r="J122" i="1"/>
  <c r="H123" i="1"/>
  <c r="I123" i="1"/>
  <c r="J123" i="1"/>
  <c r="H124" i="1"/>
  <c r="I124" i="1"/>
  <c r="J124" i="1"/>
  <c r="H125" i="1"/>
  <c r="I125" i="1"/>
  <c r="J125" i="1"/>
  <c r="H126" i="1"/>
  <c r="I126" i="1"/>
  <c r="J126" i="1"/>
  <c r="H127" i="1"/>
  <c r="I127" i="1"/>
  <c r="J127" i="1"/>
  <c r="H128" i="1"/>
  <c r="I128" i="1"/>
  <c r="J128" i="1"/>
  <c r="H129" i="1"/>
  <c r="I129" i="1"/>
  <c r="J129" i="1"/>
  <c r="H130" i="1"/>
  <c r="I130" i="1"/>
  <c r="J130" i="1"/>
  <c r="H131" i="1"/>
  <c r="I131" i="1"/>
  <c r="J131" i="1"/>
  <c r="H132" i="1"/>
  <c r="I132" i="1"/>
  <c r="J132" i="1"/>
  <c r="H133" i="1"/>
  <c r="I133" i="1"/>
  <c r="J133" i="1"/>
  <c r="H134" i="1"/>
  <c r="I134" i="1"/>
  <c r="J134" i="1"/>
  <c r="H135" i="1"/>
  <c r="I135" i="1"/>
  <c r="J135" i="1"/>
  <c r="H136" i="1"/>
  <c r="I136" i="1"/>
  <c r="J136" i="1"/>
  <c r="H137" i="1"/>
  <c r="I137" i="1"/>
  <c r="J137" i="1"/>
  <c r="H138" i="1"/>
  <c r="I138" i="1"/>
  <c r="J138" i="1"/>
  <c r="H139" i="1"/>
  <c r="I139" i="1"/>
  <c r="J139" i="1"/>
  <c r="H140" i="1"/>
  <c r="I140" i="1"/>
  <c r="J140" i="1"/>
  <c r="H141" i="1"/>
  <c r="I141" i="1"/>
  <c r="J141" i="1"/>
  <c r="H142" i="1"/>
  <c r="I142" i="1"/>
  <c r="J142" i="1"/>
  <c r="H143" i="1"/>
  <c r="I143" i="1"/>
  <c r="J143" i="1"/>
  <c r="H144" i="1"/>
  <c r="I144" i="1"/>
  <c r="J144" i="1"/>
  <c r="H145" i="1"/>
  <c r="I145" i="1"/>
  <c r="J145" i="1"/>
  <c r="H146" i="1"/>
  <c r="I146" i="1"/>
  <c r="J146" i="1"/>
  <c r="H147" i="1"/>
  <c r="I147" i="1"/>
  <c r="J147" i="1"/>
  <c r="H148" i="1"/>
  <c r="I148" i="1"/>
  <c r="J148" i="1"/>
  <c r="H149" i="1"/>
  <c r="I149" i="1"/>
  <c r="J149" i="1"/>
  <c r="H150" i="1"/>
  <c r="I150" i="1"/>
  <c r="J150" i="1"/>
  <c r="H151" i="1"/>
  <c r="I151" i="1"/>
  <c r="J151" i="1"/>
  <c r="H152" i="1"/>
  <c r="I152" i="1"/>
  <c r="J152" i="1"/>
  <c r="H153" i="1"/>
  <c r="I153" i="1"/>
  <c r="J153" i="1"/>
  <c r="H154" i="1"/>
  <c r="I154" i="1"/>
  <c r="J154" i="1"/>
  <c r="H155" i="1"/>
  <c r="I155" i="1"/>
  <c r="J155" i="1"/>
  <c r="H156" i="1"/>
  <c r="I156" i="1"/>
  <c r="J156" i="1"/>
  <c r="H157" i="1"/>
  <c r="I157" i="1"/>
  <c r="J157" i="1"/>
  <c r="H158" i="1"/>
  <c r="I158" i="1"/>
  <c r="J158" i="1"/>
  <c r="H159" i="1"/>
  <c r="I159" i="1"/>
  <c r="J159" i="1"/>
  <c r="H160" i="1"/>
  <c r="I160" i="1"/>
  <c r="J160" i="1"/>
  <c r="H161" i="1"/>
  <c r="I161" i="1"/>
  <c r="J161" i="1"/>
  <c r="H162" i="1"/>
  <c r="I162" i="1"/>
  <c r="J162" i="1"/>
  <c r="H163" i="1"/>
  <c r="I163" i="1"/>
  <c r="J163" i="1"/>
  <c r="H164" i="1"/>
  <c r="I164" i="1"/>
  <c r="J164" i="1"/>
  <c r="H165" i="1"/>
  <c r="I165" i="1"/>
  <c r="J165" i="1"/>
  <c r="H166" i="1"/>
  <c r="I166" i="1"/>
  <c r="J166" i="1"/>
  <c r="H167" i="1"/>
  <c r="I167" i="1"/>
  <c r="J167" i="1"/>
  <c r="H168" i="1"/>
  <c r="I168" i="1"/>
  <c r="J168" i="1"/>
  <c r="H169" i="1"/>
  <c r="I169" i="1"/>
  <c r="J169" i="1"/>
  <c r="H170" i="1"/>
  <c r="I170" i="1"/>
  <c r="J170" i="1"/>
  <c r="H171" i="1"/>
  <c r="I171" i="1"/>
  <c r="J171" i="1"/>
  <c r="H172" i="1"/>
  <c r="I172" i="1"/>
  <c r="J172" i="1"/>
  <c r="H173" i="1"/>
  <c r="I173" i="1"/>
  <c r="J173" i="1"/>
  <c r="H174" i="1"/>
  <c r="I174" i="1"/>
  <c r="J174" i="1"/>
  <c r="H175" i="1"/>
  <c r="I175" i="1"/>
  <c r="J175" i="1"/>
  <c r="H176" i="1"/>
  <c r="I176" i="1"/>
  <c r="J176" i="1"/>
  <c r="H177" i="1"/>
  <c r="I177" i="1"/>
  <c r="J177" i="1"/>
  <c r="H178" i="1"/>
  <c r="I178" i="1"/>
  <c r="J178" i="1"/>
  <c r="H179" i="1"/>
  <c r="I179" i="1"/>
  <c r="J179" i="1"/>
  <c r="H180" i="1"/>
  <c r="I180" i="1"/>
  <c r="J180" i="1"/>
  <c r="H181" i="1"/>
  <c r="I181" i="1"/>
  <c r="J181" i="1"/>
  <c r="H182" i="1"/>
  <c r="I182" i="1"/>
  <c r="J182" i="1"/>
  <c r="H183" i="1"/>
  <c r="I183" i="1"/>
  <c r="J183" i="1"/>
  <c r="H184" i="1"/>
  <c r="I184" i="1"/>
  <c r="J184" i="1"/>
  <c r="H185" i="1"/>
  <c r="I185" i="1"/>
  <c r="J185" i="1"/>
  <c r="H186" i="1"/>
  <c r="I186" i="1"/>
  <c r="J186" i="1"/>
  <c r="H187" i="1"/>
  <c r="I187" i="1"/>
  <c r="J187" i="1"/>
  <c r="H188" i="1"/>
  <c r="I188" i="1"/>
  <c r="J188" i="1"/>
  <c r="H189" i="1"/>
  <c r="I189" i="1"/>
  <c r="J189" i="1"/>
  <c r="H190" i="1"/>
  <c r="I190" i="1"/>
  <c r="J190" i="1"/>
  <c r="H191" i="1"/>
  <c r="I191" i="1"/>
  <c r="J191" i="1"/>
  <c r="H192" i="1"/>
  <c r="I192" i="1"/>
  <c r="J192" i="1"/>
  <c r="H193" i="1"/>
  <c r="I193" i="1"/>
  <c r="J193" i="1"/>
  <c r="H194" i="1"/>
  <c r="I194" i="1"/>
  <c r="J194" i="1"/>
  <c r="H195" i="1"/>
  <c r="I195" i="1"/>
  <c r="J195" i="1"/>
  <c r="H196" i="1"/>
  <c r="I196" i="1"/>
  <c r="J196" i="1"/>
  <c r="H197" i="1"/>
  <c r="I197" i="1"/>
  <c r="J197" i="1"/>
  <c r="H198" i="1"/>
  <c r="I198" i="1"/>
  <c r="J198" i="1"/>
  <c r="H199" i="1"/>
  <c r="I199" i="1"/>
  <c r="J199" i="1"/>
  <c r="H200" i="1"/>
  <c r="I200" i="1"/>
  <c r="J200" i="1"/>
  <c r="H201" i="1"/>
  <c r="I201" i="1"/>
  <c r="J201" i="1"/>
  <c r="H202" i="1"/>
  <c r="I202" i="1"/>
  <c r="J202" i="1"/>
  <c r="H203" i="1"/>
  <c r="I203" i="1"/>
  <c r="J203" i="1"/>
  <c r="H204" i="1"/>
  <c r="I204" i="1"/>
  <c r="J204" i="1"/>
  <c r="H205" i="1"/>
  <c r="I205" i="1"/>
  <c r="J205" i="1"/>
  <c r="H206" i="1"/>
  <c r="I206" i="1"/>
  <c r="J206" i="1"/>
  <c r="H207" i="1"/>
  <c r="I207" i="1"/>
  <c r="J207" i="1"/>
  <c r="H208" i="1"/>
  <c r="I208" i="1"/>
  <c r="J208" i="1"/>
  <c r="H209" i="1"/>
  <c r="I209" i="1"/>
  <c r="J209" i="1"/>
  <c r="H210" i="1"/>
  <c r="I210" i="1"/>
  <c r="J210" i="1"/>
  <c r="H211" i="1"/>
  <c r="I211" i="1"/>
  <c r="J211" i="1"/>
  <c r="H212" i="1"/>
  <c r="I212" i="1"/>
  <c r="J212" i="1"/>
  <c r="H213" i="1"/>
  <c r="I213" i="1"/>
  <c r="J213" i="1"/>
  <c r="H214" i="1"/>
  <c r="I214" i="1"/>
  <c r="J214" i="1"/>
  <c r="H215" i="1"/>
  <c r="I215" i="1"/>
  <c r="J215" i="1"/>
  <c r="H216" i="1"/>
  <c r="I216" i="1"/>
  <c r="J216" i="1"/>
  <c r="H217" i="1"/>
  <c r="I217" i="1"/>
  <c r="J217" i="1"/>
  <c r="H218" i="1"/>
  <c r="I218" i="1"/>
  <c r="J218" i="1"/>
  <c r="H219" i="1"/>
  <c r="I219" i="1"/>
  <c r="J219" i="1"/>
  <c r="H220" i="1"/>
  <c r="I220" i="1"/>
  <c r="J220" i="1"/>
  <c r="H221" i="1"/>
  <c r="I221" i="1"/>
  <c r="J221" i="1"/>
  <c r="H222" i="1"/>
  <c r="I222" i="1"/>
  <c r="J222" i="1"/>
  <c r="H223" i="1"/>
  <c r="I223" i="1"/>
  <c r="J223" i="1"/>
  <c r="H224" i="1"/>
  <c r="I224" i="1"/>
  <c r="J224" i="1"/>
  <c r="H225" i="1"/>
  <c r="I225" i="1"/>
  <c r="J225" i="1"/>
  <c r="H226" i="1"/>
  <c r="I226" i="1"/>
  <c r="J226" i="1"/>
  <c r="H227" i="1"/>
  <c r="I227" i="1"/>
  <c r="J227" i="1"/>
  <c r="H228" i="1"/>
  <c r="I228" i="1"/>
  <c r="J228" i="1"/>
  <c r="H229" i="1"/>
  <c r="I229" i="1"/>
  <c r="J229" i="1"/>
  <c r="H230" i="1"/>
  <c r="I230" i="1"/>
  <c r="J230" i="1"/>
  <c r="H231" i="1"/>
  <c r="I231" i="1"/>
  <c r="J231" i="1"/>
  <c r="H232" i="1"/>
  <c r="I232" i="1"/>
  <c r="J232" i="1"/>
  <c r="H233" i="1"/>
  <c r="I233" i="1"/>
  <c r="J233" i="1"/>
  <c r="H234" i="1"/>
  <c r="I234" i="1"/>
  <c r="J234" i="1"/>
  <c r="H235" i="1"/>
  <c r="I235" i="1"/>
  <c r="J235" i="1"/>
  <c r="H236" i="1"/>
  <c r="I236" i="1"/>
  <c r="J236" i="1"/>
  <c r="H237" i="1"/>
  <c r="I237" i="1"/>
  <c r="J237" i="1"/>
  <c r="H238" i="1"/>
  <c r="I238" i="1"/>
  <c r="J238" i="1"/>
  <c r="H239" i="1"/>
  <c r="I239" i="1"/>
  <c r="J239" i="1"/>
  <c r="H240" i="1"/>
  <c r="I240" i="1"/>
  <c r="J240" i="1"/>
  <c r="H241" i="1"/>
  <c r="I241" i="1"/>
  <c r="J241" i="1"/>
  <c r="H242" i="1"/>
  <c r="I242" i="1"/>
  <c r="J242" i="1"/>
  <c r="H243" i="1"/>
  <c r="I243" i="1"/>
  <c r="J243" i="1"/>
  <c r="H244" i="1"/>
  <c r="I244" i="1"/>
  <c r="J244" i="1"/>
  <c r="H245" i="1"/>
  <c r="I245" i="1"/>
  <c r="J245" i="1"/>
  <c r="H246" i="1"/>
  <c r="I246" i="1"/>
  <c r="J246" i="1"/>
  <c r="H247" i="1"/>
  <c r="I247" i="1"/>
  <c r="J247" i="1"/>
  <c r="H248" i="1"/>
  <c r="I248" i="1"/>
  <c r="J248" i="1"/>
  <c r="H249" i="1"/>
  <c r="I249" i="1"/>
  <c r="J249" i="1"/>
  <c r="H250" i="1"/>
  <c r="I250" i="1"/>
  <c r="J250" i="1"/>
  <c r="H251" i="1"/>
  <c r="I251" i="1"/>
  <c r="J251" i="1"/>
  <c r="H252" i="1"/>
  <c r="I252" i="1"/>
  <c r="J252" i="1"/>
  <c r="H253" i="1"/>
  <c r="I253" i="1"/>
  <c r="J253" i="1"/>
  <c r="H254" i="1"/>
  <c r="I254" i="1"/>
  <c r="J254" i="1"/>
  <c r="H255" i="1"/>
  <c r="I255" i="1"/>
  <c r="J255" i="1"/>
  <c r="H256" i="1"/>
  <c r="I256" i="1"/>
  <c r="J256" i="1"/>
  <c r="H257" i="1"/>
  <c r="I257" i="1"/>
  <c r="J257" i="1"/>
  <c r="H258" i="1"/>
  <c r="I258" i="1"/>
  <c r="J258" i="1"/>
  <c r="H259" i="1"/>
  <c r="I259" i="1"/>
  <c r="J259" i="1"/>
  <c r="H260" i="1"/>
  <c r="I260" i="1"/>
  <c r="J260" i="1"/>
  <c r="H261" i="1"/>
  <c r="I261" i="1"/>
  <c r="J261" i="1"/>
  <c r="H262" i="1"/>
  <c r="I262" i="1"/>
  <c r="J262" i="1"/>
  <c r="H263" i="1"/>
  <c r="I263" i="1"/>
  <c r="J263" i="1"/>
  <c r="H264" i="1"/>
  <c r="I264" i="1"/>
  <c r="J264" i="1"/>
  <c r="H265" i="1"/>
  <c r="I265" i="1"/>
  <c r="J265" i="1"/>
  <c r="H266" i="1"/>
  <c r="I266" i="1"/>
  <c r="J266" i="1"/>
  <c r="H267" i="1"/>
  <c r="I267" i="1"/>
  <c r="J267" i="1"/>
  <c r="H268" i="1"/>
  <c r="I268" i="1"/>
  <c r="J268" i="1"/>
  <c r="H269" i="1"/>
  <c r="I269" i="1"/>
  <c r="J269" i="1"/>
  <c r="H270" i="1"/>
  <c r="I270" i="1"/>
  <c r="J270" i="1"/>
  <c r="H271" i="1"/>
  <c r="I271" i="1"/>
  <c r="J271" i="1"/>
  <c r="H272" i="1"/>
  <c r="I272" i="1"/>
  <c r="J272" i="1"/>
  <c r="H273" i="1"/>
  <c r="I273" i="1"/>
  <c r="J273" i="1"/>
  <c r="H274" i="1"/>
  <c r="I274" i="1"/>
  <c r="J274" i="1"/>
  <c r="H275" i="1"/>
  <c r="I275" i="1"/>
  <c r="J275" i="1"/>
  <c r="H276" i="1"/>
  <c r="I276" i="1"/>
  <c r="J276" i="1"/>
  <c r="H277" i="1"/>
  <c r="I277" i="1"/>
  <c r="J277" i="1"/>
  <c r="H278" i="1"/>
  <c r="I278" i="1"/>
  <c r="J278" i="1"/>
  <c r="H279" i="1"/>
  <c r="I279" i="1"/>
  <c r="J279" i="1"/>
  <c r="H280" i="1"/>
  <c r="I280" i="1"/>
  <c r="J280" i="1"/>
  <c r="H281" i="1"/>
  <c r="I281" i="1"/>
  <c r="J281" i="1"/>
  <c r="H282" i="1"/>
  <c r="I282" i="1"/>
  <c r="J282" i="1"/>
  <c r="H283" i="1"/>
  <c r="I283" i="1"/>
  <c r="J283" i="1"/>
  <c r="H284" i="1"/>
  <c r="I284" i="1"/>
  <c r="J284" i="1"/>
  <c r="H285" i="1"/>
  <c r="I285" i="1"/>
  <c r="J285" i="1"/>
  <c r="H286" i="1"/>
  <c r="I286" i="1"/>
  <c r="J286" i="1"/>
  <c r="H287" i="1"/>
  <c r="I287" i="1"/>
  <c r="J287" i="1"/>
  <c r="H288" i="1"/>
  <c r="I288" i="1"/>
  <c r="J288" i="1"/>
  <c r="H289" i="1"/>
  <c r="I289" i="1"/>
  <c r="J289" i="1"/>
  <c r="H290" i="1"/>
  <c r="I290" i="1"/>
  <c r="J290" i="1"/>
  <c r="H291" i="1"/>
  <c r="I291" i="1"/>
  <c r="J291" i="1"/>
  <c r="H292" i="1"/>
  <c r="I292" i="1"/>
  <c r="J292" i="1"/>
  <c r="H293" i="1"/>
  <c r="I293" i="1"/>
  <c r="J293" i="1"/>
  <c r="H294" i="1"/>
  <c r="I294" i="1"/>
  <c r="J294" i="1"/>
  <c r="H295" i="1"/>
  <c r="I295" i="1"/>
  <c r="J295" i="1"/>
  <c r="H296" i="1"/>
  <c r="I296" i="1"/>
  <c r="J296" i="1"/>
  <c r="H297" i="1"/>
  <c r="I297" i="1"/>
  <c r="J297" i="1"/>
  <c r="H298" i="1"/>
  <c r="I298" i="1"/>
  <c r="J298" i="1"/>
  <c r="H299" i="1"/>
  <c r="I299" i="1"/>
  <c r="J299" i="1"/>
  <c r="H300" i="1"/>
  <c r="I300" i="1"/>
  <c r="J300" i="1"/>
  <c r="H301" i="1"/>
  <c r="I301" i="1"/>
  <c r="J301" i="1"/>
  <c r="H302" i="1"/>
  <c r="I302" i="1"/>
  <c r="J302" i="1"/>
  <c r="H303" i="1"/>
  <c r="I303" i="1"/>
  <c r="J303" i="1"/>
  <c r="H304" i="1"/>
  <c r="I304" i="1"/>
  <c r="J304" i="1"/>
  <c r="H305" i="1"/>
  <c r="I305" i="1"/>
  <c r="J305" i="1"/>
  <c r="H306" i="1"/>
  <c r="I306" i="1"/>
  <c r="J306" i="1"/>
  <c r="H307" i="1"/>
  <c r="I307" i="1"/>
  <c r="J307" i="1"/>
  <c r="H308" i="1"/>
  <c r="I308" i="1"/>
  <c r="J308" i="1"/>
  <c r="H309" i="1"/>
  <c r="I309" i="1"/>
  <c r="J309" i="1"/>
  <c r="H310" i="1"/>
  <c r="I310" i="1"/>
  <c r="J310" i="1"/>
  <c r="H311" i="1"/>
  <c r="I311" i="1"/>
  <c r="J311" i="1"/>
  <c r="H312" i="1"/>
  <c r="I312" i="1"/>
  <c r="J312" i="1"/>
  <c r="H313" i="1"/>
  <c r="I313" i="1"/>
  <c r="J313" i="1"/>
  <c r="H314" i="1"/>
  <c r="I314" i="1"/>
  <c r="J314" i="1"/>
  <c r="H315" i="1"/>
  <c r="I315" i="1"/>
  <c r="J315" i="1"/>
  <c r="H316" i="1"/>
  <c r="I316" i="1"/>
  <c r="J316" i="1"/>
  <c r="H317" i="1"/>
  <c r="I317" i="1"/>
  <c r="J317" i="1"/>
  <c r="H318" i="1"/>
  <c r="I318" i="1"/>
  <c r="J318" i="1"/>
  <c r="H319" i="1"/>
  <c r="I319" i="1"/>
  <c r="J319" i="1"/>
  <c r="H320" i="1"/>
  <c r="I320" i="1"/>
  <c r="J320" i="1"/>
  <c r="H321" i="1"/>
  <c r="I321" i="1"/>
  <c r="J321" i="1"/>
  <c r="H322" i="1"/>
  <c r="I322" i="1"/>
  <c r="J322" i="1"/>
  <c r="H323" i="1"/>
  <c r="I323" i="1"/>
  <c r="J323" i="1"/>
  <c r="H324" i="1"/>
  <c r="I324" i="1"/>
  <c r="J324" i="1"/>
  <c r="H325" i="1"/>
  <c r="I325" i="1"/>
  <c r="J325" i="1"/>
  <c r="H326" i="1"/>
  <c r="I326" i="1"/>
  <c r="J326" i="1"/>
  <c r="H327" i="1"/>
  <c r="I327" i="1"/>
  <c r="J327" i="1"/>
  <c r="H328" i="1"/>
  <c r="I328" i="1"/>
  <c r="J328" i="1"/>
  <c r="H329" i="1"/>
  <c r="I329" i="1"/>
  <c r="J329" i="1"/>
  <c r="H330" i="1"/>
  <c r="I330" i="1"/>
  <c r="J330" i="1"/>
  <c r="J2" i="1"/>
  <c r="I2" i="1"/>
  <c r="H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2" i="1"/>
  <c r="H3" i="7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286" i="7"/>
  <c r="H287" i="7"/>
  <c r="H288" i="7"/>
  <c r="H289" i="7"/>
  <c r="H290" i="7"/>
  <c r="H291" i="7"/>
  <c r="H292" i="7"/>
  <c r="H293" i="7"/>
  <c r="H294" i="7"/>
  <c r="H295" i="7"/>
  <c r="H296" i="7"/>
  <c r="H297" i="7"/>
  <c r="H298" i="7"/>
  <c r="H299" i="7"/>
  <c r="H300" i="7"/>
  <c r="H301" i="7"/>
  <c r="H302" i="7"/>
  <c r="H303" i="7"/>
  <c r="H304" i="7"/>
  <c r="H305" i="7"/>
  <c r="H306" i="7"/>
  <c r="H307" i="7"/>
  <c r="H308" i="7"/>
  <c r="H309" i="7"/>
  <c r="H310" i="7"/>
  <c r="H311" i="7"/>
  <c r="H312" i="7"/>
  <c r="H313" i="7"/>
  <c r="H314" i="7"/>
  <c r="H315" i="7"/>
  <c r="H316" i="7"/>
  <c r="H317" i="7"/>
  <c r="H318" i="7"/>
  <c r="H319" i="7"/>
  <c r="H320" i="7"/>
  <c r="H321" i="7"/>
  <c r="H322" i="7"/>
  <c r="H323" i="7"/>
  <c r="H324" i="7"/>
  <c r="H325" i="7"/>
  <c r="H326" i="7"/>
  <c r="H327" i="7"/>
  <c r="H328" i="7"/>
  <c r="H329" i="7"/>
  <c r="H330" i="7"/>
  <c r="H2" i="7"/>
  <c r="N325" i="1" l="1"/>
  <c r="N324" i="1"/>
  <c r="N328" i="1"/>
  <c r="N329" i="1"/>
  <c r="N330" i="1"/>
  <c r="O325" i="1"/>
  <c r="P325" i="1" s="1"/>
  <c r="Q325" i="1"/>
  <c r="O324" i="1"/>
  <c r="P324" i="1" s="1"/>
  <c r="Q324" i="1"/>
  <c r="O328" i="1"/>
  <c r="P328" i="1" s="1"/>
  <c r="Q328" i="1"/>
  <c r="O329" i="1"/>
  <c r="P329" i="1" s="1"/>
  <c r="Q329" i="1"/>
  <c r="O330" i="1"/>
  <c r="P330" i="1" s="1"/>
  <c r="Q330" i="1"/>
  <c r="M325" i="1"/>
  <c r="M324" i="1"/>
  <c r="M328" i="1"/>
  <c r="M329" i="1"/>
  <c r="M330" i="1"/>
  <c r="R324" i="1" l="1"/>
  <c r="S324" i="1" s="1"/>
  <c r="A324" i="1" s="1"/>
  <c r="R328" i="1"/>
  <c r="S328" i="1" s="1"/>
  <c r="A328" i="1" s="1"/>
  <c r="R329" i="1"/>
  <c r="S329" i="1" s="1"/>
  <c r="A329" i="1" s="1"/>
  <c r="R325" i="1"/>
  <c r="S325" i="1" s="1"/>
  <c r="A325" i="1" s="1"/>
  <c r="R330" i="1"/>
  <c r="S330" i="1" s="1"/>
  <c r="A330" i="1" s="1"/>
  <c r="M323" i="1" l="1"/>
  <c r="N323" i="1"/>
  <c r="O323" i="1"/>
  <c r="P323" i="1" s="1"/>
  <c r="Q323" i="1"/>
  <c r="M320" i="1"/>
  <c r="N320" i="1"/>
  <c r="O320" i="1"/>
  <c r="P320" i="1" s="1"/>
  <c r="Q320" i="1"/>
  <c r="M289" i="1"/>
  <c r="N289" i="1"/>
  <c r="O289" i="1"/>
  <c r="P289" i="1" s="1"/>
  <c r="Q289" i="1"/>
  <c r="M272" i="1"/>
  <c r="N272" i="1"/>
  <c r="O272" i="1"/>
  <c r="P272" i="1" s="1"/>
  <c r="Q272" i="1"/>
  <c r="M279" i="1"/>
  <c r="N279" i="1"/>
  <c r="O279" i="1"/>
  <c r="P279" i="1" s="1"/>
  <c r="Q279" i="1"/>
  <c r="M274" i="1"/>
  <c r="N274" i="1"/>
  <c r="O274" i="1"/>
  <c r="P274" i="1" s="1"/>
  <c r="Q274" i="1"/>
  <c r="M283" i="1"/>
  <c r="N283" i="1"/>
  <c r="O283" i="1"/>
  <c r="P283" i="1" s="1"/>
  <c r="Q283" i="1"/>
  <c r="M282" i="1"/>
  <c r="N282" i="1"/>
  <c r="O282" i="1"/>
  <c r="P282" i="1" s="1"/>
  <c r="Q282" i="1"/>
  <c r="M278" i="1"/>
  <c r="N278" i="1"/>
  <c r="O278" i="1"/>
  <c r="P278" i="1" s="1"/>
  <c r="Q278" i="1"/>
  <c r="M285" i="1"/>
  <c r="N285" i="1"/>
  <c r="O285" i="1"/>
  <c r="P285" i="1" s="1"/>
  <c r="Q285" i="1"/>
  <c r="M281" i="1"/>
  <c r="N281" i="1"/>
  <c r="O281" i="1"/>
  <c r="P281" i="1" s="1"/>
  <c r="Q281" i="1"/>
  <c r="N5" i="1"/>
  <c r="N24" i="1"/>
  <c r="N9" i="1"/>
  <c r="N12" i="1"/>
  <c r="N17" i="1"/>
  <c r="N16" i="1"/>
  <c r="N19" i="1"/>
  <c r="N8" i="1"/>
  <c r="N35" i="1"/>
  <c r="N25" i="1"/>
  <c r="N43" i="1"/>
  <c r="N28" i="1"/>
  <c r="N65" i="1"/>
  <c r="N14" i="1"/>
  <c r="N26" i="1"/>
  <c r="N39" i="1"/>
  <c r="N41" i="1"/>
  <c r="N33" i="1"/>
  <c r="N68" i="1"/>
  <c r="N36" i="1"/>
  <c r="N52" i="1"/>
  <c r="N47" i="1"/>
  <c r="N45" i="1"/>
  <c r="N44" i="1"/>
  <c r="N53" i="1"/>
  <c r="N48" i="1"/>
  <c r="N54" i="1"/>
  <c r="N51" i="1"/>
  <c r="N34" i="1"/>
  <c r="N63" i="1"/>
  <c r="N56" i="1"/>
  <c r="N70" i="1"/>
  <c r="N60" i="1"/>
  <c r="N50" i="1"/>
  <c r="N120" i="1"/>
  <c r="N71" i="1"/>
  <c r="N77" i="1"/>
  <c r="N58" i="1"/>
  <c r="N93" i="1"/>
  <c r="N100" i="1"/>
  <c r="N104" i="1"/>
  <c r="N80" i="1"/>
  <c r="N106" i="1"/>
  <c r="N79" i="1"/>
  <c r="N122" i="1"/>
  <c r="N97" i="1"/>
  <c r="N90" i="1"/>
  <c r="N82" i="1"/>
  <c r="N91" i="1"/>
  <c r="N134" i="1"/>
  <c r="N92" i="1"/>
  <c r="N145" i="1"/>
  <c r="N102" i="1"/>
  <c r="N110" i="1"/>
  <c r="N99" i="1"/>
  <c r="N101" i="1"/>
  <c r="N128" i="1"/>
  <c r="N115" i="1"/>
  <c r="N287" i="1"/>
  <c r="N126" i="1"/>
  <c r="N109" i="1"/>
  <c r="N118" i="1"/>
  <c r="N78" i="1"/>
  <c r="N166" i="1"/>
  <c r="N107" i="1"/>
  <c r="N217" i="1"/>
  <c r="N140" i="1"/>
  <c r="N158" i="1"/>
  <c r="N132" i="1"/>
  <c r="N137" i="1"/>
  <c r="N162" i="1"/>
  <c r="N114" i="1"/>
  <c r="N152" i="1"/>
  <c r="N141" i="1"/>
  <c r="N144" i="1"/>
  <c r="N149" i="1"/>
  <c r="N136" i="1"/>
  <c r="N168" i="1"/>
  <c r="N150" i="1"/>
  <c r="N157" i="1"/>
  <c r="N135" i="1"/>
  <c r="N184" i="1"/>
  <c r="N160" i="1"/>
  <c r="N130" i="1"/>
  <c r="N201" i="1"/>
  <c r="N189" i="1"/>
  <c r="N151" i="1"/>
  <c r="N167" i="1"/>
  <c r="N197" i="1"/>
  <c r="N188" i="1"/>
  <c r="N127" i="1"/>
  <c r="N155" i="1"/>
  <c r="N186" i="1"/>
  <c r="N210" i="1"/>
  <c r="N286" i="1"/>
  <c r="N195" i="1"/>
  <c r="N292" i="1"/>
  <c r="N170" i="1"/>
  <c r="N185" i="1"/>
  <c r="N228" i="1"/>
  <c r="N211" i="1"/>
  <c r="N164" i="1"/>
  <c r="N244" i="1"/>
  <c r="N178" i="1"/>
  <c r="N159" i="1"/>
  <c r="N169" i="1"/>
  <c r="N209" i="1"/>
  <c r="N198" i="1"/>
  <c r="N317" i="1"/>
  <c r="N175" i="1"/>
  <c r="N227" i="1"/>
  <c r="N218" i="1"/>
  <c r="N232" i="1"/>
  <c r="N291" i="1"/>
  <c r="N246" i="1"/>
  <c r="N233" i="1"/>
  <c r="N239" i="1"/>
  <c r="N212" i="1"/>
  <c r="N237" i="1"/>
  <c r="N243" i="1"/>
  <c r="N204" i="1"/>
  <c r="N221" i="1"/>
  <c r="N248" i="1"/>
  <c r="N247" i="1"/>
  <c r="N181" i="1"/>
  <c r="N236" i="1"/>
  <c r="N193" i="1"/>
  <c r="N255" i="1"/>
  <c r="N225" i="1"/>
  <c r="N222" i="1"/>
  <c r="N302" i="1"/>
  <c r="N196" i="1"/>
  <c r="N268" i="1"/>
  <c r="N263" i="1"/>
  <c r="N300" i="1"/>
  <c r="N270" i="1"/>
  <c r="N240" i="1"/>
  <c r="N249" i="1"/>
  <c r="N226" i="1"/>
  <c r="N229" i="1"/>
  <c r="N223" i="1"/>
  <c r="N215" i="1"/>
  <c r="N245" i="1"/>
  <c r="N242" i="1"/>
  <c r="N203" i="1"/>
  <c r="N267" i="1"/>
  <c r="N261" i="1"/>
  <c r="N253" i="1"/>
  <c r="N265" i="1"/>
  <c r="N303" i="1"/>
  <c r="N260" i="1"/>
  <c r="N250" i="1"/>
  <c r="N269" i="1"/>
  <c r="N264" i="1"/>
  <c r="N266" i="1"/>
  <c r="N262" i="1"/>
  <c r="N275" i="1"/>
  <c r="N251" i="1"/>
  <c r="N284" i="1"/>
  <c r="N280" i="1"/>
  <c r="N271" i="1"/>
  <c r="N257" i="1"/>
  <c r="N276" i="1"/>
  <c r="N256" i="1"/>
  <c r="N304" i="1"/>
  <c r="N294" i="1"/>
  <c r="N297" i="1"/>
  <c r="N290" i="1"/>
  <c r="N293" i="1"/>
  <c r="N299" i="1"/>
  <c r="N296" i="1"/>
  <c r="N311" i="1"/>
  <c r="N306" i="1"/>
  <c r="N312" i="1"/>
  <c r="N313" i="1"/>
  <c r="N310" i="1"/>
  <c r="N315" i="1"/>
  <c r="N319" i="1"/>
  <c r="N307" i="1"/>
  <c r="N316" i="1"/>
  <c r="N326" i="1"/>
  <c r="N314" i="1"/>
  <c r="N322" i="1"/>
  <c r="N2" i="1"/>
  <c r="Q7" i="1"/>
  <c r="Q11" i="1"/>
  <c r="Q24" i="1"/>
  <c r="Q12" i="1"/>
  <c r="Q10" i="1"/>
  <c r="Q30" i="1"/>
  <c r="Q16" i="1"/>
  <c r="Q8" i="1"/>
  <c r="Q32" i="1"/>
  <c r="Q27" i="1"/>
  <c r="Q25" i="1"/>
  <c r="Q28" i="1"/>
  <c r="Q37" i="1"/>
  <c r="Q65" i="1"/>
  <c r="Q26" i="1"/>
  <c r="Q41" i="1"/>
  <c r="Q20" i="1"/>
  <c r="Q33" i="1"/>
  <c r="Q68" i="1"/>
  <c r="Q52" i="1"/>
  <c r="Q40" i="1"/>
  <c r="Q23" i="1"/>
  <c r="Q45" i="1"/>
  <c r="Q53" i="1"/>
  <c r="Q49" i="1"/>
  <c r="Q67" i="1"/>
  <c r="Q54" i="1"/>
  <c r="Q34" i="1"/>
  <c r="Q66" i="1"/>
  <c r="Q57" i="1"/>
  <c r="Q56" i="1"/>
  <c r="Q60" i="1"/>
  <c r="Q64" i="1"/>
  <c r="Q69" i="1"/>
  <c r="Q120" i="1"/>
  <c r="Q77" i="1"/>
  <c r="Q75" i="1"/>
  <c r="Q83" i="1"/>
  <c r="Q93" i="1"/>
  <c r="Q104" i="1"/>
  <c r="Q55" i="1"/>
  <c r="Q74" i="1"/>
  <c r="Q106" i="1"/>
  <c r="Q122" i="1"/>
  <c r="Q86" i="1"/>
  <c r="Q97" i="1"/>
  <c r="Q82" i="1"/>
  <c r="Q134" i="1"/>
  <c r="Q119" i="1"/>
  <c r="Q92" i="1"/>
  <c r="Q102" i="1"/>
  <c r="Q99" i="1"/>
  <c r="Q129" i="1"/>
  <c r="Q111" i="1"/>
  <c r="Q128" i="1"/>
  <c r="Q115" i="1"/>
  <c r="Q138" i="1"/>
  <c r="Q125" i="1"/>
  <c r="Q126" i="1"/>
  <c r="Q118" i="1"/>
  <c r="Q143" i="1"/>
  <c r="Q123" i="1"/>
  <c r="Q166" i="1"/>
  <c r="Q217" i="1"/>
  <c r="Q113" i="1"/>
  <c r="Q142" i="1"/>
  <c r="Q158" i="1"/>
  <c r="Q137" i="1"/>
  <c r="Q108" i="1"/>
  <c r="Q162" i="1"/>
  <c r="Q152" i="1"/>
  <c r="Q144" i="1"/>
  <c r="Q172" i="1"/>
  <c r="Q149" i="1"/>
  <c r="Q136" i="1"/>
  <c r="Q150" i="1"/>
  <c r="Q139" i="1"/>
  <c r="Q157" i="1"/>
  <c r="Q184" i="1"/>
  <c r="Q130" i="1"/>
  <c r="Q174" i="1"/>
  <c r="Q177" i="1"/>
  <c r="Q189" i="1"/>
  <c r="Q167" i="1"/>
  <c r="Q179" i="1"/>
  <c r="Q173" i="1"/>
  <c r="Q188" i="1"/>
  <c r="Q155" i="1"/>
  <c r="Q234" i="1"/>
  <c r="Q187" i="1"/>
  <c r="Q210" i="1"/>
  <c r="Q195" i="1"/>
  <c r="Q214" i="1"/>
  <c r="Q292" i="1"/>
  <c r="Q185" i="1"/>
  <c r="Q211" i="1"/>
  <c r="Q156" i="1"/>
  <c r="Q309" i="1"/>
  <c r="Q244" i="1"/>
  <c r="Q159" i="1"/>
  <c r="Q183" i="1"/>
  <c r="Q169" i="1"/>
  <c r="Q198" i="1"/>
  <c r="Q175" i="1"/>
  <c r="Q241" i="1"/>
  <c r="Q227" i="1"/>
  <c r="Q232" i="1"/>
  <c r="Q246" i="1"/>
  <c r="Q254" i="1"/>
  <c r="Q194" i="1"/>
  <c r="Q233" i="1"/>
  <c r="Q239" i="1"/>
  <c r="Q212" i="1"/>
  <c r="Q237" i="1"/>
  <c r="Q190" i="1"/>
  <c r="Q301" i="1"/>
  <c r="Q243" i="1"/>
  <c r="Q204" i="1"/>
  <c r="Q221" i="1"/>
  <c r="Q248" i="1"/>
  <c r="Q247" i="1"/>
  <c r="Q181" i="1"/>
  <c r="Q231" i="1"/>
  <c r="Q191" i="1"/>
  <c r="Q207" i="1"/>
  <c r="Q236" i="1"/>
  <c r="Q193" i="1"/>
  <c r="Q255" i="1"/>
  <c r="Q225" i="1"/>
  <c r="Q222" i="1"/>
  <c r="Q230" i="1"/>
  <c r="Q258" i="1"/>
  <c r="Q302" i="1"/>
  <c r="Q196" i="1"/>
  <c r="Q268" i="1"/>
  <c r="Q263" i="1"/>
  <c r="Q300" i="1"/>
  <c r="Q270" i="1"/>
  <c r="Q213" i="1"/>
  <c r="Q206" i="1"/>
  <c r="Q235" i="1"/>
  <c r="Q240" i="1"/>
  <c r="Q249" i="1"/>
  <c r="Q226" i="1"/>
  <c r="Q229" i="1"/>
  <c r="Q220" i="1"/>
  <c r="Q116" i="1"/>
  <c r="Q223" i="1"/>
  <c r="Q215" i="1"/>
  <c r="Q242" i="1"/>
  <c r="Q203" i="1"/>
  <c r="Q267" i="1"/>
  <c r="Q224" i="1"/>
  <c r="Q261" i="1"/>
  <c r="Q295" i="1"/>
  <c r="Q253" i="1"/>
  <c r="Q265" i="1"/>
  <c r="Q303" i="1"/>
  <c r="Q260" i="1"/>
  <c r="Q250" i="1"/>
  <c r="Q269" i="1"/>
  <c r="Q199" i="1"/>
  <c r="Q264" i="1"/>
  <c r="Q266" i="1"/>
  <c r="Q262" i="1"/>
  <c r="Q275" i="1"/>
  <c r="Q251" i="1"/>
  <c r="Q284" i="1"/>
  <c r="Q277" i="1"/>
  <c r="Q280" i="1"/>
  <c r="Q288" i="1"/>
  <c r="Q271" i="1"/>
  <c r="Q257" i="1"/>
  <c r="Q276" i="1"/>
  <c r="Q256" i="1"/>
  <c r="Q305" i="1"/>
  <c r="Q273" i="1"/>
  <c r="Q304" i="1"/>
  <c r="Q294" i="1"/>
  <c r="Q290" i="1"/>
  <c r="Q293" i="1"/>
  <c r="Q299" i="1"/>
  <c r="Q298" i="1"/>
  <c r="Q296" i="1"/>
  <c r="Q311" i="1"/>
  <c r="Q308" i="1"/>
  <c r="Q306" i="1"/>
  <c r="Q312" i="1"/>
  <c r="Q200" i="1"/>
  <c r="Q259" i="1"/>
  <c r="Q321" i="1"/>
  <c r="Q313" i="1"/>
  <c r="Q310" i="1"/>
  <c r="Q315" i="1"/>
  <c r="Q319" i="1"/>
  <c r="Q307" i="1"/>
  <c r="Q318" i="1"/>
  <c r="Q316" i="1"/>
  <c r="Q326" i="1"/>
  <c r="Q327" i="1"/>
  <c r="Q314" i="1"/>
  <c r="Q322" i="1"/>
  <c r="Q2" i="1"/>
  <c r="O6" i="1"/>
  <c r="P6" i="1" s="1"/>
  <c r="O7" i="1"/>
  <c r="P7" i="1" s="1"/>
  <c r="O3" i="1"/>
  <c r="P3" i="1" s="1"/>
  <c r="O11" i="1"/>
  <c r="P11" i="1" s="1"/>
  <c r="O5" i="1"/>
  <c r="P5" i="1" s="1"/>
  <c r="O24" i="1"/>
  <c r="P24" i="1" s="1"/>
  <c r="O9" i="1"/>
  <c r="P9" i="1" s="1"/>
  <c r="O12" i="1"/>
  <c r="P12" i="1" s="1"/>
  <c r="O21" i="1"/>
  <c r="P21" i="1" s="1"/>
  <c r="O10" i="1"/>
  <c r="P10" i="1" s="1"/>
  <c r="O4" i="1"/>
  <c r="P4" i="1" s="1"/>
  <c r="O30" i="1"/>
  <c r="P30" i="1" s="1"/>
  <c r="O17" i="1"/>
  <c r="P17" i="1" s="1"/>
  <c r="O16" i="1"/>
  <c r="P16" i="1" s="1"/>
  <c r="O19" i="1"/>
  <c r="P19" i="1" s="1"/>
  <c r="O8" i="1"/>
  <c r="P8" i="1" s="1"/>
  <c r="O32" i="1"/>
  <c r="P32" i="1" s="1"/>
  <c r="O18" i="1"/>
  <c r="P18" i="1" s="1"/>
  <c r="O27" i="1"/>
  <c r="P27" i="1" s="1"/>
  <c r="O35" i="1"/>
  <c r="P35" i="1" s="1"/>
  <c r="O25" i="1"/>
  <c r="P25" i="1" s="1"/>
  <c r="O43" i="1"/>
  <c r="P43" i="1" s="1"/>
  <c r="O28" i="1"/>
  <c r="P28" i="1" s="1"/>
  <c r="O37" i="1"/>
  <c r="P37" i="1" s="1"/>
  <c r="O46" i="1"/>
  <c r="P46" i="1" s="1"/>
  <c r="O65" i="1"/>
  <c r="P65" i="1" s="1"/>
  <c r="O14" i="1"/>
  <c r="P14" i="1" s="1"/>
  <c r="O26" i="1"/>
  <c r="P26" i="1" s="1"/>
  <c r="O39" i="1"/>
  <c r="P39" i="1" s="1"/>
  <c r="O41" i="1"/>
  <c r="P41" i="1" s="1"/>
  <c r="O31" i="1"/>
  <c r="P31" i="1" s="1"/>
  <c r="O20" i="1"/>
  <c r="P20" i="1" s="1"/>
  <c r="O42" i="1"/>
  <c r="P42" i="1" s="1"/>
  <c r="O33" i="1"/>
  <c r="P33" i="1" s="1"/>
  <c r="O22" i="1"/>
  <c r="P22" i="1" s="1"/>
  <c r="O68" i="1"/>
  <c r="P68" i="1" s="1"/>
  <c r="O36" i="1"/>
  <c r="P36" i="1" s="1"/>
  <c r="O52" i="1"/>
  <c r="P52" i="1" s="1"/>
  <c r="O40" i="1"/>
  <c r="P40" i="1" s="1"/>
  <c r="O38" i="1"/>
  <c r="P38" i="1" s="1"/>
  <c r="O23" i="1"/>
  <c r="P23" i="1" s="1"/>
  <c r="O47" i="1"/>
  <c r="P47" i="1" s="1"/>
  <c r="O45" i="1"/>
  <c r="P45" i="1" s="1"/>
  <c r="O44" i="1"/>
  <c r="P44" i="1" s="1"/>
  <c r="O53" i="1"/>
  <c r="P53" i="1" s="1"/>
  <c r="O49" i="1"/>
  <c r="P49" i="1" s="1"/>
  <c r="O62" i="1"/>
  <c r="P62" i="1" s="1"/>
  <c r="O67" i="1"/>
  <c r="P67" i="1" s="1"/>
  <c r="O48" i="1"/>
  <c r="P48" i="1" s="1"/>
  <c r="O54" i="1"/>
  <c r="P54" i="1" s="1"/>
  <c r="O51" i="1"/>
  <c r="P51" i="1" s="1"/>
  <c r="O34" i="1"/>
  <c r="P34" i="1" s="1"/>
  <c r="O81" i="1"/>
  <c r="P81" i="1" s="1"/>
  <c r="O66" i="1"/>
  <c r="P66" i="1" s="1"/>
  <c r="O88" i="1"/>
  <c r="P88" i="1" s="1"/>
  <c r="O57" i="1"/>
  <c r="P57" i="1" s="1"/>
  <c r="O63" i="1"/>
  <c r="P63" i="1" s="1"/>
  <c r="O56" i="1"/>
  <c r="P56" i="1" s="1"/>
  <c r="O70" i="1"/>
  <c r="P70" i="1" s="1"/>
  <c r="O60" i="1"/>
  <c r="P60" i="1" s="1"/>
  <c r="O29" i="1"/>
  <c r="P29" i="1" s="1"/>
  <c r="O64" i="1"/>
  <c r="P64" i="1" s="1"/>
  <c r="O73" i="1"/>
  <c r="P73" i="1" s="1"/>
  <c r="O69" i="1"/>
  <c r="P69" i="1" s="1"/>
  <c r="O50" i="1"/>
  <c r="P50" i="1" s="1"/>
  <c r="O120" i="1"/>
  <c r="P120" i="1" s="1"/>
  <c r="O71" i="1"/>
  <c r="P71" i="1" s="1"/>
  <c r="O77" i="1"/>
  <c r="P77" i="1" s="1"/>
  <c r="O75" i="1"/>
  <c r="P75" i="1" s="1"/>
  <c r="O87" i="1"/>
  <c r="P87" i="1" s="1"/>
  <c r="O83" i="1"/>
  <c r="P83" i="1" s="1"/>
  <c r="O58" i="1"/>
  <c r="P58" i="1" s="1"/>
  <c r="O93" i="1"/>
  <c r="P93" i="1" s="1"/>
  <c r="O100" i="1"/>
  <c r="P100" i="1" s="1"/>
  <c r="O104" i="1"/>
  <c r="P104" i="1" s="1"/>
  <c r="O55" i="1"/>
  <c r="P55" i="1" s="1"/>
  <c r="O95" i="1"/>
  <c r="P95" i="1" s="1"/>
  <c r="O74" i="1"/>
  <c r="P74" i="1" s="1"/>
  <c r="O80" i="1"/>
  <c r="P80" i="1" s="1"/>
  <c r="O106" i="1"/>
  <c r="P106" i="1" s="1"/>
  <c r="O79" i="1"/>
  <c r="P79" i="1" s="1"/>
  <c r="O122" i="1"/>
  <c r="P122" i="1" s="1"/>
  <c r="O86" i="1"/>
  <c r="P86" i="1" s="1"/>
  <c r="O76" i="1"/>
  <c r="P76" i="1" s="1"/>
  <c r="O97" i="1"/>
  <c r="P97" i="1" s="1"/>
  <c r="O90" i="1"/>
  <c r="P90" i="1" s="1"/>
  <c r="O82" i="1"/>
  <c r="P82" i="1" s="1"/>
  <c r="O91" i="1"/>
  <c r="P91" i="1" s="1"/>
  <c r="O134" i="1"/>
  <c r="P134" i="1" s="1"/>
  <c r="O98" i="1"/>
  <c r="P98" i="1" s="1"/>
  <c r="O119" i="1"/>
  <c r="P119" i="1" s="1"/>
  <c r="O89" i="1"/>
  <c r="P89" i="1" s="1"/>
  <c r="O92" i="1"/>
  <c r="P92" i="1" s="1"/>
  <c r="O145" i="1"/>
  <c r="P145" i="1" s="1"/>
  <c r="O102" i="1"/>
  <c r="P102" i="1" s="1"/>
  <c r="O110" i="1"/>
  <c r="P110" i="1" s="1"/>
  <c r="O99" i="1"/>
  <c r="P99" i="1" s="1"/>
  <c r="O129" i="1"/>
  <c r="P129" i="1" s="1"/>
  <c r="O117" i="1"/>
  <c r="P117" i="1" s="1"/>
  <c r="O111" i="1"/>
  <c r="P111" i="1" s="1"/>
  <c r="O101" i="1"/>
  <c r="P101" i="1" s="1"/>
  <c r="O128" i="1"/>
  <c r="P128" i="1" s="1"/>
  <c r="O115" i="1"/>
  <c r="P115" i="1" s="1"/>
  <c r="O131" i="1"/>
  <c r="P131" i="1" s="1"/>
  <c r="O138" i="1"/>
  <c r="P138" i="1" s="1"/>
  <c r="O103" i="1"/>
  <c r="P103" i="1" s="1"/>
  <c r="O125" i="1"/>
  <c r="P125" i="1" s="1"/>
  <c r="O287" i="1"/>
  <c r="P287" i="1" s="1"/>
  <c r="O126" i="1"/>
  <c r="P126" i="1" s="1"/>
  <c r="O109" i="1"/>
  <c r="P109" i="1" s="1"/>
  <c r="O118" i="1"/>
  <c r="P118" i="1" s="1"/>
  <c r="O143" i="1"/>
  <c r="P143" i="1" s="1"/>
  <c r="O94" i="1"/>
  <c r="P94" i="1" s="1"/>
  <c r="O123" i="1"/>
  <c r="P123" i="1" s="1"/>
  <c r="O78" i="1"/>
  <c r="P78" i="1" s="1"/>
  <c r="O166" i="1"/>
  <c r="P166" i="1" s="1"/>
  <c r="O107" i="1"/>
  <c r="P107" i="1" s="1"/>
  <c r="O217" i="1"/>
  <c r="P217" i="1" s="1"/>
  <c r="O121" i="1"/>
  <c r="P121" i="1" s="1"/>
  <c r="O113" i="1"/>
  <c r="P113" i="1" s="1"/>
  <c r="O182" i="1"/>
  <c r="P182" i="1" s="1"/>
  <c r="O142" i="1"/>
  <c r="P142" i="1" s="1"/>
  <c r="O140" i="1"/>
  <c r="P140" i="1" s="1"/>
  <c r="O158" i="1"/>
  <c r="P158" i="1" s="1"/>
  <c r="O132" i="1"/>
  <c r="P132" i="1" s="1"/>
  <c r="O137" i="1"/>
  <c r="P137" i="1" s="1"/>
  <c r="O72" i="1"/>
  <c r="P72" i="1" s="1"/>
  <c r="O108" i="1"/>
  <c r="P108" i="1" s="1"/>
  <c r="O133" i="1"/>
  <c r="P133" i="1" s="1"/>
  <c r="O162" i="1"/>
  <c r="P162" i="1" s="1"/>
  <c r="O114" i="1"/>
  <c r="P114" i="1" s="1"/>
  <c r="O152" i="1"/>
  <c r="P152" i="1" s="1"/>
  <c r="O141" i="1"/>
  <c r="P141" i="1" s="1"/>
  <c r="O144" i="1"/>
  <c r="P144" i="1" s="1"/>
  <c r="O172" i="1"/>
  <c r="P172" i="1" s="1"/>
  <c r="O84" i="1"/>
  <c r="P84" i="1" s="1"/>
  <c r="O149" i="1"/>
  <c r="P149" i="1" s="1"/>
  <c r="O147" i="1"/>
  <c r="P147" i="1" s="1"/>
  <c r="O136" i="1"/>
  <c r="P136" i="1" s="1"/>
  <c r="O168" i="1"/>
  <c r="P168" i="1" s="1"/>
  <c r="O150" i="1"/>
  <c r="P150" i="1" s="1"/>
  <c r="O139" i="1"/>
  <c r="P139" i="1" s="1"/>
  <c r="O153" i="1"/>
  <c r="P153" i="1" s="1"/>
  <c r="O157" i="1"/>
  <c r="P157" i="1" s="1"/>
  <c r="O135" i="1"/>
  <c r="P135" i="1" s="1"/>
  <c r="O184" i="1"/>
  <c r="P184" i="1" s="1"/>
  <c r="O160" i="1"/>
  <c r="P160" i="1" s="1"/>
  <c r="O130" i="1"/>
  <c r="P130" i="1" s="1"/>
  <c r="O161" i="1"/>
  <c r="P161" i="1" s="1"/>
  <c r="O174" i="1"/>
  <c r="P174" i="1" s="1"/>
  <c r="O154" i="1"/>
  <c r="P154" i="1" s="1"/>
  <c r="O177" i="1"/>
  <c r="P177" i="1" s="1"/>
  <c r="O201" i="1"/>
  <c r="P201" i="1" s="1"/>
  <c r="O189" i="1"/>
  <c r="P189" i="1" s="1"/>
  <c r="O151" i="1"/>
  <c r="P151" i="1" s="1"/>
  <c r="O167" i="1"/>
  <c r="P167" i="1" s="1"/>
  <c r="O176" i="1"/>
  <c r="P176" i="1" s="1"/>
  <c r="O179" i="1"/>
  <c r="P179" i="1" s="1"/>
  <c r="O148" i="1"/>
  <c r="P148" i="1" s="1"/>
  <c r="O173" i="1"/>
  <c r="P173" i="1" s="1"/>
  <c r="O197" i="1"/>
  <c r="P197" i="1" s="1"/>
  <c r="O188" i="1"/>
  <c r="P188" i="1" s="1"/>
  <c r="O127" i="1"/>
  <c r="P127" i="1" s="1"/>
  <c r="O155" i="1"/>
  <c r="P155" i="1" s="1"/>
  <c r="O234" i="1"/>
  <c r="P234" i="1" s="1"/>
  <c r="O163" i="1"/>
  <c r="P163" i="1" s="1"/>
  <c r="O187" i="1"/>
  <c r="P187" i="1" s="1"/>
  <c r="O186" i="1"/>
  <c r="P186" i="1" s="1"/>
  <c r="O210" i="1"/>
  <c r="P210" i="1" s="1"/>
  <c r="O286" i="1"/>
  <c r="P286" i="1" s="1"/>
  <c r="O195" i="1"/>
  <c r="P195" i="1" s="1"/>
  <c r="O180" i="1"/>
  <c r="P180" i="1" s="1"/>
  <c r="O214" i="1"/>
  <c r="P214" i="1" s="1"/>
  <c r="O219" i="1"/>
  <c r="P219" i="1" s="1"/>
  <c r="O292" i="1"/>
  <c r="P292" i="1" s="1"/>
  <c r="O170" i="1"/>
  <c r="P170" i="1" s="1"/>
  <c r="O185" i="1"/>
  <c r="P185" i="1" s="1"/>
  <c r="O228" i="1"/>
  <c r="P228" i="1" s="1"/>
  <c r="O211" i="1"/>
  <c r="P211" i="1" s="1"/>
  <c r="O192" i="1"/>
  <c r="P192" i="1" s="1"/>
  <c r="O156" i="1"/>
  <c r="P156" i="1" s="1"/>
  <c r="O309" i="1"/>
  <c r="P309" i="1" s="1"/>
  <c r="O164" i="1"/>
  <c r="P164" i="1" s="1"/>
  <c r="O244" i="1"/>
  <c r="P244" i="1" s="1"/>
  <c r="O178" i="1"/>
  <c r="P178" i="1" s="1"/>
  <c r="O159" i="1"/>
  <c r="P159" i="1" s="1"/>
  <c r="O205" i="1"/>
  <c r="P205" i="1" s="1"/>
  <c r="O183" i="1"/>
  <c r="P183" i="1" s="1"/>
  <c r="O252" i="1"/>
  <c r="P252" i="1" s="1"/>
  <c r="O169" i="1"/>
  <c r="P169" i="1" s="1"/>
  <c r="O209" i="1"/>
  <c r="P209" i="1" s="1"/>
  <c r="O198" i="1"/>
  <c r="P198" i="1" s="1"/>
  <c r="O317" i="1"/>
  <c r="P317" i="1" s="1"/>
  <c r="O175" i="1"/>
  <c r="P175" i="1" s="1"/>
  <c r="O241" i="1"/>
  <c r="P241" i="1" s="1"/>
  <c r="O216" i="1"/>
  <c r="P216" i="1" s="1"/>
  <c r="O227" i="1"/>
  <c r="P227" i="1" s="1"/>
  <c r="O218" i="1"/>
  <c r="P218" i="1" s="1"/>
  <c r="O232" i="1"/>
  <c r="P232" i="1" s="1"/>
  <c r="O291" i="1"/>
  <c r="P291" i="1" s="1"/>
  <c r="O246" i="1"/>
  <c r="P246" i="1" s="1"/>
  <c r="O254" i="1"/>
  <c r="P254" i="1" s="1"/>
  <c r="O202" i="1"/>
  <c r="P202" i="1" s="1"/>
  <c r="O194" i="1"/>
  <c r="P194" i="1" s="1"/>
  <c r="O233" i="1"/>
  <c r="P233" i="1" s="1"/>
  <c r="O239" i="1"/>
  <c r="P239" i="1" s="1"/>
  <c r="O212" i="1"/>
  <c r="P212" i="1" s="1"/>
  <c r="O190" i="1"/>
  <c r="P190" i="1" s="1"/>
  <c r="O301" i="1"/>
  <c r="P301" i="1" s="1"/>
  <c r="O243" i="1"/>
  <c r="P243" i="1" s="1"/>
  <c r="O204" i="1"/>
  <c r="P204" i="1" s="1"/>
  <c r="O221" i="1"/>
  <c r="P221" i="1" s="1"/>
  <c r="O248" i="1"/>
  <c r="P248" i="1" s="1"/>
  <c r="O247" i="1"/>
  <c r="P247" i="1" s="1"/>
  <c r="O181" i="1"/>
  <c r="P181" i="1" s="1"/>
  <c r="O191" i="1"/>
  <c r="P191" i="1" s="1"/>
  <c r="O207" i="1"/>
  <c r="P207" i="1" s="1"/>
  <c r="O236" i="1"/>
  <c r="P236" i="1" s="1"/>
  <c r="O193" i="1"/>
  <c r="P193" i="1" s="1"/>
  <c r="O255" i="1"/>
  <c r="P255" i="1" s="1"/>
  <c r="O225" i="1"/>
  <c r="P225" i="1" s="1"/>
  <c r="O222" i="1"/>
  <c r="P222" i="1" s="1"/>
  <c r="O258" i="1"/>
  <c r="P258" i="1" s="1"/>
  <c r="O302" i="1"/>
  <c r="P302" i="1" s="1"/>
  <c r="O196" i="1"/>
  <c r="P196" i="1" s="1"/>
  <c r="O268" i="1"/>
  <c r="P268" i="1" s="1"/>
  <c r="O263" i="1"/>
  <c r="P263" i="1" s="1"/>
  <c r="O300" i="1"/>
  <c r="P300" i="1" s="1"/>
  <c r="O270" i="1"/>
  <c r="P270" i="1" s="1"/>
  <c r="O206" i="1"/>
  <c r="P206" i="1" s="1"/>
  <c r="O235" i="1"/>
  <c r="P235" i="1" s="1"/>
  <c r="O240" i="1"/>
  <c r="P240" i="1" s="1"/>
  <c r="O249" i="1"/>
  <c r="P249" i="1" s="1"/>
  <c r="O226" i="1"/>
  <c r="P226" i="1" s="1"/>
  <c r="O229" i="1"/>
  <c r="P229" i="1" s="1"/>
  <c r="O220" i="1"/>
  <c r="P220" i="1" s="1"/>
  <c r="O116" i="1"/>
  <c r="P116" i="1" s="1"/>
  <c r="O223" i="1"/>
  <c r="P223" i="1" s="1"/>
  <c r="O215" i="1"/>
  <c r="P215" i="1" s="1"/>
  <c r="O245" i="1"/>
  <c r="P245" i="1" s="1"/>
  <c r="O242" i="1"/>
  <c r="P242" i="1" s="1"/>
  <c r="O203" i="1"/>
  <c r="P203" i="1" s="1"/>
  <c r="O261" i="1"/>
  <c r="P261" i="1" s="1"/>
  <c r="O295" i="1"/>
  <c r="P295" i="1" s="1"/>
  <c r="O253" i="1"/>
  <c r="P253" i="1" s="1"/>
  <c r="O265" i="1"/>
  <c r="P265" i="1" s="1"/>
  <c r="O303" i="1"/>
  <c r="P303" i="1" s="1"/>
  <c r="O260" i="1"/>
  <c r="P260" i="1" s="1"/>
  <c r="O250" i="1"/>
  <c r="P250" i="1" s="1"/>
  <c r="O199" i="1"/>
  <c r="P199" i="1" s="1"/>
  <c r="O264" i="1"/>
  <c r="P264" i="1" s="1"/>
  <c r="O266" i="1"/>
  <c r="P266" i="1" s="1"/>
  <c r="O262" i="1"/>
  <c r="P262" i="1" s="1"/>
  <c r="O275" i="1"/>
  <c r="P275" i="1" s="1"/>
  <c r="O251" i="1"/>
  <c r="P251" i="1" s="1"/>
  <c r="O277" i="1"/>
  <c r="P277" i="1" s="1"/>
  <c r="O280" i="1"/>
  <c r="P280" i="1" s="1"/>
  <c r="O288" i="1"/>
  <c r="P288" i="1" s="1"/>
  <c r="O271" i="1"/>
  <c r="P271" i="1" s="1"/>
  <c r="O257" i="1"/>
  <c r="P257" i="1" s="1"/>
  <c r="O276" i="1"/>
  <c r="P276" i="1" s="1"/>
  <c r="O305" i="1"/>
  <c r="P305" i="1" s="1"/>
  <c r="O273" i="1"/>
  <c r="P273" i="1" s="1"/>
  <c r="O304" i="1"/>
  <c r="P304" i="1" s="1"/>
  <c r="O294" i="1"/>
  <c r="P294" i="1" s="1"/>
  <c r="O297" i="1"/>
  <c r="P297" i="1" s="1"/>
  <c r="O290" i="1"/>
  <c r="P290" i="1" s="1"/>
  <c r="O293" i="1"/>
  <c r="P293" i="1" s="1"/>
  <c r="O299" i="1"/>
  <c r="P299" i="1" s="1"/>
  <c r="O296" i="1"/>
  <c r="P296" i="1" s="1"/>
  <c r="O311" i="1"/>
  <c r="P311" i="1" s="1"/>
  <c r="O308" i="1"/>
  <c r="P308" i="1" s="1"/>
  <c r="O306" i="1"/>
  <c r="P306" i="1" s="1"/>
  <c r="O312" i="1"/>
  <c r="P312" i="1" s="1"/>
  <c r="O200" i="1"/>
  <c r="P200" i="1" s="1"/>
  <c r="O259" i="1"/>
  <c r="P259" i="1" s="1"/>
  <c r="O321" i="1"/>
  <c r="P321" i="1" s="1"/>
  <c r="O313" i="1"/>
  <c r="P313" i="1" s="1"/>
  <c r="O310" i="1"/>
  <c r="P310" i="1" s="1"/>
  <c r="O315" i="1"/>
  <c r="P315" i="1" s="1"/>
  <c r="O319" i="1"/>
  <c r="P319" i="1" s="1"/>
  <c r="O307" i="1"/>
  <c r="P307" i="1" s="1"/>
  <c r="O318" i="1"/>
  <c r="P318" i="1" s="1"/>
  <c r="O316" i="1"/>
  <c r="P316" i="1" s="1"/>
  <c r="O314" i="1"/>
  <c r="P314" i="1" s="1"/>
  <c r="O322" i="1"/>
  <c r="P322" i="1" s="1"/>
  <c r="O2" i="1"/>
  <c r="P2" i="1" s="1"/>
  <c r="M3" i="1"/>
  <c r="M11" i="1"/>
  <c r="M5" i="1"/>
  <c r="M24" i="1"/>
  <c r="M9" i="1"/>
  <c r="M12" i="1"/>
  <c r="M21" i="1"/>
  <c r="M10" i="1"/>
  <c r="M4" i="1"/>
  <c r="M30" i="1"/>
  <c r="M17" i="1"/>
  <c r="M16" i="1"/>
  <c r="M19" i="1"/>
  <c r="M8" i="1"/>
  <c r="M13" i="1"/>
  <c r="M32" i="1"/>
  <c r="M18" i="1"/>
  <c r="M27" i="1"/>
  <c r="M35" i="1"/>
  <c r="M25" i="1"/>
  <c r="M43" i="1"/>
  <c r="M28" i="1"/>
  <c r="M15" i="1"/>
  <c r="M37" i="1"/>
  <c r="M46" i="1"/>
  <c r="M65" i="1"/>
  <c r="M14" i="1"/>
  <c r="M26" i="1"/>
  <c r="M39" i="1"/>
  <c r="M41" i="1"/>
  <c r="M31" i="1"/>
  <c r="M20" i="1"/>
  <c r="M42" i="1"/>
  <c r="M33" i="1"/>
  <c r="M22" i="1"/>
  <c r="M68" i="1"/>
  <c r="M36" i="1"/>
  <c r="M52" i="1"/>
  <c r="M61" i="1"/>
  <c r="M40" i="1"/>
  <c r="M38" i="1"/>
  <c r="M23" i="1"/>
  <c r="M47" i="1"/>
  <c r="M45" i="1"/>
  <c r="M44" i="1"/>
  <c r="M53" i="1"/>
  <c r="M49" i="1"/>
  <c r="M62" i="1"/>
  <c r="M67" i="1"/>
  <c r="M48" i="1"/>
  <c r="M54" i="1"/>
  <c r="M51" i="1"/>
  <c r="M34" i="1"/>
  <c r="M88" i="1"/>
  <c r="M57" i="1"/>
  <c r="M63" i="1"/>
  <c r="M56" i="1"/>
  <c r="M70" i="1"/>
  <c r="M60" i="1"/>
  <c r="M64" i="1"/>
  <c r="M73" i="1"/>
  <c r="M69" i="1"/>
  <c r="M50" i="1"/>
  <c r="M120" i="1"/>
  <c r="M71" i="1"/>
  <c r="M77" i="1"/>
  <c r="M112" i="1"/>
  <c r="M75" i="1"/>
  <c r="M87" i="1"/>
  <c r="M83" i="1"/>
  <c r="M58" i="1"/>
  <c r="M93" i="1"/>
  <c r="M100" i="1"/>
  <c r="M104" i="1"/>
  <c r="M59" i="1"/>
  <c r="M55" i="1"/>
  <c r="M95" i="1"/>
  <c r="M74" i="1"/>
  <c r="M80" i="1"/>
  <c r="M106" i="1"/>
  <c r="M79" i="1"/>
  <c r="M122" i="1"/>
  <c r="M86" i="1"/>
  <c r="M76" i="1"/>
  <c r="M97" i="1"/>
  <c r="M90" i="1"/>
  <c r="M82" i="1"/>
  <c r="M91" i="1"/>
  <c r="M134" i="1"/>
  <c r="M98" i="1"/>
  <c r="M119" i="1"/>
  <c r="M89" i="1"/>
  <c r="M92" i="1"/>
  <c r="M145" i="1"/>
  <c r="M102" i="1"/>
  <c r="M110" i="1"/>
  <c r="M99" i="1"/>
  <c r="M105" i="1"/>
  <c r="M129" i="1"/>
  <c r="M117" i="1"/>
  <c r="M111" i="1"/>
  <c r="M101" i="1"/>
  <c r="M128" i="1"/>
  <c r="M115" i="1"/>
  <c r="M138" i="1"/>
  <c r="M103" i="1"/>
  <c r="M125" i="1"/>
  <c r="M287" i="1"/>
  <c r="M126" i="1"/>
  <c r="M109" i="1"/>
  <c r="M118" i="1"/>
  <c r="M124" i="1"/>
  <c r="M143" i="1"/>
  <c r="M94" i="1"/>
  <c r="M123" i="1"/>
  <c r="M78" i="1"/>
  <c r="M166" i="1"/>
  <c r="M107" i="1"/>
  <c r="M217" i="1"/>
  <c r="M113" i="1"/>
  <c r="M182" i="1"/>
  <c r="M142" i="1"/>
  <c r="M140" i="1"/>
  <c r="M158" i="1"/>
  <c r="M132" i="1"/>
  <c r="M137" i="1"/>
  <c r="M72" i="1"/>
  <c r="M108" i="1"/>
  <c r="M133" i="1"/>
  <c r="M162" i="1"/>
  <c r="M114" i="1"/>
  <c r="M152" i="1"/>
  <c r="M141" i="1"/>
  <c r="M144" i="1"/>
  <c r="M172" i="1"/>
  <c r="M84" i="1"/>
  <c r="M149" i="1"/>
  <c r="M147" i="1"/>
  <c r="M136" i="1"/>
  <c r="M168" i="1"/>
  <c r="M150" i="1"/>
  <c r="M139" i="1"/>
  <c r="M153" i="1"/>
  <c r="M157" i="1"/>
  <c r="M135" i="1"/>
  <c r="M184" i="1"/>
  <c r="M160" i="1"/>
  <c r="M130" i="1"/>
  <c r="M174" i="1"/>
  <c r="M154" i="1"/>
  <c r="M177" i="1"/>
  <c r="M201" i="1"/>
  <c r="M189" i="1"/>
  <c r="M151" i="1"/>
  <c r="M167" i="1"/>
  <c r="M176" i="1"/>
  <c r="M179" i="1"/>
  <c r="M148" i="1"/>
  <c r="M173" i="1"/>
  <c r="M197" i="1"/>
  <c r="M188" i="1"/>
  <c r="M127" i="1"/>
  <c r="M155" i="1"/>
  <c r="M234" i="1"/>
  <c r="M163" i="1"/>
  <c r="M187" i="1"/>
  <c r="M186" i="1"/>
  <c r="M210" i="1"/>
  <c r="M286" i="1"/>
  <c r="M195" i="1"/>
  <c r="M214" i="1"/>
  <c r="M219" i="1"/>
  <c r="M292" i="1"/>
  <c r="M170" i="1"/>
  <c r="M185" i="1"/>
  <c r="M228" i="1"/>
  <c r="M211" i="1"/>
  <c r="M156" i="1"/>
  <c r="M309" i="1"/>
  <c r="M164" i="1"/>
  <c r="M244" i="1"/>
  <c r="M178" i="1"/>
  <c r="M159" i="1"/>
  <c r="M205" i="1"/>
  <c r="M252" i="1"/>
  <c r="M169" i="1"/>
  <c r="M209" i="1"/>
  <c r="M198" i="1"/>
  <c r="M317" i="1"/>
  <c r="M175" i="1"/>
  <c r="M208" i="1"/>
  <c r="M241" i="1"/>
  <c r="M216" i="1"/>
  <c r="M227" i="1"/>
  <c r="M218" i="1"/>
  <c r="M232" i="1"/>
  <c r="M291" i="1"/>
  <c r="M246" i="1"/>
  <c r="M238" i="1"/>
  <c r="M254" i="1"/>
  <c r="M202" i="1"/>
  <c r="M194" i="1"/>
  <c r="M233" i="1"/>
  <c r="M239" i="1"/>
  <c r="M212" i="1"/>
  <c r="M237" i="1"/>
  <c r="M190" i="1"/>
  <c r="M301" i="1"/>
  <c r="M243" i="1"/>
  <c r="M204" i="1"/>
  <c r="M221" i="1"/>
  <c r="M248" i="1"/>
  <c r="M247" i="1"/>
  <c r="M231" i="1"/>
  <c r="M191" i="1"/>
  <c r="M207" i="1"/>
  <c r="M236" i="1"/>
  <c r="M193" i="1"/>
  <c r="M255" i="1"/>
  <c r="M225" i="1"/>
  <c r="M222" i="1"/>
  <c r="M230" i="1"/>
  <c r="M258" i="1"/>
  <c r="M302" i="1"/>
  <c r="M196" i="1"/>
  <c r="M268" i="1"/>
  <c r="M263" i="1"/>
  <c r="M300" i="1"/>
  <c r="M270" i="1"/>
  <c r="M213" i="1"/>
  <c r="M206" i="1"/>
  <c r="M235" i="1"/>
  <c r="M240" i="1"/>
  <c r="M249" i="1"/>
  <c r="M226" i="1"/>
  <c r="M229" i="1"/>
  <c r="M220" i="1"/>
  <c r="M116" i="1"/>
  <c r="M223" i="1"/>
  <c r="M215" i="1"/>
  <c r="M245" i="1"/>
  <c r="M242" i="1"/>
  <c r="M203" i="1"/>
  <c r="M267" i="1"/>
  <c r="M224" i="1"/>
  <c r="M261" i="1"/>
  <c r="M295" i="1"/>
  <c r="M253" i="1"/>
  <c r="M265" i="1"/>
  <c r="M303" i="1"/>
  <c r="M260" i="1"/>
  <c r="M250" i="1"/>
  <c r="M269" i="1"/>
  <c r="M199" i="1"/>
  <c r="M264" i="1"/>
  <c r="M266" i="1"/>
  <c r="M262" i="1"/>
  <c r="M275" i="1"/>
  <c r="M251" i="1"/>
  <c r="M284" i="1"/>
  <c r="M277" i="1"/>
  <c r="M280" i="1"/>
  <c r="M288" i="1"/>
  <c r="M271" i="1"/>
  <c r="M257" i="1"/>
  <c r="M276" i="1"/>
  <c r="M256" i="1"/>
  <c r="M273" i="1"/>
  <c r="M304" i="1"/>
  <c r="M294" i="1"/>
  <c r="M297" i="1"/>
  <c r="M290" i="1"/>
  <c r="M293" i="1"/>
  <c r="M299" i="1"/>
  <c r="M298" i="1"/>
  <c r="M296" i="1"/>
  <c r="M311" i="1"/>
  <c r="M308" i="1"/>
  <c r="M306" i="1"/>
  <c r="M312" i="1"/>
  <c r="M200" i="1"/>
  <c r="M259" i="1"/>
  <c r="M321" i="1"/>
  <c r="M313" i="1"/>
  <c r="M310" i="1"/>
  <c r="M315" i="1"/>
  <c r="M319" i="1"/>
  <c r="M307" i="1"/>
  <c r="M318" i="1"/>
  <c r="M316" i="1"/>
  <c r="M326" i="1"/>
  <c r="M327" i="1"/>
  <c r="M314" i="1"/>
  <c r="M322" i="1"/>
  <c r="M2" i="1"/>
  <c r="O327" i="1"/>
  <c r="P327" i="1" s="1"/>
  <c r="N327" i="1"/>
  <c r="O326" i="1"/>
  <c r="P326" i="1" s="1"/>
  <c r="N318" i="1"/>
  <c r="N321" i="1"/>
  <c r="N259" i="1"/>
  <c r="N200" i="1"/>
  <c r="N308" i="1"/>
  <c r="O298" i="1"/>
  <c r="P298" i="1" s="1"/>
  <c r="N298" i="1"/>
  <c r="Q297" i="1"/>
  <c r="N273" i="1"/>
  <c r="N305" i="1"/>
  <c r="M305" i="1"/>
  <c r="O256" i="1"/>
  <c r="P256" i="1" s="1"/>
  <c r="N288" i="1"/>
  <c r="N277" i="1"/>
  <c r="O284" i="1"/>
  <c r="P284" i="1" s="1"/>
  <c r="N199" i="1"/>
  <c r="O269" i="1"/>
  <c r="P269" i="1" s="1"/>
  <c r="N295" i="1"/>
  <c r="O224" i="1"/>
  <c r="P224" i="1" s="1"/>
  <c r="N224" i="1"/>
  <c r="O267" i="1"/>
  <c r="P267" i="1" s="1"/>
  <c r="Q245" i="1"/>
  <c r="N116" i="1"/>
  <c r="N220" i="1"/>
  <c r="N235" i="1"/>
  <c r="N206" i="1"/>
  <c r="O213" i="1"/>
  <c r="P213" i="1" s="1"/>
  <c r="N213" i="1"/>
  <c r="N258" i="1"/>
  <c r="O230" i="1"/>
  <c r="P230" i="1" s="1"/>
  <c r="N230" i="1"/>
  <c r="N207" i="1"/>
  <c r="N191" i="1"/>
  <c r="O231" i="1"/>
  <c r="P231" i="1" s="1"/>
  <c r="N231" i="1"/>
  <c r="M181" i="1"/>
  <c r="N301" i="1"/>
  <c r="N190" i="1"/>
  <c r="O237" i="1"/>
  <c r="P237" i="1" s="1"/>
  <c r="N194" i="1"/>
  <c r="Q202" i="1"/>
  <c r="N202" i="1"/>
  <c r="N254" i="1"/>
  <c r="Q238" i="1"/>
  <c r="O238" i="1"/>
  <c r="P238" i="1" s="1"/>
  <c r="N238" i="1"/>
  <c r="Q291" i="1"/>
  <c r="Q218" i="1"/>
  <c r="Q216" i="1"/>
  <c r="N216" i="1"/>
  <c r="N241" i="1"/>
  <c r="Q208" i="1"/>
  <c r="O208" i="1"/>
  <c r="P208" i="1" s="1"/>
  <c r="N208" i="1"/>
  <c r="Q317" i="1"/>
  <c r="Q209" i="1"/>
  <c r="Q252" i="1"/>
  <c r="N252" i="1"/>
  <c r="N183" i="1"/>
  <c r="M183" i="1"/>
  <c r="Q205" i="1"/>
  <c r="N205" i="1"/>
  <c r="Q178" i="1"/>
  <c r="Q164" i="1"/>
  <c r="N309" i="1"/>
  <c r="N156" i="1"/>
  <c r="Q192" i="1"/>
  <c r="N192" i="1"/>
  <c r="M192" i="1"/>
  <c r="Q228" i="1"/>
  <c r="Q170" i="1"/>
  <c r="Q219" i="1"/>
  <c r="N219" i="1"/>
  <c r="N214" i="1"/>
  <c r="Q180" i="1"/>
  <c r="N180" i="1"/>
  <c r="M180" i="1"/>
  <c r="Q286" i="1"/>
  <c r="Q186" i="1"/>
  <c r="N187" i="1"/>
  <c r="Q163" i="1"/>
  <c r="N163" i="1"/>
  <c r="N234" i="1"/>
  <c r="Q171" i="1"/>
  <c r="O171" i="1"/>
  <c r="P171" i="1" s="1"/>
  <c r="N171" i="1"/>
  <c r="M171" i="1"/>
  <c r="Q127" i="1"/>
  <c r="Q197" i="1"/>
  <c r="N173" i="1"/>
  <c r="Q148" i="1"/>
  <c r="N148" i="1"/>
  <c r="N179" i="1"/>
  <c r="Q176" i="1"/>
  <c r="N176" i="1"/>
  <c r="Q151" i="1"/>
  <c r="Q201" i="1"/>
  <c r="N177" i="1"/>
  <c r="Q154" i="1"/>
  <c r="N154" i="1"/>
  <c r="N174" i="1"/>
  <c r="Q161" i="1"/>
  <c r="N161" i="1"/>
  <c r="M161" i="1"/>
  <c r="Q160" i="1"/>
  <c r="Q135" i="1"/>
  <c r="Q153" i="1"/>
  <c r="N153" i="1"/>
  <c r="N139" i="1"/>
  <c r="Q165" i="1"/>
  <c r="O165" i="1"/>
  <c r="P165" i="1" s="1"/>
  <c r="N165" i="1"/>
  <c r="M165" i="1"/>
  <c r="Q168" i="1"/>
  <c r="Q147" i="1"/>
  <c r="N147" i="1"/>
  <c r="Q84" i="1"/>
  <c r="N84" i="1"/>
  <c r="N172" i="1"/>
  <c r="Q146" i="1"/>
  <c r="O146" i="1"/>
  <c r="P146" i="1" s="1"/>
  <c r="N146" i="1"/>
  <c r="M146" i="1"/>
  <c r="Q141" i="1"/>
  <c r="Q114" i="1"/>
  <c r="Q133" i="1"/>
  <c r="N133" i="1"/>
  <c r="N108" i="1"/>
  <c r="Q72" i="1"/>
  <c r="N72" i="1"/>
  <c r="Q132" i="1"/>
  <c r="Q140" i="1"/>
  <c r="N142" i="1"/>
  <c r="Q182" i="1"/>
  <c r="N182" i="1"/>
  <c r="N113" i="1"/>
  <c r="Q121" i="1"/>
  <c r="N121" i="1"/>
  <c r="M121" i="1"/>
  <c r="Q107" i="1"/>
  <c r="Q78" i="1"/>
  <c r="N123" i="1"/>
  <c r="Q94" i="1"/>
  <c r="N94" i="1"/>
  <c r="N143" i="1"/>
  <c r="Q124" i="1"/>
  <c r="O124" i="1"/>
  <c r="P124" i="1" s="1"/>
  <c r="N124" i="1"/>
  <c r="Q109" i="1"/>
  <c r="Q287" i="1"/>
  <c r="N125" i="1"/>
  <c r="Q103" i="1"/>
  <c r="N103" i="1"/>
  <c r="N138" i="1"/>
  <c r="Q131" i="1"/>
  <c r="N131" i="1"/>
  <c r="M131" i="1"/>
  <c r="Q101" i="1"/>
  <c r="N111" i="1"/>
  <c r="Q117" i="1"/>
  <c r="N117" i="1"/>
  <c r="N129" i="1"/>
  <c r="Q105" i="1"/>
  <c r="O105" i="1"/>
  <c r="P105" i="1" s="1"/>
  <c r="N105" i="1"/>
  <c r="Q110" i="1"/>
  <c r="Q145" i="1"/>
  <c r="Q89" i="1"/>
  <c r="N89" i="1"/>
  <c r="N119" i="1"/>
  <c r="Q98" i="1"/>
  <c r="N98" i="1"/>
  <c r="Q91" i="1"/>
  <c r="Q90" i="1"/>
  <c r="Q76" i="1"/>
  <c r="N76" i="1"/>
  <c r="N86" i="1"/>
  <c r="Q96" i="1"/>
  <c r="O96" i="1"/>
  <c r="P96" i="1" s="1"/>
  <c r="N96" i="1"/>
  <c r="M96" i="1"/>
  <c r="Q79" i="1"/>
  <c r="Q80" i="1"/>
  <c r="N74" i="1"/>
  <c r="Q95" i="1"/>
  <c r="N95" i="1"/>
  <c r="N55" i="1"/>
  <c r="Q59" i="1"/>
  <c r="O59" i="1"/>
  <c r="P59" i="1" s="1"/>
  <c r="N59" i="1"/>
  <c r="Q100" i="1"/>
  <c r="Q58" i="1"/>
  <c r="N83" i="1"/>
  <c r="Q87" i="1"/>
  <c r="N87" i="1"/>
  <c r="N75" i="1"/>
  <c r="Q112" i="1"/>
  <c r="O112" i="1"/>
  <c r="P112" i="1" s="1"/>
  <c r="N112" i="1"/>
  <c r="Q71" i="1"/>
  <c r="Q50" i="1"/>
  <c r="N69" i="1"/>
  <c r="Q73" i="1"/>
  <c r="N73" i="1"/>
  <c r="N64" i="1"/>
  <c r="Q29" i="1"/>
  <c r="N29" i="1"/>
  <c r="M29" i="1"/>
  <c r="Q70" i="1"/>
  <c r="Q63" i="1"/>
  <c r="N57" i="1"/>
  <c r="Q88" i="1"/>
  <c r="N88" i="1"/>
  <c r="N66" i="1"/>
  <c r="M66" i="1"/>
  <c r="Q81" i="1"/>
  <c r="N81" i="1"/>
  <c r="M81" i="1"/>
  <c r="Q51" i="1"/>
  <c r="Q48" i="1"/>
  <c r="N67" i="1"/>
  <c r="Q62" i="1"/>
  <c r="N62" i="1"/>
  <c r="N49" i="1"/>
  <c r="Q85" i="1"/>
  <c r="O85" i="1"/>
  <c r="P85" i="1" s="1"/>
  <c r="N85" i="1"/>
  <c r="M85" i="1"/>
  <c r="Q44" i="1"/>
  <c r="Q47" i="1"/>
  <c r="N23" i="1"/>
  <c r="Q38" i="1"/>
  <c r="N38" i="1"/>
  <c r="N40" i="1"/>
  <c r="Q61" i="1"/>
  <c r="O61" i="1"/>
  <c r="P61" i="1" s="1"/>
  <c r="N61" i="1"/>
  <c r="Q36" i="1"/>
  <c r="Q22" i="1"/>
  <c r="Q42" i="1"/>
  <c r="N42" i="1"/>
  <c r="N20" i="1"/>
  <c r="Q31" i="1"/>
  <c r="N31" i="1"/>
  <c r="Q39" i="1"/>
  <c r="Q14" i="1"/>
  <c r="Q46" i="1"/>
  <c r="N46" i="1"/>
  <c r="N37" i="1"/>
  <c r="Q15" i="1"/>
  <c r="O15" i="1"/>
  <c r="P15" i="1" s="1"/>
  <c r="N15" i="1"/>
  <c r="Q43" i="1"/>
  <c r="Q35" i="1"/>
  <c r="N27" i="1"/>
  <c r="Q18" i="1"/>
  <c r="N18" i="1"/>
  <c r="N32" i="1"/>
  <c r="Q13" i="1"/>
  <c r="O13" i="1"/>
  <c r="P13" i="1" s="1"/>
  <c r="N13" i="1"/>
  <c r="Q19" i="1"/>
  <c r="Q17" i="1"/>
  <c r="N30" i="1"/>
  <c r="Q4" i="1"/>
  <c r="N4" i="1"/>
  <c r="N10" i="1"/>
  <c r="Q21" i="1"/>
  <c r="N21" i="1"/>
  <c r="Q9" i="1"/>
  <c r="Q5" i="1"/>
  <c r="N11" i="1"/>
  <c r="Q3" i="1"/>
  <c r="N3" i="1"/>
  <c r="N7" i="1"/>
  <c r="M7" i="1"/>
  <c r="Q6" i="1"/>
  <c r="N6" i="1"/>
  <c r="M6" i="1"/>
  <c r="R323" i="1" l="1"/>
  <c r="S323" i="1" s="1"/>
  <c r="A323" i="1" s="1"/>
  <c r="R282" i="1"/>
  <c r="S282" i="1" s="1"/>
  <c r="A282" i="1" s="1"/>
  <c r="R320" i="1"/>
  <c r="S320" i="1" s="1"/>
  <c r="A320" i="1" s="1"/>
  <c r="R274" i="1"/>
  <c r="S274" i="1" s="1"/>
  <c r="A274" i="1" s="1"/>
  <c r="R285" i="1"/>
  <c r="S285" i="1" s="1"/>
  <c r="A285" i="1" s="1"/>
  <c r="R278" i="1"/>
  <c r="S278" i="1" s="1"/>
  <c r="A278" i="1" s="1"/>
  <c r="R281" i="1"/>
  <c r="S281" i="1" s="1"/>
  <c r="A281" i="1" s="1"/>
  <c r="R283" i="1"/>
  <c r="S283" i="1" s="1"/>
  <c r="A283" i="1" s="1"/>
  <c r="R272" i="1"/>
  <c r="S272" i="1" s="1"/>
  <c r="A272" i="1" s="1"/>
  <c r="R279" i="1"/>
  <c r="S279" i="1" s="1"/>
  <c r="A279" i="1" s="1"/>
  <c r="R289" i="1"/>
  <c r="S289" i="1" s="1"/>
  <c r="A289" i="1" s="1"/>
  <c r="R80" i="1"/>
  <c r="S80" i="1" s="1"/>
  <c r="A80" i="1" s="1"/>
  <c r="R18" i="1"/>
  <c r="S18" i="1" s="1"/>
  <c r="A18" i="1" s="1"/>
  <c r="R251" i="1"/>
  <c r="S251" i="1" s="1"/>
  <c r="A251" i="1" s="1"/>
  <c r="R42" i="1"/>
  <c r="S42" i="1" s="1"/>
  <c r="A42" i="1" s="1"/>
  <c r="R182" i="1"/>
  <c r="S182" i="1" s="1"/>
  <c r="A182" i="1" s="1"/>
  <c r="R215" i="1"/>
  <c r="S215" i="1" s="1"/>
  <c r="A215" i="1" s="1"/>
  <c r="R203" i="1"/>
  <c r="S203" i="1" s="1"/>
  <c r="A203" i="1" s="1"/>
  <c r="R311" i="1"/>
  <c r="S311" i="1" s="1"/>
  <c r="A311" i="1" s="1"/>
  <c r="R315" i="1"/>
  <c r="S315" i="1" s="1"/>
  <c r="A315" i="1" s="1"/>
  <c r="R214" i="1"/>
  <c r="S214" i="1" s="1"/>
  <c r="A214" i="1" s="1"/>
  <c r="R222" i="1"/>
  <c r="S222" i="1" s="1"/>
  <c r="A222" i="1" s="1"/>
  <c r="R64" i="1"/>
  <c r="S64" i="1" s="1"/>
  <c r="A64" i="1" s="1"/>
  <c r="R67" i="1"/>
  <c r="S67" i="1" s="1"/>
  <c r="A67" i="1" s="1"/>
  <c r="R142" i="1"/>
  <c r="S142" i="1" s="1"/>
  <c r="A142" i="1" s="1"/>
  <c r="R250" i="1"/>
  <c r="S250" i="1" s="1"/>
  <c r="A250" i="1" s="1"/>
  <c r="R293" i="1"/>
  <c r="S293" i="1" s="1"/>
  <c r="A293" i="1" s="1"/>
  <c r="R288" i="1"/>
  <c r="S288" i="1" s="1"/>
  <c r="A288" i="1" s="1"/>
  <c r="R224" i="1"/>
  <c r="S224" i="1" s="1"/>
  <c r="A224" i="1" s="1"/>
  <c r="R146" i="1"/>
  <c r="S146" i="1" s="1"/>
  <c r="A146" i="1" s="1"/>
  <c r="R165" i="1"/>
  <c r="S165" i="1" s="1"/>
  <c r="A165" i="1" s="1"/>
  <c r="R7" i="1"/>
  <c r="S7" i="1" s="1"/>
  <c r="A7" i="1" s="1"/>
  <c r="R253" i="1"/>
  <c r="S253" i="1" s="1"/>
  <c r="A253" i="1" s="1"/>
  <c r="R185" i="1"/>
  <c r="S185" i="1" s="1"/>
  <c r="A185" i="1" s="1"/>
  <c r="R21" i="1"/>
  <c r="S21" i="1" s="1"/>
  <c r="A21" i="1" s="1"/>
  <c r="R4" i="1"/>
  <c r="S4" i="1" s="1"/>
  <c r="A4" i="1" s="1"/>
  <c r="R98" i="1"/>
  <c r="S98" i="1" s="1"/>
  <c r="A98" i="1" s="1"/>
  <c r="R89" i="1"/>
  <c r="S89" i="1" s="1"/>
  <c r="A89" i="1" s="1"/>
  <c r="R125" i="1"/>
  <c r="S125" i="1" s="1"/>
  <c r="A125" i="1" s="1"/>
  <c r="R120" i="1"/>
  <c r="S120" i="1" s="1"/>
  <c r="A120" i="1" s="1"/>
  <c r="R321" i="1"/>
  <c r="S321" i="1" s="1"/>
  <c r="A321" i="1" s="1"/>
  <c r="R304" i="1"/>
  <c r="S304" i="1" s="1"/>
  <c r="A304" i="1" s="1"/>
  <c r="R11" i="1"/>
  <c r="S11" i="1" s="1"/>
  <c r="A11" i="1" s="1"/>
  <c r="R123" i="1"/>
  <c r="S123" i="1" s="1"/>
  <c r="A123" i="1" s="1"/>
  <c r="R267" i="1"/>
  <c r="S267" i="1" s="1"/>
  <c r="A267" i="1" s="1"/>
  <c r="R290" i="1"/>
  <c r="S290" i="1" s="1"/>
  <c r="A290" i="1" s="1"/>
  <c r="R275" i="1"/>
  <c r="S275" i="1" s="1"/>
  <c r="A275" i="1" s="1"/>
  <c r="R130" i="1"/>
  <c r="S130" i="1" s="1"/>
  <c r="A130" i="1" s="1"/>
  <c r="R217" i="1"/>
  <c r="S217" i="1" s="1"/>
  <c r="A217" i="1" s="1"/>
  <c r="R118" i="1"/>
  <c r="S118" i="1" s="1"/>
  <c r="A118" i="1" s="1"/>
  <c r="R115" i="1"/>
  <c r="S115" i="1" s="1"/>
  <c r="A115" i="1" s="1"/>
  <c r="R77" i="1"/>
  <c r="S77" i="1" s="1"/>
  <c r="A77" i="1" s="1"/>
  <c r="R53" i="1"/>
  <c r="S53" i="1" s="1"/>
  <c r="A53" i="1" s="1"/>
  <c r="R12" i="1"/>
  <c r="S12" i="1" s="1"/>
  <c r="A12" i="1" s="1"/>
  <c r="R269" i="1"/>
  <c r="S269" i="1" s="1"/>
  <c r="A269" i="1" s="1"/>
  <c r="R276" i="1"/>
  <c r="S276" i="1" s="1"/>
  <c r="A276" i="1" s="1"/>
  <c r="R312" i="1"/>
  <c r="S312" i="1" s="1"/>
  <c r="A312" i="1" s="1"/>
  <c r="R322" i="1"/>
  <c r="S322" i="1" s="1"/>
  <c r="A322" i="1" s="1"/>
  <c r="R6" i="1"/>
  <c r="S6" i="1" s="1"/>
  <c r="A6" i="1" s="1"/>
  <c r="R3" i="1"/>
  <c r="S3" i="1" s="1"/>
  <c r="A3" i="1" s="1"/>
  <c r="R46" i="1"/>
  <c r="S46" i="1" s="1"/>
  <c r="A46" i="1" s="1"/>
  <c r="R75" i="1"/>
  <c r="S75" i="1" s="1"/>
  <c r="A75" i="1" s="1"/>
  <c r="R83" i="1"/>
  <c r="S83" i="1" s="1"/>
  <c r="A83" i="1" s="1"/>
  <c r="R96" i="1"/>
  <c r="S96" i="1" s="1"/>
  <c r="A96" i="1" s="1"/>
  <c r="R76" i="1"/>
  <c r="S76" i="1" s="1"/>
  <c r="A76" i="1" s="1"/>
  <c r="R111" i="1"/>
  <c r="S111" i="1" s="1"/>
  <c r="A111" i="1" s="1"/>
  <c r="R265" i="1"/>
  <c r="S265" i="1" s="1"/>
  <c r="A265" i="1" s="1"/>
  <c r="R91" i="1"/>
  <c r="S91" i="1" s="1"/>
  <c r="A91" i="1" s="1"/>
  <c r="R79" i="1"/>
  <c r="S79" i="1" s="1"/>
  <c r="A79" i="1" s="1"/>
  <c r="R100" i="1"/>
  <c r="S100" i="1" s="1"/>
  <c r="A100" i="1" s="1"/>
  <c r="R36" i="1"/>
  <c r="S36" i="1" s="1"/>
  <c r="A36" i="1" s="1"/>
  <c r="R39" i="1"/>
  <c r="S39" i="1" s="1"/>
  <c r="A39" i="1" s="1"/>
  <c r="R43" i="1"/>
  <c r="S43" i="1" s="1"/>
  <c r="A43" i="1" s="1"/>
  <c r="R19" i="1"/>
  <c r="S19" i="1" s="1"/>
  <c r="A19" i="1" s="1"/>
  <c r="R245" i="1"/>
  <c r="S245" i="1" s="1"/>
  <c r="A245" i="1" s="1"/>
  <c r="R107" i="1"/>
  <c r="S107" i="1" s="1"/>
  <c r="A107" i="1" s="1"/>
  <c r="R233" i="1"/>
  <c r="S233" i="1" s="1"/>
  <c r="A233" i="1" s="1"/>
  <c r="R22" i="1"/>
  <c r="S22" i="1" s="1"/>
  <c r="A22" i="1" s="1"/>
  <c r="R143" i="1"/>
  <c r="S143" i="1" s="1"/>
  <c r="A143" i="1" s="1"/>
  <c r="R219" i="1"/>
  <c r="S219" i="1" s="1"/>
  <c r="A219" i="1" s="1"/>
  <c r="R180" i="1"/>
  <c r="S180" i="1" s="1"/>
  <c r="A180" i="1" s="1"/>
  <c r="R176" i="1"/>
  <c r="S176" i="1" s="1"/>
  <c r="A176" i="1" s="1"/>
  <c r="R190" i="1"/>
  <c r="S190" i="1" s="1"/>
  <c r="A190" i="1" s="1"/>
  <c r="R231" i="1"/>
  <c r="S231" i="1" s="1"/>
  <c r="A231" i="1" s="1"/>
  <c r="R74" i="1"/>
  <c r="S74" i="1" s="1"/>
  <c r="A74" i="1" s="1"/>
  <c r="R138" i="1"/>
  <c r="S138" i="1" s="1"/>
  <c r="A138" i="1" s="1"/>
  <c r="R158" i="1"/>
  <c r="S158" i="1" s="1"/>
  <c r="A158" i="1" s="1"/>
  <c r="R178" i="1"/>
  <c r="S178" i="1" s="1"/>
  <c r="A178" i="1" s="1"/>
  <c r="R240" i="1"/>
  <c r="S240" i="1" s="1"/>
  <c r="A240" i="1" s="1"/>
  <c r="R229" i="1"/>
  <c r="S229" i="1" s="1"/>
  <c r="A229" i="1" s="1"/>
  <c r="R116" i="1"/>
  <c r="S116" i="1" s="1"/>
  <c r="A116" i="1" s="1"/>
  <c r="R202" i="1"/>
  <c r="S202" i="1" s="1"/>
  <c r="A202" i="1" s="1"/>
  <c r="R73" i="1"/>
  <c r="S73" i="1" s="1"/>
  <c r="A73" i="1" s="1"/>
  <c r="R50" i="1"/>
  <c r="S50" i="1" s="1"/>
  <c r="A50" i="1" s="1"/>
  <c r="R58" i="1"/>
  <c r="S58" i="1" s="1"/>
  <c r="A58" i="1" s="1"/>
  <c r="R95" i="1"/>
  <c r="S95" i="1" s="1"/>
  <c r="A95" i="1" s="1"/>
  <c r="R110" i="1"/>
  <c r="S110" i="1" s="1"/>
  <c r="A110" i="1" s="1"/>
  <c r="R117" i="1"/>
  <c r="S117" i="1" s="1"/>
  <c r="A117" i="1" s="1"/>
  <c r="R301" i="1"/>
  <c r="S301" i="1" s="1"/>
  <c r="A301" i="1" s="1"/>
  <c r="R204" i="1"/>
  <c r="S204" i="1" s="1"/>
  <c r="A204" i="1" s="1"/>
  <c r="R160" i="1"/>
  <c r="S160" i="1" s="1"/>
  <c r="A160" i="1" s="1"/>
  <c r="R45" i="1"/>
  <c r="S45" i="1" s="1"/>
  <c r="A45" i="1" s="1"/>
  <c r="R141" i="1"/>
  <c r="S141" i="1" s="1"/>
  <c r="A141" i="1" s="1"/>
  <c r="R189" i="1"/>
  <c r="S189" i="1" s="1"/>
  <c r="A189" i="1" s="1"/>
  <c r="R210" i="1"/>
  <c r="S210" i="1" s="1"/>
  <c r="A210" i="1" s="1"/>
  <c r="R255" i="1"/>
  <c r="S255" i="1" s="1"/>
  <c r="A255" i="1" s="1"/>
  <c r="R2" i="1"/>
  <c r="S2" i="1" s="1"/>
  <c r="A2" i="1" s="1"/>
  <c r="R150" i="1"/>
  <c r="S150" i="1" s="1"/>
  <c r="A150" i="1" s="1"/>
  <c r="R10" i="1"/>
  <c r="S10" i="1" s="1"/>
  <c r="A10" i="1" s="1"/>
  <c r="R32" i="1"/>
  <c r="S32" i="1" s="1"/>
  <c r="A32" i="1" s="1"/>
  <c r="R26" i="1"/>
  <c r="S26" i="1" s="1"/>
  <c r="A26" i="1" s="1"/>
  <c r="R47" i="1"/>
  <c r="S47" i="1" s="1"/>
  <c r="A47" i="1" s="1"/>
  <c r="R44" i="1"/>
  <c r="S44" i="1" s="1"/>
  <c r="A44" i="1" s="1"/>
  <c r="R93" i="1"/>
  <c r="S93" i="1" s="1"/>
  <c r="A93" i="1" s="1"/>
  <c r="R55" i="1"/>
  <c r="S55" i="1" s="1"/>
  <c r="A55" i="1" s="1"/>
  <c r="R131" i="1"/>
  <c r="S131" i="1" s="1"/>
  <c r="A131" i="1" s="1"/>
  <c r="R103" i="1"/>
  <c r="S103" i="1" s="1"/>
  <c r="A103" i="1" s="1"/>
  <c r="R287" i="1"/>
  <c r="S287" i="1" s="1"/>
  <c r="A287" i="1" s="1"/>
  <c r="R109" i="1"/>
  <c r="S109" i="1" s="1"/>
  <c r="A109" i="1" s="1"/>
  <c r="R124" i="1"/>
  <c r="S124" i="1" s="1"/>
  <c r="A124" i="1" s="1"/>
  <c r="R94" i="1"/>
  <c r="S94" i="1" s="1"/>
  <c r="A94" i="1" s="1"/>
  <c r="R78" i="1"/>
  <c r="S78" i="1" s="1"/>
  <c r="A78" i="1" s="1"/>
  <c r="R136" i="1"/>
  <c r="S136" i="1" s="1"/>
  <c r="A136" i="1" s="1"/>
  <c r="R167" i="1"/>
  <c r="S167" i="1" s="1"/>
  <c r="A167" i="1" s="1"/>
  <c r="R205" i="1"/>
  <c r="S205" i="1" s="1"/>
  <c r="A205" i="1" s="1"/>
  <c r="R175" i="1"/>
  <c r="S175" i="1" s="1"/>
  <c r="A175" i="1" s="1"/>
  <c r="R241" i="1"/>
  <c r="S241" i="1" s="1"/>
  <c r="A241" i="1" s="1"/>
  <c r="R61" i="1"/>
  <c r="S61" i="1" s="1"/>
  <c r="A61" i="1" s="1"/>
  <c r="R38" i="1"/>
  <c r="S38" i="1" s="1"/>
  <c r="A38" i="1" s="1"/>
  <c r="R197" i="1"/>
  <c r="S197" i="1" s="1"/>
  <c r="A197" i="1" s="1"/>
  <c r="R16" i="1"/>
  <c r="S16" i="1" s="1"/>
  <c r="A16" i="1" s="1"/>
  <c r="R25" i="1"/>
  <c r="S25" i="1" s="1"/>
  <c r="A25" i="1" s="1"/>
  <c r="R37" i="1"/>
  <c r="S37" i="1" s="1"/>
  <c r="A37" i="1" s="1"/>
  <c r="R20" i="1"/>
  <c r="S20" i="1" s="1"/>
  <c r="A20" i="1" s="1"/>
  <c r="R52" i="1"/>
  <c r="S52" i="1" s="1"/>
  <c r="A52" i="1" s="1"/>
  <c r="R24" i="1"/>
  <c r="S24" i="1" s="1"/>
  <c r="A24" i="1" s="1"/>
  <c r="R85" i="1"/>
  <c r="S85" i="1" s="1"/>
  <c r="A85" i="1" s="1"/>
  <c r="R34" i="1"/>
  <c r="S34" i="1" s="1"/>
  <c r="A34" i="1" s="1"/>
  <c r="R106" i="1"/>
  <c r="S106" i="1" s="1"/>
  <c r="A106" i="1" s="1"/>
  <c r="R97" i="1"/>
  <c r="S97" i="1" s="1"/>
  <c r="A97" i="1" s="1"/>
  <c r="R134" i="1"/>
  <c r="S134" i="1" s="1"/>
  <c r="A134" i="1" s="1"/>
  <c r="R92" i="1"/>
  <c r="S92" i="1" s="1"/>
  <c r="A92" i="1" s="1"/>
  <c r="R121" i="1"/>
  <c r="S121" i="1" s="1"/>
  <c r="A121" i="1" s="1"/>
  <c r="R188" i="1"/>
  <c r="S188" i="1" s="1"/>
  <c r="A188" i="1" s="1"/>
  <c r="R227" i="1"/>
  <c r="S227" i="1" s="1"/>
  <c r="A227" i="1" s="1"/>
  <c r="R232" i="1"/>
  <c r="S232" i="1" s="1"/>
  <c r="A232" i="1" s="1"/>
  <c r="R57" i="1"/>
  <c r="S57" i="1" s="1"/>
  <c r="A57" i="1" s="1"/>
  <c r="R170" i="1"/>
  <c r="S170" i="1" s="1"/>
  <c r="A170" i="1" s="1"/>
  <c r="R48" i="1"/>
  <c r="S48" i="1" s="1"/>
  <c r="A48" i="1" s="1"/>
  <c r="R60" i="1"/>
  <c r="S60" i="1" s="1"/>
  <c r="A60" i="1" s="1"/>
  <c r="R147" i="1"/>
  <c r="S147" i="1" s="1"/>
  <c r="A147" i="1" s="1"/>
  <c r="R169" i="1"/>
  <c r="S169" i="1" s="1"/>
  <c r="A169" i="1" s="1"/>
  <c r="R68" i="1"/>
  <c r="S68" i="1" s="1"/>
  <c r="A68" i="1" s="1"/>
  <c r="R54" i="1"/>
  <c r="S54" i="1" s="1"/>
  <c r="A54" i="1" s="1"/>
  <c r="R212" i="1"/>
  <c r="S212" i="1" s="1"/>
  <c r="A212" i="1" s="1"/>
  <c r="R86" i="1"/>
  <c r="S86" i="1" s="1"/>
  <c r="A86" i="1" s="1"/>
  <c r="R119" i="1"/>
  <c r="S119" i="1" s="1"/>
  <c r="A119" i="1" s="1"/>
  <c r="R99" i="1"/>
  <c r="S99" i="1" s="1"/>
  <c r="A99" i="1" s="1"/>
  <c r="R132" i="1"/>
  <c r="S132" i="1" s="1"/>
  <c r="A132" i="1" s="1"/>
  <c r="R133" i="1"/>
  <c r="S133" i="1" s="1"/>
  <c r="A133" i="1" s="1"/>
  <c r="R201" i="1"/>
  <c r="S201" i="1" s="1"/>
  <c r="A201" i="1" s="1"/>
  <c r="R252" i="1"/>
  <c r="S252" i="1" s="1"/>
  <c r="A252" i="1" s="1"/>
  <c r="R221" i="1"/>
  <c r="S221" i="1" s="1"/>
  <c r="A221" i="1" s="1"/>
  <c r="R196" i="1"/>
  <c r="S196" i="1" s="1"/>
  <c r="A196" i="1" s="1"/>
  <c r="R213" i="1"/>
  <c r="S213" i="1" s="1"/>
  <c r="A213" i="1" s="1"/>
  <c r="R220" i="1"/>
  <c r="S220" i="1" s="1"/>
  <c r="A220" i="1" s="1"/>
  <c r="R161" i="1"/>
  <c r="S161" i="1" s="1"/>
  <c r="A161" i="1" s="1"/>
  <c r="R149" i="1"/>
  <c r="S149" i="1" s="1"/>
  <c r="A149" i="1" s="1"/>
  <c r="R171" i="1"/>
  <c r="S171" i="1" s="1"/>
  <c r="A171" i="1" s="1"/>
  <c r="R309" i="1"/>
  <c r="S309" i="1" s="1"/>
  <c r="A309" i="1" s="1"/>
  <c r="R261" i="1"/>
  <c r="S261" i="1" s="1"/>
  <c r="A261" i="1" s="1"/>
  <c r="R248" i="1"/>
  <c r="S248" i="1" s="1"/>
  <c r="A248" i="1" s="1"/>
  <c r="R113" i="1"/>
  <c r="S113" i="1" s="1"/>
  <c r="A113" i="1" s="1"/>
  <c r="R184" i="1"/>
  <c r="S184" i="1" s="1"/>
  <c r="A184" i="1" s="1"/>
  <c r="R159" i="1"/>
  <c r="S159" i="1" s="1"/>
  <c r="A159" i="1" s="1"/>
  <c r="R317" i="1"/>
  <c r="S317" i="1" s="1"/>
  <c r="A317" i="1" s="1"/>
  <c r="R208" i="1"/>
  <c r="S208" i="1" s="1"/>
  <c r="A208" i="1" s="1"/>
  <c r="R254" i="1"/>
  <c r="S254" i="1" s="1"/>
  <c r="A254" i="1" s="1"/>
  <c r="R193" i="1"/>
  <c r="S193" i="1" s="1"/>
  <c r="A193" i="1" s="1"/>
  <c r="R302" i="1"/>
  <c r="S302" i="1" s="1"/>
  <c r="A302" i="1" s="1"/>
  <c r="R199" i="1"/>
  <c r="S199" i="1" s="1"/>
  <c r="A199" i="1" s="1"/>
  <c r="R162" i="1"/>
  <c r="S162" i="1" s="1"/>
  <c r="A162" i="1" s="1"/>
  <c r="R173" i="1"/>
  <c r="S173" i="1" s="1"/>
  <c r="A173" i="1" s="1"/>
  <c r="R207" i="1"/>
  <c r="S207" i="1" s="1"/>
  <c r="A207" i="1" s="1"/>
  <c r="R166" i="1"/>
  <c r="S166" i="1" s="1"/>
  <c r="A166" i="1" s="1"/>
  <c r="R5" i="1"/>
  <c r="S5" i="1" s="1"/>
  <c r="A5" i="1" s="1"/>
  <c r="R23" i="1"/>
  <c r="S23" i="1" s="1"/>
  <c r="A23" i="1" s="1"/>
  <c r="R62" i="1"/>
  <c r="S62" i="1" s="1"/>
  <c r="A62" i="1" s="1"/>
  <c r="R114" i="1"/>
  <c r="S114" i="1" s="1"/>
  <c r="A114" i="1" s="1"/>
  <c r="R177" i="1"/>
  <c r="S177" i="1" s="1"/>
  <c r="A177" i="1" s="1"/>
  <c r="R186" i="1"/>
  <c r="S186" i="1" s="1"/>
  <c r="A186" i="1" s="1"/>
  <c r="R286" i="1"/>
  <c r="S286" i="1" s="1"/>
  <c r="A286" i="1" s="1"/>
  <c r="R292" i="1"/>
  <c r="S292" i="1" s="1"/>
  <c r="A292" i="1" s="1"/>
  <c r="R183" i="1"/>
  <c r="S183" i="1" s="1"/>
  <c r="A183" i="1" s="1"/>
  <c r="R216" i="1"/>
  <c r="S216" i="1" s="1"/>
  <c r="A216" i="1" s="1"/>
  <c r="R218" i="1"/>
  <c r="S218" i="1" s="1"/>
  <c r="A218" i="1" s="1"/>
  <c r="R194" i="1"/>
  <c r="S194" i="1" s="1"/>
  <c r="A194" i="1" s="1"/>
  <c r="R239" i="1"/>
  <c r="S239" i="1" s="1"/>
  <c r="A239" i="1" s="1"/>
  <c r="R237" i="1"/>
  <c r="S237" i="1" s="1"/>
  <c r="A237" i="1" s="1"/>
  <c r="R243" i="1"/>
  <c r="S243" i="1" s="1"/>
  <c r="A243" i="1" s="1"/>
  <c r="R191" i="1"/>
  <c r="S191" i="1" s="1"/>
  <c r="A191" i="1" s="1"/>
  <c r="R225" i="1"/>
  <c r="S225" i="1" s="1"/>
  <c r="A225" i="1" s="1"/>
  <c r="R270" i="1"/>
  <c r="S270" i="1" s="1"/>
  <c r="A270" i="1" s="1"/>
  <c r="R102" i="1"/>
  <c r="S102" i="1" s="1"/>
  <c r="A102" i="1" s="1"/>
  <c r="R152" i="1"/>
  <c r="S152" i="1" s="1"/>
  <c r="A152" i="1" s="1"/>
  <c r="R228" i="1"/>
  <c r="S228" i="1" s="1"/>
  <c r="A228" i="1" s="1"/>
  <c r="R172" i="1"/>
  <c r="S172" i="1" s="1"/>
  <c r="A172" i="1" s="1"/>
  <c r="R195" i="1"/>
  <c r="S195" i="1" s="1"/>
  <c r="A195" i="1" s="1"/>
  <c r="R246" i="1"/>
  <c r="S246" i="1" s="1"/>
  <c r="A246" i="1" s="1"/>
  <c r="R263" i="1"/>
  <c r="S263" i="1" s="1"/>
  <c r="A263" i="1" s="1"/>
  <c r="R72" i="1"/>
  <c r="S72" i="1" s="1"/>
  <c r="A72" i="1" s="1"/>
  <c r="R168" i="1"/>
  <c r="S168" i="1" s="1"/>
  <c r="A168" i="1" s="1"/>
  <c r="R151" i="1"/>
  <c r="S151" i="1" s="1"/>
  <c r="A151" i="1" s="1"/>
  <c r="R291" i="1"/>
  <c r="S291" i="1" s="1"/>
  <c r="A291" i="1" s="1"/>
  <c r="R230" i="1"/>
  <c r="S230" i="1" s="1"/>
  <c r="A230" i="1" s="1"/>
  <c r="R268" i="1"/>
  <c r="S268" i="1" s="1"/>
  <c r="A268" i="1" s="1"/>
  <c r="R139" i="1"/>
  <c r="S139" i="1" s="1"/>
  <c r="A139" i="1" s="1"/>
  <c r="R144" i="1"/>
  <c r="S144" i="1" s="1"/>
  <c r="A144" i="1" s="1"/>
  <c r="R69" i="1"/>
  <c r="S69" i="1" s="1"/>
  <c r="A69" i="1" s="1"/>
  <c r="R127" i="1"/>
  <c r="S127" i="1" s="1"/>
  <c r="A127" i="1" s="1"/>
  <c r="R244" i="1"/>
  <c r="S244" i="1" s="1"/>
  <c r="A244" i="1" s="1"/>
  <c r="R209" i="1"/>
  <c r="S209" i="1" s="1"/>
  <c r="A209" i="1" s="1"/>
  <c r="R181" i="1"/>
  <c r="S181" i="1" s="1"/>
  <c r="A181" i="1" s="1"/>
  <c r="R258" i="1"/>
  <c r="S258" i="1" s="1"/>
  <c r="A258" i="1" s="1"/>
  <c r="R9" i="1"/>
  <c r="S9" i="1" s="1"/>
  <c r="A9" i="1" s="1"/>
  <c r="R87" i="1"/>
  <c r="S87" i="1" s="1"/>
  <c r="A87" i="1" s="1"/>
  <c r="R82" i="1"/>
  <c r="S82" i="1" s="1"/>
  <c r="A82" i="1" s="1"/>
  <c r="R126" i="1"/>
  <c r="S126" i="1" s="1"/>
  <c r="A126" i="1" s="1"/>
  <c r="R137" i="1"/>
  <c r="S137" i="1" s="1"/>
  <c r="A137" i="1" s="1"/>
  <c r="R108" i="1"/>
  <c r="S108" i="1" s="1"/>
  <c r="A108" i="1" s="1"/>
  <c r="R135" i="1"/>
  <c r="S135" i="1" s="1"/>
  <c r="A135" i="1" s="1"/>
  <c r="R155" i="1"/>
  <c r="S155" i="1" s="1"/>
  <c r="A155" i="1" s="1"/>
  <c r="R187" i="1"/>
  <c r="S187" i="1" s="1"/>
  <c r="A187" i="1" s="1"/>
  <c r="R164" i="1"/>
  <c r="S164" i="1" s="1"/>
  <c r="A164" i="1" s="1"/>
  <c r="R198" i="1"/>
  <c r="S198" i="1" s="1"/>
  <c r="A198" i="1" s="1"/>
  <c r="R238" i="1"/>
  <c r="S238" i="1" s="1"/>
  <c r="A238" i="1" s="1"/>
  <c r="R247" i="1"/>
  <c r="S247" i="1" s="1"/>
  <c r="A247" i="1" s="1"/>
  <c r="R236" i="1"/>
  <c r="S236" i="1" s="1"/>
  <c r="A236" i="1" s="1"/>
  <c r="R300" i="1"/>
  <c r="S300" i="1" s="1"/>
  <c r="A300" i="1" s="1"/>
  <c r="R206" i="1"/>
  <c r="S206" i="1" s="1"/>
  <c r="A206" i="1" s="1"/>
  <c r="R49" i="1"/>
  <c r="S49" i="1" s="1"/>
  <c r="A49" i="1" s="1"/>
  <c r="R40" i="1"/>
  <c r="S40" i="1" s="1"/>
  <c r="A40" i="1" s="1"/>
  <c r="R51" i="1"/>
  <c r="S51" i="1" s="1"/>
  <c r="A51" i="1" s="1"/>
  <c r="R88" i="1"/>
  <c r="S88" i="1" s="1"/>
  <c r="A88" i="1" s="1"/>
  <c r="R70" i="1"/>
  <c r="S70" i="1" s="1"/>
  <c r="A70" i="1" s="1"/>
  <c r="R71" i="1"/>
  <c r="S71" i="1" s="1"/>
  <c r="A71" i="1" s="1"/>
  <c r="R105" i="1"/>
  <c r="S105" i="1" s="1"/>
  <c r="A105" i="1" s="1"/>
  <c r="R128" i="1"/>
  <c r="S128" i="1" s="1"/>
  <c r="A128" i="1" s="1"/>
  <c r="R66" i="1"/>
  <c r="S66" i="1" s="1"/>
  <c r="A66" i="1" s="1"/>
  <c r="R56" i="1"/>
  <c r="S56" i="1" s="1"/>
  <c r="A56" i="1" s="1"/>
  <c r="R59" i="1"/>
  <c r="S59" i="1" s="1"/>
  <c r="A59" i="1" s="1"/>
  <c r="R17" i="1"/>
  <c r="S17" i="1" s="1"/>
  <c r="A17" i="1" s="1"/>
  <c r="R13" i="1"/>
  <c r="S13" i="1" s="1"/>
  <c r="A13" i="1" s="1"/>
  <c r="R35" i="1"/>
  <c r="S35" i="1" s="1"/>
  <c r="A35" i="1" s="1"/>
  <c r="R15" i="1"/>
  <c r="S15" i="1" s="1"/>
  <c r="A15" i="1" s="1"/>
  <c r="R14" i="1"/>
  <c r="S14" i="1" s="1"/>
  <c r="A14" i="1" s="1"/>
  <c r="R31" i="1"/>
  <c r="S31" i="1" s="1"/>
  <c r="A31" i="1" s="1"/>
  <c r="R112" i="1"/>
  <c r="S112" i="1" s="1"/>
  <c r="A112" i="1" s="1"/>
  <c r="R101" i="1"/>
  <c r="S101" i="1" s="1"/>
  <c r="A101" i="1" s="1"/>
  <c r="R81" i="1"/>
  <c r="S81" i="1" s="1"/>
  <c r="A81" i="1" s="1"/>
  <c r="R63" i="1"/>
  <c r="S63" i="1" s="1"/>
  <c r="A63" i="1" s="1"/>
  <c r="R29" i="1"/>
  <c r="S29" i="1" s="1"/>
  <c r="A29" i="1" s="1"/>
  <c r="R122" i="1"/>
  <c r="S122" i="1" s="1"/>
  <c r="A122" i="1" s="1"/>
  <c r="R30" i="1"/>
  <c r="S30" i="1" s="1"/>
  <c r="A30" i="1" s="1"/>
  <c r="R8" i="1"/>
  <c r="S8" i="1" s="1"/>
  <c r="A8" i="1" s="1"/>
  <c r="R27" i="1"/>
  <c r="S27" i="1" s="1"/>
  <c r="A27" i="1" s="1"/>
  <c r="R28" i="1"/>
  <c r="S28" i="1" s="1"/>
  <c r="A28" i="1" s="1"/>
  <c r="R65" i="1"/>
  <c r="S65" i="1" s="1"/>
  <c r="A65" i="1" s="1"/>
  <c r="R41" i="1"/>
  <c r="S41" i="1" s="1"/>
  <c r="A41" i="1" s="1"/>
  <c r="R33" i="1"/>
  <c r="S33" i="1" s="1"/>
  <c r="A33" i="1" s="1"/>
  <c r="R104" i="1"/>
  <c r="S104" i="1" s="1"/>
  <c r="A104" i="1" s="1"/>
  <c r="R90" i="1"/>
  <c r="S90" i="1" s="1"/>
  <c r="A90" i="1" s="1"/>
  <c r="R145" i="1"/>
  <c r="S145" i="1" s="1"/>
  <c r="A145" i="1" s="1"/>
  <c r="R129" i="1"/>
  <c r="S129" i="1" s="1"/>
  <c r="A129" i="1" s="1"/>
  <c r="R140" i="1"/>
  <c r="S140" i="1" s="1"/>
  <c r="A140" i="1" s="1"/>
  <c r="R153" i="1"/>
  <c r="S153" i="1" s="1"/>
  <c r="A153" i="1" s="1"/>
  <c r="R179" i="1"/>
  <c r="S179" i="1" s="1"/>
  <c r="A179" i="1" s="1"/>
  <c r="R154" i="1"/>
  <c r="S154" i="1" s="1"/>
  <c r="A154" i="1" s="1"/>
  <c r="R234" i="1"/>
  <c r="S234" i="1" s="1"/>
  <c r="A234" i="1" s="1"/>
  <c r="R84" i="1"/>
  <c r="S84" i="1" s="1"/>
  <c r="A84" i="1" s="1"/>
  <c r="R148" i="1"/>
  <c r="S148" i="1" s="1"/>
  <c r="A148" i="1" s="1"/>
  <c r="R157" i="1"/>
  <c r="S157" i="1" s="1"/>
  <c r="A157" i="1" s="1"/>
  <c r="R174" i="1"/>
  <c r="S174" i="1" s="1"/>
  <c r="A174" i="1" s="1"/>
  <c r="R163" i="1"/>
  <c r="S163" i="1" s="1"/>
  <c r="A163" i="1" s="1"/>
  <c r="R211" i="1"/>
  <c r="S211" i="1" s="1"/>
  <c r="A211" i="1" s="1"/>
  <c r="R192" i="1"/>
  <c r="S192" i="1" s="1"/>
  <c r="A192" i="1" s="1"/>
  <c r="R235" i="1"/>
  <c r="S235" i="1" s="1"/>
  <c r="A235" i="1" s="1"/>
  <c r="R249" i="1"/>
  <c r="S249" i="1" s="1"/>
  <c r="A249" i="1" s="1"/>
  <c r="R303" i="1"/>
  <c r="S303" i="1" s="1"/>
  <c r="A303" i="1" s="1"/>
  <c r="R266" i="1"/>
  <c r="S266" i="1" s="1"/>
  <c r="A266" i="1" s="1"/>
  <c r="R273" i="1"/>
  <c r="S273" i="1" s="1"/>
  <c r="A273" i="1" s="1"/>
  <c r="R259" i="1"/>
  <c r="S259" i="1" s="1"/>
  <c r="A259" i="1" s="1"/>
  <c r="R314" i="1"/>
  <c r="S314" i="1" s="1"/>
  <c r="A314" i="1" s="1"/>
  <c r="R295" i="1"/>
  <c r="S295" i="1" s="1"/>
  <c r="A295" i="1" s="1"/>
  <c r="R156" i="1"/>
  <c r="S156" i="1" s="1"/>
  <c r="A156" i="1" s="1"/>
  <c r="R242" i="1"/>
  <c r="S242" i="1" s="1"/>
  <c r="A242" i="1" s="1"/>
  <c r="R280" i="1"/>
  <c r="S280" i="1" s="1"/>
  <c r="A280" i="1" s="1"/>
  <c r="R296" i="1"/>
  <c r="S296" i="1" s="1"/>
  <c r="A296" i="1" s="1"/>
  <c r="R318" i="1"/>
  <c r="S318" i="1" s="1"/>
  <c r="A318" i="1" s="1"/>
  <c r="R223" i="1"/>
  <c r="S223" i="1" s="1"/>
  <c r="A223" i="1" s="1"/>
  <c r="R226" i="1"/>
  <c r="S226" i="1" s="1"/>
  <c r="A226" i="1" s="1"/>
  <c r="R260" i="1"/>
  <c r="S260" i="1" s="1"/>
  <c r="A260" i="1" s="1"/>
  <c r="R306" i="1"/>
  <c r="S306" i="1" s="1"/>
  <c r="A306" i="1" s="1"/>
  <c r="R262" i="1"/>
  <c r="S262" i="1" s="1"/>
  <c r="A262" i="1" s="1"/>
  <c r="R284" i="1"/>
  <c r="S284" i="1" s="1"/>
  <c r="A284" i="1" s="1"/>
  <c r="R256" i="1"/>
  <c r="S256" i="1" s="1"/>
  <c r="A256" i="1" s="1"/>
  <c r="R299" i="1"/>
  <c r="S299" i="1" s="1"/>
  <c r="A299" i="1" s="1"/>
  <c r="R319" i="1"/>
  <c r="S319" i="1" s="1"/>
  <c r="A319" i="1" s="1"/>
  <c r="R326" i="1"/>
  <c r="S326" i="1" s="1"/>
  <c r="A326" i="1" s="1"/>
  <c r="R257" i="1"/>
  <c r="S257" i="1" s="1"/>
  <c r="A257" i="1" s="1"/>
  <c r="R297" i="1"/>
  <c r="S297" i="1" s="1"/>
  <c r="A297" i="1" s="1"/>
  <c r="R310" i="1"/>
  <c r="S310" i="1" s="1"/>
  <c r="A310" i="1" s="1"/>
  <c r="R316" i="1"/>
  <c r="S316" i="1" s="1"/>
  <c r="A316" i="1" s="1"/>
  <c r="R264" i="1"/>
  <c r="S264" i="1" s="1"/>
  <c r="A264" i="1" s="1"/>
  <c r="R271" i="1"/>
  <c r="S271" i="1" s="1"/>
  <c r="A271" i="1" s="1"/>
  <c r="R294" i="1"/>
  <c r="S294" i="1" s="1"/>
  <c r="A294" i="1" s="1"/>
  <c r="R308" i="1"/>
  <c r="S308" i="1" s="1"/>
  <c r="A308" i="1" s="1"/>
  <c r="R313" i="1"/>
  <c r="S313" i="1" s="1"/>
  <c r="A313" i="1" s="1"/>
  <c r="R277" i="1"/>
  <c r="S277" i="1" s="1"/>
  <c r="A277" i="1" s="1"/>
  <c r="R305" i="1"/>
  <c r="S305" i="1" s="1"/>
  <c r="A305" i="1" s="1"/>
  <c r="R298" i="1"/>
  <c r="S298" i="1" s="1"/>
  <c r="A298" i="1" s="1"/>
  <c r="R200" i="1"/>
  <c r="S200" i="1" s="1"/>
  <c r="A200" i="1" s="1"/>
  <c r="R307" i="1"/>
  <c r="S307" i="1" s="1"/>
  <c r="A307" i="1" s="1"/>
  <c r="R327" i="1"/>
  <c r="S327" i="1" s="1"/>
  <c r="A327" i="1" s="1"/>
</calcChain>
</file>

<file path=xl/sharedStrings.xml><?xml version="1.0" encoding="utf-8"?>
<sst xmlns="http://schemas.openxmlformats.org/spreadsheetml/2006/main" count="2271" uniqueCount="400">
  <si>
    <t>TRADE VALUE</t>
  </si>
  <si>
    <t>TIERS</t>
  </si>
  <si>
    <t>RK</t>
  </si>
  <si>
    <t>PLAYER NAME</t>
  </si>
  <si>
    <t>TEAM</t>
  </si>
  <si>
    <t>POS</t>
  </si>
  <si>
    <t>AGE</t>
  </si>
  <si>
    <t>BEST</t>
  </si>
  <si>
    <t>WORST</t>
  </si>
  <si>
    <t>AVG.</t>
  </si>
  <si>
    <t>STD.DEV</t>
  </si>
  <si>
    <t>FAN PTS AVG</t>
  </si>
  <si>
    <t>Rvalue</t>
  </si>
  <si>
    <t>Pts. Value</t>
  </si>
  <si>
    <t>Age Value</t>
  </si>
  <si>
    <t>Longevity</t>
  </si>
  <si>
    <t>Variability</t>
  </si>
  <si>
    <t>Value</t>
  </si>
  <si>
    <t>AdjValue</t>
  </si>
  <si>
    <t>Adjustment</t>
  </si>
  <si>
    <t>Jonathan Taylor</t>
  </si>
  <si>
    <t>IND</t>
  </si>
  <si>
    <t>RB</t>
  </si>
  <si>
    <t>Christian McCaffrey</t>
  </si>
  <si>
    <t>CAR</t>
  </si>
  <si>
    <t>Alvin Kamara</t>
  </si>
  <si>
    <t>NO</t>
  </si>
  <si>
    <t>Justin Jefferson</t>
  </si>
  <si>
    <t>MIN</t>
  </si>
  <si>
    <t>WR</t>
  </si>
  <si>
    <t>Tyreek Hill</t>
  </si>
  <si>
    <t>KC</t>
  </si>
  <si>
    <t>Najee Harris</t>
  </si>
  <si>
    <t>PIT</t>
  </si>
  <si>
    <t>Derrick Henry</t>
  </si>
  <si>
    <t>TEN</t>
  </si>
  <si>
    <t>Davante Adams</t>
  </si>
  <si>
    <t>GB</t>
  </si>
  <si>
    <t>Dalvin Cook</t>
  </si>
  <si>
    <t>Saquon Barkley</t>
  </si>
  <si>
    <t>NYG</t>
  </si>
  <si>
    <t>CeeDee Lamb</t>
  </si>
  <si>
    <t>DAL</t>
  </si>
  <si>
    <t>Ja'Marr Chase</t>
  </si>
  <si>
    <t>CIN</t>
  </si>
  <si>
    <t>Travis Kelce</t>
  </si>
  <si>
    <t>TE</t>
  </si>
  <si>
    <t>Stefon Diggs</t>
  </si>
  <si>
    <t>BUF</t>
  </si>
  <si>
    <t>A.J. Brown</t>
  </si>
  <si>
    <t>D.K. Metcalf</t>
  </si>
  <si>
    <t>SEA</t>
  </si>
  <si>
    <t>D'Andre Swift</t>
  </si>
  <si>
    <t>DET</t>
  </si>
  <si>
    <t>Austin Ekeler</t>
  </si>
  <si>
    <t>LAC</t>
  </si>
  <si>
    <t>Aaron Jones</t>
  </si>
  <si>
    <t>Nick Chubb</t>
  </si>
  <si>
    <t>CLE</t>
  </si>
  <si>
    <t>Ezekiel Elliott</t>
  </si>
  <si>
    <t>Antonio Gibson</t>
  </si>
  <si>
    <t>WAS</t>
  </si>
  <si>
    <t>Calvin Ridley</t>
  </si>
  <si>
    <t>ATL</t>
  </si>
  <si>
    <t>Terry McLaurin</t>
  </si>
  <si>
    <t>Joe Mixon</t>
  </si>
  <si>
    <t>Patrick Mahomes II</t>
  </si>
  <si>
    <t>QB</t>
  </si>
  <si>
    <t>DeAndre Hopkins</t>
  </si>
  <si>
    <t>ARI</t>
  </si>
  <si>
    <t>Darren Waller</t>
  </si>
  <si>
    <t>LV</t>
  </si>
  <si>
    <t>Cooper Kupp</t>
  </si>
  <si>
    <t>LAR</t>
  </si>
  <si>
    <t>Chris Godwin</t>
  </si>
  <si>
    <t>TB</t>
  </si>
  <si>
    <t>Tee Higgins</t>
  </si>
  <si>
    <t>Amari Cooper</t>
  </si>
  <si>
    <t>George Kittle</t>
  </si>
  <si>
    <t>SF</t>
  </si>
  <si>
    <t>Javonte Williams</t>
  </si>
  <si>
    <t>DEN</t>
  </si>
  <si>
    <t>Keenan Allen</t>
  </si>
  <si>
    <t>Kyler Murray</t>
  </si>
  <si>
    <t>Kyle Pitts</t>
  </si>
  <si>
    <t>Michael Thomas</t>
  </si>
  <si>
    <t>Josh Allen</t>
  </si>
  <si>
    <t>Lamar Jackson</t>
  </si>
  <si>
    <t>BAL</t>
  </si>
  <si>
    <t>Mike Williams</t>
  </si>
  <si>
    <t>Diontae Johnson</t>
  </si>
  <si>
    <t>David Montgomery</t>
  </si>
  <si>
    <t>CHI</t>
  </si>
  <si>
    <t>Deebo Samuel</t>
  </si>
  <si>
    <t>Jerry Jeudy</t>
  </si>
  <si>
    <t>DeVonta Smith</t>
  </si>
  <si>
    <t>PHI</t>
  </si>
  <si>
    <t>Mike Evans</t>
  </si>
  <si>
    <t>Clyde Edwards-Helaire</t>
  </si>
  <si>
    <t>James Robinson</t>
  </si>
  <si>
    <t>JAC</t>
  </si>
  <si>
    <t>J.K. Dobbins</t>
  </si>
  <si>
    <t>Kareem Hunt</t>
  </si>
  <si>
    <t>Allen Robinson II</t>
  </si>
  <si>
    <t>Justin Herbert</t>
  </si>
  <si>
    <t>Joe Burrow</t>
  </si>
  <si>
    <t>Josh Jacobs</t>
  </si>
  <si>
    <t>Mark Andrews</t>
  </si>
  <si>
    <t>Robert Woods</t>
  </si>
  <si>
    <t>Courtland Sutton</t>
  </si>
  <si>
    <t>Darrell Henderson Jr.</t>
  </si>
  <si>
    <t>Rashod Bateman</t>
  </si>
  <si>
    <t>Marquise Brown</t>
  </si>
  <si>
    <t>Chase Claypool</t>
  </si>
  <si>
    <t>Tyler Lockett</t>
  </si>
  <si>
    <t>Miles Sanders</t>
  </si>
  <si>
    <t>Jaylen Waddle</t>
  </si>
  <si>
    <t>MIA</t>
  </si>
  <si>
    <t>Dak Prescott</t>
  </si>
  <si>
    <t>Brandon Aiyuk</t>
  </si>
  <si>
    <t>Travis Etienne Jr.</t>
  </si>
  <si>
    <t>Cam Akers</t>
  </si>
  <si>
    <t>Trevor Lawrence</t>
  </si>
  <si>
    <t>Noah Fant</t>
  </si>
  <si>
    <t>Adam Thielen</t>
  </si>
  <si>
    <t>Laviska Shenault Jr.</t>
  </si>
  <si>
    <t>Damien Harris</t>
  </si>
  <si>
    <t>NE</t>
  </si>
  <si>
    <t>Chris Carson</t>
  </si>
  <si>
    <t>Michael Carter</t>
  </si>
  <si>
    <t>NYJ</t>
  </si>
  <si>
    <t>Michael Pittman Jr.</t>
  </si>
  <si>
    <t>Tyler Boyd</t>
  </si>
  <si>
    <t>Kenny Golladay</t>
  </si>
  <si>
    <t>Chase Edmonds</t>
  </si>
  <si>
    <t>Leonard Fournette</t>
  </si>
  <si>
    <t>Elijah Moore</t>
  </si>
  <si>
    <t>D.J. Chark Jr.</t>
  </si>
  <si>
    <t>Brandin Cooks</t>
  </si>
  <si>
    <t>HOU</t>
  </si>
  <si>
    <t>Odell Beckham Jr.</t>
  </si>
  <si>
    <t>Corey Davis</t>
  </si>
  <si>
    <t>Tony Pollard</t>
  </si>
  <si>
    <t>Julio Jones</t>
  </si>
  <si>
    <t>Michael Gallup</t>
  </si>
  <si>
    <t>AJ Dillon</t>
  </si>
  <si>
    <t>Russell Wilson</t>
  </si>
  <si>
    <t>JuJu Smith-Schuster</t>
  </si>
  <si>
    <t>Aaron Rodgers</t>
  </si>
  <si>
    <t>Dallas Goedert</t>
  </si>
  <si>
    <t>Rondale Moore</t>
  </si>
  <si>
    <t>Zack Moss</t>
  </si>
  <si>
    <t>Jalen Hurts</t>
  </si>
  <si>
    <t>Jarvis Landry</t>
  </si>
  <si>
    <t>Elijah Mitchell</t>
  </si>
  <si>
    <t>Kadarius Toney</t>
  </si>
  <si>
    <t>Will Fuller V</t>
  </si>
  <si>
    <t>Mike Gesicki</t>
  </si>
  <si>
    <t>Tyler Higbee</t>
  </si>
  <si>
    <t>Darnell Mooney</t>
  </si>
  <si>
    <t>Hunter Henry</t>
  </si>
  <si>
    <t>Trey Sermon</t>
  </si>
  <si>
    <t>Zach Wilson</t>
  </si>
  <si>
    <t>Mac Jones</t>
  </si>
  <si>
    <t>Melvin Gordon III</t>
  </si>
  <si>
    <t>Myles Gaskin</t>
  </si>
  <si>
    <t>Carson Wentz</t>
  </si>
  <si>
    <t>Cole Kmet</t>
  </si>
  <si>
    <t>Curtis Samuel</t>
  </si>
  <si>
    <t>Trey Lance</t>
  </si>
  <si>
    <t>Baker Mayfield</t>
  </si>
  <si>
    <t>Irv Smith Jr.</t>
  </si>
  <si>
    <t>Chuba Hubbard</t>
  </si>
  <si>
    <t>Justin Fields</t>
  </si>
  <si>
    <t>Kenneth Gainwell</t>
  </si>
  <si>
    <t>Christian Kirk</t>
  </si>
  <si>
    <t>Logan Thomas</t>
  </si>
  <si>
    <t>James Conner</t>
  </si>
  <si>
    <t>DeVante Parker</t>
  </si>
  <si>
    <t>Pat Freiermuth</t>
  </si>
  <si>
    <t>Jamaal Williams</t>
  </si>
  <si>
    <t>Matthew Stafford</t>
  </si>
  <si>
    <t>Sam Darnold</t>
  </si>
  <si>
    <t>Devin Singletary</t>
  </si>
  <si>
    <t>Kirk Cousins</t>
  </si>
  <si>
    <t>Robby Anderson</t>
  </si>
  <si>
    <t>Alexander Mattison</t>
  </si>
  <si>
    <t>Matt Ryan</t>
  </si>
  <si>
    <t>Mike Davis</t>
  </si>
  <si>
    <t>Tua Tagovailoa</t>
  </si>
  <si>
    <t>Nyheim Hines</t>
  </si>
  <si>
    <t>Dawson Knox</t>
  </si>
  <si>
    <t>T.J. Hockenson</t>
  </si>
  <si>
    <t>Evan Engram</t>
  </si>
  <si>
    <t>O.J. Howard</t>
  </si>
  <si>
    <t>Rhamondre Stevenson</t>
  </si>
  <si>
    <t>Jalen Reagor</t>
  </si>
  <si>
    <t>Kenyan Drake</t>
  </si>
  <si>
    <t>Nico Collins</t>
  </si>
  <si>
    <t>Austin Hooper</t>
  </si>
  <si>
    <t>Zach Ertz</t>
  </si>
  <si>
    <t>Tom Brady</t>
  </si>
  <si>
    <t>Terrace Marshall Jr.</t>
  </si>
  <si>
    <t>Jonnu Smith</t>
  </si>
  <si>
    <t>Ronald Jones II</t>
  </si>
  <si>
    <t>N'Keal Harry</t>
  </si>
  <si>
    <t>Daniel Jones</t>
  </si>
  <si>
    <t>Marquez Callaway</t>
  </si>
  <si>
    <t>Ryan Tannehill</t>
  </si>
  <si>
    <t>Parris Campbell</t>
  </si>
  <si>
    <t>Hayden Hurst</t>
  </si>
  <si>
    <t>Khalil Herbert</t>
  </si>
  <si>
    <t>Robert Tonyan</t>
  </si>
  <si>
    <t>Jared Cook</t>
  </si>
  <si>
    <t>Dalton Schultz</t>
  </si>
  <si>
    <t>Gerald Everett</t>
  </si>
  <si>
    <t>Chris Evans</t>
  </si>
  <si>
    <t>J.D. McKissic</t>
  </si>
  <si>
    <t>Mo Alie-Cox</t>
  </si>
  <si>
    <t>Marlon Mack</t>
  </si>
  <si>
    <t>Phillip Lindsay</t>
  </si>
  <si>
    <t>Rashaad Penny</t>
  </si>
  <si>
    <t>David Johnson</t>
  </si>
  <si>
    <t>Jared Goff</t>
  </si>
  <si>
    <t>Latavius Murray</t>
  </si>
  <si>
    <t>Gabriel Davis</t>
  </si>
  <si>
    <t>Rob Gronkowski</t>
  </si>
  <si>
    <t>Darrynton Evans</t>
  </si>
  <si>
    <t>Gus Edwards</t>
  </si>
  <si>
    <t>Cordarrelle Patterson</t>
  </si>
  <si>
    <t>Sony Michel</t>
  </si>
  <si>
    <t>Anthony Firkser</t>
  </si>
  <si>
    <t>Davis Mills</t>
  </si>
  <si>
    <t>Jimmy Garoppolo</t>
  </si>
  <si>
    <t>Emmanuel Sanders</t>
  </si>
  <si>
    <t>Raheem Mostert</t>
  </si>
  <si>
    <t>Salvon Ahmed</t>
  </si>
  <si>
    <t>Deshaun Watson</t>
  </si>
  <si>
    <t>Adam Trautman</t>
  </si>
  <si>
    <t>Ke'Shawn Vaughn</t>
  </si>
  <si>
    <t>Ben Roethlisberger</t>
  </si>
  <si>
    <t>Giovani Bernard</t>
  </si>
  <si>
    <t>Jordan Love</t>
  </si>
  <si>
    <t>Brevin Jordan</t>
  </si>
  <si>
    <t>Kylin Hill</t>
  </si>
  <si>
    <t>Damien Williams</t>
  </si>
  <si>
    <t>Darrel Williams</t>
  </si>
  <si>
    <t>Joshua Kelley</t>
  </si>
  <si>
    <t>Albert Okwuegbunam</t>
  </si>
  <si>
    <t>Kellen Mond</t>
  </si>
  <si>
    <t>Tim Patrick</t>
  </si>
  <si>
    <t>Seth Williams</t>
  </si>
  <si>
    <t>Demetric Felton</t>
  </si>
  <si>
    <t>Hunter Renfrow</t>
  </si>
  <si>
    <t>Jacob Harris</t>
  </si>
  <si>
    <t>Tarik Cohen</t>
  </si>
  <si>
    <t>Cornell Powell</t>
  </si>
  <si>
    <t>Anthony Schwartz</t>
  </si>
  <si>
    <t>Russell Gage</t>
  </si>
  <si>
    <t>Jeff Wilson Jr.</t>
  </si>
  <si>
    <t>Antonio Brown</t>
  </si>
  <si>
    <t>David Njoku</t>
  </si>
  <si>
    <t>Olamide Zaccheaus</t>
  </si>
  <si>
    <t>Wayne Gallman Jr.</t>
  </si>
  <si>
    <t>Collin Johnson</t>
  </si>
  <si>
    <t>Keelan Cole Sr.</t>
  </si>
  <si>
    <t>John Ross</t>
  </si>
  <si>
    <t>Cameron Brate</t>
  </si>
  <si>
    <t>Jameis Winston</t>
  </si>
  <si>
    <t>Jalen Guyton</t>
  </si>
  <si>
    <t>Kahale Warring</t>
  </si>
  <si>
    <t>La'Mical Perine</t>
  </si>
  <si>
    <t>Denzel Mims</t>
  </si>
  <si>
    <t>Foster Moreau</t>
  </si>
  <si>
    <t>Benny Snell Jr.</t>
  </si>
  <si>
    <t>Jimmy Graham</t>
  </si>
  <si>
    <t>Tyler Johnson</t>
  </si>
  <si>
    <t>J.J. Arcega-Whiteside</t>
  </si>
  <si>
    <t>Jermar Jefferson</t>
  </si>
  <si>
    <t>Taylor Heinicke</t>
  </si>
  <si>
    <t>Kaden Smith</t>
  </si>
  <si>
    <t>Ty Johnson</t>
  </si>
  <si>
    <t>Devontae Booker</t>
  </si>
  <si>
    <t>Matt Breida</t>
  </si>
  <si>
    <t>Devin Asiasi</t>
  </si>
  <si>
    <t>Jaret Patterson</t>
  </si>
  <si>
    <t>Tevin Coleman</t>
  </si>
  <si>
    <t>Dan Arnold</t>
  </si>
  <si>
    <t>Samaje Perine</t>
  </si>
  <si>
    <t>Marquez Stevenson</t>
  </si>
  <si>
    <t>Amari Rodgers</t>
  </si>
  <si>
    <t>Chris Herndon IV</t>
  </si>
  <si>
    <t>Eric Ebron</t>
  </si>
  <si>
    <t>Justin Jackson</t>
  </si>
  <si>
    <t>Sammy Watkins</t>
  </si>
  <si>
    <t>JaMycal Hasty</t>
  </si>
  <si>
    <t>Marcus Mariota</t>
  </si>
  <si>
    <t>Larry Rountree III</t>
  </si>
  <si>
    <t>Javian Hawkins</t>
  </si>
  <si>
    <t>Le'Veon Bell</t>
  </si>
  <si>
    <t>Tyrod Taylor</t>
  </si>
  <si>
    <t>Andy Isabella</t>
  </si>
  <si>
    <t>James White</t>
  </si>
  <si>
    <t>DeeJay Dallas</t>
  </si>
  <si>
    <t>Mark Ingram II</t>
  </si>
  <si>
    <t>Tommy Tremble</t>
  </si>
  <si>
    <t>Malcolm Brown</t>
  </si>
  <si>
    <t>Randall Cobb</t>
  </si>
  <si>
    <t>Ian Thomas</t>
  </si>
  <si>
    <t>Zach Pascal</t>
  </si>
  <si>
    <t>Jakobi Meyers</t>
  </si>
  <si>
    <t>Tre'Quan Smith</t>
  </si>
  <si>
    <t>Boston Scott</t>
  </si>
  <si>
    <t>Hunter Long</t>
  </si>
  <si>
    <t>Carlos Hyde</t>
  </si>
  <si>
    <t>Donovan Peoples-Jones</t>
  </si>
  <si>
    <t>Mike Boone</t>
  </si>
  <si>
    <t>Eno Benjamin</t>
  </si>
  <si>
    <t>Anthony McFarland Jr.</t>
  </si>
  <si>
    <t>Gardner Minshew II</t>
  </si>
  <si>
    <t>Royce Freeman</t>
  </si>
  <si>
    <t>Jerick McKinnon</t>
  </si>
  <si>
    <t>Kyle Trask</t>
  </si>
  <si>
    <t>Rashard Higgins</t>
  </si>
  <si>
    <t>Donald Parham Jr.</t>
  </si>
  <si>
    <t>Peyton Barber</t>
  </si>
  <si>
    <t>James Washington</t>
  </si>
  <si>
    <t>Derek Carr</t>
  </si>
  <si>
    <t>Kalen Ballage</t>
  </si>
  <si>
    <t>Travis Homer</t>
  </si>
  <si>
    <t>Anthony Miller</t>
  </si>
  <si>
    <t>Josh Reynolds</t>
  </si>
  <si>
    <t>Tre' McKitty</t>
  </si>
  <si>
    <t>Breshad Perriman</t>
  </si>
  <si>
    <t>Kyle Rudolph</t>
  </si>
  <si>
    <t>Jace Sternberger</t>
  </si>
  <si>
    <t>Jack Doyle</t>
  </si>
  <si>
    <t>Devin Duvernay</t>
  </si>
  <si>
    <t>Kylen Granson</t>
  </si>
  <si>
    <t>C.J. Uzomah</t>
  </si>
  <si>
    <t>Sterling Shepard</t>
  </si>
  <si>
    <t>Amon-Ra St. Brown</t>
  </si>
  <si>
    <t>Mecole Hardman</t>
  </si>
  <si>
    <t>Cole Beasley</t>
  </si>
  <si>
    <t>Marvin Jones Jr.</t>
  </si>
  <si>
    <t>Van Jefferson</t>
  </si>
  <si>
    <t>Bryan Edwards</t>
  </si>
  <si>
    <t>Taysom Hill</t>
  </si>
  <si>
    <t>Darius Slayton</t>
  </si>
  <si>
    <t>Dyami Brown</t>
  </si>
  <si>
    <t>T.Y. Hilton</t>
  </si>
  <si>
    <t>Jamison Crowder</t>
  </si>
  <si>
    <t>KJ Hamler</t>
  </si>
  <si>
    <t>Blake Jarwin</t>
  </si>
  <si>
    <t>Teddy Bridgewater</t>
  </si>
  <si>
    <t>Drew Lock</t>
  </si>
  <si>
    <t>A.J. Green</t>
  </si>
  <si>
    <t>D'Wayne Eskridge</t>
  </si>
  <si>
    <t>Quintez Cephus</t>
  </si>
  <si>
    <t>Marquez Valdes-Scantling</t>
  </si>
  <si>
    <t>Nelson Agholor</t>
  </si>
  <si>
    <t>Dwayne Haskins</t>
  </si>
  <si>
    <t>Harrison Bryant</t>
  </si>
  <si>
    <t>Allen Lazard</t>
  </si>
  <si>
    <t>Tyler Conklin</t>
  </si>
  <si>
    <t>Quez Watkins</t>
  </si>
  <si>
    <t>Joshua Palmer</t>
  </si>
  <si>
    <t>Ryan Fitzpatrick</t>
  </si>
  <si>
    <t>VALUE</t>
  </si>
  <si>
    <t>PICK</t>
  </si>
  <si>
    <t>2021 Top 4 Pick</t>
  </si>
  <si>
    <t>2022 Round 1 Pick</t>
  </si>
  <si>
    <t>2021 Top 12 Pick</t>
  </si>
  <si>
    <t>2022 Round 2 Pick</t>
  </si>
  <si>
    <t>2021 Round 2 Pick</t>
  </si>
  <si>
    <t>2022 Round 3 Pick</t>
  </si>
  <si>
    <t>2021 Round 3 Pick</t>
  </si>
  <si>
    <t>D'Ernest Johnson</t>
  </si>
  <si>
    <t>Ricky Seals-Jones</t>
  </si>
  <si>
    <t>Byron Pringle</t>
  </si>
  <si>
    <t>Jaelon Darden</t>
  </si>
  <si>
    <t>Sam Ehlinger</t>
  </si>
  <si>
    <t>Jacoby Brissett</t>
  </si>
  <si>
    <t>Maxx Williams</t>
  </si>
  <si>
    <t>Drew Sample</t>
  </si>
  <si>
    <t>Devonta Freeman</t>
  </si>
  <si>
    <t>Jalen Hurd</t>
  </si>
  <si>
    <t>Dante Pettis</t>
  </si>
  <si>
    <t>DJ Moore</t>
  </si>
  <si>
    <t>Kendrick Bourne</t>
  </si>
  <si>
    <t>Preston Williams</t>
  </si>
  <si>
    <t>Mitchell Trubisky</t>
  </si>
  <si>
    <t>Scotty Miller</t>
  </si>
  <si>
    <t>Cam Newton</t>
  </si>
  <si>
    <t>This Month's Trade Value</t>
  </si>
  <si>
    <t>October's Rank</t>
  </si>
  <si>
    <t>June Rank</t>
  </si>
  <si>
    <t>March Rank</t>
  </si>
  <si>
    <t>Change in Rank since March</t>
  </si>
  <si>
    <t>Change since 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</si>
</sst>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/>
    <xf numFmtId="1" fontId="0" fillId="0" borderId="0" xfId="0" quotePrefix="1" applyNumberFormat="1"/>
    <xf numFmtId="0" fontId="2" fillId="0" borderId="0" xfId="0" applyFont="1"/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  <sheetName val="Sheet4"/>
    </sheetNames>
    <sheetDataSet>
      <sheetData sheetId="0">
        <row r="1">
          <cell r="B1" t="str">
            <v>WSID</v>
          </cell>
          <cell r="C1" t="str">
            <v>PLAYER NAME</v>
          </cell>
          <cell r="D1" t="str">
            <v>FAN PTS</v>
          </cell>
        </row>
        <row r="3">
          <cell r="B3" t="str">
            <v>Jonathan Taylor</v>
          </cell>
          <cell r="C3" t="str">
            <v>Jonathan Taylor (IND) </v>
          </cell>
          <cell r="D3">
            <v>21.9</v>
          </cell>
        </row>
        <row r="4">
          <cell r="B4" t="str">
            <v>Najee Harris</v>
          </cell>
          <cell r="C4" t="str">
            <v>Najee Harris (PIT) </v>
          </cell>
          <cell r="D4">
            <v>17.7</v>
          </cell>
        </row>
        <row r="6">
          <cell r="B6" t="str">
            <v>Christian McCaffrey</v>
          </cell>
          <cell r="C6" t="str">
            <v>Christian McCaffrey (CAR) </v>
          </cell>
          <cell r="D6">
            <v>18.2</v>
          </cell>
        </row>
        <row r="8">
          <cell r="B8" t="str">
            <v>Justin Jefferson</v>
          </cell>
          <cell r="C8" t="str">
            <v>Justin Jefferson (MIN) </v>
          </cell>
          <cell r="D8">
            <v>19.399999999999999</v>
          </cell>
        </row>
        <row r="9">
          <cell r="B9" t="str">
            <v>D'Andre Swift</v>
          </cell>
          <cell r="C9" t="str">
            <v>D'Andre Swift (DET) </v>
          </cell>
          <cell r="D9">
            <v>16.100000000000001</v>
          </cell>
        </row>
        <row r="10">
          <cell r="B10" t="str">
            <v>Ja'Marr Chase</v>
          </cell>
          <cell r="C10" t="str">
            <v>Ja'Marr Chase (CIN) </v>
          </cell>
          <cell r="D10">
            <v>17.899999999999999</v>
          </cell>
        </row>
        <row r="12">
          <cell r="B12" t="str">
            <v>Javonte Williams</v>
          </cell>
          <cell r="C12" t="str">
            <v>Javonte Williams (DEN) </v>
          </cell>
          <cell r="D12">
            <v>12.1</v>
          </cell>
        </row>
        <row r="13">
          <cell r="B13" t="str">
            <v>Austin Ekeler</v>
          </cell>
          <cell r="C13" t="str">
            <v>Austin Ekeler (LAC) </v>
          </cell>
          <cell r="D13">
            <v>21.5</v>
          </cell>
        </row>
        <row r="16">
          <cell r="B16" t="str">
            <v>Joe Mixon</v>
          </cell>
          <cell r="C16" t="str">
            <v>Joe Mixon (CIN) </v>
          </cell>
          <cell r="D16">
            <v>18</v>
          </cell>
        </row>
        <row r="17">
          <cell r="B17" t="str">
            <v>Alvin Kamara</v>
          </cell>
          <cell r="C17" t="str">
            <v>Alvin Kamara (NO) </v>
          </cell>
          <cell r="D17">
            <v>18.100000000000001</v>
          </cell>
        </row>
        <row r="19">
          <cell r="B19" t="str">
            <v>Dalvin Cook</v>
          </cell>
          <cell r="C19" t="str">
            <v>Dalvin Cook (MIN) </v>
          </cell>
          <cell r="D19">
            <v>15.9</v>
          </cell>
        </row>
        <row r="20">
          <cell r="B20" t="str">
            <v>Cooper Kupp</v>
          </cell>
          <cell r="C20" t="str">
            <v>Cooper Kupp (LAR) </v>
          </cell>
          <cell r="D20">
            <v>25.9</v>
          </cell>
        </row>
        <row r="22">
          <cell r="B22" t="str">
            <v>Tyreek Hill</v>
          </cell>
          <cell r="C22" t="str">
            <v>Tyreek Hill (KC) </v>
          </cell>
          <cell r="D22">
            <v>17.399999999999999</v>
          </cell>
        </row>
        <row r="23">
          <cell r="B23" t="str">
            <v>Kyle Pitts</v>
          </cell>
          <cell r="C23" t="str">
            <v>Kyle Pitts (ATL) </v>
          </cell>
          <cell r="D23">
            <v>10.4</v>
          </cell>
        </row>
        <row r="24">
          <cell r="B24" t="str">
            <v>A.J. Brown</v>
          </cell>
          <cell r="C24" t="str">
            <v>A.J. Brown (TEN) </v>
          </cell>
          <cell r="D24">
            <v>13.9</v>
          </cell>
        </row>
        <row r="26">
          <cell r="B26" t="str">
            <v>CeeDee Lamb</v>
          </cell>
          <cell r="C26" t="str">
            <v>CeeDee Lamb (DAL) </v>
          </cell>
          <cell r="D26">
            <v>14.6</v>
          </cell>
        </row>
        <row r="27">
          <cell r="B27" t="str">
            <v>Mark Andrews</v>
          </cell>
          <cell r="C27" t="str">
            <v>Mark Andrews (BAL) </v>
          </cell>
          <cell r="D27">
            <v>17.7</v>
          </cell>
        </row>
        <row r="28">
          <cell r="B28" t="str">
            <v>Davante Adams</v>
          </cell>
          <cell r="C28" t="str">
            <v>Davante Adams (GB) </v>
          </cell>
          <cell r="D28">
            <v>21.5</v>
          </cell>
        </row>
        <row r="29">
          <cell r="B29" t="str">
            <v>Nick Chubb</v>
          </cell>
          <cell r="C29" t="str">
            <v>Nick Chubb (CLE) </v>
          </cell>
          <cell r="D29">
            <v>15.4</v>
          </cell>
        </row>
        <row r="30">
          <cell r="B30" t="str">
            <v>Antonio Gibson</v>
          </cell>
          <cell r="C30" t="str">
            <v>Antonio Gibson (WAS) </v>
          </cell>
          <cell r="D30">
            <v>14.3</v>
          </cell>
        </row>
        <row r="32">
          <cell r="B32" t="str">
            <v>D.K. Metcalf</v>
          </cell>
          <cell r="C32" t="str">
            <v>D.K. Metcalf (SEA) </v>
          </cell>
          <cell r="D32">
            <v>14.4</v>
          </cell>
        </row>
        <row r="33">
          <cell r="B33" t="str">
            <v>Saquon Barkley</v>
          </cell>
          <cell r="C33" t="str">
            <v>Saquon Barkley (NYG) </v>
          </cell>
          <cell r="D33">
            <v>10.6</v>
          </cell>
        </row>
        <row r="34">
          <cell r="B34" t="str">
            <v>Deebo Samuel</v>
          </cell>
          <cell r="C34" t="str">
            <v>Deebo Samuel (SF) </v>
          </cell>
          <cell r="D34">
            <v>21.2</v>
          </cell>
        </row>
        <row r="35">
          <cell r="B35" t="str">
            <v>Stefon Diggs</v>
          </cell>
          <cell r="C35" t="str">
            <v>Stefon Diggs (BUF) </v>
          </cell>
          <cell r="D35">
            <v>16.8</v>
          </cell>
        </row>
        <row r="36">
          <cell r="B36" t="str">
            <v>Derrick Henry</v>
          </cell>
          <cell r="C36" t="str">
            <v>Derrick Henry (TEN) </v>
          </cell>
          <cell r="D36">
            <v>24.2</v>
          </cell>
        </row>
        <row r="37">
          <cell r="B37" t="str">
            <v>Tee Higgins</v>
          </cell>
          <cell r="C37" t="str">
            <v>Tee Higgins (CIN) </v>
          </cell>
          <cell r="D37">
            <v>15.7</v>
          </cell>
        </row>
        <row r="38">
          <cell r="B38" t="str">
            <v>Cam Akers</v>
          </cell>
          <cell r="C38" t="str">
            <v>Cam Akers (LAR) </v>
          </cell>
          <cell r="D38">
            <v>2.1</v>
          </cell>
        </row>
        <row r="39">
          <cell r="B39" t="str">
            <v>Jaylen Waddle</v>
          </cell>
          <cell r="C39" t="str">
            <v>Jaylen Waddle (MIA) </v>
          </cell>
          <cell r="D39">
            <v>15.4</v>
          </cell>
        </row>
        <row r="41">
          <cell r="B41" t="str">
            <v>DJ Moore</v>
          </cell>
          <cell r="C41" t="str">
            <v>DJ Moore (CAR) </v>
          </cell>
          <cell r="D41">
            <v>14</v>
          </cell>
        </row>
        <row r="43">
          <cell r="B43" t="str">
            <v>Chris Godwin</v>
          </cell>
          <cell r="C43" t="str">
            <v>Chris Godwin (TB) </v>
          </cell>
          <cell r="D43">
            <v>17.3</v>
          </cell>
        </row>
        <row r="44">
          <cell r="B44" t="str">
            <v>Diontae Johnson</v>
          </cell>
          <cell r="C44" t="str">
            <v>Diontae Johnson (PIT) </v>
          </cell>
          <cell r="D44">
            <v>17.100000000000001</v>
          </cell>
        </row>
        <row r="45">
          <cell r="B45" t="str">
            <v>Terry McLaurin</v>
          </cell>
          <cell r="C45" t="str">
            <v>Terry McLaurin (WAS) </v>
          </cell>
          <cell r="D45">
            <v>12.6</v>
          </cell>
        </row>
        <row r="46">
          <cell r="B46" t="str">
            <v>Patrick Mahomes II</v>
          </cell>
          <cell r="C46" t="str">
            <v>Patrick Mahomes II (KC) </v>
          </cell>
          <cell r="D46">
            <v>22</v>
          </cell>
        </row>
        <row r="47">
          <cell r="B47" t="str">
            <v>George Kittle</v>
          </cell>
          <cell r="C47" t="str">
            <v>George Kittle (SF) </v>
          </cell>
          <cell r="D47">
            <v>14.1</v>
          </cell>
        </row>
        <row r="48">
          <cell r="B48" t="str">
            <v>J.K. Dobbins</v>
          </cell>
          <cell r="C48" t="str">
            <v>J.K. Dobbins (BAL) </v>
          </cell>
          <cell r="D48">
            <v>0</v>
          </cell>
        </row>
        <row r="49">
          <cell r="B49" t="str">
            <v>Josh Allen</v>
          </cell>
          <cell r="C49" t="str">
            <v>Josh Allen (BUF) </v>
          </cell>
          <cell r="D49">
            <v>24.6</v>
          </cell>
        </row>
        <row r="50">
          <cell r="B50" t="str">
            <v>David Montgomery</v>
          </cell>
          <cell r="C50" t="str">
            <v>David Montgomery (CHI) </v>
          </cell>
          <cell r="D50">
            <v>14</v>
          </cell>
        </row>
        <row r="52">
          <cell r="B52" t="str">
            <v>Aaron Jones</v>
          </cell>
          <cell r="C52" t="str">
            <v>Aaron Jones (GB) </v>
          </cell>
          <cell r="D52">
            <v>15.3</v>
          </cell>
        </row>
        <row r="53">
          <cell r="B53" t="str">
            <v>Travis Kelce</v>
          </cell>
          <cell r="C53" t="str">
            <v>Travis Kelce (KC) </v>
          </cell>
          <cell r="D53">
            <v>16.399999999999999</v>
          </cell>
        </row>
        <row r="54">
          <cell r="B54" t="str">
            <v>Keenan Allen</v>
          </cell>
          <cell r="C54" t="str">
            <v>Keenan Allen (LAC) </v>
          </cell>
          <cell r="D54">
            <v>16.100000000000001</v>
          </cell>
        </row>
        <row r="55">
          <cell r="B55" t="str">
            <v>Mike Evans</v>
          </cell>
          <cell r="C55" t="str">
            <v>Mike Evans (TB) </v>
          </cell>
          <cell r="D55">
            <v>16.399999999999999</v>
          </cell>
        </row>
        <row r="56">
          <cell r="B56" t="str">
            <v>Calvin Ridley</v>
          </cell>
          <cell r="C56" t="str">
            <v>Calvin Ridley (ATL) </v>
          </cell>
          <cell r="D56">
            <v>14.2</v>
          </cell>
        </row>
        <row r="57">
          <cell r="B57" t="str">
            <v>Amari Cooper</v>
          </cell>
          <cell r="C57" t="str">
            <v>Amari Cooper (DAL) </v>
          </cell>
          <cell r="D57">
            <v>13.5</v>
          </cell>
        </row>
        <row r="59">
          <cell r="B59" t="str">
            <v>Elijah Moore</v>
          </cell>
          <cell r="C59" t="str">
            <v>Elijah Moore (NYJ) </v>
          </cell>
          <cell r="D59">
            <v>12.6</v>
          </cell>
        </row>
        <row r="61">
          <cell r="B61" t="str">
            <v>Michael Pittman Jr.</v>
          </cell>
          <cell r="C61" t="str">
            <v>Michael Pittman Jr. (IND) </v>
          </cell>
          <cell r="D61">
            <v>14</v>
          </cell>
        </row>
        <row r="63">
          <cell r="B63" t="str">
            <v>Elijah Mitchell</v>
          </cell>
          <cell r="C63" t="str">
            <v>Elijah Mitchell (SF) </v>
          </cell>
          <cell r="D63">
            <v>13.8</v>
          </cell>
        </row>
        <row r="65">
          <cell r="B65" t="str">
            <v>DeAndre Hopkins</v>
          </cell>
          <cell r="C65" t="str">
            <v>DeAndre Hopkins (ARI) </v>
          </cell>
          <cell r="D65">
            <v>14.7</v>
          </cell>
        </row>
        <row r="66">
          <cell r="B66" t="str">
            <v>DeVonta Smith</v>
          </cell>
          <cell r="C66" t="str">
            <v>DeVonta Smith (PHI) </v>
          </cell>
          <cell r="D66">
            <v>10.9</v>
          </cell>
        </row>
        <row r="67">
          <cell r="B67" t="str">
            <v>Ezekiel Elliott</v>
          </cell>
          <cell r="C67" t="str">
            <v>Ezekiel Elliott (DAL) </v>
          </cell>
          <cell r="D67">
            <v>14.8</v>
          </cell>
        </row>
        <row r="68">
          <cell r="B68" t="str">
            <v>Josh Jacobs</v>
          </cell>
          <cell r="C68" t="str">
            <v>Josh Jacobs (LV) </v>
          </cell>
          <cell r="D68">
            <v>15.1</v>
          </cell>
        </row>
        <row r="69">
          <cell r="B69" t="str">
            <v>Travis Etienne Jr.</v>
          </cell>
          <cell r="C69" t="str">
            <v>Travis Etienne Jr. (JAC) </v>
          </cell>
          <cell r="D69">
            <v>0</v>
          </cell>
        </row>
        <row r="70">
          <cell r="B70" t="str">
            <v>Jerry Jeudy</v>
          </cell>
          <cell r="C70" t="str">
            <v>Jerry Jeudy (DEN) </v>
          </cell>
          <cell r="D70">
            <v>8.5</v>
          </cell>
        </row>
        <row r="71">
          <cell r="B71" t="str">
            <v>Kyler Murray</v>
          </cell>
          <cell r="C71" t="str">
            <v>Kyler Murray (ARI) </v>
          </cell>
          <cell r="D71">
            <v>22.2</v>
          </cell>
        </row>
        <row r="72">
          <cell r="B72" t="str">
            <v>Justin Herbert</v>
          </cell>
          <cell r="C72" t="str">
            <v>Justin Herbert (LAC) </v>
          </cell>
          <cell r="D72">
            <v>23.3</v>
          </cell>
        </row>
        <row r="73">
          <cell r="B73" t="str">
            <v>Michael Carter</v>
          </cell>
          <cell r="C73" t="str">
            <v>Michael Carter (NYJ) </v>
          </cell>
          <cell r="D73">
            <v>11</v>
          </cell>
        </row>
        <row r="74">
          <cell r="B74" t="str">
            <v>Lamar Jackson</v>
          </cell>
          <cell r="C74" t="str">
            <v>Lamar Jackson (BAL) </v>
          </cell>
          <cell r="D74">
            <v>21.1</v>
          </cell>
        </row>
        <row r="75">
          <cell r="B75" t="str">
            <v>Chase Claypool</v>
          </cell>
          <cell r="C75" t="str">
            <v>Chase Claypool (PIT) </v>
          </cell>
          <cell r="D75">
            <v>11.1</v>
          </cell>
        </row>
        <row r="76">
          <cell r="B76" t="str">
            <v>Clyde Edwards-Helaire</v>
          </cell>
          <cell r="C76" t="str">
            <v>Clyde Edwards-Helaire (KC) </v>
          </cell>
          <cell r="D76">
            <v>11.7</v>
          </cell>
        </row>
        <row r="77">
          <cell r="B77" t="str">
            <v>Joe Burrow</v>
          </cell>
          <cell r="C77" t="str">
            <v>Joe Burrow (CIN) </v>
          </cell>
          <cell r="D77">
            <v>20.5</v>
          </cell>
        </row>
        <row r="78">
          <cell r="B78" t="str">
            <v>AJ Dillon</v>
          </cell>
          <cell r="C78" t="str">
            <v>AJ Dillon (GB) </v>
          </cell>
          <cell r="D78">
            <v>10.9</v>
          </cell>
        </row>
        <row r="79">
          <cell r="B79" t="str">
            <v>Rashod Bateman</v>
          </cell>
          <cell r="C79" t="str">
            <v>Rashod Bateman (BAL) </v>
          </cell>
          <cell r="D79">
            <v>8.6</v>
          </cell>
        </row>
        <row r="80">
          <cell r="B80" t="str">
            <v>T.J. Hockenson</v>
          </cell>
          <cell r="C80" t="str">
            <v>T.J. Hockenson (DET) </v>
          </cell>
          <cell r="D80">
            <v>12.1</v>
          </cell>
        </row>
        <row r="82">
          <cell r="B82" t="str">
            <v>Darren Waller</v>
          </cell>
          <cell r="C82" t="str">
            <v>Darren Waller (LV) </v>
          </cell>
          <cell r="D82">
            <v>12.1</v>
          </cell>
        </row>
        <row r="83">
          <cell r="B83" t="str">
            <v>Tyler Lockett</v>
          </cell>
          <cell r="C83" t="str">
            <v>Tyler Lockett (SEA) </v>
          </cell>
          <cell r="D83">
            <v>15.1</v>
          </cell>
        </row>
        <row r="84">
          <cell r="B84" t="str">
            <v>Brandon Aiyuk</v>
          </cell>
          <cell r="C84" t="str">
            <v>Brandon Aiyuk (SF) </v>
          </cell>
          <cell r="D84">
            <v>10</v>
          </cell>
        </row>
        <row r="85">
          <cell r="B85" t="str">
            <v>Kareem Hunt</v>
          </cell>
          <cell r="C85" t="str">
            <v>Kareem Hunt (CLE) </v>
          </cell>
          <cell r="D85">
            <v>13.8</v>
          </cell>
        </row>
        <row r="86">
          <cell r="B86" t="str">
            <v>Miles Sanders</v>
          </cell>
          <cell r="C86" t="str">
            <v>Miles Sanders (PHI) </v>
          </cell>
          <cell r="D86">
            <v>9.8000000000000007</v>
          </cell>
        </row>
        <row r="87">
          <cell r="B87" t="str">
            <v>Dak Prescott</v>
          </cell>
          <cell r="C87" t="str">
            <v>Dak Prescott (DAL) </v>
          </cell>
          <cell r="D87">
            <v>20.7</v>
          </cell>
        </row>
        <row r="88">
          <cell r="B88" t="str">
            <v>Amon-Ra St. Brown</v>
          </cell>
          <cell r="C88" t="str">
            <v>Amon-Ra St. Brown (DET) </v>
          </cell>
          <cell r="D88">
            <v>14.2</v>
          </cell>
        </row>
        <row r="89">
          <cell r="B89" t="str">
            <v>Leonard Fournette</v>
          </cell>
          <cell r="C89" t="str">
            <v>Leonard Fournette (TB) </v>
          </cell>
          <cell r="D89">
            <v>18.3</v>
          </cell>
        </row>
        <row r="90">
          <cell r="B90" t="str">
            <v>Damien Harris</v>
          </cell>
          <cell r="C90" t="str">
            <v>Damien Harris (NE) </v>
          </cell>
          <cell r="D90">
            <v>14</v>
          </cell>
        </row>
        <row r="91">
          <cell r="B91" t="str">
            <v>Marquise Brown</v>
          </cell>
          <cell r="C91" t="str">
            <v>Marquise Brown (BAL) </v>
          </cell>
          <cell r="D91">
            <v>14.1</v>
          </cell>
        </row>
        <row r="92">
          <cell r="B92" t="str">
            <v>Mike Williams</v>
          </cell>
          <cell r="C92" t="str">
            <v>Mike Williams (LAC) </v>
          </cell>
          <cell r="D92">
            <v>15.4</v>
          </cell>
        </row>
        <row r="93">
          <cell r="B93" t="str">
            <v>Michael Thomas</v>
          </cell>
          <cell r="C93" t="str">
            <v>Michael Thomas (NO) </v>
          </cell>
          <cell r="D93">
            <v>0</v>
          </cell>
        </row>
        <row r="94">
          <cell r="B94" t="str">
            <v>Courtland Sutton</v>
          </cell>
          <cell r="C94" t="str">
            <v>Courtland Sutton (DEN) </v>
          </cell>
          <cell r="D94">
            <v>8.8000000000000007</v>
          </cell>
        </row>
        <row r="95">
          <cell r="B95" t="str">
            <v>Darnell Mooney</v>
          </cell>
          <cell r="C95" t="str">
            <v>Darnell Mooney (CHI) </v>
          </cell>
          <cell r="D95">
            <v>12.9</v>
          </cell>
        </row>
        <row r="96">
          <cell r="B96" t="str">
            <v>Dallas Goedert</v>
          </cell>
          <cell r="C96" t="str">
            <v>Dallas Goedert (PHI) </v>
          </cell>
          <cell r="D96">
            <v>11</v>
          </cell>
        </row>
        <row r="97">
          <cell r="B97" t="str">
            <v>Odell Beckham Jr.</v>
          </cell>
          <cell r="C97" t="str">
            <v>Odell Beckham Jr. (LAR) </v>
          </cell>
          <cell r="D97">
            <v>9.1999999999999993</v>
          </cell>
        </row>
        <row r="98">
          <cell r="B98" t="str">
            <v>Brandin Cooks</v>
          </cell>
          <cell r="C98" t="str">
            <v>Brandin Cooks (HOU) </v>
          </cell>
          <cell r="D98">
            <v>14.5</v>
          </cell>
        </row>
        <row r="100">
          <cell r="B100" t="str">
            <v>Pat Freiermuth</v>
          </cell>
          <cell r="C100" t="str">
            <v>Pat Freiermuth (PIT) </v>
          </cell>
          <cell r="D100">
            <v>9.5</v>
          </cell>
        </row>
        <row r="101">
          <cell r="B101" t="str">
            <v>Tony Pollard</v>
          </cell>
          <cell r="C101" t="str">
            <v>Tony Pollard (DAL) </v>
          </cell>
          <cell r="D101">
            <v>10.8</v>
          </cell>
        </row>
        <row r="102">
          <cell r="B102" t="str">
            <v>Dawson Knox</v>
          </cell>
          <cell r="C102" t="str">
            <v>Dawson Knox (BUF) </v>
          </cell>
          <cell r="D102">
            <v>10.9</v>
          </cell>
        </row>
        <row r="103">
          <cell r="B103" t="str">
            <v>Chase Edmonds</v>
          </cell>
          <cell r="C103" t="str">
            <v>Chase Edmonds (ARI) </v>
          </cell>
          <cell r="D103">
            <v>11.9</v>
          </cell>
        </row>
        <row r="104">
          <cell r="B104" t="str">
            <v>JuJu Smith-Schuster</v>
          </cell>
          <cell r="C104" t="str">
            <v>JuJu Smith-Schuster (PIT) </v>
          </cell>
          <cell r="D104">
            <v>7</v>
          </cell>
        </row>
        <row r="105">
          <cell r="B105" t="str">
            <v>James Conner</v>
          </cell>
          <cell r="C105" t="str">
            <v>James Conner (ARI) </v>
          </cell>
          <cell r="D105">
            <v>17.2</v>
          </cell>
        </row>
        <row r="106">
          <cell r="B106" t="str">
            <v>Gabriel Davis</v>
          </cell>
          <cell r="C106" t="str">
            <v>Gabriel Davis (BUF) </v>
          </cell>
          <cell r="D106">
            <v>8.4</v>
          </cell>
        </row>
        <row r="108">
          <cell r="B108" t="str">
            <v>Devin Singletary</v>
          </cell>
          <cell r="C108" t="str">
            <v>Devin Singletary (BUF) </v>
          </cell>
          <cell r="D108">
            <v>11.6</v>
          </cell>
        </row>
        <row r="109">
          <cell r="B109" t="str">
            <v>James Robinson</v>
          </cell>
          <cell r="C109" t="str">
            <v>James Robinson (JAC) </v>
          </cell>
          <cell r="D109">
            <v>12.4</v>
          </cell>
        </row>
        <row r="110">
          <cell r="B110" t="str">
            <v>Trey Lance</v>
          </cell>
          <cell r="C110" t="str">
            <v>Trey Lance (SF) </v>
          </cell>
          <cell r="D110">
            <v>11.2</v>
          </cell>
        </row>
        <row r="111">
          <cell r="B111" t="str">
            <v>Allen Robinson II</v>
          </cell>
          <cell r="C111" t="str">
            <v>Allen Robinson II (CHI) </v>
          </cell>
          <cell r="D111">
            <v>7.3</v>
          </cell>
        </row>
        <row r="113">
          <cell r="B113" t="str">
            <v>Noah Fant</v>
          </cell>
          <cell r="C113" t="str">
            <v>Noah Fant (DEN) </v>
          </cell>
          <cell r="D113">
            <v>9.9</v>
          </cell>
        </row>
        <row r="114">
          <cell r="B114" t="str">
            <v>Russell Wilson</v>
          </cell>
          <cell r="C114" t="str">
            <v>Russell Wilson (SEA) </v>
          </cell>
          <cell r="D114">
            <v>17.8</v>
          </cell>
        </row>
        <row r="115">
          <cell r="B115" t="str">
            <v>Hunter Renfrow</v>
          </cell>
          <cell r="C115" t="str">
            <v>Hunter Renfrow (LV) </v>
          </cell>
          <cell r="D115">
            <v>15.2</v>
          </cell>
        </row>
        <row r="116">
          <cell r="B116" t="str">
            <v>Robert Woods</v>
          </cell>
          <cell r="C116" t="str">
            <v>Robert Woods (LAR) </v>
          </cell>
          <cell r="D116">
            <v>15.2</v>
          </cell>
        </row>
        <row r="117">
          <cell r="B117" t="str">
            <v>Matthew Stafford</v>
          </cell>
          <cell r="C117" t="str">
            <v>Matthew Stafford (LAR) </v>
          </cell>
          <cell r="D117">
            <v>20.399999999999999</v>
          </cell>
        </row>
        <row r="118">
          <cell r="B118" t="str">
            <v>Kadarius Toney</v>
          </cell>
          <cell r="C118" t="str">
            <v>Kadarius Toney (NYG) </v>
          </cell>
          <cell r="D118">
            <v>9.1999999999999993</v>
          </cell>
        </row>
        <row r="119">
          <cell r="B119" t="str">
            <v>Jalen Hurts</v>
          </cell>
          <cell r="C119" t="str">
            <v>Jalen Hurts (PHI) </v>
          </cell>
          <cell r="D119">
            <v>21.4</v>
          </cell>
        </row>
        <row r="120">
          <cell r="B120" t="str">
            <v>Justin Fields</v>
          </cell>
          <cell r="C120" t="str">
            <v>Justin Fields (CHI) </v>
          </cell>
          <cell r="D120">
            <v>11.4</v>
          </cell>
        </row>
        <row r="121">
          <cell r="B121" t="str">
            <v>Adam Thielen</v>
          </cell>
          <cell r="C121" t="str">
            <v>Adam Thielen (MIN) </v>
          </cell>
          <cell r="D121">
            <v>15.4</v>
          </cell>
        </row>
        <row r="122">
          <cell r="B122" t="str">
            <v>Rhamondre Stevenson</v>
          </cell>
          <cell r="C122" t="str">
            <v>Rhamondre Stevenson (NE) </v>
          </cell>
          <cell r="D122">
            <v>9.6</v>
          </cell>
        </row>
        <row r="123">
          <cell r="B123" t="str">
            <v>Darrell Henderson Jr.</v>
          </cell>
          <cell r="C123" t="str">
            <v>Darrell Henderson Jr. (LAR) </v>
          </cell>
          <cell r="D123">
            <v>13.6</v>
          </cell>
        </row>
        <row r="124">
          <cell r="B124" t="str">
            <v>Melvin Gordon III</v>
          </cell>
          <cell r="C124" t="str">
            <v>Melvin Gordon III (DEN) </v>
          </cell>
          <cell r="D124">
            <v>12.2</v>
          </cell>
        </row>
        <row r="125">
          <cell r="B125" t="str">
            <v>Rashaad Penny</v>
          </cell>
          <cell r="C125" t="str">
            <v>Rashaad Penny (SEA) </v>
          </cell>
          <cell r="D125">
            <v>12.2</v>
          </cell>
        </row>
        <row r="127">
          <cell r="B127" t="str">
            <v>Tyler Boyd</v>
          </cell>
          <cell r="C127" t="str">
            <v>Tyler Boyd (CIN) </v>
          </cell>
          <cell r="D127">
            <v>11.5</v>
          </cell>
        </row>
        <row r="128">
          <cell r="B128" t="str">
            <v>Michael Gallup</v>
          </cell>
          <cell r="C128" t="str">
            <v>Michael Gallup (DAL) </v>
          </cell>
          <cell r="D128">
            <v>10.199999999999999</v>
          </cell>
        </row>
        <row r="129">
          <cell r="B129" t="str">
            <v>Aaron Rodgers</v>
          </cell>
          <cell r="C129" t="str">
            <v>Aaron Rodgers (GB) </v>
          </cell>
          <cell r="D129">
            <v>21.1</v>
          </cell>
        </row>
        <row r="130">
          <cell r="B130" t="str">
            <v>Dalton Schultz</v>
          </cell>
          <cell r="C130" t="str">
            <v>Dalton Schultz (DAL) </v>
          </cell>
          <cell r="D130">
            <v>12.3</v>
          </cell>
        </row>
        <row r="131">
          <cell r="B131" t="str">
            <v>Trevor Lawrence</v>
          </cell>
          <cell r="C131" t="str">
            <v>Trevor Lawrence (JAC) </v>
          </cell>
          <cell r="D131">
            <v>12.7</v>
          </cell>
        </row>
        <row r="132">
          <cell r="B132" t="str">
            <v>Mike Gesicki</v>
          </cell>
          <cell r="C132" t="str">
            <v>Mike Gesicki (MIA) </v>
          </cell>
          <cell r="D132">
            <v>9.6999999999999993</v>
          </cell>
        </row>
        <row r="133">
          <cell r="B133" t="str">
            <v>Rondale Moore</v>
          </cell>
          <cell r="C133" t="str">
            <v>Rondale Moore (ARI) </v>
          </cell>
          <cell r="D133">
            <v>7.8</v>
          </cell>
        </row>
        <row r="134">
          <cell r="B134" t="str">
            <v>Deshaun Watson</v>
          </cell>
          <cell r="C134" t="str">
            <v>Deshaun Watson (HOU) </v>
          </cell>
          <cell r="D134">
            <v>0</v>
          </cell>
        </row>
        <row r="136">
          <cell r="B136" t="str">
            <v>Alexander Mattison</v>
          </cell>
          <cell r="C136" t="str">
            <v>Alexander Mattison (MIN) </v>
          </cell>
          <cell r="D136">
            <v>7.9</v>
          </cell>
        </row>
        <row r="137">
          <cell r="B137" t="str">
            <v>Ronald Jones II</v>
          </cell>
          <cell r="C137" t="str">
            <v>Ronald Jones II (TB) </v>
          </cell>
          <cell r="D137">
            <v>5.3</v>
          </cell>
        </row>
        <row r="138">
          <cell r="B138" t="str">
            <v>Christian Kirk</v>
          </cell>
          <cell r="C138" t="str">
            <v>Christian Kirk (ARI) </v>
          </cell>
          <cell r="D138">
            <v>12.2</v>
          </cell>
        </row>
        <row r="139">
          <cell r="B139" t="str">
            <v>Chris Carson</v>
          </cell>
          <cell r="C139" t="str">
            <v>Chris Carson (SEA) </v>
          </cell>
          <cell r="D139">
            <v>12</v>
          </cell>
        </row>
        <row r="140">
          <cell r="B140" t="str">
            <v>D.J. Chark Jr.</v>
          </cell>
          <cell r="C140" t="str">
            <v>D.J. Chark Jr. (JAC) </v>
          </cell>
          <cell r="D140">
            <v>11.5</v>
          </cell>
        </row>
        <row r="141">
          <cell r="B141" t="str">
            <v>Corey Davis</v>
          </cell>
          <cell r="C141" t="str">
            <v>Corey Davis (NYJ) </v>
          </cell>
          <cell r="D141">
            <v>11.7</v>
          </cell>
        </row>
        <row r="142">
          <cell r="B142" t="str">
            <v>Cole Kmet</v>
          </cell>
          <cell r="C142" t="str">
            <v>Cole Kmet (CHI) </v>
          </cell>
          <cell r="D142">
            <v>7.1</v>
          </cell>
        </row>
        <row r="143">
          <cell r="B143" t="str">
            <v>Tua Tagovailoa</v>
          </cell>
          <cell r="C143" t="str">
            <v>Tua Tagovailoa (MIA) </v>
          </cell>
          <cell r="D143">
            <v>14.7</v>
          </cell>
        </row>
        <row r="144">
          <cell r="B144" t="str">
            <v>Chuba Hubbard</v>
          </cell>
          <cell r="C144" t="str">
            <v>Chuba Hubbard (CAR) </v>
          </cell>
          <cell r="D144">
            <v>8.6</v>
          </cell>
        </row>
        <row r="145">
          <cell r="B145" t="str">
            <v>Kenneth Gainwell</v>
          </cell>
          <cell r="C145" t="str">
            <v>Kenneth Gainwell (PHI) </v>
          </cell>
          <cell r="D145">
            <v>7.7</v>
          </cell>
        </row>
        <row r="146">
          <cell r="B146" t="str">
            <v>Myles Gaskin</v>
          </cell>
          <cell r="C146" t="str">
            <v>Myles Gaskin (MIA) </v>
          </cell>
          <cell r="D146">
            <v>10.199999999999999</v>
          </cell>
        </row>
        <row r="147">
          <cell r="B147" t="str">
            <v>Hunter Henry</v>
          </cell>
          <cell r="C147" t="str">
            <v>Hunter Henry (NE) </v>
          </cell>
          <cell r="D147">
            <v>10.3</v>
          </cell>
        </row>
        <row r="148">
          <cell r="B148" t="str">
            <v>Sony Michel</v>
          </cell>
          <cell r="C148" t="str">
            <v>Sony Michel (LAR) </v>
          </cell>
          <cell r="D148">
            <v>8.6</v>
          </cell>
        </row>
        <row r="149">
          <cell r="B149" t="str">
            <v>Laviska Shenault Jr.</v>
          </cell>
          <cell r="C149" t="str">
            <v>Laviska Shenault Jr. (JAC) </v>
          </cell>
          <cell r="D149">
            <v>7.9</v>
          </cell>
        </row>
        <row r="150">
          <cell r="B150" t="str">
            <v>Kenny Golladay</v>
          </cell>
          <cell r="C150" t="str">
            <v>Kenny Golladay (NYG) </v>
          </cell>
          <cell r="D150">
            <v>6.4</v>
          </cell>
        </row>
        <row r="152">
          <cell r="B152" t="str">
            <v>Kirk Cousins</v>
          </cell>
          <cell r="C152" t="str">
            <v>Kirk Cousins (MIN) </v>
          </cell>
          <cell r="D152">
            <v>19.2</v>
          </cell>
        </row>
        <row r="153">
          <cell r="B153" t="str">
            <v>Ryan Tannehill</v>
          </cell>
          <cell r="C153" t="str">
            <v>Ryan Tannehill (TEN) </v>
          </cell>
          <cell r="D153">
            <v>16.600000000000001</v>
          </cell>
        </row>
        <row r="154">
          <cell r="B154" t="str">
            <v>Zach Wilson</v>
          </cell>
          <cell r="C154" t="str">
            <v>Zach Wilson (NYJ) </v>
          </cell>
          <cell r="D154">
            <v>12.5</v>
          </cell>
        </row>
        <row r="155">
          <cell r="B155" t="str">
            <v>Irv Smith Jr.</v>
          </cell>
          <cell r="C155" t="str">
            <v>Irv Smith Jr. (MIN) </v>
          </cell>
          <cell r="D155">
            <v>0</v>
          </cell>
        </row>
        <row r="156">
          <cell r="B156" t="str">
            <v>Mac Jones</v>
          </cell>
          <cell r="C156" t="str">
            <v>Mac Jones (NE) </v>
          </cell>
          <cell r="D156">
            <v>14</v>
          </cell>
        </row>
        <row r="157">
          <cell r="B157" t="str">
            <v>Tyler Higbee</v>
          </cell>
          <cell r="C157" t="str">
            <v>Tyler Higbee (LAR) </v>
          </cell>
          <cell r="D157">
            <v>9.8000000000000007</v>
          </cell>
        </row>
        <row r="158">
          <cell r="B158" t="str">
            <v>Logan Thomas</v>
          </cell>
          <cell r="C158" t="str">
            <v>Logan Thomas (WAS) </v>
          </cell>
          <cell r="D158">
            <v>10.7</v>
          </cell>
        </row>
        <row r="159">
          <cell r="B159" t="str">
            <v>Van Jefferson</v>
          </cell>
          <cell r="C159" t="str">
            <v>Van Jefferson (LAR) </v>
          </cell>
          <cell r="D159">
            <v>9.9</v>
          </cell>
        </row>
        <row r="160">
          <cell r="B160" t="str">
            <v>Trey Sermon</v>
          </cell>
          <cell r="C160" t="str">
            <v>Trey Sermon (SF) </v>
          </cell>
          <cell r="D160">
            <v>4.7</v>
          </cell>
        </row>
        <row r="161">
          <cell r="B161" t="str">
            <v>Jarvis Landry</v>
          </cell>
          <cell r="C161" t="str">
            <v>Jarvis Landry (CLE) </v>
          </cell>
          <cell r="D161">
            <v>11.1</v>
          </cell>
        </row>
        <row r="162">
          <cell r="B162" t="str">
            <v>Zach Ertz</v>
          </cell>
          <cell r="C162" t="str">
            <v>Zach Ertz (ARI) </v>
          </cell>
          <cell r="D162">
            <v>10.6</v>
          </cell>
        </row>
        <row r="164">
          <cell r="B164" t="str">
            <v>Derek Carr</v>
          </cell>
          <cell r="C164" t="str">
            <v>Derek Carr (LV) </v>
          </cell>
          <cell r="D164">
            <v>15.9</v>
          </cell>
        </row>
        <row r="165">
          <cell r="B165" t="str">
            <v>Zack Moss</v>
          </cell>
          <cell r="C165" t="str">
            <v>Zack Moss (BUF) </v>
          </cell>
          <cell r="D165">
            <v>8.1</v>
          </cell>
        </row>
        <row r="166">
          <cell r="B166" t="str">
            <v>Curtis Samuel</v>
          </cell>
          <cell r="C166" t="str">
            <v>Curtis Samuel (WAS) </v>
          </cell>
          <cell r="D166">
            <v>2</v>
          </cell>
        </row>
        <row r="167">
          <cell r="B167" t="str">
            <v>Jakobi Meyers</v>
          </cell>
          <cell r="C167" t="str">
            <v>Jakobi Meyers (NE) </v>
          </cell>
          <cell r="D167">
            <v>11.6</v>
          </cell>
        </row>
        <row r="168">
          <cell r="B168" t="str">
            <v>Julio Jones</v>
          </cell>
          <cell r="C168" t="str">
            <v>Julio Jones (TEN) </v>
          </cell>
          <cell r="D168">
            <v>8</v>
          </cell>
        </row>
        <row r="170">
          <cell r="B170" t="str">
            <v>Evan Engram</v>
          </cell>
          <cell r="C170" t="str">
            <v>Evan Engram (NYG) </v>
          </cell>
          <cell r="D170">
            <v>6.8</v>
          </cell>
        </row>
        <row r="171">
          <cell r="B171" t="str">
            <v>Cordarrelle Patterson</v>
          </cell>
          <cell r="C171" t="str">
            <v>Cordarrelle Patterson (ATL) </v>
          </cell>
          <cell r="D171">
            <v>14.7</v>
          </cell>
        </row>
        <row r="172">
          <cell r="B172" t="str">
            <v>Terrace Marshall Jr.</v>
          </cell>
          <cell r="C172" t="str">
            <v>Terrace Marshall Jr. (CAR) </v>
          </cell>
          <cell r="D172">
            <v>2.7</v>
          </cell>
        </row>
        <row r="173">
          <cell r="B173" t="str">
            <v>Baker Mayfield</v>
          </cell>
          <cell r="C173" t="str">
            <v>Baker Mayfield (CLE) </v>
          </cell>
          <cell r="D173">
            <v>13.8</v>
          </cell>
        </row>
        <row r="174">
          <cell r="B174" t="str">
            <v>Carson Wentz</v>
          </cell>
          <cell r="C174" t="str">
            <v>Carson Wentz (IND) </v>
          </cell>
          <cell r="D174">
            <v>15.6</v>
          </cell>
        </row>
        <row r="175">
          <cell r="B175" t="str">
            <v>Jamaal Williams</v>
          </cell>
          <cell r="C175" t="str">
            <v>Jamaal Williams (DET) </v>
          </cell>
          <cell r="D175">
            <v>9.1999999999999993</v>
          </cell>
        </row>
        <row r="176">
          <cell r="B176" t="str">
            <v>Kenyan Drake</v>
          </cell>
          <cell r="C176" t="str">
            <v>Kenyan Drake (LV) </v>
          </cell>
          <cell r="D176">
            <v>8.5</v>
          </cell>
        </row>
        <row r="177">
          <cell r="B177" t="str">
            <v>DeVante Parker</v>
          </cell>
          <cell r="C177" t="str">
            <v>DeVante Parker (MIA) </v>
          </cell>
          <cell r="D177">
            <v>10.3</v>
          </cell>
        </row>
        <row r="178">
          <cell r="B178" t="str">
            <v>New England Patriots</v>
          </cell>
          <cell r="C178" t="str">
            <v>New England Patriots (NE) </v>
          </cell>
          <cell r="D178">
            <v>9.5</v>
          </cell>
        </row>
        <row r="179">
          <cell r="B179" t="str">
            <v>Khalil Herbert</v>
          </cell>
          <cell r="C179" t="str">
            <v>Khalil Herbert (CHI) </v>
          </cell>
          <cell r="D179">
            <v>4.9000000000000004</v>
          </cell>
        </row>
        <row r="180">
          <cell r="B180" t="str">
            <v>Russell Gage</v>
          </cell>
          <cell r="C180" t="str">
            <v>Russell Gage (ATL) </v>
          </cell>
          <cell r="D180">
            <v>12.5</v>
          </cell>
        </row>
        <row r="181">
          <cell r="B181" t="str">
            <v>Baltimore Ravens</v>
          </cell>
          <cell r="C181" t="str">
            <v>Baltimore Ravens (BAL) </v>
          </cell>
          <cell r="D181">
            <v>5</v>
          </cell>
        </row>
        <row r="182">
          <cell r="B182" t="str">
            <v>Los Angeles Rams</v>
          </cell>
          <cell r="C182" t="str">
            <v>Los Angeles Rams (LAR) </v>
          </cell>
          <cell r="D182">
            <v>7.1</v>
          </cell>
        </row>
        <row r="183">
          <cell r="B183" t="str">
            <v>Jonnu Smith</v>
          </cell>
          <cell r="C183" t="str">
            <v>Jonnu Smith (NE) </v>
          </cell>
          <cell r="D183">
            <v>4.2</v>
          </cell>
        </row>
        <row r="184">
          <cell r="B184" t="str">
            <v>Will Fuller V</v>
          </cell>
          <cell r="C184" t="str">
            <v>Will Fuller V (MIA) </v>
          </cell>
          <cell r="D184">
            <v>4.3</v>
          </cell>
        </row>
        <row r="186">
          <cell r="B186" t="str">
            <v>Gus Edwards</v>
          </cell>
          <cell r="C186" t="str">
            <v>Gus Edwards (BAL) </v>
          </cell>
          <cell r="D186">
            <v>0</v>
          </cell>
        </row>
        <row r="187">
          <cell r="B187" t="str">
            <v>Nyheim Hines</v>
          </cell>
          <cell r="C187" t="str">
            <v>Nyheim Hines (IND) </v>
          </cell>
          <cell r="D187">
            <v>6.6</v>
          </cell>
        </row>
        <row r="188">
          <cell r="B188" t="str">
            <v>Robby Anderson</v>
          </cell>
          <cell r="C188" t="str">
            <v>Robby Anderson (CAR) </v>
          </cell>
          <cell r="D188">
            <v>8.1</v>
          </cell>
        </row>
        <row r="189">
          <cell r="B189" t="str">
            <v>Buffalo Bills</v>
          </cell>
          <cell r="C189" t="str">
            <v>Buffalo Bills (BUF) </v>
          </cell>
          <cell r="D189">
            <v>8.8000000000000007</v>
          </cell>
        </row>
        <row r="190">
          <cell r="B190" t="str">
            <v>J.D. McKissic</v>
          </cell>
          <cell r="C190" t="str">
            <v>J.D. McKissic (WAS) </v>
          </cell>
          <cell r="D190">
            <v>11.6</v>
          </cell>
        </row>
        <row r="191">
          <cell r="B191" t="str">
            <v>San Francisco 49ers</v>
          </cell>
          <cell r="C191" t="str">
            <v>San Francisco 49ers (SF) </v>
          </cell>
          <cell r="D191">
            <v>6.9</v>
          </cell>
        </row>
        <row r="192">
          <cell r="B192" t="str">
            <v>Pittsburgh Steelers</v>
          </cell>
          <cell r="C192" t="str">
            <v>Pittsburgh Steelers (PIT) </v>
          </cell>
          <cell r="D192">
            <v>6.5</v>
          </cell>
        </row>
        <row r="193">
          <cell r="B193" t="str">
            <v>Adam Trautman</v>
          </cell>
          <cell r="C193" t="str">
            <v>Adam Trautman (NO) </v>
          </cell>
          <cell r="D193">
            <v>5.8</v>
          </cell>
        </row>
        <row r="194">
          <cell r="B194" t="str">
            <v>Gerald Everett</v>
          </cell>
          <cell r="C194" t="str">
            <v>Gerald Everett (SEA) </v>
          </cell>
          <cell r="D194">
            <v>7.9</v>
          </cell>
        </row>
        <row r="195">
          <cell r="B195" t="str">
            <v>Justin Tucker</v>
          </cell>
          <cell r="C195" t="str">
            <v>Justin Tucker (BAL) </v>
          </cell>
          <cell r="D195">
            <v>9.5</v>
          </cell>
        </row>
        <row r="196">
          <cell r="B196" t="str">
            <v>Daniel Jones</v>
          </cell>
          <cell r="C196" t="str">
            <v>Daniel Jones (NYG) </v>
          </cell>
          <cell r="D196">
            <v>15.9</v>
          </cell>
        </row>
        <row r="197">
          <cell r="B197" t="str">
            <v>Chicago Bears</v>
          </cell>
          <cell r="C197" t="str">
            <v>Chicago Bears (CHI) </v>
          </cell>
          <cell r="D197">
            <v>6.2</v>
          </cell>
        </row>
        <row r="198">
          <cell r="B198" t="str">
            <v>Nico Collins</v>
          </cell>
          <cell r="C198" t="str">
            <v>Nico Collins (HOU) </v>
          </cell>
          <cell r="D198">
            <v>6</v>
          </cell>
        </row>
        <row r="199">
          <cell r="B199" t="str">
            <v>Matt Ryan</v>
          </cell>
          <cell r="C199" t="str">
            <v>Matt Ryan (ATL) </v>
          </cell>
          <cell r="D199">
            <v>13.8</v>
          </cell>
        </row>
        <row r="200">
          <cell r="B200" t="str">
            <v>Rob Gronkowski</v>
          </cell>
          <cell r="C200" t="str">
            <v>Rob Gronkowski (TB) </v>
          </cell>
          <cell r="D200">
            <v>14.3</v>
          </cell>
        </row>
        <row r="202">
          <cell r="B202" t="str">
            <v>Joshua Palmer</v>
          </cell>
          <cell r="C202" t="str">
            <v>Joshua Palmer (LAC) </v>
          </cell>
          <cell r="D202">
            <v>6.2</v>
          </cell>
        </row>
        <row r="204">
          <cell r="B204" t="str">
            <v>Harrison Butker</v>
          </cell>
          <cell r="C204" t="str">
            <v>Harrison Butker (KC) </v>
          </cell>
          <cell r="D204">
            <v>8.8000000000000007</v>
          </cell>
        </row>
        <row r="206">
          <cell r="B206" t="str">
            <v>Greg Zuerlein</v>
          </cell>
          <cell r="C206" t="str">
            <v>Greg Zuerlein (DAL) </v>
          </cell>
          <cell r="D206">
            <v>8.8000000000000007</v>
          </cell>
        </row>
        <row r="208">
          <cell r="B208" t="str">
            <v>Mike Davis</v>
          </cell>
          <cell r="C208" t="str">
            <v>Mike Davis (ATL) </v>
          </cell>
          <cell r="D208">
            <v>8.1</v>
          </cell>
        </row>
        <row r="209">
          <cell r="B209" t="str">
            <v>Mecole Hardman</v>
          </cell>
          <cell r="C209" t="str">
            <v>Mecole Hardman (KC) </v>
          </cell>
          <cell r="D209">
            <v>8.3000000000000007</v>
          </cell>
        </row>
        <row r="210">
          <cell r="B210" t="str">
            <v>Robert Tonyan</v>
          </cell>
          <cell r="C210" t="str">
            <v>Robert Tonyan (GB) </v>
          </cell>
          <cell r="D210">
            <v>6.3</v>
          </cell>
        </row>
        <row r="211">
          <cell r="B211" t="str">
            <v>Sterling Shepard</v>
          </cell>
          <cell r="C211" t="str">
            <v>Sterling Shepard (NYG) </v>
          </cell>
          <cell r="D211">
            <v>11.1</v>
          </cell>
        </row>
        <row r="212">
          <cell r="B212" t="str">
            <v>Marvin Jones Jr.</v>
          </cell>
          <cell r="C212" t="str">
            <v>Marvin Jones Jr. (JAC) </v>
          </cell>
          <cell r="D212">
            <v>10.6</v>
          </cell>
        </row>
        <row r="213">
          <cell r="B213" t="str">
            <v>Jared Goff</v>
          </cell>
          <cell r="C213" t="str">
            <v>Jared Goff (DET) </v>
          </cell>
          <cell r="D213">
            <v>14.5</v>
          </cell>
        </row>
        <row r="214">
          <cell r="B214" t="str">
            <v>Darrel Williams</v>
          </cell>
          <cell r="C214" t="str">
            <v>Darrel Williams (KC) </v>
          </cell>
          <cell r="D214">
            <v>11.5</v>
          </cell>
        </row>
        <row r="215">
          <cell r="B215" t="str">
            <v>Bryan Edwards</v>
          </cell>
          <cell r="C215" t="str">
            <v>Bryan Edwards (LV) </v>
          </cell>
          <cell r="D215">
            <v>6.8</v>
          </cell>
        </row>
        <row r="216">
          <cell r="B216" t="str">
            <v>Raheem Mostert</v>
          </cell>
          <cell r="C216" t="str">
            <v>Raheem Mostert (SF) </v>
          </cell>
          <cell r="D216">
            <v>2</v>
          </cell>
        </row>
        <row r="217">
          <cell r="B217" t="str">
            <v>Matt Prater</v>
          </cell>
          <cell r="C217" t="str">
            <v>Matt Prater (ARI) </v>
          </cell>
          <cell r="D217">
            <v>9.1</v>
          </cell>
        </row>
        <row r="219">
          <cell r="B219" t="str">
            <v>Denver Broncos</v>
          </cell>
          <cell r="C219" t="str">
            <v>Denver Broncos (DEN) </v>
          </cell>
          <cell r="D219">
            <v>7</v>
          </cell>
        </row>
        <row r="220">
          <cell r="B220" t="str">
            <v>Ke'Shawn Vaughn</v>
          </cell>
          <cell r="C220" t="str">
            <v>Ke'Shawn Vaughn (TB) </v>
          </cell>
          <cell r="D220">
            <v>6.1</v>
          </cell>
        </row>
        <row r="221">
          <cell r="B221" t="str">
            <v>New Orleans Saints</v>
          </cell>
          <cell r="C221" t="str">
            <v>New Orleans Saints (NO) </v>
          </cell>
          <cell r="D221">
            <v>8.5</v>
          </cell>
        </row>
        <row r="222">
          <cell r="B222" t="str">
            <v>Dyami Brown</v>
          </cell>
          <cell r="C222" t="str">
            <v>Dyami Brown (WAS) </v>
          </cell>
          <cell r="D222">
            <v>2.8</v>
          </cell>
        </row>
        <row r="223">
          <cell r="B223" t="str">
            <v>Donovan Peoples-Jones</v>
          </cell>
          <cell r="C223" t="str">
            <v>Donovan Peoples-Jones (CLE) </v>
          </cell>
          <cell r="D223">
            <v>7.8</v>
          </cell>
        </row>
        <row r="224">
          <cell r="B224" t="str">
            <v>Jimmy Garoppolo</v>
          </cell>
          <cell r="C224" t="str">
            <v>Jimmy Garoppolo (SF) </v>
          </cell>
          <cell r="D224">
            <v>16</v>
          </cell>
        </row>
        <row r="225">
          <cell r="B225" t="str">
            <v>Wil Lutz</v>
          </cell>
          <cell r="C225" t="str">
            <v>Wil Lutz (NO) </v>
          </cell>
          <cell r="D225">
            <v>0</v>
          </cell>
        </row>
        <row r="227">
          <cell r="B227" t="str">
            <v>Kansas City Chiefs</v>
          </cell>
          <cell r="C227" t="str">
            <v>Kansas City Chiefs (KC) </v>
          </cell>
          <cell r="D227">
            <v>7.7</v>
          </cell>
        </row>
        <row r="228">
          <cell r="B228" t="str">
            <v>Tim Patrick</v>
          </cell>
          <cell r="C228" t="str">
            <v>Tim Patrick (DEN) </v>
          </cell>
          <cell r="D228">
            <v>9.8000000000000007</v>
          </cell>
        </row>
        <row r="229">
          <cell r="B229" t="str">
            <v>Jalen Reagor</v>
          </cell>
          <cell r="C229" t="str">
            <v>Jalen Reagor (PHI) </v>
          </cell>
          <cell r="D229">
            <v>4.5999999999999996</v>
          </cell>
        </row>
        <row r="230">
          <cell r="B230" t="str">
            <v>Justin Jackson</v>
          </cell>
          <cell r="C230" t="str">
            <v>Justin Jackson (LAC) </v>
          </cell>
          <cell r="D230">
            <v>6.2</v>
          </cell>
        </row>
        <row r="231">
          <cell r="B231" t="str">
            <v>Jaret Patterson</v>
          </cell>
          <cell r="C231" t="str">
            <v>Jaret Patterson (WAS) </v>
          </cell>
          <cell r="D231">
            <v>4</v>
          </cell>
        </row>
        <row r="232">
          <cell r="B232" t="str">
            <v>Albert Okwuegbunam</v>
          </cell>
          <cell r="C232" t="str">
            <v>Albert Okwuegbunam (DEN) </v>
          </cell>
          <cell r="D232">
            <v>5.4</v>
          </cell>
        </row>
        <row r="233">
          <cell r="B233" t="str">
            <v>Tampa Bay Buccaneers</v>
          </cell>
          <cell r="C233" t="str">
            <v>Tampa Bay Buccaneers (TB) </v>
          </cell>
          <cell r="D233">
            <v>8.3000000000000007</v>
          </cell>
        </row>
        <row r="234">
          <cell r="B234" t="str">
            <v>Austin Hooper</v>
          </cell>
          <cell r="C234" t="str">
            <v>Austin Hooper (CLE) </v>
          </cell>
          <cell r="D234">
            <v>6.2</v>
          </cell>
        </row>
        <row r="235">
          <cell r="B235" t="str">
            <v>Minnesota Vikings</v>
          </cell>
          <cell r="C235" t="str">
            <v>Minnesota Vikings (MIN) </v>
          </cell>
          <cell r="D235">
            <v>7.3</v>
          </cell>
        </row>
        <row r="236">
          <cell r="B236" t="str">
            <v>Parris Campbell</v>
          </cell>
          <cell r="C236" t="str">
            <v>Parris Campbell (IND) </v>
          </cell>
          <cell r="D236">
            <v>5.4</v>
          </cell>
        </row>
        <row r="237">
          <cell r="B237" t="str">
            <v>Cole Beasley</v>
          </cell>
          <cell r="C237" t="str">
            <v>Cole Beasley (BUF) </v>
          </cell>
          <cell r="D237">
            <v>10</v>
          </cell>
        </row>
        <row r="238">
          <cell r="B238" t="str">
            <v>Dallas Cowboys</v>
          </cell>
          <cell r="C238" t="str">
            <v>Dallas Cowboys (DAL) </v>
          </cell>
          <cell r="D238">
            <v>10.9</v>
          </cell>
        </row>
        <row r="239">
          <cell r="B239" t="str">
            <v>Jameis Winston</v>
          </cell>
          <cell r="C239" t="str">
            <v>Jameis Winston (NO) </v>
          </cell>
          <cell r="D239">
            <v>17.2</v>
          </cell>
        </row>
        <row r="240">
          <cell r="B240" t="str">
            <v>Jamison Crowder</v>
          </cell>
          <cell r="C240" t="str">
            <v>Jamison Crowder (NYJ) </v>
          </cell>
          <cell r="D240">
            <v>9.1</v>
          </cell>
        </row>
        <row r="241">
          <cell r="B241" t="str">
            <v>Brandon McManus</v>
          </cell>
          <cell r="C241" t="str">
            <v>Brandon McManus (DEN) </v>
          </cell>
          <cell r="D241">
            <v>7.6</v>
          </cell>
        </row>
        <row r="242">
          <cell r="B242" t="str">
            <v>Cleveland Browns</v>
          </cell>
          <cell r="C242" t="str">
            <v>Cleveland Browns (CLE) </v>
          </cell>
          <cell r="D242">
            <v>6.1</v>
          </cell>
        </row>
        <row r="244">
          <cell r="B244" t="str">
            <v>KJ Hamler</v>
          </cell>
          <cell r="C244" t="str">
            <v>KJ Hamler (DEN) </v>
          </cell>
          <cell r="D244">
            <v>4.0999999999999996</v>
          </cell>
        </row>
        <row r="245">
          <cell r="B245" t="str">
            <v>Darius Slayton</v>
          </cell>
          <cell r="C245" t="str">
            <v>Darius Slayton (NYG) </v>
          </cell>
          <cell r="D245">
            <v>5.3</v>
          </cell>
        </row>
        <row r="246">
          <cell r="B246" t="str">
            <v>Allen Lazard</v>
          </cell>
          <cell r="C246" t="str">
            <v>Allen Lazard (GB) </v>
          </cell>
          <cell r="D246">
            <v>10.199999999999999</v>
          </cell>
        </row>
        <row r="247">
          <cell r="B247" t="str">
            <v>David Njoku</v>
          </cell>
          <cell r="C247" t="str">
            <v>David Njoku (CLE) </v>
          </cell>
          <cell r="D247">
            <v>7.2</v>
          </cell>
        </row>
        <row r="248">
          <cell r="B248" t="str">
            <v>Philadelphia Eagles</v>
          </cell>
          <cell r="C248" t="str">
            <v>Philadelphia Eagles (PHI) </v>
          </cell>
          <cell r="D248">
            <v>6.5</v>
          </cell>
        </row>
        <row r="249">
          <cell r="B249" t="str">
            <v>Indianapolis Colts</v>
          </cell>
          <cell r="C249" t="str">
            <v>Indianapolis Colts (IND) </v>
          </cell>
          <cell r="D249">
            <v>8.1</v>
          </cell>
        </row>
        <row r="250">
          <cell r="B250" t="str">
            <v>D'Wayne Eskridge</v>
          </cell>
          <cell r="C250" t="str">
            <v>D'Wayne Eskridge (SEA) </v>
          </cell>
          <cell r="D250">
            <v>3.5</v>
          </cell>
        </row>
        <row r="251">
          <cell r="B251" t="str">
            <v>David Johnson</v>
          </cell>
          <cell r="C251" t="str">
            <v>David Johnson (HOU) </v>
          </cell>
          <cell r="D251">
            <v>6.3</v>
          </cell>
        </row>
        <row r="252">
          <cell r="B252" t="str">
            <v>Jake Elliott</v>
          </cell>
          <cell r="C252" t="str">
            <v>Jake Elliott (PHI) </v>
          </cell>
          <cell r="D252">
            <v>8.8000000000000007</v>
          </cell>
        </row>
        <row r="253">
          <cell r="B253" t="str">
            <v>Kendrick Bourne</v>
          </cell>
          <cell r="C253" t="str">
            <v>Kendrick Bourne (NE) </v>
          </cell>
          <cell r="D253">
            <v>10.6</v>
          </cell>
        </row>
        <row r="254">
          <cell r="B254" t="str">
            <v>Antonio Brown</v>
          </cell>
          <cell r="C254" t="str">
            <v>Antonio Brown (FA) </v>
          </cell>
          <cell r="D254">
            <v>17.3</v>
          </cell>
        </row>
        <row r="255">
          <cell r="B255" t="str">
            <v>Chris Evans</v>
          </cell>
          <cell r="C255" t="str">
            <v>Chris Evans (CIN) </v>
          </cell>
          <cell r="D255">
            <v>5.5</v>
          </cell>
        </row>
        <row r="256">
          <cell r="B256" t="str">
            <v>Younghoe Koo</v>
          </cell>
          <cell r="C256" t="str">
            <v>Younghoe Koo (ATL) </v>
          </cell>
          <cell r="D256">
            <v>7.4</v>
          </cell>
        </row>
        <row r="257">
          <cell r="B257" t="str">
            <v>Brevin Jordan</v>
          </cell>
          <cell r="C257" t="str">
            <v>Brevin Jordan (HOU) </v>
          </cell>
          <cell r="D257">
            <v>7</v>
          </cell>
        </row>
        <row r="258">
          <cell r="B258" t="str">
            <v>Marquez Valdes-Scantling</v>
          </cell>
          <cell r="C258" t="str">
            <v>Marquez Valdes-Scantling (GB) </v>
          </cell>
          <cell r="D258">
            <v>7.9</v>
          </cell>
        </row>
        <row r="259">
          <cell r="B259" t="str">
            <v>Dan Arnold</v>
          </cell>
          <cell r="C259" t="str">
            <v>Dan Arnold (JAC) </v>
          </cell>
          <cell r="D259">
            <v>6.9</v>
          </cell>
        </row>
        <row r="261">
          <cell r="B261" t="str">
            <v>Latavius Murray</v>
          </cell>
          <cell r="C261" t="str">
            <v>Latavius Murray (BAL) </v>
          </cell>
          <cell r="D261">
            <v>7.4</v>
          </cell>
        </row>
        <row r="262">
          <cell r="B262" t="str">
            <v>Jeff Wilson Jr.</v>
          </cell>
          <cell r="C262" t="str">
            <v>Jeff Wilson Jr. (SF) </v>
          </cell>
          <cell r="D262">
            <v>5.7</v>
          </cell>
        </row>
        <row r="263">
          <cell r="B263" t="str">
            <v>Samaje Perine</v>
          </cell>
          <cell r="C263" t="str">
            <v>Samaje Perine (CIN) </v>
          </cell>
          <cell r="D263">
            <v>5.5</v>
          </cell>
        </row>
        <row r="264">
          <cell r="B264" t="str">
            <v>Chris Boswell</v>
          </cell>
          <cell r="C264" t="str">
            <v>Chris Boswell (PIT) </v>
          </cell>
          <cell r="D264">
            <v>9.5</v>
          </cell>
        </row>
        <row r="265">
          <cell r="B265" t="str">
            <v>Jared Cook</v>
          </cell>
          <cell r="C265" t="str">
            <v>Jared Cook (LAC) </v>
          </cell>
          <cell r="D265">
            <v>8.3000000000000007</v>
          </cell>
        </row>
        <row r="266">
          <cell r="B266" t="str">
            <v>Ryan Succop</v>
          </cell>
          <cell r="C266" t="str">
            <v>Ryan Succop (TB) </v>
          </cell>
          <cell r="D266">
            <v>8.1</v>
          </cell>
        </row>
        <row r="268">
          <cell r="B268" t="str">
            <v>Phillip Lindsay</v>
          </cell>
          <cell r="C268" t="str">
            <v>Phillip Lindsay (MIA) </v>
          </cell>
          <cell r="D268">
            <v>3.2</v>
          </cell>
        </row>
        <row r="269">
          <cell r="B269" t="str">
            <v>Robbie Gould</v>
          </cell>
          <cell r="C269" t="str">
            <v>Robbie Gould (SF) </v>
          </cell>
          <cell r="D269">
            <v>8.6</v>
          </cell>
        </row>
        <row r="270">
          <cell r="B270" t="str">
            <v>Arizona Cardinals</v>
          </cell>
          <cell r="C270" t="str">
            <v>Arizona Cardinals (ARI) </v>
          </cell>
          <cell r="D270">
            <v>7.4</v>
          </cell>
        </row>
        <row r="271">
          <cell r="B271" t="str">
            <v>Mason Crosby</v>
          </cell>
          <cell r="C271" t="str">
            <v>Mason Crosby (GB) </v>
          </cell>
          <cell r="D271">
            <v>7.9</v>
          </cell>
        </row>
        <row r="273">
          <cell r="B273" t="str">
            <v>Miami Dolphins</v>
          </cell>
          <cell r="C273" t="str">
            <v>Miami Dolphins (MIA) </v>
          </cell>
          <cell r="D273">
            <v>9.1</v>
          </cell>
        </row>
        <row r="274">
          <cell r="B274" t="str">
            <v>Daniel Carlson</v>
          </cell>
          <cell r="C274" t="str">
            <v>Daniel Carlson (LV) </v>
          </cell>
          <cell r="D274">
            <v>10.199999999999999</v>
          </cell>
        </row>
        <row r="275">
          <cell r="B275" t="str">
            <v>Sam Darnold</v>
          </cell>
          <cell r="C275" t="str">
            <v>Sam Darnold (CAR) </v>
          </cell>
          <cell r="D275">
            <v>14.2</v>
          </cell>
        </row>
        <row r="276">
          <cell r="B276" t="str">
            <v>Quintez Cephus</v>
          </cell>
          <cell r="C276" t="str">
            <v>Quintez Cephus (DET) </v>
          </cell>
          <cell r="D276">
            <v>9.9</v>
          </cell>
        </row>
        <row r="277">
          <cell r="B277" t="str">
            <v>Amari Rodgers</v>
          </cell>
          <cell r="C277" t="str">
            <v>Amari Rodgers (GB) </v>
          </cell>
          <cell r="D277">
            <v>0.6</v>
          </cell>
        </row>
        <row r="278">
          <cell r="B278" t="str">
            <v>Tre'Quan Smith</v>
          </cell>
          <cell r="C278" t="str">
            <v>Tre'Quan Smith (NO) </v>
          </cell>
          <cell r="D278">
            <v>8.8000000000000007</v>
          </cell>
        </row>
        <row r="279">
          <cell r="B279" t="str">
            <v>Denzel Mims</v>
          </cell>
          <cell r="C279" t="str">
            <v>Denzel Mims (NYJ) </v>
          </cell>
          <cell r="D279">
            <v>2.1</v>
          </cell>
        </row>
        <row r="280">
          <cell r="B280" t="str">
            <v>Marquez Callaway</v>
          </cell>
          <cell r="C280" t="str">
            <v>Marquez Callaway (NO) </v>
          </cell>
          <cell r="D280">
            <v>8.9</v>
          </cell>
        </row>
        <row r="281">
          <cell r="B281" t="str">
            <v>Marlon Mack</v>
          </cell>
          <cell r="C281" t="str">
            <v>Marlon Mack (IND) </v>
          </cell>
          <cell r="D281">
            <v>2.1</v>
          </cell>
        </row>
        <row r="282">
          <cell r="B282" t="str">
            <v>Jermar Jefferson</v>
          </cell>
          <cell r="C282" t="str">
            <v>Jermar Jefferson (DET) </v>
          </cell>
          <cell r="D282">
            <v>5.0999999999999996</v>
          </cell>
        </row>
        <row r="283">
          <cell r="B283" t="str">
            <v>Los Angeles Chargers</v>
          </cell>
          <cell r="C283" t="str">
            <v>Los Angeles Chargers (LAC) </v>
          </cell>
          <cell r="D283">
            <v>4.5999999999999996</v>
          </cell>
        </row>
        <row r="284">
          <cell r="B284" t="str">
            <v>D'Ernest Johnson</v>
          </cell>
          <cell r="C284" t="str">
            <v>D'Ernest Johnson (CLE) </v>
          </cell>
          <cell r="D284">
            <v>8</v>
          </cell>
        </row>
        <row r="285">
          <cell r="B285" t="str">
            <v>Emmanuel Sanders</v>
          </cell>
          <cell r="C285" t="str">
            <v>Emmanuel Sanders (BUF) </v>
          </cell>
          <cell r="D285">
            <v>9.4</v>
          </cell>
        </row>
        <row r="286">
          <cell r="B286" t="str">
            <v>Kylin Hill</v>
          </cell>
          <cell r="C286" t="str">
            <v>Kylin Hill (GB) </v>
          </cell>
          <cell r="D286">
            <v>0.5</v>
          </cell>
        </row>
        <row r="287">
          <cell r="B287" t="str">
            <v>Washington Commanders</v>
          </cell>
          <cell r="C287" t="str">
            <v>Washington Commanders (WAS) </v>
          </cell>
          <cell r="D287">
            <v>5.4</v>
          </cell>
        </row>
        <row r="288">
          <cell r="B288" t="str">
            <v>T.Y. Hilton</v>
          </cell>
          <cell r="C288" t="str">
            <v>T.Y. Hilton (IND) </v>
          </cell>
          <cell r="D288">
            <v>7.4</v>
          </cell>
        </row>
        <row r="289">
          <cell r="B289" t="str">
            <v>Blake Jarwin</v>
          </cell>
          <cell r="C289" t="str">
            <v>Blake Jarwin (DAL) </v>
          </cell>
          <cell r="D289">
            <v>4.0999999999999996</v>
          </cell>
        </row>
        <row r="290">
          <cell r="B290" t="str">
            <v>Harrison Bryant</v>
          </cell>
          <cell r="C290" t="str">
            <v>Harrison Bryant (CLE) </v>
          </cell>
          <cell r="D290">
            <v>4.2</v>
          </cell>
        </row>
        <row r="291">
          <cell r="B291" t="str">
            <v>Green Bay Packers</v>
          </cell>
          <cell r="C291" t="str">
            <v>Green Bay Packers (GB) </v>
          </cell>
          <cell r="D291">
            <v>6.9</v>
          </cell>
        </row>
        <row r="292">
          <cell r="B292" t="str">
            <v>James Washington</v>
          </cell>
          <cell r="C292" t="str">
            <v>James Washington (PIT) </v>
          </cell>
          <cell r="D292">
            <v>4.4000000000000004</v>
          </cell>
        </row>
        <row r="293">
          <cell r="B293" t="str">
            <v>Davis Mills</v>
          </cell>
          <cell r="C293" t="str">
            <v>Davis Mills (HOU) </v>
          </cell>
          <cell r="D293">
            <v>12.8</v>
          </cell>
        </row>
        <row r="294">
          <cell r="B294" t="str">
            <v>Boston Scott</v>
          </cell>
          <cell r="C294" t="str">
            <v>Boston Scott (PHI) </v>
          </cell>
          <cell r="D294">
            <v>9</v>
          </cell>
        </row>
        <row r="295">
          <cell r="B295" t="str">
            <v>Tarik Cohen</v>
          </cell>
          <cell r="C295" t="str">
            <v>Tarik Cohen (CHI) </v>
          </cell>
          <cell r="D295">
            <v>0</v>
          </cell>
        </row>
        <row r="296">
          <cell r="B296" t="str">
            <v>Jason Sanders</v>
          </cell>
          <cell r="C296" t="str">
            <v>Jason Sanders (MIA) </v>
          </cell>
          <cell r="D296">
            <v>6.8</v>
          </cell>
        </row>
        <row r="297">
          <cell r="B297" t="str">
            <v>Larry Rountree III</v>
          </cell>
          <cell r="C297" t="str">
            <v>Larry Rountree III (LAC) </v>
          </cell>
          <cell r="D297">
            <v>1.6</v>
          </cell>
        </row>
        <row r="298">
          <cell r="B298" t="str">
            <v>James White</v>
          </cell>
          <cell r="C298" t="str">
            <v>James White (NE) </v>
          </cell>
          <cell r="D298">
            <v>10.4</v>
          </cell>
        </row>
        <row r="299">
          <cell r="B299" t="str">
            <v>Nelson Agholor</v>
          </cell>
          <cell r="C299" t="str">
            <v>Nelson Agholor (NE) </v>
          </cell>
          <cell r="D299">
            <v>6.9</v>
          </cell>
        </row>
        <row r="300">
          <cell r="B300" t="str">
            <v>O.J. Howard</v>
          </cell>
          <cell r="C300" t="str">
            <v>O.J. Howard (TB) </v>
          </cell>
          <cell r="D300">
            <v>3</v>
          </cell>
        </row>
        <row r="302">
          <cell r="B302" t="str">
            <v>Jason Myers</v>
          </cell>
          <cell r="C302" t="str">
            <v>Jason Myers (SEA) </v>
          </cell>
          <cell r="D302">
            <v>6.1</v>
          </cell>
        </row>
        <row r="303">
          <cell r="B303" t="str">
            <v>Quez Watkins</v>
          </cell>
          <cell r="C303" t="str">
            <v>Quez Watkins (PHI) </v>
          </cell>
          <cell r="D303">
            <v>6.8</v>
          </cell>
        </row>
        <row r="304">
          <cell r="B304" t="str">
            <v>Tyler Johnson</v>
          </cell>
          <cell r="C304" t="str">
            <v>Tyler Johnson (TB) </v>
          </cell>
          <cell r="D304">
            <v>4.5</v>
          </cell>
        </row>
        <row r="305">
          <cell r="B305" t="str">
            <v>A.J. Green</v>
          </cell>
          <cell r="C305" t="str">
            <v>A.J. Green (ARI) </v>
          </cell>
          <cell r="D305">
            <v>9.8000000000000007</v>
          </cell>
        </row>
        <row r="306">
          <cell r="B306" t="str">
            <v>Seattle Seahawks</v>
          </cell>
          <cell r="C306" t="str">
            <v>Seattle Seahawks (SEA) </v>
          </cell>
          <cell r="D306">
            <v>5.6</v>
          </cell>
        </row>
        <row r="307">
          <cell r="B307" t="str">
            <v>Graham Gano</v>
          </cell>
          <cell r="C307" t="str">
            <v>Graham Gano (NYG) </v>
          </cell>
          <cell r="D307">
            <v>7.2</v>
          </cell>
        </row>
        <row r="308">
          <cell r="B308" t="str">
            <v>Josh Reynolds</v>
          </cell>
          <cell r="C308" t="str">
            <v>Josh Reynolds (DET) </v>
          </cell>
          <cell r="D308">
            <v>7.3</v>
          </cell>
        </row>
        <row r="309">
          <cell r="B309" t="str">
            <v>Ty Johnson</v>
          </cell>
          <cell r="C309" t="str">
            <v>Ty Johnson (NYJ) </v>
          </cell>
          <cell r="D309">
            <v>7.8</v>
          </cell>
        </row>
        <row r="310">
          <cell r="B310" t="str">
            <v>D'Onta Foreman</v>
          </cell>
          <cell r="C310" t="str">
            <v>D'Onta Foreman (TEN) </v>
          </cell>
          <cell r="D310">
            <v>10.4</v>
          </cell>
        </row>
        <row r="311">
          <cell r="B311" t="str">
            <v>N'Keal Harry</v>
          </cell>
          <cell r="C311" t="str">
            <v>N'Keal Harry (NE) </v>
          </cell>
          <cell r="D311">
            <v>2.8</v>
          </cell>
        </row>
        <row r="312">
          <cell r="B312" t="str">
            <v>Tennessee Titans</v>
          </cell>
          <cell r="C312" t="str">
            <v>Tennessee Titans (TEN) </v>
          </cell>
          <cell r="D312">
            <v>7.2</v>
          </cell>
        </row>
        <row r="313">
          <cell r="B313" t="str">
            <v>Jordan Love</v>
          </cell>
          <cell r="C313" t="str">
            <v>Jordan Love (GB) </v>
          </cell>
          <cell r="D313">
            <v>4</v>
          </cell>
        </row>
        <row r="314">
          <cell r="B314" t="str">
            <v>C.J. Uzomah</v>
          </cell>
          <cell r="C314" t="str">
            <v>C.J. Uzomah (CIN) </v>
          </cell>
          <cell r="D314">
            <v>8</v>
          </cell>
        </row>
        <row r="315">
          <cell r="B315" t="str">
            <v>Salvon Ahmed</v>
          </cell>
          <cell r="C315" t="str">
            <v>Salvon Ahmed (MIA) </v>
          </cell>
          <cell r="D315">
            <v>3.5</v>
          </cell>
        </row>
        <row r="316">
          <cell r="B316" t="str">
            <v>Michael Badgley</v>
          </cell>
          <cell r="C316" t="str">
            <v>Michael Badgley (IND) </v>
          </cell>
          <cell r="D316">
            <v>7.8</v>
          </cell>
        </row>
        <row r="318">
          <cell r="B318" t="str">
            <v>Hayden Hurst</v>
          </cell>
          <cell r="C318" t="str">
            <v>Hayden Hurst (ATL) </v>
          </cell>
          <cell r="D318">
            <v>5.3</v>
          </cell>
        </row>
        <row r="319">
          <cell r="B319" t="str">
            <v>Devontae Booker</v>
          </cell>
          <cell r="C319" t="str">
            <v>Devontae Booker (NYG) </v>
          </cell>
          <cell r="D319">
            <v>9</v>
          </cell>
        </row>
        <row r="320">
          <cell r="B320" t="str">
            <v>Tyler Bass</v>
          </cell>
          <cell r="C320" t="str">
            <v>Tyler Bass (BUF) </v>
          </cell>
          <cell r="D320">
            <v>8.4</v>
          </cell>
        </row>
        <row r="321">
          <cell r="B321" t="str">
            <v>Tommy Tremble</v>
          </cell>
          <cell r="C321" t="str">
            <v>Tommy Tremble (CAR) </v>
          </cell>
          <cell r="D321">
            <v>3.5</v>
          </cell>
        </row>
        <row r="322">
          <cell r="B322" t="str">
            <v>Ka'imi Fairbairn</v>
          </cell>
          <cell r="C322" t="str">
            <v>Ka'imi Fairbairn (HOU) </v>
          </cell>
          <cell r="D322">
            <v>5.2</v>
          </cell>
        </row>
        <row r="323">
          <cell r="B323" t="str">
            <v>Matt Gay</v>
          </cell>
          <cell r="C323" t="str">
            <v>Matt Gay (LAR) </v>
          </cell>
          <cell r="D323">
            <v>9.4</v>
          </cell>
        </row>
        <row r="324">
          <cell r="B324" t="str">
            <v>Eno Benjamin</v>
          </cell>
          <cell r="C324" t="str">
            <v>Eno Benjamin (ARI) </v>
          </cell>
          <cell r="D324">
            <v>3.5</v>
          </cell>
        </row>
        <row r="325">
          <cell r="B325" t="str">
            <v>Giovani Bernard</v>
          </cell>
          <cell r="C325" t="str">
            <v>Giovani Bernard (TB) </v>
          </cell>
          <cell r="D325">
            <v>5.9</v>
          </cell>
        </row>
        <row r="326">
          <cell r="B326" t="str">
            <v>Darrynton Evans</v>
          </cell>
          <cell r="C326" t="str">
            <v>Darrynton Evans (TEN) </v>
          </cell>
          <cell r="D326">
            <v>1.9</v>
          </cell>
        </row>
        <row r="327">
          <cell r="B327" t="str">
            <v>Anthony Schwartz</v>
          </cell>
          <cell r="C327" t="str">
            <v>Anthony Schwartz (CLE) </v>
          </cell>
          <cell r="D327">
            <v>2.6</v>
          </cell>
        </row>
        <row r="328">
          <cell r="B328" t="str">
            <v>Sammy Watkins</v>
          </cell>
          <cell r="C328" t="str">
            <v>Sammy Watkins (BAL) </v>
          </cell>
          <cell r="D328">
            <v>6.4</v>
          </cell>
        </row>
        <row r="329">
          <cell r="B329" t="str">
            <v>Joshua Kelley</v>
          </cell>
          <cell r="C329" t="str">
            <v>Joshua Kelley (LAC) </v>
          </cell>
          <cell r="D329">
            <v>2.1</v>
          </cell>
        </row>
        <row r="330">
          <cell r="B330" t="str">
            <v>Teddy Bridgewater</v>
          </cell>
          <cell r="C330" t="str">
            <v>Teddy Bridgewater (DEN) </v>
          </cell>
          <cell r="D330">
            <v>15</v>
          </cell>
        </row>
        <row r="331">
          <cell r="B331" t="str">
            <v>Evan McPherson</v>
          </cell>
          <cell r="C331" t="str">
            <v>Evan McPherson (CIN) </v>
          </cell>
          <cell r="D331">
            <v>9.6</v>
          </cell>
        </row>
        <row r="332">
          <cell r="B332" t="str">
            <v>Jacksonville Jaguars</v>
          </cell>
          <cell r="C332" t="str">
            <v>Jacksonville Jaguars (JAC) </v>
          </cell>
          <cell r="D332">
            <v>3.6</v>
          </cell>
        </row>
        <row r="333">
          <cell r="B333" t="str">
            <v>Mark Ingram II</v>
          </cell>
          <cell r="C333" t="str">
            <v>Mark Ingram II (NO) </v>
          </cell>
          <cell r="D333">
            <v>7.8</v>
          </cell>
        </row>
        <row r="334">
          <cell r="B334" t="str">
            <v>Tyler Conklin</v>
          </cell>
          <cell r="C334" t="str">
            <v>Tyler Conklin (MIN) </v>
          </cell>
          <cell r="D334">
            <v>8.1</v>
          </cell>
        </row>
        <row r="335">
          <cell r="B335" t="str">
            <v>Cedrick Wilson Jr.</v>
          </cell>
          <cell r="C335" t="str">
            <v>Cedrick Wilson Jr. (DAL) </v>
          </cell>
          <cell r="D335">
            <v>10.6</v>
          </cell>
        </row>
        <row r="336">
          <cell r="B336" t="str">
            <v>Hunter Long</v>
          </cell>
          <cell r="C336" t="str">
            <v>Hunter Long (MIA) </v>
          </cell>
          <cell r="D336">
            <v>0.6</v>
          </cell>
        </row>
        <row r="337">
          <cell r="B337" t="str">
            <v>Dustin Hopkins</v>
          </cell>
          <cell r="C337" t="str">
            <v>Dustin Hopkins (LAC) </v>
          </cell>
          <cell r="D337">
            <v>8.6</v>
          </cell>
        </row>
        <row r="338">
          <cell r="B338" t="str">
            <v>Devin Duvernay</v>
          </cell>
          <cell r="C338" t="str">
            <v>Devin Duvernay (BAL) </v>
          </cell>
          <cell r="D338">
            <v>4.8</v>
          </cell>
        </row>
        <row r="339">
          <cell r="B339" t="str">
            <v>Carolina Panthers</v>
          </cell>
          <cell r="C339" t="str">
            <v>Carolina Panthers (CAR) </v>
          </cell>
          <cell r="D339">
            <v>5.2</v>
          </cell>
        </row>
        <row r="340">
          <cell r="B340" t="str">
            <v>DeeJay Dallas</v>
          </cell>
          <cell r="C340" t="str">
            <v>DeeJay Dallas (SEA) </v>
          </cell>
          <cell r="D340">
            <v>3.5</v>
          </cell>
        </row>
        <row r="341">
          <cell r="B341" t="str">
            <v>Damien Williams</v>
          </cell>
          <cell r="C341" t="str">
            <v>Damien Williams (CHI) </v>
          </cell>
          <cell r="D341">
            <v>5.0999999999999996</v>
          </cell>
        </row>
        <row r="342">
          <cell r="B342" t="str">
            <v>Randy Bullock</v>
          </cell>
          <cell r="C342" t="str">
            <v>Randy Bullock (TEN) </v>
          </cell>
          <cell r="D342">
            <v>8.1</v>
          </cell>
        </row>
        <row r="343">
          <cell r="B343" t="str">
            <v>Tevin Coleman</v>
          </cell>
          <cell r="C343" t="str">
            <v>Tevin Coleman (NYJ) </v>
          </cell>
          <cell r="D343">
            <v>4.7</v>
          </cell>
        </row>
        <row r="344">
          <cell r="B344" t="str">
            <v>Cincinnati Bengals</v>
          </cell>
          <cell r="C344" t="str">
            <v>Cincinnati Bengals (CIN) </v>
          </cell>
          <cell r="D344">
            <v>6.4</v>
          </cell>
        </row>
        <row r="345">
          <cell r="B345" t="str">
            <v>Preston Williams</v>
          </cell>
          <cell r="C345" t="str">
            <v>Preston Williams (MIA) </v>
          </cell>
          <cell r="D345">
            <v>2.2999999999999998</v>
          </cell>
        </row>
        <row r="346">
          <cell r="B346" t="str">
            <v>K.J. Osborn</v>
          </cell>
          <cell r="C346" t="str">
            <v>K.J. Osborn (MIN) </v>
          </cell>
          <cell r="D346">
            <v>9.3000000000000007</v>
          </cell>
        </row>
        <row r="347">
          <cell r="B347" t="str">
            <v>Donald Parham Jr.</v>
          </cell>
          <cell r="C347" t="str">
            <v>Donald Parham Jr. (LAC) </v>
          </cell>
          <cell r="D347">
            <v>4.2</v>
          </cell>
        </row>
        <row r="348">
          <cell r="B348" t="str">
            <v>Taysom Hill</v>
          </cell>
          <cell r="C348" t="str">
            <v>Taysom Hill (NO) </v>
          </cell>
          <cell r="D348">
            <v>10.6</v>
          </cell>
        </row>
        <row r="349">
          <cell r="B349" t="str">
            <v>Houston Texans</v>
          </cell>
          <cell r="C349" t="str">
            <v>Houston Texans (HOU) </v>
          </cell>
          <cell r="D349">
            <v>5.0999999999999996</v>
          </cell>
        </row>
        <row r="350">
          <cell r="B350" t="str">
            <v>Byron Pringle</v>
          </cell>
          <cell r="C350" t="str">
            <v>Byron Pringle (KC) </v>
          </cell>
          <cell r="D350">
            <v>7.9</v>
          </cell>
        </row>
        <row r="351">
          <cell r="B351" t="str">
            <v>Anthony Firkser</v>
          </cell>
          <cell r="C351" t="str">
            <v>Anthony Firkser (TEN) </v>
          </cell>
          <cell r="D351">
            <v>4.9000000000000004</v>
          </cell>
        </row>
        <row r="352">
          <cell r="B352" t="str">
            <v>Benny Snell Jr.</v>
          </cell>
          <cell r="C352" t="str">
            <v>Benny Snell Jr. (PIT) </v>
          </cell>
          <cell r="D352">
            <v>0.8</v>
          </cell>
        </row>
        <row r="354">
          <cell r="B354" t="str">
            <v>Rodrigo Blankenship</v>
          </cell>
          <cell r="C354" t="str">
            <v>Rodrigo Blankenship (IND) </v>
          </cell>
          <cell r="D354">
            <v>9</v>
          </cell>
        </row>
        <row r="355">
          <cell r="B355" t="str">
            <v>Devonta Freeman</v>
          </cell>
          <cell r="C355" t="str">
            <v>Devonta Freeman (BAL) </v>
          </cell>
          <cell r="D355">
            <v>9.1999999999999993</v>
          </cell>
        </row>
        <row r="356">
          <cell r="B356" t="str">
            <v>Greg Joseph</v>
          </cell>
          <cell r="C356" t="str">
            <v>Greg Joseph (MIN) </v>
          </cell>
          <cell r="D356">
            <v>9.1999999999999993</v>
          </cell>
        </row>
        <row r="358">
          <cell r="B358" t="str">
            <v>Jalen Guyton</v>
          </cell>
          <cell r="C358" t="str">
            <v>Jalen Guyton (LAC) </v>
          </cell>
          <cell r="D358">
            <v>6.1</v>
          </cell>
        </row>
        <row r="359">
          <cell r="B359" t="str">
            <v>Tom Brady</v>
          </cell>
          <cell r="C359" t="str">
            <v>Tom Brady (FA) </v>
          </cell>
          <cell r="D359">
            <v>22.7</v>
          </cell>
        </row>
        <row r="360">
          <cell r="B360" t="str">
            <v>Tylan Wallace</v>
          </cell>
          <cell r="C360" t="str">
            <v>Tylan Wallace (BAL) </v>
          </cell>
          <cell r="D360">
            <v>0.4</v>
          </cell>
        </row>
        <row r="361">
          <cell r="B361" t="str">
            <v>Jerick McKinnon</v>
          </cell>
          <cell r="C361" t="str">
            <v>Jerick McKinnon (KC) </v>
          </cell>
          <cell r="D361">
            <v>4</v>
          </cell>
        </row>
        <row r="362">
          <cell r="B362" t="str">
            <v>New York Giants</v>
          </cell>
          <cell r="C362" t="str">
            <v>New York Giants (NYG) </v>
          </cell>
          <cell r="D362">
            <v>5.0999999999999996</v>
          </cell>
        </row>
        <row r="363">
          <cell r="B363" t="str">
            <v>Kene Nwangwu</v>
          </cell>
          <cell r="C363" t="str">
            <v>Kene Nwangwu (MIN) </v>
          </cell>
          <cell r="D363">
            <v>2.6</v>
          </cell>
        </row>
        <row r="364">
          <cell r="B364" t="str">
            <v>JaMycal Hasty</v>
          </cell>
          <cell r="C364" t="str">
            <v>JaMycal Hasty (SF) </v>
          </cell>
          <cell r="D364">
            <v>4.5</v>
          </cell>
        </row>
        <row r="365">
          <cell r="B365" t="str">
            <v>Demetric Felton</v>
          </cell>
          <cell r="C365" t="str">
            <v>Demetric Felton (CLE) </v>
          </cell>
          <cell r="D365">
            <v>3.4</v>
          </cell>
        </row>
        <row r="366">
          <cell r="B366" t="str">
            <v>Tutu Atwell</v>
          </cell>
          <cell r="C366" t="str">
            <v>Tutu Atwell (LAR) </v>
          </cell>
          <cell r="D366">
            <v>0</v>
          </cell>
        </row>
        <row r="367">
          <cell r="B367" t="str">
            <v>Mo Alie-Cox</v>
          </cell>
          <cell r="C367" t="str">
            <v>Mo Alie-Cox (IND) </v>
          </cell>
          <cell r="D367">
            <v>4.7</v>
          </cell>
        </row>
        <row r="368">
          <cell r="B368" t="str">
            <v>Cairo Santos</v>
          </cell>
          <cell r="C368" t="str">
            <v>Cairo Santos (CHI) </v>
          </cell>
          <cell r="D368">
            <v>6.8</v>
          </cell>
        </row>
        <row r="369">
          <cell r="B369" t="str">
            <v>Kylen Granson</v>
          </cell>
          <cell r="C369" t="str">
            <v>Kylen Granson (IND) </v>
          </cell>
          <cell r="D369">
            <v>2.2000000000000002</v>
          </cell>
        </row>
        <row r="370">
          <cell r="B370" t="str">
            <v>Zay Jones</v>
          </cell>
          <cell r="C370" t="str">
            <v>Zay Jones (LV) </v>
          </cell>
          <cell r="D370">
            <v>7.1</v>
          </cell>
        </row>
        <row r="371">
          <cell r="B371" t="str">
            <v>Wayne Gallman Jr.</v>
          </cell>
          <cell r="C371" t="str">
            <v>Wayne Gallman Jr. (MIN) </v>
          </cell>
          <cell r="D371">
            <v>1.5</v>
          </cell>
        </row>
        <row r="372">
          <cell r="B372" t="str">
            <v>Keelan Cole Sr.</v>
          </cell>
          <cell r="C372" t="str">
            <v>Keelan Cole Sr. (NYJ) </v>
          </cell>
          <cell r="D372">
            <v>5.6</v>
          </cell>
        </row>
        <row r="373">
          <cell r="B373" t="str">
            <v>Duke Johnson Jr.</v>
          </cell>
          <cell r="C373" t="str">
            <v>Duke Johnson Jr. (MIA) </v>
          </cell>
          <cell r="D373">
            <v>11.8</v>
          </cell>
        </row>
        <row r="374">
          <cell r="B374" t="str">
            <v>Foster Moreau</v>
          </cell>
          <cell r="C374" t="str">
            <v>Foster Moreau (LV) </v>
          </cell>
          <cell r="D374">
            <v>5.7</v>
          </cell>
        </row>
        <row r="375">
          <cell r="B375" t="str">
            <v>Jordan Howard</v>
          </cell>
          <cell r="C375" t="str">
            <v>Jordan Howard (PHI) </v>
          </cell>
          <cell r="D375">
            <v>8.9</v>
          </cell>
        </row>
        <row r="376">
          <cell r="B376" t="str">
            <v>Braxton Berrios</v>
          </cell>
          <cell r="C376" t="str">
            <v>Braxton Berrios (NYJ) </v>
          </cell>
          <cell r="D376">
            <v>7.6</v>
          </cell>
        </row>
        <row r="377">
          <cell r="B377" t="str">
            <v>Zach Pascal</v>
          </cell>
          <cell r="C377" t="str">
            <v>Zach Pascal (IND) </v>
          </cell>
          <cell r="D377">
            <v>5.9</v>
          </cell>
        </row>
        <row r="378">
          <cell r="B378" t="str">
            <v>Scotty Miller</v>
          </cell>
          <cell r="C378" t="str">
            <v>Scotty Miller (TB) </v>
          </cell>
          <cell r="D378">
            <v>3.2</v>
          </cell>
        </row>
        <row r="379">
          <cell r="B379" t="str">
            <v>Matt Breida</v>
          </cell>
          <cell r="C379" t="str">
            <v>Matt Breida (BUF) </v>
          </cell>
          <cell r="D379">
            <v>6.1</v>
          </cell>
        </row>
        <row r="380">
          <cell r="B380" t="str">
            <v>Anthony Miller</v>
          </cell>
          <cell r="C380" t="str">
            <v>Anthony Miller (PIT) </v>
          </cell>
          <cell r="D380">
            <v>4.8</v>
          </cell>
        </row>
        <row r="381">
          <cell r="B381" t="str">
            <v>Nick Folk</v>
          </cell>
          <cell r="C381" t="str">
            <v>Nick Folk (NE) </v>
          </cell>
          <cell r="D381">
            <v>10.1</v>
          </cell>
        </row>
        <row r="383">
          <cell r="B383" t="str">
            <v>Stephen Gostkowski</v>
          </cell>
          <cell r="C383" t="str">
            <v>Stephen Gostkowski (FA) </v>
          </cell>
          <cell r="D383">
            <v>0</v>
          </cell>
        </row>
        <row r="385">
          <cell r="B385" t="str">
            <v>Eric Ebron</v>
          </cell>
          <cell r="C385" t="str">
            <v>Eric Ebron (PIT) </v>
          </cell>
          <cell r="D385">
            <v>4.0999999999999996</v>
          </cell>
        </row>
        <row r="386">
          <cell r="B386" t="str">
            <v>Rex Burkhead</v>
          </cell>
          <cell r="C386" t="str">
            <v>Rex Burkhead (HOU) </v>
          </cell>
          <cell r="D386">
            <v>7</v>
          </cell>
        </row>
        <row r="387">
          <cell r="B387" t="str">
            <v>Jaelon Darden</v>
          </cell>
          <cell r="C387" t="str">
            <v>Jaelon Darden (TB) </v>
          </cell>
          <cell r="D387">
            <v>1.3</v>
          </cell>
        </row>
        <row r="388">
          <cell r="B388" t="str">
            <v>Breshad Perriman</v>
          </cell>
          <cell r="C388" t="str">
            <v>Breshad Perriman (TB) </v>
          </cell>
          <cell r="D388">
            <v>6.7</v>
          </cell>
        </row>
        <row r="389">
          <cell r="B389" t="str">
            <v>Randall Cobb</v>
          </cell>
          <cell r="C389" t="str">
            <v>Randall Cobb (GB) </v>
          </cell>
          <cell r="D389">
            <v>8.5</v>
          </cell>
        </row>
        <row r="390">
          <cell r="B390" t="str">
            <v>Anthony McFarland Jr.</v>
          </cell>
          <cell r="C390" t="str">
            <v>Anthony McFarland Jr. (PIT) </v>
          </cell>
          <cell r="D390">
            <v>0.8</v>
          </cell>
        </row>
        <row r="391">
          <cell r="B391" t="str">
            <v>Tony Jones Jr.</v>
          </cell>
          <cell r="C391" t="str">
            <v>Tony Jones Jr. (NO) </v>
          </cell>
          <cell r="D391">
            <v>2.2000000000000002</v>
          </cell>
        </row>
        <row r="392">
          <cell r="B392" t="str">
            <v>La'Mical Perine</v>
          </cell>
          <cell r="C392" t="str">
            <v>La'Mical Perine (NYJ) </v>
          </cell>
          <cell r="D392">
            <v>1.6</v>
          </cell>
        </row>
        <row r="393">
          <cell r="B393" t="str">
            <v>Rashard Higgins</v>
          </cell>
          <cell r="C393" t="str">
            <v>Rashard Higgins (CLE) </v>
          </cell>
          <cell r="D393">
            <v>4.8</v>
          </cell>
        </row>
        <row r="394">
          <cell r="B394" t="str">
            <v>John Brown</v>
          </cell>
          <cell r="C394" t="str">
            <v>John Brown (FA) </v>
          </cell>
          <cell r="D394">
            <v>0</v>
          </cell>
        </row>
        <row r="395">
          <cell r="B395" t="str">
            <v>Drew Lock</v>
          </cell>
          <cell r="C395" t="str">
            <v>Drew Lock (DEN) </v>
          </cell>
          <cell r="D395">
            <v>9</v>
          </cell>
        </row>
        <row r="396">
          <cell r="B396" t="str">
            <v>Carlos Hyde</v>
          </cell>
          <cell r="C396" t="str">
            <v>Carlos Hyde (JAC) </v>
          </cell>
          <cell r="D396">
            <v>3.8</v>
          </cell>
        </row>
        <row r="397">
          <cell r="B397" t="str">
            <v>Deonte Harty</v>
          </cell>
          <cell r="C397" t="str">
            <v>Deonte Harty (NO) </v>
          </cell>
          <cell r="D397">
            <v>8.6999999999999993</v>
          </cell>
        </row>
        <row r="398">
          <cell r="B398" t="str">
            <v>Dan Bailey</v>
          </cell>
          <cell r="C398" t="str">
            <v>Dan Bailey (FA) </v>
          </cell>
          <cell r="D398">
            <v>0</v>
          </cell>
        </row>
        <row r="400">
          <cell r="B400" t="str">
            <v>Ihmir Smith-Marsette</v>
          </cell>
          <cell r="C400" t="str">
            <v>Ihmir Smith-Marsette (MIN) </v>
          </cell>
          <cell r="D400">
            <v>4.8</v>
          </cell>
        </row>
        <row r="401">
          <cell r="B401" t="str">
            <v>Olamide Zaccheaus</v>
          </cell>
          <cell r="C401" t="str">
            <v>Olamide Zaccheaus (ATL) </v>
          </cell>
          <cell r="D401">
            <v>6</v>
          </cell>
        </row>
        <row r="402">
          <cell r="B402" t="str">
            <v>Taylor Heinicke</v>
          </cell>
          <cell r="C402" t="str">
            <v>Taylor Heinicke (WAS) </v>
          </cell>
          <cell r="D402">
            <v>14.9</v>
          </cell>
        </row>
        <row r="403">
          <cell r="B403" t="str">
            <v>Chris Herndon IV</v>
          </cell>
          <cell r="C403" t="str">
            <v>Chris Herndon IV (MIN) </v>
          </cell>
          <cell r="D403">
            <v>2.2999999999999998</v>
          </cell>
        </row>
        <row r="404">
          <cell r="B404" t="str">
            <v>Royce Freeman</v>
          </cell>
          <cell r="C404" t="str">
            <v>Royce Freeman (HOU) </v>
          </cell>
          <cell r="D404">
            <v>2.9</v>
          </cell>
        </row>
        <row r="405">
          <cell r="B405" t="str">
            <v>Kyle Trask</v>
          </cell>
          <cell r="C405" t="str">
            <v>Kyle Trask (TB) </v>
          </cell>
          <cell r="D405">
            <v>0</v>
          </cell>
        </row>
        <row r="407">
          <cell r="B407" t="str">
            <v>Isaiah McKenzie</v>
          </cell>
          <cell r="C407" t="str">
            <v>Isaiah McKenzie (BUF) </v>
          </cell>
          <cell r="D407">
            <v>3.5</v>
          </cell>
        </row>
        <row r="408">
          <cell r="B408" t="str">
            <v>Malcolm Brown</v>
          </cell>
          <cell r="C408" t="str">
            <v>Malcolm Brown (MIA) </v>
          </cell>
          <cell r="D408">
            <v>3.8</v>
          </cell>
        </row>
        <row r="409">
          <cell r="B409" t="str">
            <v>Atlanta Falcons</v>
          </cell>
          <cell r="C409" t="str">
            <v>Atlanta Falcons (ATL) </v>
          </cell>
          <cell r="D409">
            <v>3.8</v>
          </cell>
        </row>
        <row r="410">
          <cell r="B410" t="str">
            <v>Jacob Harris</v>
          </cell>
          <cell r="C410" t="str">
            <v>Jacob Harris (LAR) </v>
          </cell>
          <cell r="D410">
            <v>0</v>
          </cell>
        </row>
        <row r="411">
          <cell r="B411" t="str">
            <v>Joey Slye</v>
          </cell>
          <cell r="C411" t="str">
            <v>Joey Slye (WAS) </v>
          </cell>
          <cell r="D411">
            <v>8.3000000000000007</v>
          </cell>
        </row>
        <row r="412">
          <cell r="B412" t="str">
            <v>Jack Doyle</v>
          </cell>
          <cell r="C412" t="str">
            <v>Jack Doyle (IND) </v>
          </cell>
          <cell r="D412">
            <v>5.3</v>
          </cell>
        </row>
        <row r="413">
          <cell r="B413" t="str">
            <v>New York Jets</v>
          </cell>
          <cell r="C413" t="str">
            <v>New York Jets (NYJ) </v>
          </cell>
          <cell r="D413">
            <v>3.4</v>
          </cell>
        </row>
        <row r="414">
          <cell r="B414" t="str">
            <v>Cam Newton</v>
          </cell>
          <cell r="C414" t="str">
            <v>Cam Newton (CAR) </v>
          </cell>
          <cell r="D414">
            <v>11.4</v>
          </cell>
        </row>
        <row r="415">
          <cell r="B415" t="str">
            <v>Laquon Treadwell</v>
          </cell>
          <cell r="C415" t="str">
            <v>Laquon Treadwell (JAC) </v>
          </cell>
          <cell r="D415">
            <v>6.9</v>
          </cell>
        </row>
        <row r="416">
          <cell r="B416" t="str">
            <v>Josh Lambo</v>
          </cell>
          <cell r="C416" t="str">
            <v>Josh Lambo (FA) </v>
          </cell>
          <cell r="D416">
            <v>1.7</v>
          </cell>
        </row>
        <row r="417">
          <cell r="B417" t="str">
            <v>John Bates</v>
          </cell>
          <cell r="C417" t="str">
            <v>John Bates (WAS) </v>
          </cell>
          <cell r="D417">
            <v>3.9</v>
          </cell>
        </row>
        <row r="418">
          <cell r="B418" t="str">
            <v>Jauan Jennings</v>
          </cell>
          <cell r="C418" t="str">
            <v>Jauan Jennings (SF) </v>
          </cell>
          <cell r="D418">
            <v>6.3</v>
          </cell>
        </row>
        <row r="419">
          <cell r="B419" t="str">
            <v>Mike Boone</v>
          </cell>
          <cell r="C419" t="str">
            <v>Mike Boone (DEN) </v>
          </cell>
          <cell r="D419">
            <v>2.6</v>
          </cell>
        </row>
        <row r="420">
          <cell r="B420" t="str">
            <v>Josiah Deguara</v>
          </cell>
          <cell r="C420" t="str">
            <v>Josiah Deguara (GB) </v>
          </cell>
          <cell r="D420">
            <v>4.4000000000000004</v>
          </cell>
        </row>
        <row r="421">
          <cell r="B421" t="str">
            <v>Ty'Son Williams</v>
          </cell>
          <cell r="C421" t="str">
            <v>Ty'Son Williams (BAL) </v>
          </cell>
          <cell r="D421">
            <v>5.2</v>
          </cell>
        </row>
        <row r="422">
          <cell r="B422" t="str">
            <v>Brett Maher</v>
          </cell>
          <cell r="C422" t="str">
            <v>Brett Maher (NO) </v>
          </cell>
          <cell r="D422">
            <v>7.8</v>
          </cell>
        </row>
        <row r="424">
          <cell r="B424" t="str">
            <v>Ryan Fitzpatrick</v>
          </cell>
          <cell r="C424" t="str">
            <v>Ryan Fitzpatrick (WAS) </v>
          </cell>
          <cell r="D424">
            <v>0.7</v>
          </cell>
        </row>
        <row r="425">
          <cell r="B425" t="str">
            <v>Marcus Mariota</v>
          </cell>
          <cell r="C425" t="str">
            <v>Marcus Mariota (LV) </v>
          </cell>
          <cell r="D425">
            <v>2.1</v>
          </cell>
        </row>
        <row r="426">
          <cell r="B426" t="str">
            <v>Dez Fitzpatrick</v>
          </cell>
          <cell r="C426" t="str">
            <v>Dez Fitzpatrick (TEN) </v>
          </cell>
          <cell r="D426">
            <v>5.3</v>
          </cell>
        </row>
        <row r="427">
          <cell r="B427" t="str">
            <v>Collin Johnson</v>
          </cell>
          <cell r="C427" t="str">
            <v>Collin Johnson (NYG) </v>
          </cell>
          <cell r="D427">
            <v>2.7</v>
          </cell>
        </row>
        <row r="428">
          <cell r="B428" t="str">
            <v>Gardner Minshew II</v>
          </cell>
          <cell r="C428" t="str">
            <v>Gardner Minshew II (PHI) </v>
          </cell>
          <cell r="D428">
            <v>11.6</v>
          </cell>
        </row>
        <row r="429">
          <cell r="B429" t="str">
            <v>Juwan Johnson</v>
          </cell>
          <cell r="C429" t="str">
            <v>Juwan Johnson (NO) </v>
          </cell>
          <cell r="D429">
            <v>4.0999999999999996</v>
          </cell>
        </row>
        <row r="430">
          <cell r="B430" t="str">
            <v>Le'Veon Bell</v>
          </cell>
          <cell r="C430" t="str">
            <v>Le'Veon Bell (FA) </v>
          </cell>
          <cell r="D430">
            <v>4.8</v>
          </cell>
        </row>
        <row r="431">
          <cell r="B431" t="str">
            <v>Tre' McKitty</v>
          </cell>
          <cell r="C431" t="str">
            <v>Tre' McKitty (LAC) </v>
          </cell>
          <cell r="D431">
            <v>1.8</v>
          </cell>
        </row>
        <row r="432">
          <cell r="B432" t="str">
            <v>Ricky Seals-Jones</v>
          </cell>
          <cell r="C432" t="str">
            <v>Ricky Seals-Jones (WAS) </v>
          </cell>
          <cell r="D432">
            <v>6.3</v>
          </cell>
        </row>
        <row r="433">
          <cell r="B433" t="str">
            <v>Las Vegas Raiders</v>
          </cell>
          <cell r="C433" t="str">
            <v>Las Vegas Raiders (LV) </v>
          </cell>
          <cell r="D433">
            <v>3.8</v>
          </cell>
        </row>
        <row r="434">
          <cell r="B434" t="str">
            <v>Will Dissly</v>
          </cell>
          <cell r="C434" t="str">
            <v>Will Dissly (SEA) </v>
          </cell>
          <cell r="D434">
            <v>3.9</v>
          </cell>
        </row>
        <row r="435">
          <cell r="B435" t="str">
            <v>Travis Homer</v>
          </cell>
          <cell r="C435" t="str">
            <v>Travis Homer (SEA) </v>
          </cell>
          <cell r="D435">
            <v>4.4000000000000004</v>
          </cell>
        </row>
        <row r="436">
          <cell r="B436" t="str">
            <v>Godwin Igwebuike</v>
          </cell>
          <cell r="C436" t="str">
            <v>Godwin Igwebuike (DET) </v>
          </cell>
          <cell r="D436">
            <v>1.2</v>
          </cell>
        </row>
        <row r="437">
          <cell r="B437" t="str">
            <v>Noah Gray</v>
          </cell>
          <cell r="C437" t="str">
            <v>Noah Gray (KC) </v>
          </cell>
          <cell r="D437">
            <v>2.4</v>
          </cell>
        </row>
        <row r="438">
          <cell r="B438" t="str">
            <v>Mitchell Trubisky</v>
          </cell>
          <cell r="C438" t="str">
            <v>Mitchell Trubisky (BUF) </v>
          </cell>
          <cell r="D438">
            <v>1.8</v>
          </cell>
        </row>
        <row r="439">
          <cell r="B439" t="str">
            <v>Todd Gurley II</v>
          </cell>
          <cell r="C439" t="str">
            <v>Todd Gurley II (FA) </v>
          </cell>
          <cell r="D439">
            <v>0</v>
          </cell>
        </row>
        <row r="440">
          <cell r="B440" t="str">
            <v>John Ross</v>
          </cell>
          <cell r="C440" t="str">
            <v>John Ross (NYG) </v>
          </cell>
          <cell r="D440">
            <v>4.5999999999999996</v>
          </cell>
        </row>
        <row r="441">
          <cell r="B441" t="str">
            <v>Javian Hawkins</v>
          </cell>
          <cell r="C441" t="str">
            <v>Javian Hawkins (TEN) </v>
          </cell>
          <cell r="D441">
            <v>0</v>
          </cell>
        </row>
        <row r="442">
          <cell r="B442" t="str">
            <v>Detroit Lions</v>
          </cell>
          <cell r="C442" t="str">
            <v>Detroit Lions (DET) </v>
          </cell>
          <cell r="D442">
            <v>3.4</v>
          </cell>
        </row>
        <row r="443">
          <cell r="B443" t="str">
            <v>Adam Humphries</v>
          </cell>
          <cell r="C443" t="str">
            <v>Adam Humphries (WAS) </v>
          </cell>
          <cell r="D443">
            <v>4.7</v>
          </cell>
        </row>
        <row r="444">
          <cell r="B444" t="str">
            <v>Shi Smith</v>
          </cell>
          <cell r="C444" t="str">
            <v>Shi Smith (CAR) </v>
          </cell>
          <cell r="D444">
            <v>3.2</v>
          </cell>
        </row>
        <row r="445">
          <cell r="B445" t="str">
            <v>Demarcus Robinson</v>
          </cell>
          <cell r="C445" t="str">
            <v>Demarcus Robinson (KC) </v>
          </cell>
          <cell r="D445">
            <v>4.5999999999999996</v>
          </cell>
        </row>
        <row r="446">
          <cell r="B446" t="str">
            <v>Tyler Huntley</v>
          </cell>
          <cell r="C446" t="str">
            <v>Tyler Huntley (BAL) </v>
          </cell>
          <cell r="D446">
            <v>12.4</v>
          </cell>
        </row>
        <row r="447">
          <cell r="B447" t="str">
            <v>Auden Tate</v>
          </cell>
          <cell r="C447" t="str">
            <v>Auden Tate (CIN) </v>
          </cell>
          <cell r="D447">
            <v>3.2</v>
          </cell>
        </row>
        <row r="448">
          <cell r="B448" t="str">
            <v>Miles Boykin</v>
          </cell>
          <cell r="C448" t="str">
            <v>Miles Boykin (BAL) </v>
          </cell>
          <cell r="D448">
            <v>0.8</v>
          </cell>
        </row>
        <row r="449">
          <cell r="B449" t="str">
            <v>Dontrell Hilliard</v>
          </cell>
          <cell r="C449" t="str">
            <v>Dontrell Hilliard (TEN) </v>
          </cell>
          <cell r="D449">
            <v>9.1</v>
          </cell>
        </row>
        <row r="450">
          <cell r="B450" t="str">
            <v>Henry Ruggs III</v>
          </cell>
          <cell r="C450" t="str">
            <v>Henry Ruggs III (FA) </v>
          </cell>
          <cell r="D450">
            <v>12.1</v>
          </cell>
        </row>
        <row r="452">
          <cell r="B452" t="str">
            <v>Tyrod Taylor</v>
          </cell>
          <cell r="C452" t="str">
            <v>Tyrod Taylor (HOU) </v>
          </cell>
          <cell r="D452">
            <v>14.5</v>
          </cell>
        </row>
        <row r="453">
          <cell r="B453" t="str">
            <v>Derrick Gore</v>
          </cell>
          <cell r="C453" t="str">
            <v>Derrick Gore (KC) </v>
          </cell>
          <cell r="D453">
            <v>7</v>
          </cell>
        </row>
        <row r="454">
          <cell r="B454" t="str">
            <v>Jamal Agnew</v>
          </cell>
          <cell r="C454" t="str">
            <v>Jamal Agnew (JAC) </v>
          </cell>
          <cell r="D454">
            <v>6.3</v>
          </cell>
        </row>
        <row r="455">
          <cell r="B455" t="str">
            <v>Mike Strachan</v>
          </cell>
          <cell r="C455" t="str">
            <v>Mike Strachan (IND) </v>
          </cell>
          <cell r="D455">
            <v>2.2999999999999998</v>
          </cell>
        </row>
        <row r="456">
          <cell r="B456" t="str">
            <v>DeSean Jackson</v>
          </cell>
          <cell r="C456" t="str">
            <v>DeSean Jackson (LV) </v>
          </cell>
          <cell r="D456">
            <v>5.4</v>
          </cell>
        </row>
        <row r="457">
          <cell r="B457" t="str">
            <v>Ian Thomas</v>
          </cell>
          <cell r="C457" t="str">
            <v>Ian Thomas (CAR) </v>
          </cell>
          <cell r="D457">
            <v>2.6</v>
          </cell>
        </row>
        <row r="458">
          <cell r="B458" t="str">
            <v>Justice Hill</v>
          </cell>
          <cell r="C458" t="str">
            <v>Justice Hill (BAL) </v>
          </cell>
          <cell r="D458">
            <v>0</v>
          </cell>
        </row>
        <row r="459">
          <cell r="B459" t="str">
            <v>Kerryon Johnson</v>
          </cell>
          <cell r="C459" t="str">
            <v>Kerryon Johnson (FA) </v>
          </cell>
          <cell r="D459">
            <v>0</v>
          </cell>
        </row>
        <row r="460">
          <cell r="B460" t="str">
            <v>Zane Gonzalez</v>
          </cell>
          <cell r="C460" t="str">
            <v>Zane Gonzalez (CAR) </v>
          </cell>
          <cell r="D460">
            <v>8.1999999999999993</v>
          </cell>
        </row>
        <row r="461">
          <cell r="B461" t="str">
            <v>Andy Isabella</v>
          </cell>
          <cell r="C461" t="str">
            <v>Andy Isabella (ARI) </v>
          </cell>
          <cell r="D461">
            <v>0.8</v>
          </cell>
        </row>
        <row r="462">
          <cell r="B462" t="str">
            <v>Kyle Rudolph</v>
          </cell>
          <cell r="C462" t="str">
            <v>Kyle Rudolph (NYG) </v>
          </cell>
          <cell r="D462">
            <v>4</v>
          </cell>
        </row>
        <row r="463">
          <cell r="B463" t="str">
            <v>Cornell Powell</v>
          </cell>
          <cell r="C463" t="str">
            <v>Cornell Powell (KC) </v>
          </cell>
          <cell r="D463">
            <v>0</v>
          </cell>
        </row>
        <row r="464">
          <cell r="B464" t="str">
            <v>Travis Fulgham</v>
          </cell>
          <cell r="C464" t="str">
            <v>Travis Fulgham (DEN) </v>
          </cell>
          <cell r="D464">
            <v>0</v>
          </cell>
        </row>
        <row r="465">
          <cell r="B465" t="str">
            <v>Freddie Swain</v>
          </cell>
          <cell r="C465" t="str">
            <v>Freddie Swain (SEA) </v>
          </cell>
          <cell r="D465">
            <v>5.0999999999999996</v>
          </cell>
        </row>
        <row r="466">
          <cell r="B466" t="str">
            <v>Seth Williams</v>
          </cell>
          <cell r="C466" t="str">
            <v>Seth Williams (DEN) </v>
          </cell>
          <cell r="D466">
            <v>4.4000000000000004</v>
          </cell>
        </row>
        <row r="467">
          <cell r="B467" t="str">
            <v>Austin Seibert</v>
          </cell>
          <cell r="C467" t="str">
            <v>Austin Seibert (DET) </v>
          </cell>
          <cell r="D467">
            <v>7</v>
          </cell>
        </row>
        <row r="468">
          <cell r="B468" t="str">
            <v>Tyrell Williams</v>
          </cell>
          <cell r="C468" t="str">
            <v>Tyrell Williams (FA) </v>
          </cell>
          <cell r="D468">
            <v>3.4</v>
          </cell>
        </row>
        <row r="469">
          <cell r="B469" t="str">
            <v>Keke Coutee</v>
          </cell>
          <cell r="C469" t="str">
            <v>Keke Coutee (IND) </v>
          </cell>
          <cell r="D469">
            <v>1.5</v>
          </cell>
        </row>
        <row r="470">
          <cell r="B470" t="str">
            <v>Lynn Bowden Jr.</v>
          </cell>
          <cell r="C470" t="str">
            <v>Lynn Bowden Jr. (MIA) </v>
          </cell>
          <cell r="D470">
            <v>0</v>
          </cell>
        </row>
        <row r="471">
          <cell r="B471" t="str">
            <v>Nick Westbrook-Ikhine</v>
          </cell>
          <cell r="C471" t="str">
            <v>Nick Westbrook-Ikhine (TEN) </v>
          </cell>
          <cell r="D471">
            <v>7.2</v>
          </cell>
        </row>
        <row r="472">
          <cell r="B472" t="str">
            <v>Maxx Williams</v>
          </cell>
          <cell r="C472" t="str">
            <v>Maxx Williams (ARI) </v>
          </cell>
          <cell r="D472">
            <v>8.3000000000000007</v>
          </cell>
        </row>
        <row r="473">
          <cell r="B473" t="str">
            <v>Kalen Ballage</v>
          </cell>
          <cell r="C473" t="str">
            <v>Kalen Ballage (PIT) </v>
          </cell>
          <cell r="D473">
            <v>0.7</v>
          </cell>
        </row>
        <row r="474">
          <cell r="B474" t="str">
            <v>Gerrid Doaks</v>
          </cell>
          <cell r="C474" t="str">
            <v>Gerrid Doaks (MIA) </v>
          </cell>
          <cell r="D474">
            <v>0</v>
          </cell>
        </row>
        <row r="475">
          <cell r="B475" t="str">
            <v>Kellen Mond</v>
          </cell>
          <cell r="C475" t="str">
            <v>Kellen Mond (MIN) </v>
          </cell>
          <cell r="D475">
            <v>0.1</v>
          </cell>
        </row>
        <row r="476">
          <cell r="B476" t="str">
            <v>Cameron Brate</v>
          </cell>
          <cell r="C476" t="str">
            <v>Cameron Brate (TB) </v>
          </cell>
          <cell r="D476">
            <v>4.9000000000000004</v>
          </cell>
        </row>
        <row r="477">
          <cell r="B477" t="str">
            <v>Qadree Ollison</v>
          </cell>
          <cell r="C477" t="str">
            <v>Qadree Ollison (ATL) </v>
          </cell>
          <cell r="D477">
            <v>3.3</v>
          </cell>
        </row>
        <row r="478">
          <cell r="B478" t="str">
            <v>Jeremy McNichols</v>
          </cell>
          <cell r="C478" t="str">
            <v>Jeremy McNichols (FA) </v>
          </cell>
          <cell r="D478">
            <v>5.7</v>
          </cell>
        </row>
        <row r="479">
          <cell r="B479" t="str">
            <v>Dare Ogunbowale</v>
          </cell>
          <cell r="C479" t="str">
            <v>Dare Ogunbowale (JAC) </v>
          </cell>
          <cell r="D479">
            <v>3.9</v>
          </cell>
        </row>
        <row r="480">
          <cell r="B480" t="str">
            <v>Kalif Raymond</v>
          </cell>
          <cell r="C480" t="str">
            <v>Kalif Raymond (DET) </v>
          </cell>
          <cell r="D480">
            <v>8.3000000000000007</v>
          </cell>
        </row>
        <row r="481">
          <cell r="B481" t="str">
            <v>Mason Rudolph</v>
          </cell>
          <cell r="C481" t="str">
            <v>Mason Rudolph (PIT) </v>
          </cell>
          <cell r="D481">
            <v>9.6999999999999993</v>
          </cell>
        </row>
        <row r="482">
          <cell r="B482" t="str">
            <v>Aldrick Rosas</v>
          </cell>
          <cell r="C482" t="str">
            <v>Aldrick Rosas (FA) </v>
          </cell>
          <cell r="D482">
            <v>4.4000000000000004</v>
          </cell>
        </row>
        <row r="483">
          <cell r="B483" t="str">
            <v>Drew Sample</v>
          </cell>
          <cell r="C483" t="str">
            <v>Drew Sample (CIN) </v>
          </cell>
          <cell r="D483">
            <v>1.9</v>
          </cell>
        </row>
        <row r="485">
          <cell r="B485" t="str">
            <v>Andy Dalton</v>
          </cell>
          <cell r="C485" t="str">
            <v>Andy Dalton (CHI) </v>
          </cell>
          <cell r="D485">
            <v>11.7</v>
          </cell>
        </row>
        <row r="486">
          <cell r="B486" t="str">
            <v>Ashton Dulin</v>
          </cell>
          <cell r="C486" t="str">
            <v>Ashton Dulin (IND) </v>
          </cell>
          <cell r="D486">
            <v>2.8</v>
          </cell>
        </row>
        <row r="487">
          <cell r="B487" t="str">
            <v>Tyron Johnson</v>
          </cell>
          <cell r="C487" t="str">
            <v>Tyron Johnson (LV) </v>
          </cell>
          <cell r="D487">
            <v>0.5</v>
          </cell>
        </row>
        <row r="488">
          <cell r="B488" t="str">
            <v>Ray-Ray McCloud</v>
          </cell>
          <cell r="C488" t="str">
            <v>Ray-Ray McCloud (PIT) </v>
          </cell>
          <cell r="D488">
            <v>4.0999999999999996</v>
          </cell>
        </row>
        <row r="489">
          <cell r="B489" t="str">
            <v>Brandon Bolden</v>
          </cell>
          <cell r="C489" t="str">
            <v>Brandon Bolden (NE) </v>
          </cell>
          <cell r="D489">
            <v>7.8</v>
          </cell>
        </row>
        <row r="490">
          <cell r="B490" t="str">
            <v>Trayveon Williams</v>
          </cell>
          <cell r="C490" t="str">
            <v>Trayveon Williams (CIN) </v>
          </cell>
          <cell r="D490">
            <v>1.6</v>
          </cell>
        </row>
        <row r="491">
          <cell r="B491" t="str">
            <v>Jake Funk</v>
          </cell>
          <cell r="C491" t="str">
            <v>Jake Funk (LAR) </v>
          </cell>
          <cell r="D491">
            <v>0.1</v>
          </cell>
        </row>
        <row r="492">
          <cell r="B492" t="str">
            <v>Brycen Hopkins</v>
          </cell>
          <cell r="C492" t="str">
            <v>Brycen Hopkins (LAR) </v>
          </cell>
          <cell r="D492">
            <v>1.9</v>
          </cell>
        </row>
        <row r="493">
          <cell r="B493" t="str">
            <v>Chris Conley</v>
          </cell>
          <cell r="C493" t="str">
            <v>Chris Conley (HOU) </v>
          </cell>
          <cell r="D493">
            <v>4.5999999999999996</v>
          </cell>
        </row>
        <row r="494">
          <cell r="B494" t="str">
            <v>J.J. Arcega-Whiteside</v>
          </cell>
          <cell r="C494" t="str">
            <v>J.J. Arcega-Whiteside (PHI) </v>
          </cell>
          <cell r="D494">
            <v>0.8</v>
          </cell>
        </row>
        <row r="495">
          <cell r="B495" t="str">
            <v>Brian Hill</v>
          </cell>
          <cell r="C495" t="str">
            <v>Brian Hill (SF) </v>
          </cell>
          <cell r="D495">
            <v>0</v>
          </cell>
        </row>
        <row r="496">
          <cell r="B496" t="str">
            <v>Tyree Jackson</v>
          </cell>
          <cell r="C496" t="str">
            <v>Tyree Jackson (PHI) </v>
          </cell>
          <cell r="D496">
            <v>3.7</v>
          </cell>
        </row>
        <row r="497">
          <cell r="B497" t="str">
            <v>Antoine Wesley</v>
          </cell>
          <cell r="C497" t="str">
            <v>Antoine Wesley (ARI) </v>
          </cell>
          <cell r="D497">
            <v>7.2</v>
          </cell>
        </row>
        <row r="498">
          <cell r="B498" t="str">
            <v>Alex Collins</v>
          </cell>
          <cell r="C498" t="str">
            <v>Alex Collins (SEA) </v>
          </cell>
          <cell r="D498">
            <v>6.3</v>
          </cell>
        </row>
        <row r="499">
          <cell r="B499" t="str">
            <v>Peyton Barber</v>
          </cell>
          <cell r="C499" t="str">
            <v>Peyton Barber (LV) </v>
          </cell>
          <cell r="D499">
            <v>5</v>
          </cell>
        </row>
        <row r="500">
          <cell r="B500" t="str">
            <v>Dazz Newsome</v>
          </cell>
          <cell r="C500" t="str">
            <v>Dazz Newsome (CHI) </v>
          </cell>
          <cell r="D500">
            <v>1.4</v>
          </cell>
        </row>
        <row r="501">
          <cell r="B501" t="str">
            <v>Cam Sims</v>
          </cell>
          <cell r="C501" t="str">
            <v>Cam Sims (WAS) </v>
          </cell>
          <cell r="D501">
            <v>4.0999999999999996</v>
          </cell>
        </row>
        <row r="502">
          <cell r="B502" t="str">
            <v>Jaylen Samuels</v>
          </cell>
          <cell r="C502" t="str">
            <v>Jaylen Samuels (ARI) </v>
          </cell>
          <cell r="D502">
            <v>1.8</v>
          </cell>
        </row>
        <row r="503">
          <cell r="B503" t="str">
            <v>David Moore</v>
          </cell>
          <cell r="C503" t="str">
            <v>David Moore (FA) </v>
          </cell>
          <cell r="D503">
            <v>0</v>
          </cell>
        </row>
        <row r="504">
          <cell r="B504" t="str">
            <v>Kenny Yeboah</v>
          </cell>
          <cell r="C504" t="str">
            <v>Kenny Yeboah (NYJ) </v>
          </cell>
          <cell r="D504">
            <v>1.9</v>
          </cell>
        </row>
        <row r="505">
          <cell r="B505" t="str">
            <v>Marquez Stevenson</v>
          </cell>
          <cell r="C505" t="str">
            <v>Marquez Stevenson (BUF) </v>
          </cell>
          <cell r="D505">
            <v>0</v>
          </cell>
        </row>
        <row r="506">
          <cell r="B506" t="str">
            <v>Dede Westbrook</v>
          </cell>
          <cell r="C506" t="str">
            <v>Dede Westbrook (MIN) </v>
          </cell>
          <cell r="D506">
            <v>1.1000000000000001</v>
          </cell>
        </row>
        <row r="507">
          <cell r="B507" t="str">
            <v>Geoff Swaim</v>
          </cell>
          <cell r="C507" t="str">
            <v>Geoff Swaim (TEN) </v>
          </cell>
          <cell r="D507">
            <v>4.4000000000000004</v>
          </cell>
        </row>
        <row r="508">
          <cell r="B508" t="str">
            <v>J.J. Taylor</v>
          </cell>
          <cell r="C508" t="str">
            <v>J.J. Taylor (NE) </v>
          </cell>
          <cell r="D508">
            <v>3.7</v>
          </cell>
        </row>
        <row r="509">
          <cell r="B509" t="str">
            <v>Ito Smith</v>
          </cell>
          <cell r="C509" t="str">
            <v>Ito Smith (DAL) </v>
          </cell>
          <cell r="D509">
            <v>6.4</v>
          </cell>
        </row>
        <row r="510">
          <cell r="B510" t="str">
            <v>Kenny Stills</v>
          </cell>
          <cell r="C510" t="str">
            <v>Kenny Stills (NO) </v>
          </cell>
          <cell r="D510">
            <v>2.7</v>
          </cell>
        </row>
        <row r="511">
          <cell r="B511" t="str">
            <v>Simi Fehoko</v>
          </cell>
          <cell r="C511" t="str">
            <v>Simi Fehoko (DAL) </v>
          </cell>
          <cell r="D511">
            <v>0</v>
          </cell>
        </row>
        <row r="512">
          <cell r="B512" t="str">
            <v>Jordan Akins</v>
          </cell>
          <cell r="C512" t="str">
            <v>Jordan Akins (HOU) </v>
          </cell>
          <cell r="D512">
            <v>3.5</v>
          </cell>
        </row>
        <row r="513">
          <cell r="B513" t="str">
            <v>Antonio Gandy-Golden</v>
          </cell>
          <cell r="C513" t="str">
            <v>Antonio Gandy-Golden (WAS) </v>
          </cell>
          <cell r="D513">
            <v>0</v>
          </cell>
        </row>
        <row r="514">
          <cell r="B514" t="str">
            <v>Jacob Hollister</v>
          </cell>
          <cell r="C514" t="str">
            <v>Jacob Hollister (JAC) </v>
          </cell>
          <cell r="D514">
            <v>2.9</v>
          </cell>
        </row>
        <row r="515">
          <cell r="B515" t="str">
            <v>Tyler Kroft</v>
          </cell>
          <cell r="C515" t="str">
            <v>Tyler Kroft (NYJ) </v>
          </cell>
          <cell r="D515">
            <v>4.4000000000000004</v>
          </cell>
        </row>
        <row r="516">
          <cell r="B516" t="str">
            <v>Jalen Richard</v>
          </cell>
          <cell r="C516" t="str">
            <v>Jalen Richard (LV) </v>
          </cell>
          <cell r="D516">
            <v>2.6</v>
          </cell>
        </row>
        <row r="517">
          <cell r="B517" t="str">
            <v>Josh Oliver</v>
          </cell>
          <cell r="C517" t="str">
            <v>Josh Oliver (BAL) </v>
          </cell>
          <cell r="D517">
            <v>1.4</v>
          </cell>
        </row>
        <row r="518">
          <cell r="B518" t="str">
            <v>Jimmy Graham</v>
          </cell>
          <cell r="C518" t="str">
            <v>Jimmy Graham (CHI) </v>
          </cell>
          <cell r="D518">
            <v>4.5999999999999996</v>
          </cell>
        </row>
        <row r="519">
          <cell r="B519" t="str">
            <v>James O'Shaughnessy</v>
          </cell>
          <cell r="C519" t="str">
            <v>James O'Shaughnessy (JAC) </v>
          </cell>
          <cell r="D519">
            <v>7.2</v>
          </cell>
        </row>
        <row r="520">
          <cell r="B520" t="str">
            <v>Jace Sternberger</v>
          </cell>
          <cell r="C520" t="str">
            <v>Jace Sternberger (PIT) </v>
          </cell>
          <cell r="D520">
            <v>0</v>
          </cell>
        </row>
        <row r="521">
          <cell r="B521" t="str">
            <v>Cade Johnson</v>
          </cell>
          <cell r="C521" t="str">
            <v>Cade Johnson (SEA) </v>
          </cell>
          <cell r="D521">
            <v>0</v>
          </cell>
        </row>
        <row r="522">
          <cell r="B522" t="str">
            <v>Mohamed Sanu Sr.</v>
          </cell>
          <cell r="C522" t="str">
            <v>Mohamed Sanu Sr. (SF) </v>
          </cell>
          <cell r="D522">
            <v>4.0999999999999996</v>
          </cell>
        </row>
        <row r="523">
          <cell r="B523" t="str">
            <v>Rodney Anderson</v>
          </cell>
          <cell r="C523" t="str">
            <v>Rodney Anderson (FA) </v>
          </cell>
          <cell r="D523">
            <v>0</v>
          </cell>
        </row>
        <row r="524">
          <cell r="B524" t="str">
            <v>Dwayne Haskins</v>
          </cell>
          <cell r="C524" t="str">
            <v>Dwayne Haskins (PIT) </v>
          </cell>
          <cell r="D524">
            <v>0</v>
          </cell>
        </row>
        <row r="525">
          <cell r="B525" t="str">
            <v>Greg Ward</v>
          </cell>
          <cell r="C525" t="str">
            <v>Greg Ward (PHI) </v>
          </cell>
          <cell r="D525">
            <v>3.5</v>
          </cell>
        </row>
        <row r="526">
          <cell r="B526" t="str">
            <v>Adrian Peterson</v>
          </cell>
          <cell r="C526" t="str">
            <v>Adrian Peterson (SEA) </v>
          </cell>
          <cell r="D526">
            <v>6.7</v>
          </cell>
        </row>
        <row r="527">
          <cell r="B527" t="str">
            <v>Kaden Smith</v>
          </cell>
          <cell r="C527" t="str">
            <v>Kaden Smith (NYG) </v>
          </cell>
          <cell r="D527">
            <v>1.6</v>
          </cell>
        </row>
        <row r="528">
          <cell r="B528" t="str">
            <v>Equanimeous St. Brown</v>
          </cell>
          <cell r="C528" t="str">
            <v>Equanimeous St. Brown (GB) </v>
          </cell>
          <cell r="D528">
            <v>1.7</v>
          </cell>
        </row>
      </sheetData>
      <sheetData sheetId="1">
        <row r="1">
          <cell r="B1" t="str">
            <v>WSID</v>
          </cell>
          <cell r="C1" t="str">
            <v>PLAYER NAME</v>
          </cell>
          <cell r="D1" t="str">
            <v>POS</v>
          </cell>
          <cell r="E1" t="str">
            <v>BYE WEEK</v>
          </cell>
          <cell r="F1" t="str">
            <v>AGE</v>
          </cell>
          <cell r="G1" t="str">
            <v>SOS SEASON</v>
          </cell>
          <cell r="H1" t="str">
            <v>ECR VS. ADP</v>
          </cell>
          <cell r="I1" t="str">
            <v>RK</v>
          </cell>
        </row>
        <row r="2">
          <cell r="H2" t="str">
            <v>Customize Tiers</v>
          </cell>
          <cell r="I2">
            <v>1</v>
          </cell>
        </row>
        <row r="3">
          <cell r="B3" t="str">
            <v>Jonathan Taylor</v>
          </cell>
          <cell r="C3" t="str">
            <v>Jonathan Taylor (IND) </v>
          </cell>
          <cell r="D3" t="str">
            <v>RB1</v>
          </cell>
          <cell r="E3" t="str">
            <v>-</v>
          </cell>
          <cell r="F3">
            <v>23</v>
          </cell>
          <cell r="G3" t="str">
            <v>-</v>
          </cell>
          <cell r="H3">
            <v>1</v>
          </cell>
          <cell r="I3">
            <v>1</v>
          </cell>
        </row>
        <row r="4">
          <cell r="B4" t="str">
            <v>Najee Harris</v>
          </cell>
          <cell r="C4" t="str">
            <v>Najee Harris (PIT) </v>
          </cell>
          <cell r="D4" t="str">
            <v>RB2</v>
          </cell>
          <cell r="E4" t="str">
            <v>-</v>
          </cell>
          <cell r="F4">
            <v>23</v>
          </cell>
          <cell r="G4" t="str">
            <v>-</v>
          </cell>
          <cell r="H4">
            <v>1</v>
          </cell>
          <cell r="I4">
            <v>2</v>
          </cell>
        </row>
        <row r="5">
          <cell r="H5">
            <v>1</v>
          </cell>
          <cell r="I5">
            <v>3</v>
          </cell>
        </row>
        <row r="6">
          <cell r="B6" t="str">
            <v>Christian McCaffrey</v>
          </cell>
          <cell r="C6" t="str">
            <v>Christian McCaffrey (CAR) </v>
          </cell>
          <cell r="D6" t="str">
            <v>RB3</v>
          </cell>
          <cell r="E6" t="str">
            <v>-</v>
          </cell>
          <cell r="F6">
            <v>25</v>
          </cell>
          <cell r="G6" t="str">
            <v>-</v>
          </cell>
          <cell r="H6">
            <v>1</v>
          </cell>
          <cell r="I6">
            <v>4</v>
          </cell>
        </row>
        <row r="7">
          <cell r="H7">
            <v>1</v>
          </cell>
          <cell r="I7">
            <v>5</v>
          </cell>
        </row>
        <row r="8">
          <cell r="B8" t="str">
            <v>Justin Jefferson</v>
          </cell>
          <cell r="C8" t="str">
            <v>Justin Jefferson (MIN) </v>
          </cell>
          <cell r="D8" t="str">
            <v>WR1</v>
          </cell>
          <cell r="E8" t="str">
            <v>-</v>
          </cell>
          <cell r="F8">
            <v>23</v>
          </cell>
          <cell r="G8" t="str">
            <v>-</v>
          </cell>
          <cell r="H8">
            <v>1</v>
          </cell>
          <cell r="I8">
            <v>6</v>
          </cell>
        </row>
        <row r="9">
          <cell r="B9" t="str">
            <v>D'Andre Swift</v>
          </cell>
          <cell r="C9" t="str">
            <v>D'Andre Swift (DET) </v>
          </cell>
          <cell r="D9" t="str">
            <v>RB4</v>
          </cell>
          <cell r="E9" t="str">
            <v>-</v>
          </cell>
          <cell r="F9">
            <v>23</v>
          </cell>
          <cell r="G9" t="str">
            <v>-</v>
          </cell>
          <cell r="H9">
            <v>1</v>
          </cell>
          <cell r="I9">
            <v>7</v>
          </cell>
        </row>
        <row r="10">
          <cell r="B10" t="str">
            <v>Ja'Marr Chase</v>
          </cell>
          <cell r="C10" t="str">
            <v>Ja'Marr Chase (CIN) </v>
          </cell>
          <cell r="D10" t="str">
            <v>WR2</v>
          </cell>
          <cell r="E10" t="str">
            <v>-</v>
          </cell>
          <cell r="F10">
            <v>21</v>
          </cell>
          <cell r="G10" t="str">
            <v>-</v>
          </cell>
          <cell r="H10">
            <v>1</v>
          </cell>
          <cell r="I10">
            <v>8</v>
          </cell>
        </row>
        <row r="11">
          <cell r="H11">
            <v>2</v>
          </cell>
          <cell r="I11">
            <v>9</v>
          </cell>
        </row>
        <row r="12">
          <cell r="B12" t="str">
            <v>Javonte Williams</v>
          </cell>
          <cell r="C12" t="str">
            <v>Javonte Williams (DEN) </v>
          </cell>
          <cell r="D12" t="str">
            <v>RB5</v>
          </cell>
          <cell r="E12" t="str">
            <v>-</v>
          </cell>
          <cell r="F12">
            <v>21</v>
          </cell>
          <cell r="G12" t="str">
            <v>-</v>
          </cell>
          <cell r="H12">
            <v>2</v>
          </cell>
          <cell r="I12">
            <v>10</v>
          </cell>
        </row>
        <row r="13">
          <cell r="B13" t="str">
            <v>Austin Ekeler</v>
          </cell>
          <cell r="C13" t="str">
            <v>Austin Ekeler (LAC) </v>
          </cell>
          <cell r="D13" t="str">
            <v>RB6</v>
          </cell>
          <cell r="E13" t="str">
            <v>-</v>
          </cell>
          <cell r="F13">
            <v>26</v>
          </cell>
          <cell r="G13" t="str">
            <v>-</v>
          </cell>
          <cell r="H13">
            <v>2</v>
          </cell>
          <cell r="I13">
            <v>11</v>
          </cell>
        </row>
        <row r="14">
          <cell r="H14">
            <v>2</v>
          </cell>
          <cell r="I14">
            <v>12</v>
          </cell>
        </row>
        <row r="15">
          <cell r="H15">
            <v>3</v>
          </cell>
          <cell r="I15">
            <v>13</v>
          </cell>
        </row>
        <row r="16">
          <cell r="B16" t="str">
            <v>Joe Mixon</v>
          </cell>
          <cell r="C16" t="str">
            <v>Joe Mixon (CIN) </v>
          </cell>
          <cell r="D16" t="str">
            <v>RB7</v>
          </cell>
          <cell r="E16" t="str">
            <v>-</v>
          </cell>
          <cell r="F16">
            <v>25</v>
          </cell>
          <cell r="G16" t="str">
            <v>-</v>
          </cell>
          <cell r="H16">
            <v>3</v>
          </cell>
          <cell r="I16">
            <v>14</v>
          </cell>
        </row>
        <row r="17">
          <cell r="B17" t="str">
            <v>Alvin Kamara</v>
          </cell>
          <cell r="C17" t="str">
            <v>Alvin Kamara (NO) </v>
          </cell>
          <cell r="D17" t="str">
            <v>RB8</v>
          </cell>
          <cell r="E17" t="str">
            <v>-</v>
          </cell>
          <cell r="F17">
            <v>26</v>
          </cell>
          <cell r="G17" t="str">
            <v>-</v>
          </cell>
          <cell r="H17">
            <v>3</v>
          </cell>
          <cell r="I17">
            <v>15</v>
          </cell>
        </row>
        <row r="18">
          <cell r="H18">
            <v>3</v>
          </cell>
          <cell r="I18">
            <v>16</v>
          </cell>
        </row>
        <row r="19">
          <cell r="B19" t="str">
            <v>Dalvin Cook</v>
          </cell>
          <cell r="C19" t="str">
            <v>Dalvin Cook (MIN) </v>
          </cell>
          <cell r="D19" t="str">
            <v>RB9</v>
          </cell>
          <cell r="E19" t="str">
            <v>-</v>
          </cell>
          <cell r="F19">
            <v>26</v>
          </cell>
          <cell r="G19" t="str">
            <v>-</v>
          </cell>
          <cell r="H19">
            <v>3</v>
          </cell>
          <cell r="I19">
            <v>17</v>
          </cell>
        </row>
        <row r="20">
          <cell r="B20" t="str">
            <v>Cooper Kupp</v>
          </cell>
          <cell r="C20" t="str">
            <v>Cooper Kupp (LAR) </v>
          </cell>
          <cell r="D20" t="str">
            <v>WR3</v>
          </cell>
          <cell r="E20" t="str">
            <v>-</v>
          </cell>
          <cell r="F20">
            <v>28</v>
          </cell>
          <cell r="G20" t="str">
            <v>-</v>
          </cell>
          <cell r="H20">
            <v>3</v>
          </cell>
          <cell r="I20">
            <v>18</v>
          </cell>
        </row>
        <row r="21">
          <cell r="H21">
            <v>3</v>
          </cell>
          <cell r="I21">
            <v>19</v>
          </cell>
        </row>
        <row r="22">
          <cell r="B22" t="str">
            <v>Tyreek Hill</v>
          </cell>
          <cell r="C22" t="str">
            <v>Tyreek Hill (KC) </v>
          </cell>
          <cell r="D22" t="str">
            <v>WR4</v>
          </cell>
          <cell r="E22" t="str">
            <v>-</v>
          </cell>
          <cell r="F22">
            <v>27</v>
          </cell>
          <cell r="G22" t="str">
            <v>-</v>
          </cell>
          <cell r="H22">
            <v>3</v>
          </cell>
          <cell r="I22">
            <v>20</v>
          </cell>
        </row>
        <row r="23">
          <cell r="B23" t="str">
            <v>Kyle Pitts</v>
          </cell>
          <cell r="C23" t="str">
            <v>Kyle Pitts (ATL) </v>
          </cell>
          <cell r="D23" t="str">
            <v>TE1</v>
          </cell>
          <cell r="E23" t="str">
            <v>-</v>
          </cell>
          <cell r="F23">
            <v>21</v>
          </cell>
          <cell r="G23" t="str">
            <v>-</v>
          </cell>
          <cell r="H23">
            <v>3</v>
          </cell>
          <cell r="I23">
            <v>21</v>
          </cell>
        </row>
        <row r="24">
          <cell r="B24" t="str">
            <v>A.J. Brown</v>
          </cell>
          <cell r="C24" t="str">
            <v>A.J. Brown (TEN) </v>
          </cell>
          <cell r="D24" t="str">
            <v>WR5</v>
          </cell>
          <cell r="E24" t="str">
            <v>-</v>
          </cell>
          <cell r="F24">
            <v>24</v>
          </cell>
          <cell r="G24" t="str">
            <v>-</v>
          </cell>
          <cell r="H24">
            <v>3</v>
          </cell>
          <cell r="I24">
            <v>22</v>
          </cell>
        </row>
        <row r="25">
          <cell r="H25">
            <v>3</v>
          </cell>
          <cell r="I25">
            <v>23</v>
          </cell>
        </row>
        <row r="26">
          <cell r="B26" t="str">
            <v>CeeDee Lamb</v>
          </cell>
          <cell r="C26" t="str">
            <v>CeeDee Lamb (DAL) </v>
          </cell>
          <cell r="D26" t="str">
            <v>WR6</v>
          </cell>
          <cell r="E26" t="str">
            <v>-</v>
          </cell>
          <cell r="F26">
            <v>22</v>
          </cell>
          <cell r="G26" t="str">
            <v>-</v>
          </cell>
          <cell r="H26">
            <v>3</v>
          </cell>
          <cell r="I26">
            <v>24</v>
          </cell>
        </row>
        <row r="27">
          <cell r="B27" t="str">
            <v>Mark Andrews</v>
          </cell>
          <cell r="C27" t="str">
            <v>Mark Andrews (BAL) </v>
          </cell>
          <cell r="D27" t="str">
            <v>TE2</v>
          </cell>
          <cell r="E27" t="str">
            <v>-</v>
          </cell>
          <cell r="F27">
            <v>26</v>
          </cell>
          <cell r="G27" t="str">
            <v>-</v>
          </cell>
          <cell r="H27">
            <v>3</v>
          </cell>
          <cell r="I27">
            <v>25</v>
          </cell>
        </row>
        <row r="28">
          <cell r="B28" t="str">
            <v>Davante Adams</v>
          </cell>
          <cell r="C28" t="str">
            <v>Davante Adams (GB) </v>
          </cell>
          <cell r="D28" t="str">
            <v>WR7</v>
          </cell>
          <cell r="E28" t="str">
            <v>-</v>
          </cell>
          <cell r="F28">
            <v>29</v>
          </cell>
          <cell r="G28" t="str">
            <v>-</v>
          </cell>
          <cell r="H28">
            <v>3</v>
          </cell>
          <cell r="I28">
            <v>26</v>
          </cell>
        </row>
        <row r="29">
          <cell r="B29" t="str">
            <v>Nick Chubb</v>
          </cell>
          <cell r="C29" t="str">
            <v>Nick Chubb (CLE) </v>
          </cell>
          <cell r="D29" t="str">
            <v>RB10</v>
          </cell>
          <cell r="E29" t="str">
            <v>-</v>
          </cell>
          <cell r="F29">
            <v>26</v>
          </cell>
          <cell r="G29" t="str">
            <v>-</v>
          </cell>
          <cell r="H29">
            <v>3</v>
          </cell>
          <cell r="I29">
            <v>27</v>
          </cell>
        </row>
        <row r="30">
          <cell r="B30" t="str">
            <v>Antonio Gibson</v>
          </cell>
          <cell r="C30" t="str">
            <v>Antonio Gibson (WAS) </v>
          </cell>
          <cell r="D30" t="str">
            <v>RB11</v>
          </cell>
          <cell r="E30" t="str">
            <v>-</v>
          </cell>
          <cell r="F30">
            <v>23</v>
          </cell>
          <cell r="G30" t="str">
            <v>-</v>
          </cell>
          <cell r="H30">
            <v>3</v>
          </cell>
          <cell r="I30">
            <v>28</v>
          </cell>
        </row>
        <row r="31">
          <cell r="H31">
            <v>4</v>
          </cell>
          <cell r="I31">
            <v>29</v>
          </cell>
        </row>
        <row r="32">
          <cell r="B32" t="str">
            <v>D.K. Metcalf</v>
          </cell>
          <cell r="C32" t="str">
            <v>D.K. Metcalf (SEA) </v>
          </cell>
          <cell r="D32" t="str">
            <v>WR8</v>
          </cell>
          <cell r="E32" t="str">
            <v>-</v>
          </cell>
          <cell r="F32">
            <v>24</v>
          </cell>
          <cell r="G32" t="str">
            <v>-</v>
          </cell>
          <cell r="H32">
            <v>4</v>
          </cell>
          <cell r="I32">
            <v>30</v>
          </cell>
        </row>
        <row r="33">
          <cell r="B33" t="str">
            <v>Saquon Barkley</v>
          </cell>
          <cell r="C33" t="str">
            <v>Saquon Barkley (NYG) </v>
          </cell>
          <cell r="D33" t="str">
            <v>RB12</v>
          </cell>
          <cell r="E33" t="str">
            <v>-</v>
          </cell>
          <cell r="F33">
            <v>25</v>
          </cell>
          <cell r="G33" t="str">
            <v>-</v>
          </cell>
          <cell r="H33">
            <v>4</v>
          </cell>
          <cell r="I33">
            <v>31</v>
          </cell>
        </row>
        <row r="34">
          <cell r="B34" t="str">
            <v>Deebo Samuel</v>
          </cell>
          <cell r="C34" t="str">
            <v>Deebo Samuel (SF) </v>
          </cell>
          <cell r="D34" t="str">
            <v>WR9</v>
          </cell>
          <cell r="E34" t="str">
            <v>-</v>
          </cell>
          <cell r="F34">
            <v>26</v>
          </cell>
          <cell r="G34" t="str">
            <v>-</v>
          </cell>
          <cell r="H34">
            <v>4</v>
          </cell>
          <cell r="I34">
            <v>32</v>
          </cell>
        </row>
        <row r="35">
          <cell r="B35" t="str">
            <v>Stefon Diggs</v>
          </cell>
          <cell r="C35" t="str">
            <v>Stefon Diggs (BUF) </v>
          </cell>
          <cell r="D35" t="str">
            <v>WR10</v>
          </cell>
          <cell r="E35" t="str">
            <v>-</v>
          </cell>
          <cell r="F35">
            <v>28</v>
          </cell>
          <cell r="G35" t="str">
            <v>-</v>
          </cell>
          <cell r="H35">
            <v>4</v>
          </cell>
          <cell r="I35">
            <v>33</v>
          </cell>
        </row>
        <row r="36">
          <cell r="B36" t="str">
            <v>Derrick Henry</v>
          </cell>
          <cell r="C36" t="str">
            <v>Derrick Henry (TEN) </v>
          </cell>
          <cell r="D36" t="str">
            <v>RB13</v>
          </cell>
          <cell r="E36" t="str">
            <v>-</v>
          </cell>
          <cell r="F36">
            <v>28</v>
          </cell>
          <cell r="G36" t="str">
            <v>-</v>
          </cell>
          <cell r="H36">
            <v>4</v>
          </cell>
          <cell r="I36">
            <v>34</v>
          </cell>
        </row>
        <row r="37">
          <cell r="B37" t="str">
            <v>Tee Higgins</v>
          </cell>
          <cell r="C37" t="str">
            <v>Tee Higgins (CIN) </v>
          </cell>
          <cell r="D37" t="str">
            <v>WR11</v>
          </cell>
          <cell r="E37" t="str">
            <v>-</v>
          </cell>
          <cell r="F37">
            <v>23</v>
          </cell>
          <cell r="G37" t="str">
            <v>-</v>
          </cell>
          <cell r="H37">
            <v>4</v>
          </cell>
          <cell r="I37">
            <v>35</v>
          </cell>
        </row>
        <row r="38">
          <cell r="B38" t="str">
            <v>Cam Akers</v>
          </cell>
          <cell r="C38" t="str">
            <v>Cam Akers (LAR) </v>
          </cell>
          <cell r="D38" t="str">
            <v>RB14</v>
          </cell>
          <cell r="E38" t="str">
            <v>-</v>
          </cell>
          <cell r="F38">
            <v>22</v>
          </cell>
          <cell r="G38" t="str">
            <v>-</v>
          </cell>
          <cell r="H38">
            <v>4</v>
          </cell>
          <cell r="I38">
            <v>36</v>
          </cell>
        </row>
        <row r="39">
          <cell r="B39" t="str">
            <v>Jaylen Waddle</v>
          </cell>
          <cell r="C39" t="str">
            <v>Jaylen Waddle (MIA) </v>
          </cell>
          <cell r="D39" t="str">
            <v>WR12</v>
          </cell>
          <cell r="E39" t="str">
            <v>-</v>
          </cell>
          <cell r="F39">
            <v>23</v>
          </cell>
          <cell r="G39" t="str">
            <v>-</v>
          </cell>
          <cell r="H39">
            <v>4</v>
          </cell>
          <cell r="I39">
            <v>37</v>
          </cell>
        </row>
        <row r="40">
          <cell r="H40">
            <v>4</v>
          </cell>
          <cell r="I40">
            <v>38</v>
          </cell>
        </row>
        <row r="41">
          <cell r="B41" t="str">
            <v>DJ Moore</v>
          </cell>
          <cell r="C41" t="str">
            <v>DJ Moore (CAR) </v>
          </cell>
          <cell r="D41" t="str">
            <v>WR13</v>
          </cell>
          <cell r="E41" t="str">
            <v>-</v>
          </cell>
          <cell r="F41">
            <v>24</v>
          </cell>
          <cell r="G41" t="str">
            <v>-</v>
          </cell>
          <cell r="H41">
            <v>4</v>
          </cell>
          <cell r="I41">
            <v>39</v>
          </cell>
        </row>
        <row r="42">
          <cell r="H42">
            <v>5</v>
          </cell>
          <cell r="I42">
            <v>40</v>
          </cell>
        </row>
        <row r="43">
          <cell r="B43" t="str">
            <v>Chris Godwin</v>
          </cell>
          <cell r="C43" t="str">
            <v>Chris Godwin (TB) </v>
          </cell>
          <cell r="D43" t="str">
            <v>WR14</v>
          </cell>
          <cell r="E43" t="str">
            <v>-</v>
          </cell>
          <cell r="F43">
            <v>25</v>
          </cell>
          <cell r="G43" t="str">
            <v>-</v>
          </cell>
          <cell r="H43">
            <v>5</v>
          </cell>
          <cell r="I43">
            <v>41</v>
          </cell>
        </row>
        <row r="44">
          <cell r="B44" t="str">
            <v>Diontae Johnson</v>
          </cell>
          <cell r="C44" t="str">
            <v>Diontae Johnson (PIT) </v>
          </cell>
          <cell r="D44" t="str">
            <v>WR15</v>
          </cell>
          <cell r="E44" t="str">
            <v>-</v>
          </cell>
          <cell r="F44">
            <v>25</v>
          </cell>
          <cell r="G44" t="str">
            <v>-</v>
          </cell>
          <cell r="H44">
            <v>5</v>
          </cell>
          <cell r="I44">
            <v>42</v>
          </cell>
        </row>
        <row r="45">
          <cell r="B45" t="str">
            <v>Terry McLaurin</v>
          </cell>
          <cell r="C45" t="str">
            <v>Terry McLaurin (WAS) </v>
          </cell>
          <cell r="D45" t="str">
            <v>WR16</v>
          </cell>
          <cell r="E45" t="str">
            <v>-</v>
          </cell>
          <cell r="F45">
            <v>26</v>
          </cell>
          <cell r="G45" t="str">
            <v>-</v>
          </cell>
          <cell r="H45">
            <v>5</v>
          </cell>
          <cell r="I45">
            <v>43</v>
          </cell>
        </row>
        <row r="46">
          <cell r="B46" t="str">
            <v>Patrick Mahomes II</v>
          </cell>
          <cell r="C46" t="str">
            <v>Patrick Mahomes II (KC) </v>
          </cell>
          <cell r="D46" t="str">
            <v>QB1</v>
          </cell>
          <cell r="E46" t="str">
            <v>-</v>
          </cell>
          <cell r="F46">
            <v>26</v>
          </cell>
          <cell r="G46" t="str">
            <v>-</v>
          </cell>
          <cell r="H46">
            <v>5</v>
          </cell>
          <cell r="I46">
            <v>44</v>
          </cell>
        </row>
        <row r="47">
          <cell r="B47" t="str">
            <v>George Kittle</v>
          </cell>
          <cell r="C47" t="str">
            <v>George Kittle (SF) </v>
          </cell>
          <cell r="D47" t="str">
            <v>TE3</v>
          </cell>
          <cell r="E47" t="str">
            <v>-</v>
          </cell>
          <cell r="F47">
            <v>28</v>
          </cell>
          <cell r="G47" t="str">
            <v>-</v>
          </cell>
          <cell r="H47">
            <v>5</v>
          </cell>
          <cell r="I47">
            <v>45</v>
          </cell>
        </row>
        <row r="48">
          <cell r="B48" t="str">
            <v>J.K. Dobbins</v>
          </cell>
          <cell r="C48" t="str">
            <v>J.K. Dobbins (BAL) </v>
          </cell>
          <cell r="D48" t="str">
            <v>RB15</v>
          </cell>
          <cell r="E48" t="str">
            <v>-</v>
          </cell>
          <cell r="F48">
            <v>23</v>
          </cell>
          <cell r="G48" t="str">
            <v>-</v>
          </cell>
          <cell r="H48">
            <v>5</v>
          </cell>
          <cell r="I48">
            <v>46</v>
          </cell>
        </row>
        <row r="49">
          <cell r="B49" t="str">
            <v>Josh Allen</v>
          </cell>
          <cell r="C49" t="str">
            <v>Josh Allen (BUF) </v>
          </cell>
          <cell r="D49" t="str">
            <v>QB2</v>
          </cell>
          <cell r="E49" t="str">
            <v>-</v>
          </cell>
          <cell r="F49">
            <v>25</v>
          </cell>
          <cell r="G49" t="str">
            <v>-</v>
          </cell>
          <cell r="H49">
            <v>5</v>
          </cell>
          <cell r="I49">
            <v>47</v>
          </cell>
        </row>
        <row r="50">
          <cell r="B50" t="str">
            <v>David Montgomery</v>
          </cell>
          <cell r="C50" t="str">
            <v>David Montgomery (CHI) </v>
          </cell>
          <cell r="D50" t="str">
            <v>RB16</v>
          </cell>
          <cell r="E50" t="str">
            <v>-</v>
          </cell>
          <cell r="F50">
            <v>24</v>
          </cell>
          <cell r="G50" t="str">
            <v>-</v>
          </cell>
          <cell r="H50">
            <v>5</v>
          </cell>
          <cell r="I50">
            <v>48</v>
          </cell>
        </row>
        <row r="51">
          <cell r="H51">
            <v>5</v>
          </cell>
          <cell r="I51">
            <v>49</v>
          </cell>
        </row>
        <row r="52">
          <cell r="B52" t="str">
            <v>Aaron Jones</v>
          </cell>
          <cell r="C52" t="str">
            <v>Aaron Jones (GB) </v>
          </cell>
          <cell r="D52" t="str">
            <v>RB17</v>
          </cell>
          <cell r="E52" t="str">
            <v>-</v>
          </cell>
          <cell r="F52">
            <v>27</v>
          </cell>
          <cell r="G52" t="str">
            <v>-</v>
          </cell>
          <cell r="H52">
            <v>5</v>
          </cell>
          <cell r="I52">
            <v>50</v>
          </cell>
        </row>
        <row r="53">
          <cell r="B53" t="str">
            <v>Travis Kelce</v>
          </cell>
          <cell r="C53" t="str">
            <v>Travis Kelce (KC) </v>
          </cell>
          <cell r="D53" t="str">
            <v>TE4</v>
          </cell>
          <cell r="E53" t="str">
            <v>-</v>
          </cell>
          <cell r="F53">
            <v>32</v>
          </cell>
          <cell r="G53" t="str">
            <v>-</v>
          </cell>
          <cell r="H53">
            <v>5</v>
          </cell>
          <cell r="I53">
            <v>51</v>
          </cell>
        </row>
        <row r="54">
          <cell r="B54" t="str">
            <v>Keenan Allen</v>
          </cell>
          <cell r="C54" t="str">
            <v>Keenan Allen (LAC) </v>
          </cell>
          <cell r="D54" t="str">
            <v>WR17</v>
          </cell>
          <cell r="E54" t="str">
            <v>-</v>
          </cell>
          <cell r="F54">
            <v>29</v>
          </cell>
          <cell r="G54" t="str">
            <v>-</v>
          </cell>
          <cell r="H54">
            <v>5</v>
          </cell>
          <cell r="I54">
            <v>52</v>
          </cell>
        </row>
        <row r="55">
          <cell r="B55" t="str">
            <v>Mike Evans</v>
          </cell>
          <cell r="C55" t="str">
            <v>Mike Evans (TB) </v>
          </cell>
          <cell r="D55" t="str">
            <v>WR18</v>
          </cell>
          <cell r="E55" t="str">
            <v>-</v>
          </cell>
          <cell r="F55">
            <v>28</v>
          </cell>
          <cell r="G55" t="str">
            <v>-</v>
          </cell>
          <cell r="H55">
            <v>5</v>
          </cell>
          <cell r="I55">
            <v>53</v>
          </cell>
        </row>
        <row r="56">
          <cell r="B56" t="str">
            <v>Calvin Ridley</v>
          </cell>
          <cell r="C56" t="str">
            <v>Calvin Ridley (ATL) </v>
          </cell>
          <cell r="D56" t="str">
            <v>WR19</v>
          </cell>
          <cell r="E56" t="str">
            <v>-</v>
          </cell>
          <cell r="F56">
            <v>27</v>
          </cell>
          <cell r="G56" t="str">
            <v>-</v>
          </cell>
          <cell r="H56">
            <v>5</v>
          </cell>
          <cell r="I56">
            <v>54</v>
          </cell>
        </row>
        <row r="57">
          <cell r="B57" t="str">
            <v>Amari Cooper</v>
          </cell>
          <cell r="C57" t="str">
            <v>Amari Cooper (DAL) </v>
          </cell>
          <cell r="D57" t="str">
            <v>WR20</v>
          </cell>
          <cell r="E57" t="str">
            <v>-</v>
          </cell>
          <cell r="F57">
            <v>27</v>
          </cell>
          <cell r="G57" t="str">
            <v>-</v>
          </cell>
          <cell r="H57">
            <v>5</v>
          </cell>
          <cell r="I57">
            <v>55</v>
          </cell>
        </row>
        <row r="58">
          <cell r="H58">
            <v>5</v>
          </cell>
          <cell r="I58">
            <v>56</v>
          </cell>
        </row>
        <row r="59">
          <cell r="B59" t="str">
            <v>Elijah Moore</v>
          </cell>
          <cell r="C59" t="str">
            <v>Elijah Moore (NYJ) </v>
          </cell>
          <cell r="D59" t="str">
            <v>WR21</v>
          </cell>
          <cell r="E59" t="str">
            <v>-</v>
          </cell>
          <cell r="F59">
            <v>21</v>
          </cell>
          <cell r="G59" t="str">
            <v>-</v>
          </cell>
          <cell r="H59">
            <v>5</v>
          </cell>
          <cell r="I59">
            <v>57</v>
          </cell>
        </row>
        <row r="60">
          <cell r="H60">
            <v>5</v>
          </cell>
          <cell r="I60">
            <v>58</v>
          </cell>
        </row>
        <row r="61">
          <cell r="B61" t="str">
            <v>Michael Pittman Jr.</v>
          </cell>
          <cell r="C61" t="str">
            <v>Michael Pittman Jr. (IND) </v>
          </cell>
          <cell r="D61" t="str">
            <v>WR22</v>
          </cell>
          <cell r="E61" t="str">
            <v>-</v>
          </cell>
          <cell r="F61">
            <v>24</v>
          </cell>
          <cell r="G61" t="str">
            <v>-</v>
          </cell>
          <cell r="H61">
            <v>5</v>
          </cell>
          <cell r="I61">
            <v>59</v>
          </cell>
        </row>
        <row r="62">
          <cell r="H62">
            <v>6</v>
          </cell>
          <cell r="I62">
            <v>60</v>
          </cell>
        </row>
        <row r="63">
          <cell r="B63" t="str">
            <v>Elijah Mitchell</v>
          </cell>
          <cell r="C63" t="str">
            <v>Elijah Mitchell (SF) </v>
          </cell>
          <cell r="D63" t="str">
            <v>RB18</v>
          </cell>
          <cell r="E63" t="str">
            <v>-</v>
          </cell>
          <cell r="F63">
            <v>23</v>
          </cell>
          <cell r="G63" t="str">
            <v>-</v>
          </cell>
          <cell r="H63">
            <v>6</v>
          </cell>
          <cell r="I63">
            <v>61</v>
          </cell>
        </row>
        <row r="64">
          <cell r="H64">
            <v>6</v>
          </cell>
          <cell r="I64">
            <v>62</v>
          </cell>
        </row>
        <row r="65">
          <cell r="B65" t="str">
            <v>DeAndre Hopkins</v>
          </cell>
          <cell r="C65" t="str">
            <v>DeAndre Hopkins (ARI) </v>
          </cell>
          <cell r="D65" t="str">
            <v>WR23</v>
          </cell>
          <cell r="E65" t="str">
            <v>-</v>
          </cell>
          <cell r="F65">
            <v>29</v>
          </cell>
          <cell r="G65" t="str">
            <v>-</v>
          </cell>
          <cell r="H65">
            <v>6</v>
          </cell>
          <cell r="I65">
            <v>63</v>
          </cell>
        </row>
        <row r="66">
          <cell r="B66" t="str">
            <v>DeVonta Smith</v>
          </cell>
          <cell r="C66" t="str">
            <v>DeVonta Smith (PHI) </v>
          </cell>
          <cell r="D66" t="str">
            <v>WR24</v>
          </cell>
          <cell r="E66" t="str">
            <v>-</v>
          </cell>
          <cell r="F66">
            <v>23</v>
          </cell>
          <cell r="G66" t="str">
            <v>-</v>
          </cell>
          <cell r="H66">
            <v>6</v>
          </cell>
          <cell r="I66">
            <v>64</v>
          </cell>
        </row>
        <row r="67">
          <cell r="B67" t="str">
            <v>Ezekiel Elliott</v>
          </cell>
          <cell r="C67" t="str">
            <v>Ezekiel Elliott (DAL) </v>
          </cell>
          <cell r="D67" t="str">
            <v>RB19</v>
          </cell>
          <cell r="E67" t="str">
            <v>-</v>
          </cell>
          <cell r="F67">
            <v>26</v>
          </cell>
          <cell r="G67" t="str">
            <v>-</v>
          </cell>
          <cell r="H67">
            <v>6</v>
          </cell>
          <cell r="I67">
            <v>65</v>
          </cell>
        </row>
        <row r="68">
          <cell r="B68" t="str">
            <v>Josh Jacobs</v>
          </cell>
          <cell r="C68" t="str">
            <v>Josh Jacobs (LV) </v>
          </cell>
          <cell r="D68" t="str">
            <v>RB20</v>
          </cell>
          <cell r="E68" t="str">
            <v>-</v>
          </cell>
          <cell r="F68">
            <v>24</v>
          </cell>
          <cell r="G68" t="str">
            <v>-</v>
          </cell>
          <cell r="H68">
            <v>6</v>
          </cell>
          <cell r="I68">
            <v>66</v>
          </cell>
        </row>
        <row r="69">
          <cell r="B69" t="str">
            <v>Travis Etienne Jr.</v>
          </cell>
          <cell r="C69" t="str">
            <v>Travis Etienne Jr. (JAC) </v>
          </cell>
          <cell r="D69" t="str">
            <v>RB21</v>
          </cell>
          <cell r="E69" t="str">
            <v>-</v>
          </cell>
          <cell r="F69">
            <v>23</v>
          </cell>
          <cell r="G69" t="str">
            <v>-</v>
          </cell>
          <cell r="H69">
            <v>6</v>
          </cell>
          <cell r="I69">
            <v>67</v>
          </cell>
        </row>
        <row r="70">
          <cell r="B70" t="str">
            <v>Jerry Jeudy</v>
          </cell>
          <cell r="C70" t="str">
            <v>Jerry Jeudy (DEN) </v>
          </cell>
          <cell r="D70" t="str">
            <v>WR25</v>
          </cell>
          <cell r="E70" t="str">
            <v>-</v>
          </cell>
          <cell r="F70">
            <v>22</v>
          </cell>
          <cell r="G70" t="str">
            <v>-</v>
          </cell>
          <cell r="H70">
            <v>6</v>
          </cell>
          <cell r="I70">
            <v>68</v>
          </cell>
        </row>
        <row r="71">
          <cell r="B71" t="str">
            <v>Kyler Murray</v>
          </cell>
          <cell r="C71" t="str">
            <v>Kyler Murray (ARI) </v>
          </cell>
          <cell r="D71" t="str">
            <v>QB3</v>
          </cell>
          <cell r="E71" t="str">
            <v>-</v>
          </cell>
          <cell r="F71">
            <v>24</v>
          </cell>
          <cell r="G71" t="str">
            <v>-</v>
          </cell>
          <cell r="H71">
            <v>6</v>
          </cell>
          <cell r="I71">
            <v>69</v>
          </cell>
        </row>
        <row r="72">
          <cell r="B72" t="str">
            <v>Justin Herbert</v>
          </cell>
          <cell r="C72" t="str">
            <v>Justin Herbert (LAC) </v>
          </cell>
          <cell r="D72" t="str">
            <v>QB4</v>
          </cell>
          <cell r="E72" t="str">
            <v>-</v>
          </cell>
          <cell r="F72">
            <v>23</v>
          </cell>
          <cell r="G72" t="str">
            <v>-</v>
          </cell>
          <cell r="H72">
            <v>6</v>
          </cell>
          <cell r="I72">
            <v>70</v>
          </cell>
        </row>
        <row r="73">
          <cell r="B73" t="str">
            <v>Michael Carter</v>
          </cell>
          <cell r="C73" t="str">
            <v>Michael Carter (NYJ) </v>
          </cell>
          <cell r="D73" t="str">
            <v>RB22</v>
          </cell>
          <cell r="E73" t="str">
            <v>-</v>
          </cell>
          <cell r="F73">
            <v>22</v>
          </cell>
          <cell r="G73" t="str">
            <v>-</v>
          </cell>
          <cell r="H73">
            <v>6</v>
          </cell>
          <cell r="I73">
            <v>71</v>
          </cell>
        </row>
        <row r="74">
          <cell r="B74" t="str">
            <v>Lamar Jackson</v>
          </cell>
          <cell r="C74" t="str">
            <v>Lamar Jackson (BAL) </v>
          </cell>
          <cell r="D74" t="str">
            <v>QB5</v>
          </cell>
          <cell r="E74" t="str">
            <v>-</v>
          </cell>
          <cell r="F74">
            <v>25</v>
          </cell>
          <cell r="G74" t="str">
            <v>-</v>
          </cell>
          <cell r="H74">
            <v>6</v>
          </cell>
          <cell r="I74">
            <v>72</v>
          </cell>
        </row>
        <row r="75">
          <cell r="B75" t="str">
            <v>Chase Claypool</v>
          </cell>
          <cell r="C75" t="str">
            <v>Chase Claypool (PIT) </v>
          </cell>
          <cell r="D75" t="str">
            <v>WR26</v>
          </cell>
          <cell r="E75" t="str">
            <v>-</v>
          </cell>
          <cell r="F75">
            <v>23</v>
          </cell>
          <cell r="G75" t="str">
            <v>-</v>
          </cell>
          <cell r="H75">
            <v>6</v>
          </cell>
          <cell r="I75">
            <v>73</v>
          </cell>
        </row>
        <row r="76">
          <cell r="B76" t="str">
            <v>Clyde Edwards-Helaire</v>
          </cell>
          <cell r="C76" t="str">
            <v>Clyde Edwards-Helaire (KC) </v>
          </cell>
          <cell r="D76" t="str">
            <v>RB23</v>
          </cell>
          <cell r="E76" t="str">
            <v>-</v>
          </cell>
          <cell r="F76">
            <v>22</v>
          </cell>
          <cell r="G76" t="str">
            <v>-</v>
          </cell>
          <cell r="H76">
            <v>6</v>
          </cell>
          <cell r="I76">
            <v>74</v>
          </cell>
        </row>
        <row r="77">
          <cell r="B77" t="str">
            <v>Joe Burrow</v>
          </cell>
          <cell r="C77" t="str">
            <v>Joe Burrow (CIN) </v>
          </cell>
          <cell r="D77" t="str">
            <v>QB6</v>
          </cell>
          <cell r="E77" t="str">
            <v>-</v>
          </cell>
          <cell r="F77">
            <v>25</v>
          </cell>
          <cell r="G77" t="str">
            <v>-</v>
          </cell>
          <cell r="H77">
            <v>6</v>
          </cell>
          <cell r="I77">
            <v>75</v>
          </cell>
        </row>
        <row r="78">
          <cell r="B78" t="str">
            <v>AJ Dillon</v>
          </cell>
          <cell r="C78" t="str">
            <v>AJ Dillon (GB) </v>
          </cell>
          <cell r="D78" t="str">
            <v>RB24</v>
          </cell>
          <cell r="E78" t="str">
            <v>-</v>
          </cell>
          <cell r="F78">
            <v>23</v>
          </cell>
          <cell r="G78" t="str">
            <v>-</v>
          </cell>
          <cell r="H78">
            <v>6</v>
          </cell>
          <cell r="I78">
            <v>76</v>
          </cell>
        </row>
        <row r="79">
          <cell r="B79" t="str">
            <v>Rashod Bateman</v>
          </cell>
          <cell r="C79" t="str">
            <v>Rashod Bateman (BAL) </v>
          </cell>
          <cell r="D79" t="str">
            <v>WR27</v>
          </cell>
          <cell r="E79" t="str">
            <v>-</v>
          </cell>
          <cell r="F79">
            <v>22</v>
          </cell>
          <cell r="G79" t="str">
            <v>-</v>
          </cell>
          <cell r="H79">
            <v>6</v>
          </cell>
          <cell r="I79">
            <v>77</v>
          </cell>
        </row>
        <row r="80">
          <cell r="B80" t="str">
            <v>T.J. Hockenson</v>
          </cell>
          <cell r="C80" t="str">
            <v>T.J. Hockenson (DET) </v>
          </cell>
          <cell r="D80" t="str">
            <v>TE5</v>
          </cell>
          <cell r="E80" t="str">
            <v>-</v>
          </cell>
          <cell r="F80">
            <v>24</v>
          </cell>
          <cell r="G80" t="str">
            <v>-</v>
          </cell>
          <cell r="H80">
            <v>6</v>
          </cell>
          <cell r="I80">
            <v>78</v>
          </cell>
        </row>
        <row r="81">
          <cell r="H81">
            <v>7</v>
          </cell>
          <cell r="I81">
            <v>79</v>
          </cell>
        </row>
        <row r="82">
          <cell r="B82" t="str">
            <v>Darren Waller</v>
          </cell>
          <cell r="C82" t="str">
            <v>Darren Waller (LV) </v>
          </cell>
          <cell r="D82" t="str">
            <v>TE6</v>
          </cell>
          <cell r="E82" t="str">
            <v>-</v>
          </cell>
          <cell r="F82">
            <v>29</v>
          </cell>
          <cell r="G82" t="str">
            <v>-</v>
          </cell>
          <cell r="H82">
            <v>7</v>
          </cell>
          <cell r="I82">
            <v>80</v>
          </cell>
        </row>
        <row r="83">
          <cell r="B83" t="str">
            <v>Tyler Lockett</v>
          </cell>
          <cell r="C83" t="str">
            <v>Tyler Lockett (SEA) </v>
          </cell>
          <cell r="D83" t="str">
            <v>WR28</v>
          </cell>
          <cell r="E83" t="str">
            <v>-</v>
          </cell>
          <cell r="F83">
            <v>29</v>
          </cell>
          <cell r="G83" t="str">
            <v>-</v>
          </cell>
          <cell r="H83">
            <v>7</v>
          </cell>
          <cell r="I83">
            <v>81</v>
          </cell>
        </row>
        <row r="84">
          <cell r="B84" t="str">
            <v>Brandon Aiyuk</v>
          </cell>
          <cell r="C84" t="str">
            <v>Brandon Aiyuk (SF) </v>
          </cell>
          <cell r="D84" t="str">
            <v>WR29</v>
          </cell>
          <cell r="E84" t="str">
            <v>-</v>
          </cell>
          <cell r="F84">
            <v>23</v>
          </cell>
          <cell r="G84" t="str">
            <v>-</v>
          </cell>
          <cell r="H84">
            <v>7</v>
          </cell>
          <cell r="I84">
            <v>82</v>
          </cell>
        </row>
        <row r="85">
          <cell r="B85" t="str">
            <v>Kareem Hunt</v>
          </cell>
          <cell r="C85" t="str">
            <v>Kareem Hunt (CLE) </v>
          </cell>
          <cell r="D85" t="str">
            <v>RB25</v>
          </cell>
          <cell r="E85" t="str">
            <v>-</v>
          </cell>
          <cell r="F85">
            <v>26</v>
          </cell>
          <cell r="G85" t="str">
            <v>-</v>
          </cell>
          <cell r="H85">
            <v>7</v>
          </cell>
          <cell r="I85">
            <v>83</v>
          </cell>
        </row>
        <row r="86">
          <cell r="B86" t="str">
            <v>Miles Sanders</v>
          </cell>
          <cell r="C86" t="str">
            <v>Miles Sanders (PHI) </v>
          </cell>
          <cell r="D86" t="str">
            <v>RB26</v>
          </cell>
          <cell r="E86" t="str">
            <v>-</v>
          </cell>
          <cell r="F86">
            <v>24</v>
          </cell>
          <cell r="G86" t="str">
            <v>-</v>
          </cell>
          <cell r="H86">
            <v>7</v>
          </cell>
          <cell r="I86">
            <v>84</v>
          </cell>
        </row>
        <row r="87">
          <cell r="B87" t="str">
            <v>Dak Prescott</v>
          </cell>
          <cell r="C87" t="str">
            <v>Dak Prescott (DAL) </v>
          </cell>
          <cell r="D87" t="str">
            <v>QB7</v>
          </cell>
          <cell r="E87" t="str">
            <v>-</v>
          </cell>
          <cell r="F87">
            <v>28</v>
          </cell>
          <cell r="G87" t="str">
            <v>-</v>
          </cell>
          <cell r="H87">
            <v>7</v>
          </cell>
          <cell r="I87">
            <v>85</v>
          </cell>
        </row>
        <row r="88">
          <cell r="B88" t="str">
            <v>Amon-Ra St. Brown</v>
          </cell>
          <cell r="C88" t="str">
            <v>Amon-Ra St. Brown (DET) </v>
          </cell>
          <cell r="D88" t="str">
            <v>WR30</v>
          </cell>
          <cell r="E88" t="str">
            <v>-</v>
          </cell>
          <cell r="F88">
            <v>22</v>
          </cell>
          <cell r="G88" t="str">
            <v>-</v>
          </cell>
          <cell r="H88">
            <v>7</v>
          </cell>
          <cell r="I88">
            <v>86</v>
          </cell>
        </row>
        <row r="89">
          <cell r="B89" t="str">
            <v>Leonard Fournette</v>
          </cell>
          <cell r="C89" t="str">
            <v>Leonard Fournette (TB) </v>
          </cell>
          <cell r="D89" t="str">
            <v>RB27</v>
          </cell>
          <cell r="E89" t="str">
            <v>-</v>
          </cell>
          <cell r="F89">
            <v>27</v>
          </cell>
          <cell r="G89" t="str">
            <v>-</v>
          </cell>
          <cell r="H89">
            <v>7</v>
          </cell>
          <cell r="I89">
            <v>87</v>
          </cell>
        </row>
        <row r="90">
          <cell r="B90" t="str">
            <v>Damien Harris</v>
          </cell>
          <cell r="C90" t="str">
            <v>Damien Harris (NE) </v>
          </cell>
          <cell r="D90" t="str">
            <v>RB28</v>
          </cell>
          <cell r="E90" t="str">
            <v>-</v>
          </cell>
          <cell r="F90">
            <v>25</v>
          </cell>
          <cell r="G90" t="str">
            <v>-</v>
          </cell>
          <cell r="H90">
            <v>7</v>
          </cell>
          <cell r="I90">
            <v>88</v>
          </cell>
        </row>
        <row r="91">
          <cell r="B91" t="str">
            <v>Marquise Brown</v>
          </cell>
          <cell r="C91" t="str">
            <v>Marquise Brown (BAL) </v>
          </cell>
          <cell r="D91" t="str">
            <v>WR31</v>
          </cell>
          <cell r="E91" t="str">
            <v>-</v>
          </cell>
          <cell r="F91">
            <v>24</v>
          </cell>
          <cell r="G91" t="str">
            <v>-</v>
          </cell>
          <cell r="H91">
            <v>7</v>
          </cell>
          <cell r="I91">
            <v>89</v>
          </cell>
        </row>
        <row r="92">
          <cell r="B92" t="str">
            <v>Mike Williams</v>
          </cell>
          <cell r="C92" t="str">
            <v>Mike Williams (LAC) </v>
          </cell>
          <cell r="D92" t="str">
            <v>WR32</v>
          </cell>
          <cell r="E92" t="str">
            <v>-</v>
          </cell>
          <cell r="F92">
            <v>27</v>
          </cell>
          <cell r="G92" t="str">
            <v>-</v>
          </cell>
          <cell r="H92">
            <v>7</v>
          </cell>
          <cell r="I92">
            <v>90</v>
          </cell>
        </row>
        <row r="93">
          <cell r="B93" t="str">
            <v>Michael Thomas</v>
          </cell>
          <cell r="C93" t="str">
            <v>Michael Thomas (NO) </v>
          </cell>
          <cell r="D93" t="str">
            <v>WR33</v>
          </cell>
          <cell r="E93" t="str">
            <v>-</v>
          </cell>
          <cell r="F93">
            <v>28</v>
          </cell>
          <cell r="G93" t="str">
            <v>-</v>
          </cell>
          <cell r="H93">
            <v>7</v>
          </cell>
          <cell r="I93">
            <v>91</v>
          </cell>
        </row>
        <row r="94">
          <cell r="B94" t="str">
            <v>Courtland Sutton</v>
          </cell>
          <cell r="C94" t="str">
            <v>Courtland Sutton (DEN) </v>
          </cell>
          <cell r="D94" t="str">
            <v>WR34</v>
          </cell>
          <cell r="E94" t="str">
            <v>-</v>
          </cell>
          <cell r="F94">
            <v>26</v>
          </cell>
          <cell r="G94" t="str">
            <v>-</v>
          </cell>
          <cell r="H94">
            <v>7</v>
          </cell>
          <cell r="I94">
            <v>92</v>
          </cell>
        </row>
        <row r="95">
          <cell r="B95" t="str">
            <v>Darnell Mooney</v>
          </cell>
          <cell r="C95" t="str">
            <v>Darnell Mooney (CHI) </v>
          </cell>
          <cell r="D95" t="str">
            <v>WR35</v>
          </cell>
          <cell r="E95" t="str">
            <v>-</v>
          </cell>
          <cell r="F95">
            <v>24</v>
          </cell>
          <cell r="G95" t="str">
            <v>-</v>
          </cell>
          <cell r="H95">
            <v>7</v>
          </cell>
          <cell r="I95">
            <v>93</v>
          </cell>
        </row>
        <row r="96">
          <cell r="B96" t="str">
            <v>Dallas Goedert</v>
          </cell>
          <cell r="C96" t="str">
            <v>Dallas Goedert (PHI) </v>
          </cell>
          <cell r="D96" t="str">
            <v>TE7</v>
          </cell>
          <cell r="E96" t="str">
            <v>-</v>
          </cell>
          <cell r="F96">
            <v>26</v>
          </cell>
          <cell r="G96" t="str">
            <v>-</v>
          </cell>
          <cell r="H96">
            <v>7</v>
          </cell>
          <cell r="I96">
            <v>94</v>
          </cell>
        </row>
        <row r="97">
          <cell r="B97" t="str">
            <v>Odell Beckham Jr.</v>
          </cell>
          <cell r="C97" t="str">
            <v>Odell Beckham Jr. (LAR) </v>
          </cell>
          <cell r="D97" t="str">
            <v>WR36</v>
          </cell>
          <cell r="E97" t="str">
            <v>-</v>
          </cell>
          <cell r="F97">
            <v>29</v>
          </cell>
          <cell r="G97" t="str">
            <v>-</v>
          </cell>
          <cell r="H97">
            <v>7</v>
          </cell>
          <cell r="I97">
            <v>95</v>
          </cell>
        </row>
        <row r="98">
          <cell r="B98" t="str">
            <v>Brandin Cooks</v>
          </cell>
          <cell r="C98" t="str">
            <v>Brandin Cooks (HOU) </v>
          </cell>
          <cell r="D98" t="str">
            <v>WR37</v>
          </cell>
          <cell r="E98" t="str">
            <v>-</v>
          </cell>
          <cell r="F98">
            <v>28</v>
          </cell>
          <cell r="G98" t="str">
            <v>-</v>
          </cell>
          <cell r="H98">
            <v>7</v>
          </cell>
          <cell r="I98">
            <v>96</v>
          </cell>
        </row>
        <row r="99">
          <cell r="H99">
            <v>8</v>
          </cell>
          <cell r="I99">
            <v>97</v>
          </cell>
        </row>
        <row r="100">
          <cell r="B100" t="str">
            <v>Pat Freiermuth</v>
          </cell>
          <cell r="C100" t="str">
            <v>Pat Freiermuth (PIT) </v>
          </cell>
          <cell r="D100" t="str">
            <v>TE8</v>
          </cell>
          <cell r="E100" t="str">
            <v>-</v>
          </cell>
          <cell r="F100">
            <v>23</v>
          </cell>
          <cell r="G100" t="str">
            <v>-</v>
          </cell>
          <cell r="H100">
            <v>8</v>
          </cell>
          <cell r="I100">
            <v>98</v>
          </cell>
        </row>
        <row r="101">
          <cell r="B101" t="str">
            <v>Tony Pollard</v>
          </cell>
          <cell r="C101" t="str">
            <v>Tony Pollard (DAL) </v>
          </cell>
          <cell r="D101" t="str">
            <v>RB29</v>
          </cell>
          <cell r="E101" t="str">
            <v>-</v>
          </cell>
          <cell r="F101">
            <v>24</v>
          </cell>
          <cell r="G101" t="str">
            <v>-</v>
          </cell>
          <cell r="H101">
            <v>8</v>
          </cell>
          <cell r="I101">
            <v>99</v>
          </cell>
        </row>
        <row r="102">
          <cell r="B102" t="str">
            <v>Dawson Knox</v>
          </cell>
          <cell r="C102" t="str">
            <v>Dawson Knox (BUF) </v>
          </cell>
          <cell r="D102" t="str">
            <v>TE9</v>
          </cell>
          <cell r="E102" t="str">
            <v>-</v>
          </cell>
          <cell r="F102">
            <v>25</v>
          </cell>
          <cell r="G102" t="str">
            <v>-</v>
          </cell>
          <cell r="H102">
            <v>8</v>
          </cell>
          <cell r="I102">
            <v>100</v>
          </cell>
        </row>
        <row r="103">
          <cell r="B103" t="str">
            <v>Chase Edmonds</v>
          </cell>
          <cell r="C103" t="str">
            <v>Chase Edmonds (ARI) </v>
          </cell>
          <cell r="D103" t="str">
            <v>RB30</v>
          </cell>
          <cell r="E103" t="str">
            <v>-</v>
          </cell>
          <cell r="F103">
            <v>25</v>
          </cell>
          <cell r="G103" t="str">
            <v>-</v>
          </cell>
          <cell r="H103">
            <v>8</v>
          </cell>
          <cell r="I103">
            <v>101</v>
          </cell>
        </row>
        <row r="104">
          <cell r="B104" t="str">
            <v>JuJu Smith-Schuster</v>
          </cell>
          <cell r="C104" t="str">
            <v>JuJu Smith-Schuster (PIT) </v>
          </cell>
          <cell r="D104" t="str">
            <v>WR38</v>
          </cell>
          <cell r="E104" t="str">
            <v>-</v>
          </cell>
          <cell r="F104">
            <v>25</v>
          </cell>
          <cell r="G104" t="str">
            <v>-</v>
          </cell>
          <cell r="H104">
            <v>8</v>
          </cell>
          <cell r="I104">
            <v>102</v>
          </cell>
        </row>
        <row r="105">
          <cell r="B105" t="str">
            <v>James Conner</v>
          </cell>
          <cell r="C105" t="str">
            <v>James Conner (ARI) </v>
          </cell>
          <cell r="D105" t="str">
            <v>RB31</v>
          </cell>
          <cell r="E105" t="str">
            <v>-</v>
          </cell>
          <cell r="F105">
            <v>26</v>
          </cell>
          <cell r="G105" t="str">
            <v>-</v>
          </cell>
          <cell r="H105">
            <v>8</v>
          </cell>
          <cell r="I105">
            <v>103</v>
          </cell>
        </row>
        <row r="106">
          <cell r="B106" t="str">
            <v>Gabriel Davis</v>
          </cell>
          <cell r="C106" t="str">
            <v>Gabriel Davis (BUF) </v>
          </cell>
          <cell r="D106" t="str">
            <v>WR39</v>
          </cell>
          <cell r="E106" t="str">
            <v>-</v>
          </cell>
          <cell r="F106">
            <v>22</v>
          </cell>
          <cell r="G106" t="str">
            <v>-</v>
          </cell>
          <cell r="H106">
            <v>8</v>
          </cell>
          <cell r="I106">
            <v>104</v>
          </cell>
        </row>
        <row r="107">
          <cell r="H107">
            <v>8</v>
          </cell>
          <cell r="I107">
            <v>105</v>
          </cell>
        </row>
        <row r="108">
          <cell r="B108" t="str">
            <v>Devin Singletary</v>
          </cell>
          <cell r="C108" t="str">
            <v>Devin Singletary (BUF) </v>
          </cell>
          <cell r="D108" t="str">
            <v>RB32</v>
          </cell>
          <cell r="E108" t="str">
            <v>-</v>
          </cell>
          <cell r="F108">
            <v>24</v>
          </cell>
          <cell r="G108" t="str">
            <v>-</v>
          </cell>
          <cell r="H108">
            <v>8</v>
          </cell>
          <cell r="I108">
            <v>106</v>
          </cell>
        </row>
        <row r="109">
          <cell r="B109" t="str">
            <v>James Robinson</v>
          </cell>
          <cell r="C109" t="str">
            <v>James Robinson (JAC) </v>
          </cell>
          <cell r="D109" t="str">
            <v>RB33</v>
          </cell>
          <cell r="E109" t="str">
            <v>-</v>
          </cell>
          <cell r="F109">
            <v>23</v>
          </cell>
          <cell r="G109" t="str">
            <v>-</v>
          </cell>
          <cell r="H109">
            <v>8</v>
          </cell>
          <cell r="I109">
            <v>107</v>
          </cell>
        </row>
        <row r="110">
          <cell r="B110" t="str">
            <v>Trey Lance</v>
          </cell>
          <cell r="C110" t="str">
            <v>Trey Lance (SF) </v>
          </cell>
          <cell r="D110" t="str">
            <v>QB8</v>
          </cell>
          <cell r="E110" t="str">
            <v>-</v>
          </cell>
          <cell r="F110">
            <v>21</v>
          </cell>
          <cell r="G110" t="str">
            <v>-</v>
          </cell>
          <cell r="H110">
            <v>8</v>
          </cell>
          <cell r="I110">
            <v>108</v>
          </cell>
        </row>
        <row r="111">
          <cell r="B111" t="str">
            <v>Allen Robinson II</v>
          </cell>
          <cell r="C111" t="str">
            <v>Allen Robinson II (CHI) </v>
          </cell>
          <cell r="D111" t="str">
            <v>WR40</v>
          </cell>
          <cell r="E111" t="str">
            <v>-</v>
          </cell>
          <cell r="F111">
            <v>28</v>
          </cell>
          <cell r="G111" t="str">
            <v>-</v>
          </cell>
          <cell r="H111">
            <v>8</v>
          </cell>
          <cell r="I111">
            <v>109</v>
          </cell>
        </row>
        <row r="112">
          <cell r="H112">
            <v>8</v>
          </cell>
          <cell r="I112">
            <v>110</v>
          </cell>
        </row>
        <row r="113">
          <cell r="B113" t="str">
            <v>Noah Fant</v>
          </cell>
          <cell r="C113" t="str">
            <v>Noah Fant (DEN) </v>
          </cell>
          <cell r="D113" t="str">
            <v>TE10</v>
          </cell>
          <cell r="E113" t="str">
            <v>-</v>
          </cell>
          <cell r="F113">
            <v>24</v>
          </cell>
          <cell r="G113" t="str">
            <v>-</v>
          </cell>
          <cell r="H113">
            <v>8</v>
          </cell>
          <cell r="I113">
            <v>111</v>
          </cell>
        </row>
        <row r="114">
          <cell r="B114" t="str">
            <v>Russell Wilson</v>
          </cell>
          <cell r="C114" t="str">
            <v>Russell Wilson (SEA) </v>
          </cell>
          <cell r="D114" t="str">
            <v>QB9</v>
          </cell>
          <cell r="E114" t="str">
            <v>-</v>
          </cell>
          <cell r="F114">
            <v>33</v>
          </cell>
          <cell r="G114" t="str">
            <v>-</v>
          </cell>
          <cell r="H114">
            <v>8</v>
          </cell>
          <cell r="I114">
            <v>112</v>
          </cell>
        </row>
        <row r="115">
          <cell r="B115" t="str">
            <v>Hunter Renfrow</v>
          </cell>
          <cell r="C115" t="str">
            <v>Hunter Renfrow (LV) </v>
          </cell>
          <cell r="D115" t="str">
            <v>WR41</v>
          </cell>
          <cell r="E115" t="str">
            <v>-</v>
          </cell>
          <cell r="F115">
            <v>26</v>
          </cell>
          <cell r="G115" t="str">
            <v>-</v>
          </cell>
          <cell r="H115">
            <v>8</v>
          </cell>
          <cell r="I115">
            <v>113</v>
          </cell>
        </row>
        <row r="116">
          <cell r="B116" t="str">
            <v>Robert Woods</v>
          </cell>
          <cell r="C116" t="str">
            <v>Robert Woods (LAR) </v>
          </cell>
          <cell r="D116" t="str">
            <v>WR42</v>
          </cell>
          <cell r="E116" t="str">
            <v>-</v>
          </cell>
          <cell r="F116">
            <v>29</v>
          </cell>
          <cell r="G116" t="str">
            <v>-</v>
          </cell>
          <cell r="H116">
            <v>8</v>
          </cell>
          <cell r="I116">
            <v>114</v>
          </cell>
        </row>
        <row r="117">
          <cell r="B117" t="str">
            <v>Matthew Stafford</v>
          </cell>
          <cell r="C117" t="str">
            <v>Matthew Stafford (LAR) </v>
          </cell>
          <cell r="D117" t="str">
            <v>QB10</v>
          </cell>
          <cell r="E117" t="str">
            <v>-</v>
          </cell>
          <cell r="F117">
            <v>34</v>
          </cell>
          <cell r="G117" t="str">
            <v>-</v>
          </cell>
          <cell r="H117">
            <v>8</v>
          </cell>
          <cell r="I117">
            <v>115</v>
          </cell>
        </row>
        <row r="118">
          <cell r="B118" t="str">
            <v>Kadarius Toney</v>
          </cell>
          <cell r="C118" t="str">
            <v>Kadarius Toney (NYG) </v>
          </cell>
          <cell r="D118" t="str">
            <v>WR43</v>
          </cell>
          <cell r="E118" t="str">
            <v>-</v>
          </cell>
          <cell r="F118">
            <v>23</v>
          </cell>
          <cell r="G118" t="str">
            <v>-</v>
          </cell>
          <cell r="H118">
            <v>8</v>
          </cell>
          <cell r="I118">
            <v>116</v>
          </cell>
        </row>
        <row r="119">
          <cell r="B119" t="str">
            <v>Jalen Hurts</v>
          </cell>
          <cell r="C119" t="str">
            <v>Jalen Hurts (PHI) </v>
          </cell>
          <cell r="D119" t="str">
            <v>QB11</v>
          </cell>
          <cell r="E119" t="str">
            <v>-</v>
          </cell>
          <cell r="F119">
            <v>23</v>
          </cell>
          <cell r="G119" t="str">
            <v>-</v>
          </cell>
          <cell r="H119">
            <v>8</v>
          </cell>
          <cell r="I119">
            <v>117</v>
          </cell>
        </row>
        <row r="120">
          <cell r="B120" t="str">
            <v>Justin Fields</v>
          </cell>
          <cell r="C120" t="str">
            <v>Justin Fields (CHI) </v>
          </cell>
          <cell r="D120" t="str">
            <v>QB12</v>
          </cell>
          <cell r="E120" t="str">
            <v>-</v>
          </cell>
          <cell r="F120">
            <v>22</v>
          </cell>
          <cell r="G120" t="str">
            <v>-</v>
          </cell>
          <cell r="H120">
            <v>8</v>
          </cell>
          <cell r="I120">
            <v>118</v>
          </cell>
        </row>
        <row r="121">
          <cell r="B121" t="str">
            <v>Adam Thielen</v>
          </cell>
          <cell r="C121" t="str">
            <v>Adam Thielen (MIN) </v>
          </cell>
          <cell r="D121" t="str">
            <v>WR44</v>
          </cell>
          <cell r="E121" t="str">
            <v>-</v>
          </cell>
          <cell r="F121">
            <v>31</v>
          </cell>
          <cell r="G121" t="str">
            <v>-</v>
          </cell>
          <cell r="H121">
            <v>8</v>
          </cell>
          <cell r="I121">
            <v>119</v>
          </cell>
        </row>
        <row r="122">
          <cell r="B122" t="str">
            <v>Rhamondre Stevenson</v>
          </cell>
          <cell r="C122" t="str">
            <v>Rhamondre Stevenson (NE) </v>
          </cell>
          <cell r="D122" t="str">
            <v>RB34</v>
          </cell>
          <cell r="E122" t="str">
            <v>-</v>
          </cell>
          <cell r="F122">
            <v>23</v>
          </cell>
          <cell r="G122" t="str">
            <v>-</v>
          </cell>
          <cell r="H122">
            <v>8</v>
          </cell>
          <cell r="I122">
            <v>120</v>
          </cell>
        </row>
        <row r="123">
          <cell r="B123" t="str">
            <v>Darrell Henderson Jr.</v>
          </cell>
          <cell r="C123" t="str">
            <v>Darrell Henderson Jr. (LAR) </v>
          </cell>
          <cell r="D123" t="str">
            <v>RB35</v>
          </cell>
          <cell r="E123" t="str">
            <v>-</v>
          </cell>
          <cell r="F123">
            <v>24</v>
          </cell>
          <cell r="G123" t="str">
            <v>-</v>
          </cell>
          <cell r="H123">
            <v>8</v>
          </cell>
          <cell r="I123">
            <v>121</v>
          </cell>
        </row>
        <row r="124">
          <cell r="B124" t="str">
            <v>Melvin Gordon III</v>
          </cell>
          <cell r="C124" t="str">
            <v>Melvin Gordon III (DEN) </v>
          </cell>
          <cell r="D124" t="str">
            <v>RB36</v>
          </cell>
          <cell r="E124" t="str">
            <v>-</v>
          </cell>
          <cell r="F124">
            <v>28</v>
          </cell>
          <cell r="G124" t="str">
            <v>-</v>
          </cell>
          <cell r="H124">
            <v>8</v>
          </cell>
          <cell r="I124">
            <v>122</v>
          </cell>
        </row>
        <row r="125">
          <cell r="B125" t="str">
            <v>Rashaad Penny</v>
          </cell>
          <cell r="C125" t="str">
            <v>Rashaad Penny (SEA) </v>
          </cell>
          <cell r="D125" t="str">
            <v>RB37</v>
          </cell>
          <cell r="E125" t="str">
            <v>-</v>
          </cell>
          <cell r="F125">
            <v>26</v>
          </cell>
          <cell r="G125" t="str">
            <v>-</v>
          </cell>
          <cell r="H125">
            <v>8</v>
          </cell>
          <cell r="I125">
            <v>123</v>
          </cell>
        </row>
        <row r="126">
          <cell r="H126">
            <v>8</v>
          </cell>
          <cell r="I126">
            <v>124</v>
          </cell>
        </row>
        <row r="127">
          <cell r="B127" t="str">
            <v>Tyler Boyd</v>
          </cell>
          <cell r="C127" t="str">
            <v>Tyler Boyd (CIN) </v>
          </cell>
          <cell r="D127" t="str">
            <v>WR45</v>
          </cell>
          <cell r="E127" t="str">
            <v>-</v>
          </cell>
          <cell r="F127">
            <v>27</v>
          </cell>
          <cell r="G127" t="str">
            <v>-</v>
          </cell>
          <cell r="H127">
            <v>8</v>
          </cell>
          <cell r="I127">
            <v>125</v>
          </cell>
        </row>
        <row r="128">
          <cell r="B128" t="str">
            <v>Michael Gallup</v>
          </cell>
          <cell r="C128" t="str">
            <v>Michael Gallup (DAL) </v>
          </cell>
          <cell r="D128" t="str">
            <v>WR46</v>
          </cell>
          <cell r="E128" t="str">
            <v>-</v>
          </cell>
          <cell r="F128">
            <v>25</v>
          </cell>
          <cell r="G128" t="str">
            <v>-</v>
          </cell>
          <cell r="H128">
            <v>8</v>
          </cell>
          <cell r="I128">
            <v>126</v>
          </cell>
        </row>
        <row r="129">
          <cell r="B129" t="str">
            <v>Aaron Rodgers</v>
          </cell>
          <cell r="C129" t="str">
            <v>Aaron Rodgers (GB) </v>
          </cell>
          <cell r="D129" t="str">
            <v>QB13</v>
          </cell>
          <cell r="E129" t="str">
            <v>-</v>
          </cell>
          <cell r="F129">
            <v>38</v>
          </cell>
          <cell r="G129" t="str">
            <v>-</v>
          </cell>
          <cell r="H129">
            <v>8</v>
          </cell>
          <cell r="I129">
            <v>127</v>
          </cell>
        </row>
        <row r="130">
          <cell r="B130" t="str">
            <v>Dalton Schultz</v>
          </cell>
          <cell r="C130" t="str">
            <v>Dalton Schultz (DAL) </v>
          </cell>
          <cell r="D130" t="str">
            <v>TE11</v>
          </cell>
          <cell r="E130" t="str">
            <v>-</v>
          </cell>
          <cell r="F130">
            <v>25</v>
          </cell>
          <cell r="G130" t="str">
            <v>-</v>
          </cell>
          <cell r="H130">
            <v>8</v>
          </cell>
          <cell r="I130">
            <v>128</v>
          </cell>
        </row>
        <row r="131">
          <cell r="B131" t="str">
            <v>Trevor Lawrence</v>
          </cell>
          <cell r="C131" t="str">
            <v>Trevor Lawrence (JAC) </v>
          </cell>
          <cell r="D131" t="str">
            <v>QB14</v>
          </cell>
          <cell r="E131" t="str">
            <v>-</v>
          </cell>
          <cell r="F131">
            <v>22</v>
          </cell>
          <cell r="G131" t="str">
            <v>-</v>
          </cell>
          <cell r="H131">
            <v>8</v>
          </cell>
          <cell r="I131">
            <v>129</v>
          </cell>
        </row>
        <row r="132">
          <cell r="B132" t="str">
            <v>Mike Gesicki</v>
          </cell>
          <cell r="C132" t="str">
            <v>Mike Gesicki (MIA) </v>
          </cell>
          <cell r="D132" t="str">
            <v>TE12</v>
          </cell>
          <cell r="E132" t="str">
            <v>-</v>
          </cell>
          <cell r="F132">
            <v>26</v>
          </cell>
          <cell r="G132" t="str">
            <v>-</v>
          </cell>
          <cell r="H132">
            <v>8</v>
          </cell>
          <cell r="I132">
            <v>130</v>
          </cell>
        </row>
        <row r="133">
          <cell r="B133" t="str">
            <v>Rondale Moore</v>
          </cell>
          <cell r="C133" t="str">
            <v>Rondale Moore (ARI) </v>
          </cell>
          <cell r="D133" t="str">
            <v>WR47</v>
          </cell>
          <cell r="E133" t="str">
            <v>-</v>
          </cell>
          <cell r="F133">
            <v>21</v>
          </cell>
          <cell r="G133" t="str">
            <v>-</v>
          </cell>
          <cell r="H133">
            <v>8</v>
          </cell>
          <cell r="I133">
            <v>131</v>
          </cell>
        </row>
        <row r="134">
          <cell r="B134" t="str">
            <v>Deshaun Watson</v>
          </cell>
          <cell r="C134" t="str">
            <v>Deshaun Watson (HOU) </v>
          </cell>
          <cell r="D134" t="str">
            <v>QB15</v>
          </cell>
          <cell r="E134" t="str">
            <v>-</v>
          </cell>
          <cell r="F134">
            <v>26</v>
          </cell>
          <cell r="G134" t="str">
            <v>-</v>
          </cell>
          <cell r="H134">
            <v>8</v>
          </cell>
          <cell r="I134">
            <v>132</v>
          </cell>
        </row>
        <row r="135">
          <cell r="H135">
            <v>9</v>
          </cell>
          <cell r="I135">
            <v>133</v>
          </cell>
        </row>
        <row r="136">
          <cell r="B136" t="str">
            <v>Alexander Mattison</v>
          </cell>
          <cell r="C136" t="str">
            <v>Alexander Mattison (MIN) </v>
          </cell>
          <cell r="D136" t="str">
            <v>RB38</v>
          </cell>
          <cell r="E136" t="str">
            <v>-</v>
          </cell>
          <cell r="F136">
            <v>23</v>
          </cell>
          <cell r="G136" t="str">
            <v>-</v>
          </cell>
          <cell r="H136">
            <v>9</v>
          </cell>
          <cell r="I136">
            <v>134</v>
          </cell>
        </row>
        <row r="137">
          <cell r="B137" t="str">
            <v>Ronald Jones II</v>
          </cell>
          <cell r="C137" t="str">
            <v>Ronald Jones II (TB) </v>
          </cell>
          <cell r="D137" t="str">
            <v>RB39</v>
          </cell>
          <cell r="E137" t="str">
            <v>-</v>
          </cell>
          <cell r="F137">
            <v>24</v>
          </cell>
          <cell r="G137" t="str">
            <v>-</v>
          </cell>
          <cell r="H137">
            <v>9</v>
          </cell>
          <cell r="I137">
            <v>135</v>
          </cell>
        </row>
        <row r="138">
          <cell r="B138" t="str">
            <v>Christian Kirk</v>
          </cell>
          <cell r="C138" t="str">
            <v>Christian Kirk (ARI) </v>
          </cell>
          <cell r="D138" t="str">
            <v>WR48</v>
          </cell>
          <cell r="E138" t="str">
            <v>-</v>
          </cell>
          <cell r="F138">
            <v>25</v>
          </cell>
          <cell r="G138" t="str">
            <v>-</v>
          </cell>
          <cell r="H138">
            <v>9</v>
          </cell>
          <cell r="I138">
            <v>136</v>
          </cell>
        </row>
        <row r="139">
          <cell r="B139" t="str">
            <v>Chris Carson</v>
          </cell>
          <cell r="C139" t="str">
            <v>Chris Carson (SEA) </v>
          </cell>
          <cell r="D139" t="str">
            <v>RB40</v>
          </cell>
          <cell r="E139" t="str">
            <v>-</v>
          </cell>
          <cell r="F139">
            <v>27</v>
          </cell>
          <cell r="G139" t="str">
            <v>-</v>
          </cell>
          <cell r="H139">
            <v>9</v>
          </cell>
          <cell r="I139">
            <v>137</v>
          </cell>
        </row>
        <row r="140">
          <cell r="B140" t="str">
            <v>D.J. Chark Jr.</v>
          </cell>
          <cell r="C140" t="str">
            <v>D.J. Chark Jr. (JAC) </v>
          </cell>
          <cell r="D140" t="str">
            <v>WR49</v>
          </cell>
          <cell r="E140" t="str">
            <v>-</v>
          </cell>
          <cell r="F140">
            <v>25</v>
          </cell>
          <cell r="G140" t="str">
            <v>-</v>
          </cell>
          <cell r="H140">
            <v>9</v>
          </cell>
          <cell r="I140">
            <v>138</v>
          </cell>
        </row>
        <row r="141">
          <cell r="B141" t="str">
            <v>Corey Davis</v>
          </cell>
          <cell r="C141" t="str">
            <v>Corey Davis (NYJ) </v>
          </cell>
          <cell r="D141" t="str">
            <v>WR50</v>
          </cell>
          <cell r="E141" t="str">
            <v>-</v>
          </cell>
          <cell r="F141">
            <v>27</v>
          </cell>
          <cell r="G141" t="str">
            <v>-</v>
          </cell>
          <cell r="H141">
            <v>9</v>
          </cell>
          <cell r="I141">
            <v>139</v>
          </cell>
        </row>
        <row r="142">
          <cell r="B142" t="str">
            <v>Cole Kmet</v>
          </cell>
          <cell r="C142" t="str">
            <v>Cole Kmet (CHI) </v>
          </cell>
          <cell r="D142" t="str">
            <v>TE13</v>
          </cell>
          <cell r="E142" t="str">
            <v>-</v>
          </cell>
          <cell r="F142">
            <v>22</v>
          </cell>
          <cell r="G142" t="str">
            <v>-</v>
          </cell>
          <cell r="H142">
            <v>9</v>
          </cell>
          <cell r="I142">
            <v>140</v>
          </cell>
        </row>
        <row r="143">
          <cell r="B143" t="str">
            <v>Tua Tagovailoa</v>
          </cell>
          <cell r="C143" t="str">
            <v>Tua Tagovailoa (MIA) </v>
          </cell>
          <cell r="D143" t="str">
            <v>QB16</v>
          </cell>
          <cell r="E143" t="str">
            <v>-</v>
          </cell>
          <cell r="F143">
            <v>23</v>
          </cell>
          <cell r="G143" t="str">
            <v>-</v>
          </cell>
          <cell r="H143">
            <v>9</v>
          </cell>
          <cell r="I143">
            <v>141</v>
          </cell>
        </row>
        <row r="144">
          <cell r="B144" t="str">
            <v>Chuba Hubbard</v>
          </cell>
          <cell r="C144" t="str">
            <v>Chuba Hubbard (CAR) </v>
          </cell>
          <cell r="D144" t="str">
            <v>RB41</v>
          </cell>
          <cell r="E144" t="str">
            <v>-</v>
          </cell>
          <cell r="F144">
            <v>22</v>
          </cell>
          <cell r="G144" t="str">
            <v>-</v>
          </cell>
          <cell r="H144">
            <v>9</v>
          </cell>
          <cell r="I144">
            <v>142</v>
          </cell>
        </row>
        <row r="145">
          <cell r="B145" t="str">
            <v>Kenneth Gainwell</v>
          </cell>
          <cell r="C145" t="str">
            <v>Kenneth Gainwell (PHI) </v>
          </cell>
          <cell r="D145" t="str">
            <v>RB42</v>
          </cell>
          <cell r="E145" t="str">
            <v>-</v>
          </cell>
          <cell r="F145">
            <v>22</v>
          </cell>
          <cell r="G145" t="str">
            <v>-</v>
          </cell>
          <cell r="H145">
            <v>9</v>
          </cell>
          <cell r="I145">
            <v>143</v>
          </cell>
        </row>
        <row r="146">
          <cell r="B146" t="str">
            <v>Myles Gaskin</v>
          </cell>
          <cell r="C146" t="str">
            <v>Myles Gaskin (MIA) </v>
          </cell>
          <cell r="D146" t="str">
            <v>RB43</v>
          </cell>
          <cell r="E146" t="str">
            <v>-</v>
          </cell>
          <cell r="F146">
            <v>25</v>
          </cell>
          <cell r="G146" t="str">
            <v>-</v>
          </cell>
          <cell r="H146">
            <v>9</v>
          </cell>
          <cell r="I146">
            <v>144</v>
          </cell>
        </row>
        <row r="147">
          <cell r="B147" t="str">
            <v>Hunter Henry</v>
          </cell>
          <cell r="C147" t="str">
            <v>Hunter Henry (NE) </v>
          </cell>
          <cell r="D147" t="str">
            <v>TE14</v>
          </cell>
          <cell r="E147" t="str">
            <v>-</v>
          </cell>
          <cell r="F147">
            <v>27</v>
          </cell>
          <cell r="G147" t="str">
            <v>-</v>
          </cell>
          <cell r="H147">
            <v>9</v>
          </cell>
          <cell r="I147">
            <v>145</v>
          </cell>
        </row>
        <row r="148">
          <cell r="B148" t="str">
            <v>Sony Michel</v>
          </cell>
          <cell r="C148" t="str">
            <v>Sony Michel (LAR) </v>
          </cell>
          <cell r="D148" t="str">
            <v>RB44</v>
          </cell>
          <cell r="E148" t="str">
            <v>-</v>
          </cell>
          <cell r="F148">
            <v>27</v>
          </cell>
          <cell r="G148" t="str">
            <v>-</v>
          </cell>
          <cell r="H148">
            <v>9</v>
          </cell>
          <cell r="I148">
            <v>146</v>
          </cell>
        </row>
        <row r="149">
          <cell r="B149" t="str">
            <v>Laviska Shenault Jr.</v>
          </cell>
          <cell r="C149" t="str">
            <v>Laviska Shenault Jr. (JAC) </v>
          </cell>
          <cell r="D149" t="str">
            <v>WR51</v>
          </cell>
          <cell r="E149" t="str">
            <v>-</v>
          </cell>
          <cell r="F149">
            <v>23</v>
          </cell>
          <cell r="G149" t="str">
            <v>-</v>
          </cell>
          <cell r="H149">
            <v>9</v>
          </cell>
          <cell r="I149">
            <v>147</v>
          </cell>
        </row>
        <row r="150">
          <cell r="B150" t="str">
            <v>Kenny Golladay</v>
          </cell>
          <cell r="C150" t="str">
            <v>Kenny Golladay (NYG) </v>
          </cell>
          <cell r="D150" t="str">
            <v>WR52</v>
          </cell>
          <cell r="E150" t="str">
            <v>-</v>
          </cell>
          <cell r="F150">
            <v>28</v>
          </cell>
          <cell r="G150" t="str">
            <v>-</v>
          </cell>
          <cell r="H150">
            <v>9</v>
          </cell>
          <cell r="I150">
            <v>148</v>
          </cell>
        </row>
        <row r="151">
          <cell r="H151">
            <v>9</v>
          </cell>
          <cell r="I151">
            <v>149</v>
          </cell>
        </row>
        <row r="152">
          <cell r="B152" t="str">
            <v>Kirk Cousins</v>
          </cell>
          <cell r="C152" t="str">
            <v>Kirk Cousins (MIN) </v>
          </cell>
          <cell r="D152" t="str">
            <v>QB17</v>
          </cell>
          <cell r="E152" t="str">
            <v>-</v>
          </cell>
          <cell r="F152">
            <v>33</v>
          </cell>
          <cell r="G152" t="str">
            <v>-</v>
          </cell>
          <cell r="H152">
            <v>9</v>
          </cell>
          <cell r="I152">
            <v>150</v>
          </cell>
        </row>
        <row r="153">
          <cell r="B153" t="str">
            <v>Ryan Tannehill</v>
          </cell>
          <cell r="C153" t="str">
            <v>Ryan Tannehill (TEN) </v>
          </cell>
          <cell r="D153" t="str">
            <v>QB18</v>
          </cell>
          <cell r="E153" t="str">
            <v>-</v>
          </cell>
          <cell r="F153">
            <v>33</v>
          </cell>
          <cell r="G153" t="str">
            <v>-</v>
          </cell>
          <cell r="H153">
            <v>9</v>
          </cell>
          <cell r="I153">
            <v>151</v>
          </cell>
        </row>
        <row r="154">
          <cell r="B154" t="str">
            <v>Zach Wilson</v>
          </cell>
          <cell r="C154" t="str">
            <v>Zach Wilson (NYJ) </v>
          </cell>
          <cell r="D154" t="str">
            <v>QB19</v>
          </cell>
          <cell r="E154" t="str">
            <v>-</v>
          </cell>
          <cell r="F154">
            <v>22</v>
          </cell>
          <cell r="G154" t="str">
            <v>-</v>
          </cell>
          <cell r="H154">
            <v>9</v>
          </cell>
          <cell r="I154">
            <v>152</v>
          </cell>
        </row>
        <row r="155">
          <cell r="B155" t="str">
            <v>Irv Smith Jr.</v>
          </cell>
          <cell r="C155" t="str">
            <v>Irv Smith Jr. (MIN) </v>
          </cell>
          <cell r="D155" t="str">
            <v>TE15</v>
          </cell>
          <cell r="E155" t="str">
            <v>-</v>
          </cell>
          <cell r="F155">
            <v>23</v>
          </cell>
          <cell r="G155" t="str">
            <v>-</v>
          </cell>
          <cell r="H155">
            <v>9</v>
          </cell>
          <cell r="I155">
            <v>153</v>
          </cell>
        </row>
        <row r="156">
          <cell r="B156" t="str">
            <v>Mac Jones</v>
          </cell>
          <cell r="C156" t="str">
            <v>Mac Jones (NE) </v>
          </cell>
          <cell r="D156" t="str">
            <v>QB20</v>
          </cell>
          <cell r="E156" t="str">
            <v>-</v>
          </cell>
          <cell r="F156">
            <v>23</v>
          </cell>
          <cell r="G156" t="str">
            <v>-</v>
          </cell>
          <cell r="H156">
            <v>9</v>
          </cell>
          <cell r="I156">
            <v>154</v>
          </cell>
        </row>
        <row r="157">
          <cell r="B157" t="str">
            <v>Tyler Higbee</v>
          </cell>
          <cell r="C157" t="str">
            <v>Tyler Higbee (LAR) </v>
          </cell>
          <cell r="D157" t="str">
            <v>TE16</v>
          </cell>
          <cell r="E157" t="str">
            <v>-</v>
          </cell>
          <cell r="F157">
            <v>29</v>
          </cell>
          <cell r="G157" t="str">
            <v>-</v>
          </cell>
          <cell r="H157">
            <v>9</v>
          </cell>
          <cell r="I157">
            <v>155</v>
          </cell>
        </row>
        <row r="158">
          <cell r="B158" t="str">
            <v>Logan Thomas</v>
          </cell>
          <cell r="C158" t="str">
            <v>Logan Thomas (WAS) </v>
          </cell>
          <cell r="D158" t="str">
            <v>TE17</v>
          </cell>
          <cell r="E158" t="str">
            <v>-</v>
          </cell>
          <cell r="F158">
            <v>30</v>
          </cell>
          <cell r="G158" t="str">
            <v>-</v>
          </cell>
          <cell r="H158">
            <v>9</v>
          </cell>
          <cell r="I158">
            <v>156</v>
          </cell>
        </row>
        <row r="159">
          <cell r="B159" t="str">
            <v>Van Jefferson</v>
          </cell>
          <cell r="C159" t="str">
            <v>Van Jefferson (LAR) </v>
          </cell>
          <cell r="D159" t="str">
            <v>WR53</v>
          </cell>
          <cell r="E159" t="str">
            <v>-</v>
          </cell>
          <cell r="F159">
            <v>25</v>
          </cell>
          <cell r="G159" t="str">
            <v>-</v>
          </cell>
          <cell r="H159">
            <v>9</v>
          </cell>
          <cell r="I159">
            <v>157</v>
          </cell>
        </row>
        <row r="160">
          <cell r="B160" t="str">
            <v>Trey Sermon</v>
          </cell>
          <cell r="C160" t="str">
            <v>Trey Sermon (SF) </v>
          </cell>
          <cell r="D160" t="str">
            <v>RB45</v>
          </cell>
          <cell r="E160" t="str">
            <v>-</v>
          </cell>
          <cell r="F160">
            <v>23</v>
          </cell>
          <cell r="G160" t="str">
            <v>-</v>
          </cell>
          <cell r="H160">
            <v>9</v>
          </cell>
          <cell r="I160">
            <v>158</v>
          </cell>
        </row>
        <row r="161">
          <cell r="B161" t="str">
            <v>Jarvis Landry</v>
          </cell>
          <cell r="C161" t="str">
            <v>Jarvis Landry (CLE) </v>
          </cell>
          <cell r="D161" t="str">
            <v>WR54</v>
          </cell>
          <cell r="E161" t="str">
            <v>-</v>
          </cell>
          <cell r="F161">
            <v>29</v>
          </cell>
          <cell r="G161" t="str">
            <v>-</v>
          </cell>
          <cell r="H161">
            <v>9</v>
          </cell>
          <cell r="I161">
            <v>159</v>
          </cell>
        </row>
        <row r="162">
          <cell r="B162" t="str">
            <v>Zach Ertz</v>
          </cell>
          <cell r="C162" t="str">
            <v>Zach Ertz (ARI) </v>
          </cell>
          <cell r="D162" t="str">
            <v>TE18</v>
          </cell>
          <cell r="E162" t="str">
            <v>-</v>
          </cell>
          <cell r="F162">
            <v>31</v>
          </cell>
          <cell r="G162" t="str">
            <v>-</v>
          </cell>
          <cell r="H162">
            <v>9</v>
          </cell>
          <cell r="I162">
            <v>160</v>
          </cell>
        </row>
        <row r="163">
          <cell r="H163">
            <v>10</v>
          </cell>
          <cell r="I163">
            <v>161</v>
          </cell>
        </row>
        <row r="164">
          <cell r="B164" t="str">
            <v>Derek Carr</v>
          </cell>
          <cell r="C164" t="str">
            <v>Derek Carr (LV) </v>
          </cell>
          <cell r="D164" t="str">
            <v>QB21</v>
          </cell>
          <cell r="E164" t="str">
            <v>-</v>
          </cell>
          <cell r="F164">
            <v>30</v>
          </cell>
          <cell r="G164" t="str">
            <v>-</v>
          </cell>
          <cell r="H164">
            <v>10</v>
          </cell>
          <cell r="I164">
            <v>162</v>
          </cell>
        </row>
        <row r="165">
          <cell r="B165" t="str">
            <v>Zack Moss</v>
          </cell>
          <cell r="C165" t="str">
            <v>Zack Moss (BUF) </v>
          </cell>
          <cell r="D165" t="str">
            <v>RB46</v>
          </cell>
          <cell r="E165" t="str">
            <v>-</v>
          </cell>
          <cell r="F165">
            <v>24</v>
          </cell>
          <cell r="G165" t="str">
            <v>-</v>
          </cell>
          <cell r="H165">
            <v>10</v>
          </cell>
          <cell r="I165">
            <v>163</v>
          </cell>
        </row>
        <row r="166">
          <cell r="B166" t="str">
            <v>Curtis Samuel</v>
          </cell>
          <cell r="C166" t="str">
            <v>Curtis Samuel (WAS) </v>
          </cell>
          <cell r="D166" t="str">
            <v>WR55</v>
          </cell>
          <cell r="E166" t="str">
            <v>-</v>
          </cell>
          <cell r="F166">
            <v>25</v>
          </cell>
          <cell r="G166" t="str">
            <v>-</v>
          </cell>
          <cell r="H166">
            <v>10</v>
          </cell>
          <cell r="I166">
            <v>164</v>
          </cell>
        </row>
        <row r="167">
          <cell r="B167" t="str">
            <v>Jakobi Meyers</v>
          </cell>
          <cell r="C167" t="str">
            <v>Jakobi Meyers (NE) </v>
          </cell>
          <cell r="D167" t="str">
            <v>WR56</v>
          </cell>
          <cell r="E167" t="str">
            <v>-</v>
          </cell>
          <cell r="F167">
            <v>25</v>
          </cell>
          <cell r="G167" t="str">
            <v>-</v>
          </cell>
          <cell r="H167">
            <v>10</v>
          </cell>
          <cell r="I167">
            <v>165</v>
          </cell>
        </row>
        <row r="168">
          <cell r="B168" t="str">
            <v>Julio Jones</v>
          </cell>
          <cell r="C168" t="str">
            <v>Julio Jones (TEN) </v>
          </cell>
          <cell r="D168" t="str">
            <v>WR57</v>
          </cell>
          <cell r="E168" t="str">
            <v>-</v>
          </cell>
          <cell r="F168">
            <v>33</v>
          </cell>
          <cell r="G168" t="str">
            <v>-</v>
          </cell>
          <cell r="H168">
            <v>10</v>
          </cell>
          <cell r="I168">
            <v>166</v>
          </cell>
        </row>
        <row r="169">
          <cell r="H169">
            <v>10</v>
          </cell>
          <cell r="I169">
            <v>167</v>
          </cell>
        </row>
        <row r="170">
          <cell r="B170" t="str">
            <v>Evan Engram</v>
          </cell>
          <cell r="C170" t="str">
            <v>Evan Engram (NYG) </v>
          </cell>
          <cell r="D170" t="str">
            <v>TE19</v>
          </cell>
          <cell r="E170" t="str">
            <v>-</v>
          </cell>
          <cell r="F170">
            <v>27</v>
          </cell>
          <cell r="G170" t="str">
            <v>-</v>
          </cell>
          <cell r="H170">
            <v>10</v>
          </cell>
          <cell r="I170">
            <v>168</v>
          </cell>
        </row>
        <row r="171">
          <cell r="B171" t="str">
            <v>Cordarrelle Patterson</v>
          </cell>
          <cell r="C171" t="str">
            <v>Cordarrelle Patterson (ATL) </v>
          </cell>
          <cell r="D171" t="str">
            <v>RB47</v>
          </cell>
          <cell r="E171" t="str">
            <v>-</v>
          </cell>
          <cell r="F171">
            <v>30</v>
          </cell>
          <cell r="G171" t="str">
            <v>-</v>
          </cell>
          <cell r="H171">
            <v>10</v>
          </cell>
          <cell r="I171">
            <v>169</v>
          </cell>
        </row>
        <row r="172">
          <cell r="B172" t="str">
            <v>Terrace Marshall Jr.</v>
          </cell>
          <cell r="C172" t="str">
            <v>Terrace Marshall Jr. (CAR) </v>
          </cell>
          <cell r="D172" t="str">
            <v>WR58</v>
          </cell>
          <cell r="E172" t="str">
            <v>-</v>
          </cell>
          <cell r="F172">
            <v>21</v>
          </cell>
          <cell r="G172" t="str">
            <v>-</v>
          </cell>
          <cell r="H172">
            <v>10</v>
          </cell>
          <cell r="I172">
            <v>170</v>
          </cell>
        </row>
        <row r="173">
          <cell r="B173" t="str">
            <v>Baker Mayfield</v>
          </cell>
          <cell r="C173" t="str">
            <v>Baker Mayfield (CLE) </v>
          </cell>
          <cell r="D173" t="str">
            <v>QB22</v>
          </cell>
          <cell r="E173" t="str">
            <v>-</v>
          </cell>
          <cell r="F173">
            <v>26</v>
          </cell>
          <cell r="G173" t="str">
            <v>-</v>
          </cell>
          <cell r="H173">
            <v>10</v>
          </cell>
          <cell r="I173">
            <v>171</v>
          </cell>
        </row>
        <row r="174">
          <cell r="B174" t="str">
            <v>Carson Wentz</v>
          </cell>
          <cell r="C174" t="str">
            <v>Carson Wentz (IND) </v>
          </cell>
          <cell r="D174" t="str">
            <v>QB23</v>
          </cell>
          <cell r="E174" t="str">
            <v>-</v>
          </cell>
          <cell r="F174">
            <v>29</v>
          </cell>
          <cell r="G174" t="str">
            <v>-</v>
          </cell>
          <cell r="H174">
            <v>10</v>
          </cell>
          <cell r="I174">
            <v>172</v>
          </cell>
        </row>
        <row r="175">
          <cell r="B175" t="str">
            <v>Jamaal Williams</v>
          </cell>
          <cell r="C175" t="str">
            <v>Jamaal Williams (DET) </v>
          </cell>
          <cell r="D175" t="str">
            <v>RB48</v>
          </cell>
          <cell r="E175" t="str">
            <v>-</v>
          </cell>
          <cell r="F175">
            <v>26</v>
          </cell>
          <cell r="G175" t="str">
            <v>-</v>
          </cell>
          <cell r="H175">
            <v>10</v>
          </cell>
          <cell r="I175">
            <v>173</v>
          </cell>
        </row>
        <row r="176">
          <cell r="B176" t="str">
            <v>Kenyan Drake</v>
          </cell>
          <cell r="C176" t="str">
            <v>Kenyan Drake (LV) </v>
          </cell>
          <cell r="D176" t="str">
            <v>RB49</v>
          </cell>
          <cell r="E176" t="str">
            <v>-</v>
          </cell>
          <cell r="F176">
            <v>28</v>
          </cell>
          <cell r="G176" t="str">
            <v>-</v>
          </cell>
          <cell r="H176">
            <v>10</v>
          </cell>
          <cell r="I176">
            <v>174</v>
          </cell>
        </row>
        <row r="177">
          <cell r="B177" t="str">
            <v>DeVante Parker</v>
          </cell>
          <cell r="C177" t="str">
            <v>DeVante Parker (MIA) </v>
          </cell>
          <cell r="D177" t="str">
            <v>WR59</v>
          </cell>
          <cell r="E177" t="str">
            <v>-</v>
          </cell>
          <cell r="F177">
            <v>29</v>
          </cell>
          <cell r="G177" t="str">
            <v>-</v>
          </cell>
          <cell r="H177">
            <v>10</v>
          </cell>
          <cell r="I177">
            <v>175</v>
          </cell>
        </row>
        <row r="178">
          <cell r="B178" t="str">
            <v>New England Patriots</v>
          </cell>
          <cell r="C178" t="str">
            <v>New England Patriots (NE) </v>
          </cell>
          <cell r="D178" t="str">
            <v>DST1</v>
          </cell>
          <cell r="E178" t="str">
            <v>-</v>
          </cell>
          <cell r="F178" t="str">
            <v>-</v>
          </cell>
          <cell r="G178" t="str">
            <v>-</v>
          </cell>
          <cell r="H178">
            <v>10</v>
          </cell>
          <cell r="I178">
            <v>176</v>
          </cell>
        </row>
        <row r="179">
          <cell r="B179" t="str">
            <v>Khalil Herbert</v>
          </cell>
          <cell r="C179" t="str">
            <v>Khalil Herbert (CHI) </v>
          </cell>
          <cell r="D179" t="str">
            <v>RB50</v>
          </cell>
          <cell r="E179" t="str">
            <v>-</v>
          </cell>
          <cell r="F179">
            <v>23</v>
          </cell>
          <cell r="G179" t="str">
            <v>-</v>
          </cell>
          <cell r="H179">
            <v>10</v>
          </cell>
          <cell r="I179">
            <v>177</v>
          </cell>
        </row>
        <row r="180">
          <cell r="B180" t="str">
            <v>Russell Gage</v>
          </cell>
          <cell r="C180" t="str">
            <v>Russell Gage (ATL) </v>
          </cell>
          <cell r="D180" t="str">
            <v>WR60</v>
          </cell>
          <cell r="E180" t="str">
            <v>-</v>
          </cell>
          <cell r="F180">
            <v>26</v>
          </cell>
          <cell r="G180" t="str">
            <v>-</v>
          </cell>
          <cell r="H180">
            <v>10</v>
          </cell>
          <cell r="I180">
            <v>178</v>
          </cell>
        </row>
        <row r="181">
          <cell r="B181" t="str">
            <v>Baltimore Ravens</v>
          </cell>
          <cell r="C181" t="str">
            <v>Baltimore Ravens (BAL) </v>
          </cell>
          <cell r="D181" t="str">
            <v>DST2</v>
          </cell>
          <cell r="E181" t="str">
            <v>-</v>
          </cell>
          <cell r="F181" t="str">
            <v>-</v>
          </cell>
          <cell r="G181" t="str">
            <v>-</v>
          </cell>
          <cell r="H181">
            <v>10</v>
          </cell>
          <cell r="I181">
            <v>179</v>
          </cell>
        </row>
        <row r="182">
          <cell r="B182" t="str">
            <v>Los Angeles Rams</v>
          </cell>
          <cell r="C182" t="str">
            <v>Los Angeles Rams (LAR) </v>
          </cell>
          <cell r="D182" t="str">
            <v>DST3</v>
          </cell>
          <cell r="E182" t="str">
            <v>-</v>
          </cell>
          <cell r="F182" t="str">
            <v>-</v>
          </cell>
          <cell r="G182" t="str">
            <v>-</v>
          </cell>
          <cell r="H182">
            <v>10</v>
          </cell>
          <cell r="I182">
            <v>180</v>
          </cell>
        </row>
        <row r="183">
          <cell r="B183" t="str">
            <v>Jonnu Smith</v>
          </cell>
          <cell r="C183" t="str">
            <v>Jonnu Smith (NE) </v>
          </cell>
          <cell r="D183" t="str">
            <v>TE20</v>
          </cell>
          <cell r="E183" t="str">
            <v>-</v>
          </cell>
          <cell r="F183">
            <v>26</v>
          </cell>
          <cell r="G183" t="str">
            <v>-</v>
          </cell>
          <cell r="H183">
            <v>10</v>
          </cell>
          <cell r="I183">
            <v>181</v>
          </cell>
        </row>
        <row r="184">
          <cell r="B184" t="str">
            <v>Will Fuller V</v>
          </cell>
          <cell r="C184" t="str">
            <v>Will Fuller V (MIA) </v>
          </cell>
          <cell r="D184" t="str">
            <v>WR61</v>
          </cell>
          <cell r="E184" t="str">
            <v>-</v>
          </cell>
          <cell r="F184">
            <v>27</v>
          </cell>
          <cell r="G184" t="str">
            <v>-</v>
          </cell>
          <cell r="H184">
            <v>10</v>
          </cell>
          <cell r="I184">
            <v>182</v>
          </cell>
        </row>
        <row r="185">
          <cell r="H185">
            <v>10</v>
          </cell>
          <cell r="I185">
            <v>183</v>
          </cell>
        </row>
        <row r="186">
          <cell r="B186" t="str">
            <v>Gus Edwards</v>
          </cell>
          <cell r="C186" t="str">
            <v>Gus Edwards (BAL) </v>
          </cell>
          <cell r="D186" t="str">
            <v>RB51</v>
          </cell>
          <cell r="E186" t="str">
            <v>-</v>
          </cell>
          <cell r="F186">
            <v>26</v>
          </cell>
          <cell r="G186" t="str">
            <v>-</v>
          </cell>
          <cell r="H186">
            <v>10</v>
          </cell>
          <cell r="I186">
            <v>184</v>
          </cell>
        </row>
        <row r="187">
          <cell r="B187" t="str">
            <v>Nyheim Hines</v>
          </cell>
          <cell r="C187" t="str">
            <v>Nyheim Hines (IND) </v>
          </cell>
          <cell r="D187" t="str">
            <v>RB52</v>
          </cell>
          <cell r="E187" t="str">
            <v>-</v>
          </cell>
          <cell r="F187">
            <v>25</v>
          </cell>
          <cell r="G187" t="str">
            <v>-</v>
          </cell>
          <cell r="H187">
            <v>10</v>
          </cell>
          <cell r="I187">
            <v>185</v>
          </cell>
        </row>
        <row r="188">
          <cell r="B188" t="str">
            <v>Robby Anderson</v>
          </cell>
          <cell r="C188" t="str">
            <v>Robby Anderson (CAR) </v>
          </cell>
          <cell r="D188" t="str">
            <v>WR62</v>
          </cell>
          <cell r="E188" t="str">
            <v>-</v>
          </cell>
          <cell r="F188">
            <v>28</v>
          </cell>
          <cell r="G188" t="str">
            <v>-</v>
          </cell>
          <cell r="H188">
            <v>10</v>
          </cell>
          <cell r="I188">
            <v>186</v>
          </cell>
        </row>
        <row r="189">
          <cell r="B189" t="str">
            <v>Buffalo Bills</v>
          </cell>
          <cell r="C189" t="str">
            <v>Buffalo Bills (BUF) </v>
          </cell>
          <cell r="D189" t="str">
            <v>DST4</v>
          </cell>
          <cell r="E189" t="str">
            <v>-</v>
          </cell>
          <cell r="F189" t="str">
            <v>-</v>
          </cell>
          <cell r="G189" t="str">
            <v>-</v>
          </cell>
          <cell r="H189">
            <v>10</v>
          </cell>
          <cell r="I189">
            <v>187</v>
          </cell>
        </row>
        <row r="190">
          <cell r="B190" t="str">
            <v>J.D. McKissic</v>
          </cell>
          <cell r="C190" t="str">
            <v>J.D. McKissic (WAS) </v>
          </cell>
          <cell r="D190" t="str">
            <v>RB53</v>
          </cell>
          <cell r="E190" t="str">
            <v>-</v>
          </cell>
          <cell r="F190">
            <v>28</v>
          </cell>
          <cell r="G190" t="str">
            <v>-</v>
          </cell>
          <cell r="H190">
            <v>10</v>
          </cell>
          <cell r="I190">
            <v>188</v>
          </cell>
        </row>
        <row r="191">
          <cell r="B191" t="str">
            <v>San Francisco 49ers</v>
          </cell>
          <cell r="C191" t="str">
            <v>San Francisco 49ers (SF) </v>
          </cell>
          <cell r="D191" t="str">
            <v>DST5</v>
          </cell>
          <cell r="E191" t="str">
            <v>-</v>
          </cell>
          <cell r="F191" t="str">
            <v>-</v>
          </cell>
          <cell r="G191" t="str">
            <v>-</v>
          </cell>
          <cell r="H191">
            <v>10</v>
          </cell>
          <cell r="I191">
            <v>189</v>
          </cell>
        </row>
        <row r="192">
          <cell r="B192" t="str">
            <v>Pittsburgh Steelers</v>
          </cell>
          <cell r="C192" t="str">
            <v>Pittsburgh Steelers (PIT) </v>
          </cell>
          <cell r="D192" t="str">
            <v>DST6</v>
          </cell>
          <cell r="E192" t="str">
            <v>-</v>
          </cell>
          <cell r="F192" t="str">
            <v>-</v>
          </cell>
          <cell r="G192" t="str">
            <v>-</v>
          </cell>
          <cell r="H192">
            <v>10</v>
          </cell>
          <cell r="I192">
            <v>190</v>
          </cell>
        </row>
        <row r="193">
          <cell r="B193" t="str">
            <v>Adam Trautman</v>
          </cell>
          <cell r="C193" t="str">
            <v>Adam Trautman (NO) </v>
          </cell>
          <cell r="D193" t="str">
            <v>TE21</v>
          </cell>
          <cell r="E193" t="str">
            <v>-</v>
          </cell>
          <cell r="F193">
            <v>25</v>
          </cell>
          <cell r="G193" t="str">
            <v>-</v>
          </cell>
          <cell r="H193">
            <v>10</v>
          </cell>
          <cell r="I193">
            <v>191</v>
          </cell>
        </row>
        <row r="194">
          <cell r="B194" t="str">
            <v>Gerald Everett</v>
          </cell>
          <cell r="C194" t="str">
            <v>Gerald Everett (SEA) </v>
          </cell>
          <cell r="D194" t="str">
            <v>TE22</v>
          </cell>
          <cell r="E194" t="str">
            <v>-</v>
          </cell>
          <cell r="F194">
            <v>27</v>
          </cell>
          <cell r="G194" t="str">
            <v>-</v>
          </cell>
          <cell r="H194">
            <v>10</v>
          </cell>
          <cell r="I194">
            <v>192</v>
          </cell>
        </row>
        <row r="195">
          <cell r="B195" t="str">
            <v>Justin Tucker</v>
          </cell>
          <cell r="C195" t="str">
            <v>Justin Tucker (BAL) </v>
          </cell>
          <cell r="D195" t="str">
            <v>K1</v>
          </cell>
          <cell r="E195" t="str">
            <v>-</v>
          </cell>
          <cell r="F195">
            <v>32</v>
          </cell>
          <cell r="G195" t="str">
            <v>-</v>
          </cell>
          <cell r="H195">
            <v>10</v>
          </cell>
          <cell r="I195">
            <v>193</v>
          </cell>
        </row>
        <row r="196">
          <cell r="B196" t="str">
            <v>Daniel Jones</v>
          </cell>
          <cell r="C196" t="str">
            <v>Daniel Jones (NYG) </v>
          </cell>
          <cell r="D196" t="str">
            <v>QB24</v>
          </cell>
          <cell r="E196" t="str">
            <v>-</v>
          </cell>
          <cell r="F196">
            <v>24</v>
          </cell>
          <cell r="G196" t="str">
            <v>-</v>
          </cell>
          <cell r="H196">
            <v>10</v>
          </cell>
          <cell r="I196">
            <v>194</v>
          </cell>
        </row>
        <row r="197">
          <cell r="B197" t="str">
            <v>Chicago Bears</v>
          </cell>
          <cell r="C197" t="str">
            <v>Chicago Bears (CHI) </v>
          </cell>
          <cell r="D197" t="str">
            <v>DST7</v>
          </cell>
          <cell r="E197" t="str">
            <v>-</v>
          </cell>
          <cell r="F197" t="str">
            <v>-</v>
          </cell>
          <cell r="G197" t="str">
            <v>-</v>
          </cell>
          <cell r="H197">
            <v>10</v>
          </cell>
          <cell r="I197">
            <v>195</v>
          </cell>
        </row>
        <row r="198">
          <cell r="B198" t="str">
            <v>Nico Collins</v>
          </cell>
          <cell r="C198" t="str">
            <v>Nico Collins (HOU) </v>
          </cell>
          <cell r="D198" t="str">
            <v>WR63</v>
          </cell>
          <cell r="E198" t="str">
            <v>-</v>
          </cell>
          <cell r="F198">
            <v>22</v>
          </cell>
          <cell r="G198" t="str">
            <v>-</v>
          </cell>
          <cell r="H198">
            <v>10</v>
          </cell>
          <cell r="I198">
            <v>196</v>
          </cell>
        </row>
        <row r="199">
          <cell r="B199" t="str">
            <v>Matt Ryan</v>
          </cell>
          <cell r="C199" t="str">
            <v>Matt Ryan (ATL) </v>
          </cell>
          <cell r="D199" t="str">
            <v>QB25</v>
          </cell>
          <cell r="E199" t="str">
            <v>-</v>
          </cell>
          <cell r="F199">
            <v>36</v>
          </cell>
          <cell r="G199" t="str">
            <v>-</v>
          </cell>
          <cell r="H199">
            <v>10</v>
          </cell>
          <cell r="I199">
            <v>197</v>
          </cell>
        </row>
        <row r="200">
          <cell r="B200" t="str">
            <v>Rob Gronkowski</v>
          </cell>
          <cell r="C200" t="str">
            <v>Rob Gronkowski (TB) </v>
          </cell>
          <cell r="D200" t="str">
            <v>TE23</v>
          </cell>
          <cell r="E200" t="str">
            <v>-</v>
          </cell>
          <cell r="F200">
            <v>32</v>
          </cell>
          <cell r="G200" t="str">
            <v>-</v>
          </cell>
          <cell r="H200">
            <v>10</v>
          </cell>
          <cell r="I200">
            <v>198</v>
          </cell>
        </row>
        <row r="201">
          <cell r="H201">
            <v>10</v>
          </cell>
          <cell r="I201">
            <v>199</v>
          </cell>
        </row>
        <row r="202">
          <cell r="B202" t="str">
            <v>Joshua Palmer</v>
          </cell>
          <cell r="C202" t="str">
            <v>Joshua Palmer (LAC) </v>
          </cell>
          <cell r="D202" t="str">
            <v>WR64</v>
          </cell>
          <cell r="E202" t="str">
            <v>-</v>
          </cell>
          <cell r="F202">
            <v>22</v>
          </cell>
          <cell r="G202" t="str">
            <v>-</v>
          </cell>
          <cell r="H202">
            <v>10</v>
          </cell>
          <cell r="I202">
            <v>200</v>
          </cell>
        </row>
        <row r="203">
          <cell r="H203">
            <v>11</v>
          </cell>
          <cell r="I203">
            <v>201</v>
          </cell>
        </row>
        <row r="204">
          <cell r="B204" t="str">
            <v>Harrison Butker</v>
          </cell>
          <cell r="C204" t="str">
            <v>Harrison Butker (KC) </v>
          </cell>
          <cell r="D204" t="str">
            <v>K2</v>
          </cell>
          <cell r="E204" t="str">
            <v>-</v>
          </cell>
          <cell r="F204">
            <v>26</v>
          </cell>
          <cell r="G204" t="str">
            <v>-</v>
          </cell>
          <cell r="H204">
            <v>11</v>
          </cell>
          <cell r="I204">
            <v>202</v>
          </cell>
        </row>
        <row r="205">
          <cell r="H205">
            <v>11</v>
          </cell>
          <cell r="I205">
            <v>203</v>
          </cell>
        </row>
        <row r="206">
          <cell r="B206" t="str">
            <v>Greg Zuerlein</v>
          </cell>
          <cell r="C206" t="str">
            <v>Greg Zuerlein (DAL) </v>
          </cell>
          <cell r="D206" t="str">
            <v>K3</v>
          </cell>
          <cell r="E206" t="str">
            <v>-</v>
          </cell>
          <cell r="F206">
            <v>34</v>
          </cell>
          <cell r="G206" t="str">
            <v>-</v>
          </cell>
          <cell r="H206">
            <v>11</v>
          </cell>
          <cell r="I206">
            <v>204</v>
          </cell>
        </row>
        <row r="207">
          <cell r="H207">
            <v>11</v>
          </cell>
          <cell r="I207">
            <v>205</v>
          </cell>
        </row>
        <row r="208">
          <cell r="B208" t="str">
            <v>Mike Davis</v>
          </cell>
          <cell r="C208" t="str">
            <v>Mike Davis (ATL) </v>
          </cell>
          <cell r="D208" t="str">
            <v>RB54</v>
          </cell>
          <cell r="E208" t="str">
            <v>-</v>
          </cell>
          <cell r="F208">
            <v>29</v>
          </cell>
          <cell r="G208" t="str">
            <v>-</v>
          </cell>
          <cell r="H208">
            <v>11</v>
          </cell>
          <cell r="I208">
            <v>206</v>
          </cell>
        </row>
        <row r="209">
          <cell r="B209" t="str">
            <v>Mecole Hardman</v>
          </cell>
          <cell r="C209" t="str">
            <v>Mecole Hardman (KC) </v>
          </cell>
          <cell r="D209" t="str">
            <v>WR65</v>
          </cell>
          <cell r="E209" t="str">
            <v>-</v>
          </cell>
          <cell r="F209">
            <v>23</v>
          </cell>
          <cell r="G209" t="str">
            <v>-</v>
          </cell>
          <cell r="H209">
            <v>11</v>
          </cell>
          <cell r="I209">
            <v>207</v>
          </cell>
        </row>
        <row r="210">
          <cell r="B210" t="str">
            <v>Robert Tonyan</v>
          </cell>
          <cell r="C210" t="str">
            <v>Robert Tonyan (GB) </v>
          </cell>
          <cell r="D210" t="str">
            <v>TE24</v>
          </cell>
          <cell r="E210" t="str">
            <v>-</v>
          </cell>
          <cell r="F210">
            <v>27</v>
          </cell>
          <cell r="G210" t="str">
            <v>-</v>
          </cell>
          <cell r="H210">
            <v>11</v>
          </cell>
          <cell r="I210">
            <v>208</v>
          </cell>
        </row>
        <row r="211">
          <cell r="B211" t="str">
            <v>Sterling Shepard</v>
          </cell>
          <cell r="C211" t="str">
            <v>Sterling Shepard (NYG) </v>
          </cell>
          <cell r="D211" t="str">
            <v>WR66</v>
          </cell>
          <cell r="E211" t="str">
            <v>-</v>
          </cell>
          <cell r="F211">
            <v>29</v>
          </cell>
          <cell r="G211" t="str">
            <v>-</v>
          </cell>
          <cell r="H211">
            <v>11</v>
          </cell>
          <cell r="I211">
            <v>209</v>
          </cell>
        </row>
        <row r="212">
          <cell r="B212" t="str">
            <v>Marvin Jones Jr.</v>
          </cell>
          <cell r="C212" t="str">
            <v>Marvin Jones Jr. (JAC) </v>
          </cell>
          <cell r="D212" t="str">
            <v>WR67</v>
          </cell>
          <cell r="E212" t="str">
            <v>-</v>
          </cell>
          <cell r="F212">
            <v>31</v>
          </cell>
          <cell r="G212" t="str">
            <v>-</v>
          </cell>
          <cell r="H212">
            <v>11</v>
          </cell>
          <cell r="I212">
            <v>210</v>
          </cell>
        </row>
        <row r="213">
          <cell r="B213" t="str">
            <v>Jared Goff</v>
          </cell>
          <cell r="C213" t="str">
            <v>Jared Goff (DET) </v>
          </cell>
          <cell r="D213" t="str">
            <v>QB26</v>
          </cell>
          <cell r="E213" t="str">
            <v>-</v>
          </cell>
          <cell r="F213">
            <v>27</v>
          </cell>
          <cell r="G213" t="str">
            <v>-</v>
          </cell>
          <cell r="H213">
            <v>11</v>
          </cell>
          <cell r="I213">
            <v>211</v>
          </cell>
        </row>
        <row r="214">
          <cell r="B214" t="str">
            <v>Darrel Williams</v>
          </cell>
          <cell r="C214" t="str">
            <v>Darrel Williams (KC) </v>
          </cell>
          <cell r="D214" t="str">
            <v>RB55</v>
          </cell>
          <cell r="E214" t="str">
            <v>-</v>
          </cell>
          <cell r="F214">
            <v>26</v>
          </cell>
          <cell r="G214" t="str">
            <v>-</v>
          </cell>
          <cell r="H214">
            <v>11</v>
          </cell>
          <cell r="I214">
            <v>212</v>
          </cell>
        </row>
        <row r="215">
          <cell r="B215" t="str">
            <v>Bryan Edwards</v>
          </cell>
          <cell r="C215" t="str">
            <v>Bryan Edwards (LV) </v>
          </cell>
          <cell r="D215" t="str">
            <v>WR68</v>
          </cell>
          <cell r="E215" t="str">
            <v>-</v>
          </cell>
          <cell r="F215">
            <v>23</v>
          </cell>
          <cell r="G215" t="str">
            <v>-</v>
          </cell>
          <cell r="H215">
            <v>11</v>
          </cell>
          <cell r="I215">
            <v>213</v>
          </cell>
        </row>
        <row r="216">
          <cell r="B216" t="str">
            <v>Raheem Mostert</v>
          </cell>
          <cell r="C216" t="str">
            <v>Raheem Mostert (SF) </v>
          </cell>
          <cell r="D216" t="str">
            <v>RB56</v>
          </cell>
          <cell r="E216" t="str">
            <v>-</v>
          </cell>
          <cell r="F216">
            <v>29</v>
          </cell>
          <cell r="G216" t="str">
            <v>-</v>
          </cell>
          <cell r="H216">
            <v>11</v>
          </cell>
          <cell r="I216">
            <v>214</v>
          </cell>
        </row>
        <row r="217">
          <cell r="B217" t="str">
            <v>Matt Prater</v>
          </cell>
          <cell r="C217" t="str">
            <v>Matt Prater (ARI) </v>
          </cell>
          <cell r="D217" t="str">
            <v>K4</v>
          </cell>
          <cell r="E217" t="str">
            <v>-</v>
          </cell>
          <cell r="F217">
            <v>37</v>
          </cell>
          <cell r="G217" t="str">
            <v>-</v>
          </cell>
          <cell r="H217">
            <v>11</v>
          </cell>
          <cell r="I217">
            <v>215</v>
          </cell>
        </row>
        <row r="218">
          <cell r="H218">
            <v>11</v>
          </cell>
          <cell r="I218">
            <v>216</v>
          </cell>
        </row>
        <row r="219">
          <cell r="B219" t="str">
            <v>Denver Broncos</v>
          </cell>
          <cell r="C219" t="str">
            <v>Denver Broncos (DEN) </v>
          </cell>
          <cell r="D219" t="str">
            <v>DST8</v>
          </cell>
          <cell r="E219" t="str">
            <v>-</v>
          </cell>
          <cell r="F219" t="str">
            <v>-</v>
          </cell>
          <cell r="G219" t="str">
            <v>-</v>
          </cell>
          <cell r="H219">
            <v>11</v>
          </cell>
          <cell r="I219">
            <v>217</v>
          </cell>
        </row>
        <row r="220">
          <cell r="B220" t="str">
            <v>Ke'Shawn Vaughn</v>
          </cell>
          <cell r="C220" t="str">
            <v>Ke'Shawn Vaughn (TB) </v>
          </cell>
          <cell r="D220" t="str">
            <v>RB57</v>
          </cell>
          <cell r="E220" t="str">
            <v>-</v>
          </cell>
          <cell r="F220">
            <v>24</v>
          </cell>
          <cell r="G220" t="str">
            <v>-</v>
          </cell>
          <cell r="H220">
            <v>11</v>
          </cell>
          <cell r="I220">
            <v>218</v>
          </cell>
        </row>
        <row r="221">
          <cell r="B221" t="str">
            <v>New Orleans Saints</v>
          </cell>
          <cell r="C221" t="str">
            <v>New Orleans Saints (NO) </v>
          </cell>
          <cell r="D221" t="str">
            <v>DST9</v>
          </cell>
          <cell r="E221" t="str">
            <v>-</v>
          </cell>
          <cell r="F221" t="str">
            <v>-</v>
          </cell>
          <cell r="G221" t="str">
            <v>-</v>
          </cell>
          <cell r="H221">
            <v>11</v>
          </cell>
          <cell r="I221">
            <v>219</v>
          </cell>
        </row>
        <row r="222">
          <cell r="B222" t="str">
            <v>Dyami Brown</v>
          </cell>
          <cell r="C222" t="str">
            <v>Dyami Brown (WAS) </v>
          </cell>
          <cell r="D222" t="str">
            <v>WR69</v>
          </cell>
          <cell r="E222" t="str">
            <v>-</v>
          </cell>
          <cell r="F222">
            <v>22</v>
          </cell>
          <cell r="G222" t="str">
            <v>-</v>
          </cell>
          <cell r="H222">
            <v>11</v>
          </cell>
          <cell r="I222">
            <v>220</v>
          </cell>
        </row>
        <row r="223">
          <cell r="B223" t="str">
            <v>Donovan Peoples-Jones</v>
          </cell>
          <cell r="C223" t="str">
            <v>Donovan Peoples-Jones (CLE) </v>
          </cell>
          <cell r="D223" t="str">
            <v>WR70</v>
          </cell>
          <cell r="E223" t="str">
            <v>-</v>
          </cell>
          <cell r="F223">
            <v>23</v>
          </cell>
          <cell r="G223" t="str">
            <v>-</v>
          </cell>
          <cell r="H223">
            <v>11</v>
          </cell>
          <cell r="I223">
            <v>221</v>
          </cell>
        </row>
        <row r="224">
          <cell r="B224" t="str">
            <v>Jimmy Garoppolo</v>
          </cell>
          <cell r="C224" t="str">
            <v>Jimmy Garoppolo (SF) </v>
          </cell>
          <cell r="D224" t="str">
            <v>QB27</v>
          </cell>
          <cell r="E224" t="str">
            <v>-</v>
          </cell>
          <cell r="F224">
            <v>30</v>
          </cell>
          <cell r="G224" t="str">
            <v>-</v>
          </cell>
          <cell r="H224">
            <v>11</v>
          </cell>
          <cell r="I224">
            <v>222</v>
          </cell>
        </row>
        <row r="225">
          <cell r="B225" t="str">
            <v>Wil Lutz</v>
          </cell>
          <cell r="C225" t="str">
            <v>Wil Lutz (NO) </v>
          </cell>
          <cell r="D225" t="str">
            <v>K5</v>
          </cell>
          <cell r="E225" t="str">
            <v>-</v>
          </cell>
          <cell r="F225">
            <v>27</v>
          </cell>
          <cell r="G225" t="str">
            <v>-</v>
          </cell>
          <cell r="H225">
            <v>11</v>
          </cell>
          <cell r="I225">
            <v>223</v>
          </cell>
        </row>
        <row r="226">
          <cell r="H226">
            <v>11</v>
          </cell>
          <cell r="I226">
            <v>224</v>
          </cell>
        </row>
        <row r="227">
          <cell r="B227" t="str">
            <v>Kansas City Chiefs</v>
          </cell>
          <cell r="C227" t="str">
            <v>Kansas City Chiefs (KC) </v>
          </cell>
          <cell r="D227" t="str">
            <v>DST10</v>
          </cell>
          <cell r="E227" t="str">
            <v>-</v>
          </cell>
          <cell r="F227" t="str">
            <v>-</v>
          </cell>
          <cell r="G227" t="str">
            <v>-</v>
          </cell>
          <cell r="H227">
            <v>11</v>
          </cell>
          <cell r="I227">
            <v>225</v>
          </cell>
        </row>
        <row r="228">
          <cell r="B228" t="str">
            <v>Tim Patrick</v>
          </cell>
          <cell r="C228" t="str">
            <v>Tim Patrick (DEN) </v>
          </cell>
          <cell r="D228" t="str">
            <v>WR71</v>
          </cell>
          <cell r="E228" t="str">
            <v>-</v>
          </cell>
          <cell r="F228">
            <v>28</v>
          </cell>
          <cell r="G228" t="str">
            <v>-</v>
          </cell>
          <cell r="H228">
            <v>11</v>
          </cell>
          <cell r="I228">
            <v>226</v>
          </cell>
        </row>
        <row r="229">
          <cell r="B229" t="str">
            <v>Jalen Reagor</v>
          </cell>
          <cell r="C229" t="str">
            <v>Jalen Reagor (PHI) </v>
          </cell>
          <cell r="D229" t="str">
            <v>WR72</v>
          </cell>
          <cell r="E229" t="str">
            <v>-</v>
          </cell>
          <cell r="F229">
            <v>23</v>
          </cell>
          <cell r="G229" t="str">
            <v>-</v>
          </cell>
          <cell r="H229">
            <v>11</v>
          </cell>
          <cell r="I229">
            <v>227</v>
          </cell>
        </row>
        <row r="230">
          <cell r="B230" t="str">
            <v>Justin Jackson</v>
          </cell>
          <cell r="C230" t="str">
            <v>Justin Jackson (LAC) </v>
          </cell>
          <cell r="D230" t="str">
            <v>RB58</v>
          </cell>
          <cell r="E230" t="str">
            <v>-</v>
          </cell>
          <cell r="F230">
            <v>25</v>
          </cell>
          <cell r="G230" t="str">
            <v>-</v>
          </cell>
          <cell r="H230">
            <v>11</v>
          </cell>
          <cell r="I230">
            <v>228</v>
          </cell>
        </row>
        <row r="231">
          <cell r="B231" t="str">
            <v>Jaret Patterson</v>
          </cell>
          <cell r="C231" t="str">
            <v>Jaret Patterson (WAS) </v>
          </cell>
          <cell r="D231" t="str">
            <v>RB59</v>
          </cell>
          <cell r="E231" t="str">
            <v>-</v>
          </cell>
          <cell r="F231">
            <v>22</v>
          </cell>
          <cell r="G231" t="str">
            <v>-</v>
          </cell>
          <cell r="H231">
            <v>11</v>
          </cell>
          <cell r="I231">
            <v>229</v>
          </cell>
        </row>
        <row r="232">
          <cell r="B232" t="str">
            <v>Albert Okwuegbunam</v>
          </cell>
          <cell r="C232" t="str">
            <v>Albert Okwuegbunam (DEN) </v>
          </cell>
          <cell r="D232" t="str">
            <v>TE25</v>
          </cell>
          <cell r="E232" t="str">
            <v>-</v>
          </cell>
          <cell r="F232">
            <v>23</v>
          </cell>
          <cell r="G232" t="str">
            <v>-</v>
          </cell>
          <cell r="H232">
            <v>11</v>
          </cell>
          <cell r="I232">
            <v>230</v>
          </cell>
        </row>
        <row r="233">
          <cell r="B233" t="str">
            <v>Tampa Bay Buccaneers</v>
          </cell>
          <cell r="C233" t="str">
            <v>Tampa Bay Buccaneers (TB) </v>
          </cell>
          <cell r="D233" t="str">
            <v>DST11</v>
          </cell>
          <cell r="E233" t="str">
            <v>-</v>
          </cell>
          <cell r="F233" t="str">
            <v>-</v>
          </cell>
          <cell r="G233" t="str">
            <v>-</v>
          </cell>
          <cell r="H233">
            <v>11</v>
          </cell>
          <cell r="I233">
            <v>231</v>
          </cell>
        </row>
        <row r="234">
          <cell r="B234" t="str">
            <v>Austin Hooper</v>
          </cell>
          <cell r="C234" t="str">
            <v>Austin Hooper (CLE) </v>
          </cell>
          <cell r="D234" t="str">
            <v>TE26</v>
          </cell>
          <cell r="E234" t="str">
            <v>-</v>
          </cell>
          <cell r="F234">
            <v>27</v>
          </cell>
          <cell r="G234" t="str">
            <v>-</v>
          </cell>
          <cell r="H234">
            <v>11</v>
          </cell>
          <cell r="I234">
            <v>232</v>
          </cell>
        </row>
        <row r="235">
          <cell r="B235" t="str">
            <v>Minnesota Vikings</v>
          </cell>
          <cell r="C235" t="str">
            <v>Minnesota Vikings (MIN) </v>
          </cell>
          <cell r="D235" t="str">
            <v>DST12</v>
          </cell>
          <cell r="E235" t="str">
            <v>-</v>
          </cell>
          <cell r="F235" t="str">
            <v>-</v>
          </cell>
          <cell r="G235" t="str">
            <v>-</v>
          </cell>
          <cell r="H235">
            <v>11</v>
          </cell>
          <cell r="I235">
            <v>233</v>
          </cell>
        </row>
        <row r="236">
          <cell r="B236" t="str">
            <v>Parris Campbell</v>
          </cell>
          <cell r="C236" t="str">
            <v>Parris Campbell (IND) </v>
          </cell>
          <cell r="D236" t="str">
            <v>WR73</v>
          </cell>
          <cell r="E236" t="str">
            <v>-</v>
          </cell>
          <cell r="F236">
            <v>24</v>
          </cell>
          <cell r="G236" t="str">
            <v>-</v>
          </cell>
          <cell r="H236">
            <v>11</v>
          </cell>
          <cell r="I236">
            <v>234</v>
          </cell>
        </row>
        <row r="237">
          <cell r="B237" t="str">
            <v>Cole Beasley</v>
          </cell>
          <cell r="C237" t="str">
            <v>Cole Beasley (BUF) </v>
          </cell>
          <cell r="D237" t="str">
            <v>WR74</v>
          </cell>
          <cell r="E237" t="str">
            <v>-</v>
          </cell>
          <cell r="F237">
            <v>32</v>
          </cell>
          <cell r="G237" t="str">
            <v>-</v>
          </cell>
          <cell r="H237">
            <v>11</v>
          </cell>
          <cell r="I237">
            <v>235</v>
          </cell>
        </row>
        <row r="238">
          <cell r="B238" t="str">
            <v>Dallas Cowboys</v>
          </cell>
          <cell r="C238" t="str">
            <v>Dallas Cowboys (DAL) </v>
          </cell>
          <cell r="D238" t="str">
            <v>DST13</v>
          </cell>
          <cell r="E238" t="str">
            <v>-</v>
          </cell>
          <cell r="F238" t="str">
            <v>-</v>
          </cell>
          <cell r="G238" t="str">
            <v>-</v>
          </cell>
          <cell r="H238">
            <v>11</v>
          </cell>
          <cell r="I238">
            <v>236</v>
          </cell>
        </row>
        <row r="239">
          <cell r="B239" t="str">
            <v>Jameis Winston</v>
          </cell>
          <cell r="C239" t="str">
            <v>Jameis Winston (NO) </v>
          </cell>
          <cell r="D239" t="str">
            <v>QB28</v>
          </cell>
          <cell r="E239" t="str">
            <v>-</v>
          </cell>
          <cell r="F239">
            <v>28</v>
          </cell>
          <cell r="G239" t="str">
            <v>-</v>
          </cell>
          <cell r="H239">
            <v>11</v>
          </cell>
          <cell r="I239">
            <v>237</v>
          </cell>
        </row>
        <row r="240">
          <cell r="B240" t="str">
            <v>Jamison Crowder</v>
          </cell>
          <cell r="C240" t="str">
            <v>Jamison Crowder (NYJ) </v>
          </cell>
          <cell r="D240" t="str">
            <v>WR75</v>
          </cell>
          <cell r="E240" t="str">
            <v>-</v>
          </cell>
          <cell r="F240">
            <v>28</v>
          </cell>
          <cell r="G240" t="str">
            <v>-</v>
          </cell>
          <cell r="H240">
            <v>11</v>
          </cell>
          <cell r="I240">
            <v>238</v>
          </cell>
        </row>
        <row r="241">
          <cell r="B241" t="str">
            <v>Brandon McManus</v>
          </cell>
          <cell r="C241" t="str">
            <v>Brandon McManus (DEN) </v>
          </cell>
          <cell r="D241" t="str">
            <v>K6</v>
          </cell>
          <cell r="E241" t="str">
            <v>-</v>
          </cell>
          <cell r="F241">
            <v>30</v>
          </cell>
          <cell r="G241" t="str">
            <v>-</v>
          </cell>
          <cell r="H241">
            <v>11</v>
          </cell>
          <cell r="I241">
            <v>239</v>
          </cell>
        </row>
        <row r="242">
          <cell r="B242" t="str">
            <v>Cleveland Browns</v>
          </cell>
          <cell r="C242" t="str">
            <v>Cleveland Browns (CLE) </v>
          </cell>
          <cell r="D242" t="str">
            <v>DST14</v>
          </cell>
          <cell r="E242" t="str">
            <v>-</v>
          </cell>
          <cell r="F242" t="str">
            <v>-</v>
          </cell>
          <cell r="G242" t="str">
            <v>-</v>
          </cell>
          <cell r="H242">
            <v>11</v>
          </cell>
          <cell r="I242">
            <v>240</v>
          </cell>
        </row>
        <row r="243">
          <cell r="H243">
            <v>12</v>
          </cell>
          <cell r="I243">
            <v>241</v>
          </cell>
        </row>
        <row r="244">
          <cell r="B244" t="str">
            <v>KJ Hamler</v>
          </cell>
          <cell r="C244" t="str">
            <v>KJ Hamler (DEN) </v>
          </cell>
          <cell r="D244" t="str">
            <v>WR76</v>
          </cell>
          <cell r="E244" t="str">
            <v>-</v>
          </cell>
          <cell r="F244">
            <v>22</v>
          </cell>
          <cell r="G244" t="str">
            <v>-</v>
          </cell>
          <cell r="H244">
            <v>12</v>
          </cell>
          <cell r="I244">
            <v>242</v>
          </cell>
        </row>
        <row r="245">
          <cell r="B245" t="str">
            <v>Darius Slayton</v>
          </cell>
          <cell r="C245" t="str">
            <v>Darius Slayton (NYG) </v>
          </cell>
          <cell r="D245" t="str">
            <v>WR77</v>
          </cell>
          <cell r="E245" t="str">
            <v>-</v>
          </cell>
          <cell r="F245">
            <v>25</v>
          </cell>
          <cell r="G245" t="str">
            <v>-</v>
          </cell>
          <cell r="H245">
            <v>12</v>
          </cell>
          <cell r="I245">
            <v>243</v>
          </cell>
        </row>
        <row r="246">
          <cell r="B246" t="str">
            <v>Allen Lazard</v>
          </cell>
          <cell r="C246" t="str">
            <v>Allen Lazard (GB) </v>
          </cell>
          <cell r="D246" t="str">
            <v>WR78</v>
          </cell>
          <cell r="E246" t="str">
            <v>-</v>
          </cell>
          <cell r="F246">
            <v>26</v>
          </cell>
          <cell r="G246" t="str">
            <v>-</v>
          </cell>
          <cell r="H246">
            <v>12</v>
          </cell>
          <cell r="I246">
            <v>244</v>
          </cell>
        </row>
        <row r="247">
          <cell r="B247" t="str">
            <v>David Njoku</v>
          </cell>
          <cell r="C247" t="str">
            <v>David Njoku (CLE) </v>
          </cell>
          <cell r="D247" t="str">
            <v>TE27</v>
          </cell>
          <cell r="E247" t="str">
            <v>-</v>
          </cell>
          <cell r="F247">
            <v>25</v>
          </cell>
          <cell r="G247" t="str">
            <v>-</v>
          </cell>
          <cell r="H247">
            <v>12</v>
          </cell>
          <cell r="I247">
            <v>245</v>
          </cell>
        </row>
        <row r="248">
          <cell r="B248" t="str">
            <v>Philadelphia Eagles</v>
          </cell>
          <cell r="C248" t="str">
            <v>Philadelphia Eagles (PHI) </v>
          </cell>
          <cell r="D248" t="str">
            <v>DST15</v>
          </cell>
          <cell r="E248" t="str">
            <v>-</v>
          </cell>
          <cell r="F248" t="str">
            <v>-</v>
          </cell>
          <cell r="G248" t="str">
            <v>-</v>
          </cell>
          <cell r="H248">
            <v>12</v>
          </cell>
          <cell r="I248">
            <v>246</v>
          </cell>
        </row>
        <row r="249">
          <cell r="B249" t="str">
            <v>Indianapolis Colts</v>
          </cell>
          <cell r="C249" t="str">
            <v>Indianapolis Colts (IND) </v>
          </cell>
          <cell r="D249" t="str">
            <v>DST16</v>
          </cell>
          <cell r="E249" t="str">
            <v>-</v>
          </cell>
          <cell r="F249" t="str">
            <v>-</v>
          </cell>
          <cell r="G249" t="str">
            <v>-</v>
          </cell>
          <cell r="H249">
            <v>12</v>
          </cell>
          <cell r="I249">
            <v>247</v>
          </cell>
        </row>
        <row r="250">
          <cell r="B250" t="str">
            <v>D'Wayne Eskridge</v>
          </cell>
          <cell r="C250" t="str">
            <v>D'Wayne Eskridge (SEA) </v>
          </cell>
          <cell r="D250" t="str">
            <v>WR79</v>
          </cell>
          <cell r="E250" t="str">
            <v>-</v>
          </cell>
          <cell r="F250">
            <v>24</v>
          </cell>
          <cell r="G250" t="str">
            <v>-</v>
          </cell>
          <cell r="H250">
            <v>12</v>
          </cell>
          <cell r="I250">
            <v>248</v>
          </cell>
        </row>
        <row r="251">
          <cell r="B251" t="str">
            <v>David Johnson</v>
          </cell>
          <cell r="C251" t="str">
            <v>David Johnson (HOU) </v>
          </cell>
          <cell r="D251" t="str">
            <v>RB60</v>
          </cell>
          <cell r="E251" t="str">
            <v>-</v>
          </cell>
          <cell r="F251">
            <v>30</v>
          </cell>
          <cell r="G251" t="str">
            <v>-</v>
          </cell>
          <cell r="H251">
            <v>12</v>
          </cell>
          <cell r="I251">
            <v>249</v>
          </cell>
        </row>
        <row r="252">
          <cell r="B252" t="str">
            <v>Jake Elliott</v>
          </cell>
          <cell r="C252" t="str">
            <v>Jake Elliott (PHI) </v>
          </cell>
          <cell r="D252" t="str">
            <v>K7</v>
          </cell>
          <cell r="E252" t="str">
            <v>-</v>
          </cell>
          <cell r="F252">
            <v>27</v>
          </cell>
          <cell r="G252" t="str">
            <v>-</v>
          </cell>
          <cell r="H252">
            <v>12</v>
          </cell>
          <cell r="I252">
            <v>250</v>
          </cell>
        </row>
        <row r="253">
          <cell r="B253" t="str">
            <v>Kendrick Bourne</v>
          </cell>
          <cell r="C253" t="str">
            <v>Kendrick Bourne (NE) </v>
          </cell>
          <cell r="D253" t="str">
            <v>WR80</v>
          </cell>
          <cell r="E253" t="str">
            <v>-</v>
          </cell>
          <cell r="F253">
            <v>26</v>
          </cell>
          <cell r="G253" t="str">
            <v>-</v>
          </cell>
          <cell r="H253">
            <v>12</v>
          </cell>
          <cell r="I253">
            <v>251</v>
          </cell>
        </row>
        <row r="254">
          <cell r="B254" t="str">
            <v>Antonio Brown</v>
          </cell>
          <cell r="C254" t="str">
            <v>Antonio Brown (FA) </v>
          </cell>
          <cell r="D254" t="str">
            <v>WR81</v>
          </cell>
          <cell r="E254" t="str">
            <v>-</v>
          </cell>
          <cell r="F254">
            <v>33</v>
          </cell>
          <cell r="G254" t="str">
            <v>-</v>
          </cell>
          <cell r="H254">
            <v>12</v>
          </cell>
          <cell r="I254">
            <v>252</v>
          </cell>
        </row>
        <row r="255">
          <cell r="B255" t="str">
            <v>Chris Evans</v>
          </cell>
          <cell r="C255" t="str">
            <v>Chris Evans (CIN) </v>
          </cell>
          <cell r="D255" t="str">
            <v>RB61</v>
          </cell>
          <cell r="E255" t="str">
            <v>-</v>
          </cell>
          <cell r="F255">
            <v>24</v>
          </cell>
          <cell r="G255" t="str">
            <v>-</v>
          </cell>
          <cell r="H255">
            <v>12</v>
          </cell>
          <cell r="I255">
            <v>253</v>
          </cell>
        </row>
        <row r="256">
          <cell r="B256" t="str">
            <v>Younghoe Koo</v>
          </cell>
          <cell r="C256" t="str">
            <v>Younghoe Koo (ATL) </v>
          </cell>
          <cell r="D256" t="str">
            <v>K8</v>
          </cell>
          <cell r="E256" t="str">
            <v>-</v>
          </cell>
          <cell r="F256">
            <v>27</v>
          </cell>
          <cell r="G256" t="str">
            <v>-</v>
          </cell>
          <cell r="H256">
            <v>12</v>
          </cell>
          <cell r="I256">
            <v>254</v>
          </cell>
        </row>
        <row r="257">
          <cell r="B257" t="str">
            <v>Brevin Jordan</v>
          </cell>
          <cell r="C257" t="str">
            <v>Brevin Jordan (HOU) </v>
          </cell>
          <cell r="D257" t="str">
            <v>TE28</v>
          </cell>
          <cell r="E257" t="str">
            <v>-</v>
          </cell>
          <cell r="F257">
            <v>21</v>
          </cell>
          <cell r="G257" t="str">
            <v>-</v>
          </cell>
          <cell r="H257">
            <v>12</v>
          </cell>
          <cell r="I257">
            <v>255</v>
          </cell>
        </row>
        <row r="258">
          <cell r="B258" t="str">
            <v>Marquez Valdes-Scantling</v>
          </cell>
          <cell r="C258" t="str">
            <v>Marquez Valdes-Scantling (GB) </v>
          </cell>
          <cell r="D258" t="str">
            <v>WR82</v>
          </cell>
          <cell r="E258" t="str">
            <v>-</v>
          </cell>
          <cell r="F258">
            <v>27</v>
          </cell>
          <cell r="G258" t="str">
            <v>-</v>
          </cell>
          <cell r="H258">
            <v>12</v>
          </cell>
          <cell r="I258">
            <v>256</v>
          </cell>
        </row>
        <row r="259">
          <cell r="B259" t="str">
            <v>Dan Arnold</v>
          </cell>
          <cell r="C259" t="str">
            <v>Dan Arnold (JAC) </v>
          </cell>
          <cell r="D259" t="str">
            <v>TE29</v>
          </cell>
          <cell r="E259" t="str">
            <v>-</v>
          </cell>
          <cell r="F259">
            <v>26</v>
          </cell>
          <cell r="G259" t="str">
            <v>-</v>
          </cell>
          <cell r="H259">
            <v>12</v>
          </cell>
          <cell r="I259">
            <v>257</v>
          </cell>
        </row>
        <row r="260">
          <cell r="H260">
            <v>12</v>
          </cell>
          <cell r="I260">
            <v>258</v>
          </cell>
        </row>
        <row r="261">
          <cell r="B261" t="str">
            <v>Latavius Murray</v>
          </cell>
          <cell r="C261" t="str">
            <v>Latavius Murray (BAL) </v>
          </cell>
          <cell r="D261" t="str">
            <v>RB62</v>
          </cell>
          <cell r="E261" t="str">
            <v>-</v>
          </cell>
          <cell r="F261">
            <v>32</v>
          </cell>
          <cell r="G261" t="str">
            <v>-</v>
          </cell>
          <cell r="H261">
            <v>12</v>
          </cell>
          <cell r="I261">
            <v>259</v>
          </cell>
        </row>
        <row r="262">
          <cell r="B262" t="str">
            <v>Jeff Wilson Jr.</v>
          </cell>
          <cell r="C262" t="str">
            <v>Jeff Wilson Jr. (SF) </v>
          </cell>
          <cell r="D262" t="str">
            <v>RB63</v>
          </cell>
          <cell r="E262" t="str">
            <v>-</v>
          </cell>
          <cell r="F262">
            <v>26</v>
          </cell>
          <cell r="G262" t="str">
            <v>-</v>
          </cell>
          <cell r="H262">
            <v>12</v>
          </cell>
          <cell r="I262">
            <v>260</v>
          </cell>
        </row>
        <row r="263">
          <cell r="B263" t="str">
            <v>Samaje Perine</v>
          </cell>
          <cell r="C263" t="str">
            <v>Samaje Perine (CIN) </v>
          </cell>
          <cell r="D263" t="str">
            <v>RB64</v>
          </cell>
          <cell r="E263" t="str">
            <v>-</v>
          </cell>
          <cell r="F263">
            <v>26</v>
          </cell>
          <cell r="G263" t="str">
            <v>-</v>
          </cell>
          <cell r="H263">
            <v>12</v>
          </cell>
          <cell r="I263">
            <v>261</v>
          </cell>
        </row>
        <row r="264">
          <cell r="B264" t="str">
            <v>Chris Boswell</v>
          </cell>
          <cell r="C264" t="str">
            <v>Chris Boswell (PIT) </v>
          </cell>
          <cell r="D264" t="str">
            <v>K9</v>
          </cell>
          <cell r="E264" t="str">
            <v>-</v>
          </cell>
          <cell r="F264">
            <v>30</v>
          </cell>
          <cell r="G264" t="str">
            <v>-</v>
          </cell>
          <cell r="H264">
            <v>12</v>
          </cell>
          <cell r="I264">
            <v>262</v>
          </cell>
        </row>
        <row r="265">
          <cell r="B265" t="str">
            <v>Jared Cook</v>
          </cell>
          <cell r="C265" t="str">
            <v>Jared Cook (LAC) </v>
          </cell>
          <cell r="D265" t="str">
            <v>TE30</v>
          </cell>
          <cell r="E265" t="str">
            <v>-</v>
          </cell>
          <cell r="F265">
            <v>34</v>
          </cell>
          <cell r="G265" t="str">
            <v>-</v>
          </cell>
          <cell r="H265">
            <v>12</v>
          </cell>
          <cell r="I265">
            <v>263</v>
          </cell>
        </row>
        <row r="266">
          <cell r="B266" t="str">
            <v>Ryan Succop</v>
          </cell>
          <cell r="C266" t="str">
            <v>Ryan Succop (TB) </v>
          </cell>
          <cell r="D266" t="str">
            <v>K10</v>
          </cell>
          <cell r="E266" t="str">
            <v>-</v>
          </cell>
          <cell r="F266">
            <v>35</v>
          </cell>
          <cell r="G266" t="str">
            <v>-</v>
          </cell>
          <cell r="H266">
            <v>12</v>
          </cell>
          <cell r="I266">
            <v>264</v>
          </cell>
        </row>
        <row r="267">
          <cell r="H267">
            <v>12</v>
          </cell>
          <cell r="I267">
            <v>265</v>
          </cell>
        </row>
        <row r="268">
          <cell r="B268" t="str">
            <v>Phillip Lindsay</v>
          </cell>
          <cell r="C268" t="str">
            <v>Phillip Lindsay (MIA) </v>
          </cell>
          <cell r="D268" t="str">
            <v>RB65</v>
          </cell>
          <cell r="E268" t="str">
            <v>-</v>
          </cell>
          <cell r="F268">
            <v>27</v>
          </cell>
          <cell r="G268" t="str">
            <v>-</v>
          </cell>
          <cell r="H268">
            <v>12</v>
          </cell>
          <cell r="I268">
            <v>266</v>
          </cell>
        </row>
        <row r="269">
          <cell r="B269" t="str">
            <v>Robbie Gould</v>
          </cell>
          <cell r="C269" t="str">
            <v>Robbie Gould (SF) </v>
          </cell>
          <cell r="D269" t="str">
            <v>K11</v>
          </cell>
          <cell r="E269" t="str">
            <v>-</v>
          </cell>
          <cell r="F269">
            <v>39</v>
          </cell>
          <cell r="G269" t="str">
            <v>-</v>
          </cell>
          <cell r="H269">
            <v>12</v>
          </cell>
          <cell r="I269">
            <v>267</v>
          </cell>
        </row>
        <row r="270">
          <cell r="B270" t="str">
            <v>Arizona Cardinals</v>
          </cell>
          <cell r="C270" t="str">
            <v>Arizona Cardinals (ARI) </v>
          </cell>
          <cell r="D270" t="str">
            <v>DST17</v>
          </cell>
          <cell r="E270" t="str">
            <v>-</v>
          </cell>
          <cell r="F270" t="str">
            <v>-</v>
          </cell>
          <cell r="G270" t="str">
            <v>-</v>
          </cell>
          <cell r="H270">
            <v>12</v>
          </cell>
          <cell r="I270">
            <v>268</v>
          </cell>
        </row>
        <row r="271">
          <cell r="B271" t="str">
            <v>Mason Crosby</v>
          </cell>
          <cell r="C271" t="str">
            <v>Mason Crosby (GB) </v>
          </cell>
          <cell r="D271" t="str">
            <v>K12</v>
          </cell>
          <cell r="E271" t="str">
            <v>-</v>
          </cell>
          <cell r="F271">
            <v>37</v>
          </cell>
          <cell r="G271" t="str">
            <v>-</v>
          </cell>
          <cell r="H271">
            <v>12</v>
          </cell>
          <cell r="I271">
            <v>269</v>
          </cell>
        </row>
        <row r="272">
          <cell r="H272">
            <v>12</v>
          </cell>
          <cell r="I272">
            <v>270</v>
          </cell>
        </row>
        <row r="273">
          <cell r="B273" t="str">
            <v>Miami Dolphins</v>
          </cell>
          <cell r="C273" t="str">
            <v>Miami Dolphins (MIA) </v>
          </cell>
          <cell r="D273" t="str">
            <v>DST18</v>
          </cell>
          <cell r="E273" t="str">
            <v>-</v>
          </cell>
          <cell r="F273" t="str">
            <v>-</v>
          </cell>
          <cell r="G273" t="str">
            <v>-</v>
          </cell>
          <cell r="H273">
            <v>12</v>
          </cell>
          <cell r="I273">
            <v>271</v>
          </cell>
        </row>
        <row r="274">
          <cell r="B274" t="str">
            <v>Daniel Carlson</v>
          </cell>
          <cell r="C274" t="str">
            <v>Daniel Carlson (LV) </v>
          </cell>
          <cell r="D274" t="str">
            <v>K13</v>
          </cell>
          <cell r="E274" t="str">
            <v>-</v>
          </cell>
          <cell r="F274">
            <v>27</v>
          </cell>
          <cell r="G274" t="str">
            <v>-</v>
          </cell>
          <cell r="H274">
            <v>12</v>
          </cell>
          <cell r="I274">
            <v>272</v>
          </cell>
        </row>
        <row r="275">
          <cell r="B275" t="str">
            <v>Sam Darnold</v>
          </cell>
          <cell r="C275" t="str">
            <v>Sam Darnold (CAR) </v>
          </cell>
          <cell r="D275" t="str">
            <v>QB29</v>
          </cell>
          <cell r="E275" t="str">
            <v>-</v>
          </cell>
          <cell r="F275">
            <v>24</v>
          </cell>
          <cell r="G275" t="str">
            <v>-</v>
          </cell>
          <cell r="H275">
            <v>12</v>
          </cell>
          <cell r="I275">
            <v>273</v>
          </cell>
        </row>
        <row r="276">
          <cell r="B276" t="str">
            <v>Quintez Cephus</v>
          </cell>
          <cell r="C276" t="str">
            <v>Quintez Cephus (DET) </v>
          </cell>
          <cell r="D276" t="str">
            <v>WR83</v>
          </cell>
          <cell r="E276" t="str">
            <v>-</v>
          </cell>
          <cell r="F276">
            <v>23</v>
          </cell>
          <cell r="G276" t="str">
            <v>-</v>
          </cell>
          <cell r="H276">
            <v>12</v>
          </cell>
          <cell r="I276">
            <v>274</v>
          </cell>
        </row>
        <row r="277">
          <cell r="B277" t="str">
            <v>Amari Rodgers</v>
          </cell>
          <cell r="C277" t="str">
            <v>Amari Rodgers (GB) </v>
          </cell>
          <cell r="D277" t="str">
            <v>WR84</v>
          </cell>
          <cell r="E277" t="str">
            <v>-</v>
          </cell>
          <cell r="F277">
            <v>22</v>
          </cell>
          <cell r="G277" t="str">
            <v>-</v>
          </cell>
          <cell r="H277">
            <v>12</v>
          </cell>
          <cell r="I277">
            <v>275</v>
          </cell>
        </row>
        <row r="278">
          <cell r="B278" t="str">
            <v>Tre'Quan Smith</v>
          </cell>
          <cell r="C278" t="str">
            <v>Tre'Quan Smith (NO) </v>
          </cell>
          <cell r="D278" t="str">
            <v>WR85</v>
          </cell>
          <cell r="E278" t="str">
            <v>-</v>
          </cell>
          <cell r="F278">
            <v>26</v>
          </cell>
          <cell r="G278" t="str">
            <v>-</v>
          </cell>
          <cell r="H278">
            <v>12</v>
          </cell>
          <cell r="I278">
            <v>276</v>
          </cell>
        </row>
        <row r="279">
          <cell r="B279" t="str">
            <v>Denzel Mims</v>
          </cell>
          <cell r="C279" t="str">
            <v>Denzel Mims (NYJ) </v>
          </cell>
          <cell r="D279" t="str">
            <v>WR86</v>
          </cell>
          <cell r="E279" t="str">
            <v>-</v>
          </cell>
          <cell r="F279">
            <v>24</v>
          </cell>
          <cell r="G279" t="str">
            <v>-</v>
          </cell>
          <cell r="H279">
            <v>12</v>
          </cell>
          <cell r="I279">
            <v>277</v>
          </cell>
        </row>
        <row r="280">
          <cell r="B280" t="str">
            <v>Marquez Callaway</v>
          </cell>
          <cell r="C280" t="str">
            <v>Marquez Callaway (NO) </v>
          </cell>
          <cell r="D280" t="str">
            <v>WR87</v>
          </cell>
          <cell r="E280" t="str">
            <v>-</v>
          </cell>
          <cell r="F280">
            <v>23</v>
          </cell>
          <cell r="G280" t="str">
            <v>-</v>
          </cell>
          <cell r="H280">
            <v>12</v>
          </cell>
          <cell r="I280">
            <v>278</v>
          </cell>
        </row>
        <row r="281">
          <cell r="B281" t="str">
            <v>Marlon Mack</v>
          </cell>
          <cell r="C281" t="str">
            <v>Marlon Mack (IND) </v>
          </cell>
          <cell r="D281" t="str">
            <v>RB66</v>
          </cell>
          <cell r="E281" t="str">
            <v>-</v>
          </cell>
          <cell r="F281">
            <v>25</v>
          </cell>
          <cell r="G281" t="str">
            <v>-</v>
          </cell>
          <cell r="H281">
            <v>12</v>
          </cell>
          <cell r="I281">
            <v>279</v>
          </cell>
        </row>
        <row r="282">
          <cell r="B282" t="str">
            <v>Jermar Jefferson</v>
          </cell>
          <cell r="C282" t="str">
            <v>Jermar Jefferson (DET) </v>
          </cell>
          <cell r="D282" t="str">
            <v>RB67</v>
          </cell>
          <cell r="E282" t="str">
            <v>-</v>
          </cell>
          <cell r="F282">
            <v>21</v>
          </cell>
          <cell r="G282" t="str">
            <v>-</v>
          </cell>
          <cell r="H282">
            <v>12</v>
          </cell>
          <cell r="I282">
            <v>280</v>
          </cell>
        </row>
        <row r="283">
          <cell r="B283" t="str">
            <v>Los Angeles Chargers</v>
          </cell>
          <cell r="C283" t="str">
            <v>Los Angeles Chargers (LAC) </v>
          </cell>
          <cell r="D283" t="str">
            <v>DST19</v>
          </cell>
          <cell r="E283" t="str">
            <v>-</v>
          </cell>
          <cell r="F283" t="str">
            <v>-</v>
          </cell>
          <cell r="G283" t="str">
            <v>-</v>
          </cell>
          <cell r="H283">
            <v>12</v>
          </cell>
          <cell r="I283">
            <v>281</v>
          </cell>
        </row>
        <row r="284">
          <cell r="B284" t="str">
            <v>D'Ernest Johnson</v>
          </cell>
          <cell r="C284" t="str">
            <v>D'Ernest Johnson (CLE) </v>
          </cell>
          <cell r="D284" t="str">
            <v>RB68</v>
          </cell>
          <cell r="E284" t="str">
            <v>-</v>
          </cell>
          <cell r="F284">
            <v>25</v>
          </cell>
          <cell r="G284" t="str">
            <v>-</v>
          </cell>
          <cell r="H284">
            <v>12</v>
          </cell>
          <cell r="I284">
            <v>282</v>
          </cell>
        </row>
        <row r="285">
          <cell r="B285" t="str">
            <v>Emmanuel Sanders</v>
          </cell>
          <cell r="C285" t="str">
            <v>Emmanuel Sanders (BUF) </v>
          </cell>
          <cell r="D285" t="str">
            <v>WR88</v>
          </cell>
          <cell r="E285" t="str">
            <v>-</v>
          </cell>
          <cell r="F285">
            <v>34</v>
          </cell>
          <cell r="G285" t="str">
            <v>-</v>
          </cell>
          <cell r="H285">
            <v>12</v>
          </cell>
          <cell r="I285">
            <v>283</v>
          </cell>
        </row>
        <row r="286">
          <cell r="B286" t="str">
            <v>Kylin Hill</v>
          </cell>
          <cell r="C286" t="str">
            <v>Kylin Hill (GB) </v>
          </cell>
          <cell r="D286" t="str">
            <v>RB69</v>
          </cell>
          <cell r="E286" t="str">
            <v>-</v>
          </cell>
          <cell r="F286">
            <v>23</v>
          </cell>
          <cell r="G286" t="str">
            <v>-</v>
          </cell>
          <cell r="H286">
            <v>12</v>
          </cell>
          <cell r="I286">
            <v>284</v>
          </cell>
        </row>
        <row r="287">
          <cell r="B287" t="str">
            <v>Washington Commanders</v>
          </cell>
          <cell r="C287" t="str">
            <v>Washington Commanders (WAS) </v>
          </cell>
          <cell r="D287" t="str">
            <v>DST20</v>
          </cell>
          <cell r="E287" t="str">
            <v>-</v>
          </cell>
          <cell r="F287" t="str">
            <v>-</v>
          </cell>
          <cell r="G287" t="str">
            <v>-</v>
          </cell>
          <cell r="H287">
            <v>12</v>
          </cell>
          <cell r="I287">
            <v>285</v>
          </cell>
        </row>
        <row r="288">
          <cell r="B288" t="str">
            <v>T.Y. Hilton</v>
          </cell>
          <cell r="C288" t="str">
            <v>T.Y. Hilton (IND) </v>
          </cell>
          <cell r="D288" t="str">
            <v>WR89</v>
          </cell>
          <cell r="E288" t="str">
            <v>-</v>
          </cell>
          <cell r="F288">
            <v>32</v>
          </cell>
          <cell r="G288" t="str">
            <v>-</v>
          </cell>
          <cell r="H288">
            <v>12</v>
          </cell>
          <cell r="I288">
            <v>286</v>
          </cell>
        </row>
        <row r="289">
          <cell r="B289" t="str">
            <v>Blake Jarwin</v>
          </cell>
          <cell r="C289" t="str">
            <v>Blake Jarwin (DAL) </v>
          </cell>
          <cell r="D289" t="str">
            <v>TE31</v>
          </cell>
          <cell r="E289" t="str">
            <v>-</v>
          </cell>
          <cell r="F289">
            <v>27</v>
          </cell>
          <cell r="G289" t="str">
            <v>-</v>
          </cell>
          <cell r="H289">
            <v>12</v>
          </cell>
          <cell r="I289">
            <v>287</v>
          </cell>
        </row>
        <row r="290">
          <cell r="B290" t="str">
            <v>Harrison Bryant</v>
          </cell>
          <cell r="C290" t="str">
            <v>Harrison Bryant (CLE) </v>
          </cell>
          <cell r="D290" t="str">
            <v>TE32</v>
          </cell>
          <cell r="E290" t="str">
            <v>-</v>
          </cell>
          <cell r="F290">
            <v>23</v>
          </cell>
          <cell r="G290" t="str">
            <v>-</v>
          </cell>
          <cell r="H290">
            <v>12</v>
          </cell>
          <cell r="I290">
            <v>288</v>
          </cell>
        </row>
        <row r="291">
          <cell r="B291" t="str">
            <v>Green Bay Packers</v>
          </cell>
          <cell r="C291" t="str">
            <v>Green Bay Packers (GB) </v>
          </cell>
          <cell r="D291" t="str">
            <v>DST21</v>
          </cell>
          <cell r="E291" t="str">
            <v>-</v>
          </cell>
          <cell r="F291" t="str">
            <v>-</v>
          </cell>
          <cell r="G291" t="str">
            <v>-</v>
          </cell>
          <cell r="H291">
            <v>12</v>
          </cell>
          <cell r="I291">
            <v>289</v>
          </cell>
        </row>
        <row r="292">
          <cell r="B292" t="str">
            <v>James Washington</v>
          </cell>
          <cell r="C292" t="str">
            <v>James Washington (PIT) </v>
          </cell>
          <cell r="D292" t="str">
            <v>WR90</v>
          </cell>
          <cell r="E292" t="str">
            <v>-</v>
          </cell>
          <cell r="F292">
            <v>25</v>
          </cell>
          <cell r="G292" t="str">
            <v>-</v>
          </cell>
          <cell r="H292">
            <v>12</v>
          </cell>
          <cell r="I292">
            <v>290</v>
          </cell>
        </row>
        <row r="293">
          <cell r="B293" t="str">
            <v>Davis Mills</v>
          </cell>
          <cell r="C293" t="str">
            <v>Davis Mills (HOU) </v>
          </cell>
          <cell r="D293" t="str">
            <v>QB30</v>
          </cell>
          <cell r="E293" t="str">
            <v>-</v>
          </cell>
          <cell r="F293">
            <v>23</v>
          </cell>
          <cell r="G293" t="str">
            <v>-</v>
          </cell>
          <cell r="H293">
            <v>12</v>
          </cell>
          <cell r="I293">
            <v>291</v>
          </cell>
        </row>
        <row r="294">
          <cell r="B294" t="str">
            <v>Boston Scott</v>
          </cell>
          <cell r="C294" t="str">
            <v>Boston Scott (PHI) </v>
          </cell>
          <cell r="D294" t="str">
            <v>RB70</v>
          </cell>
          <cell r="E294" t="str">
            <v>-</v>
          </cell>
          <cell r="F294">
            <v>26</v>
          </cell>
          <cell r="G294" t="str">
            <v>-</v>
          </cell>
          <cell r="H294">
            <v>12</v>
          </cell>
          <cell r="I294">
            <v>292</v>
          </cell>
        </row>
        <row r="295">
          <cell r="B295" t="str">
            <v>Tarik Cohen</v>
          </cell>
          <cell r="C295" t="str">
            <v>Tarik Cohen (CHI) </v>
          </cell>
          <cell r="D295" t="str">
            <v>RB71</v>
          </cell>
          <cell r="E295" t="str">
            <v>-</v>
          </cell>
          <cell r="F295">
            <v>26</v>
          </cell>
          <cell r="G295" t="str">
            <v>-</v>
          </cell>
          <cell r="H295">
            <v>12</v>
          </cell>
          <cell r="I295">
            <v>293</v>
          </cell>
        </row>
        <row r="296">
          <cell r="B296" t="str">
            <v>Jason Sanders</v>
          </cell>
          <cell r="C296" t="str">
            <v>Jason Sanders (MIA) </v>
          </cell>
          <cell r="D296" t="str">
            <v>K14</v>
          </cell>
          <cell r="E296" t="str">
            <v>-</v>
          </cell>
          <cell r="F296">
            <v>26</v>
          </cell>
          <cell r="G296" t="str">
            <v>-</v>
          </cell>
          <cell r="H296">
            <v>12</v>
          </cell>
          <cell r="I296">
            <v>294</v>
          </cell>
        </row>
        <row r="297">
          <cell r="B297" t="str">
            <v>Larry Rountree III</v>
          </cell>
          <cell r="C297" t="str">
            <v>Larry Rountree III (LAC) </v>
          </cell>
          <cell r="D297" t="str">
            <v>RB72</v>
          </cell>
          <cell r="E297" t="str">
            <v>-</v>
          </cell>
          <cell r="F297">
            <v>23</v>
          </cell>
          <cell r="G297" t="str">
            <v>-</v>
          </cell>
          <cell r="H297">
            <v>12</v>
          </cell>
          <cell r="I297">
            <v>295</v>
          </cell>
        </row>
        <row r="298">
          <cell r="B298" t="str">
            <v>James White</v>
          </cell>
          <cell r="C298" t="str">
            <v>James White (NE) </v>
          </cell>
          <cell r="D298" t="str">
            <v>RB73</v>
          </cell>
          <cell r="E298" t="str">
            <v>-</v>
          </cell>
          <cell r="F298">
            <v>30</v>
          </cell>
          <cell r="G298" t="str">
            <v>-</v>
          </cell>
          <cell r="H298">
            <v>12</v>
          </cell>
          <cell r="I298">
            <v>296</v>
          </cell>
        </row>
        <row r="299">
          <cell r="B299" t="str">
            <v>Nelson Agholor</v>
          </cell>
          <cell r="C299" t="str">
            <v>Nelson Agholor (NE) </v>
          </cell>
          <cell r="D299" t="str">
            <v>WR91</v>
          </cell>
          <cell r="E299" t="str">
            <v>-</v>
          </cell>
          <cell r="F299">
            <v>28</v>
          </cell>
          <cell r="G299" t="str">
            <v>-</v>
          </cell>
          <cell r="H299">
            <v>12</v>
          </cell>
          <cell r="I299">
            <v>297</v>
          </cell>
        </row>
        <row r="300">
          <cell r="B300" t="str">
            <v>O.J. Howard</v>
          </cell>
          <cell r="C300" t="str">
            <v>O.J. Howard (TB) </v>
          </cell>
          <cell r="D300" t="str">
            <v>TE33</v>
          </cell>
          <cell r="E300" t="str">
            <v>-</v>
          </cell>
          <cell r="F300">
            <v>27</v>
          </cell>
          <cell r="G300" t="str">
            <v>-</v>
          </cell>
          <cell r="H300">
            <v>12</v>
          </cell>
          <cell r="I300">
            <v>298</v>
          </cell>
        </row>
        <row r="301">
          <cell r="H301">
            <v>13</v>
          </cell>
          <cell r="I301">
            <v>299</v>
          </cell>
        </row>
        <row r="302">
          <cell r="B302" t="str">
            <v>Jason Myers</v>
          </cell>
          <cell r="C302" t="str">
            <v>Jason Myers (SEA) </v>
          </cell>
          <cell r="D302" t="str">
            <v>K15</v>
          </cell>
          <cell r="E302" t="str">
            <v>-</v>
          </cell>
          <cell r="F302">
            <v>30</v>
          </cell>
          <cell r="G302" t="str">
            <v>-</v>
          </cell>
          <cell r="H302">
            <v>13</v>
          </cell>
          <cell r="I302">
            <v>300</v>
          </cell>
        </row>
        <row r="303">
          <cell r="B303" t="str">
            <v>Quez Watkins</v>
          </cell>
          <cell r="C303" t="str">
            <v>Quez Watkins (PHI) </v>
          </cell>
          <cell r="D303" t="str">
            <v>WR92</v>
          </cell>
          <cell r="E303" t="str">
            <v>-</v>
          </cell>
          <cell r="F303">
            <v>23</v>
          </cell>
          <cell r="G303" t="str">
            <v>-</v>
          </cell>
          <cell r="H303">
            <v>13</v>
          </cell>
          <cell r="I303">
            <v>301</v>
          </cell>
        </row>
        <row r="304">
          <cell r="B304" t="str">
            <v>Tyler Johnson</v>
          </cell>
          <cell r="C304" t="str">
            <v>Tyler Johnson (TB) </v>
          </cell>
          <cell r="D304" t="str">
            <v>WR93</v>
          </cell>
          <cell r="E304" t="str">
            <v>-</v>
          </cell>
          <cell r="F304">
            <v>23</v>
          </cell>
          <cell r="G304" t="str">
            <v>-</v>
          </cell>
          <cell r="H304">
            <v>13</v>
          </cell>
          <cell r="I304">
            <v>302</v>
          </cell>
        </row>
        <row r="305">
          <cell r="B305" t="str">
            <v>A.J. Green</v>
          </cell>
          <cell r="C305" t="str">
            <v>A.J. Green (ARI) </v>
          </cell>
          <cell r="D305" t="str">
            <v>WR94</v>
          </cell>
          <cell r="E305" t="str">
            <v>-</v>
          </cell>
          <cell r="F305">
            <v>33</v>
          </cell>
          <cell r="G305" t="str">
            <v>-</v>
          </cell>
          <cell r="H305">
            <v>13</v>
          </cell>
          <cell r="I305">
            <v>303</v>
          </cell>
        </row>
        <row r="306">
          <cell r="B306" t="str">
            <v>Seattle Seahawks</v>
          </cell>
          <cell r="C306" t="str">
            <v>Seattle Seahawks (SEA) </v>
          </cell>
          <cell r="D306" t="str">
            <v>DST22</v>
          </cell>
          <cell r="E306" t="str">
            <v>-</v>
          </cell>
          <cell r="F306" t="str">
            <v>-</v>
          </cell>
          <cell r="G306" t="str">
            <v>-</v>
          </cell>
          <cell r="H306">
            <v>13</v>
          </cell>
          <cell r="I306">
            <v>304</v>
          </cell>
        </row>
        <row r="307">
          <cell r="B307" t="str">
            <v>Graham Gano</v>
          </cell>
          <cell r="C307" t="str">
            <v>Graham Gano (NYG) </v>
          </cell>
          <cell r="D307" t="str">
            <v>K16</v>
          </cell>
          <cell r="E307" t="str">
            <v>-</v>
          </cell>
          <cell r="F307">
            <v>34</v>
          </cell>
          <cell r="G307" t="str">
            <v>-</v>
          </cell>
          <cell r="H307">
            <v>13</v>
          </cell>
          <cell r="I307">
            <v>305</v>
          </cell>
        </row>
        <row r="308">
          <cell r="B308" t="str">
            <v>Josh Reynolds</v>
          </cell>
          <cell r="C308" t="str">
            <v>Josh Reynolds (DET) </v>
          </cell>
          <cell r="D308" t="str">
            <v>WR95</v>
          </cell>
          <cell r="E308" t="str">
            <v>-</v>
          </cell>
          <cell r="F308">
            <v>27</v>
          </cell>
          <cell r="G308" t="str">
            <v>-</v>
          </cell>
          <cell r="H308">
            <v>13</v>
          </cell>
          <cell r="I308">
            <v>306</v>
          </cell>
        </row>
        <row r="309">
          <cell r="B309" t="str">
            <v>Ty Johnson</v>
          </cell>
          <cell r="C309" t="str">
            <v>Ty Johnson (NYJ) </v>
          </cell>
          <cell r="D309" t="str">
            <v>RB74</v>
          </cell>
          <cell r="E309" t="str">
            <v>-</v>
          </cell>
          <cell r="F309">
            <v>24</v>
          </cell>
          <cell r="G309" t="str">
            <v>-</v>
          </cell>
          <cell r="H309">
            <v>13</v>
          </cell>
          <cell r="I309">
            <v>307</v>
          </cell>
        </row>
        <row r="310">
          <cell r="B310" t="str">
            <v>D'Onta Foreman</v>
          </cell>
          <cell r="C310" t="str">
            <v>D'Onta Foreman (TEN) </v>
          </cell>
          <cell r="D310" t="str">
            <v>RB75</v>
          </cell>
          <cell r="E310" t="str">
            <v>-</v>
          </cell>
          <cell r="F310">
            <v>25</v>
          </cell>
          <cell r="G310" t="str">
            <v>-</v>
          </cell>
          <cell r="H310">
            <v>13</v>
          </cell>
          <cell r="I310">
            <v>308</v>
          </cell>
        </row>
        <row r="311">
          <cell r="B311" t="str">
            <v>N'Keal Harry</v>
          </cell>
          <cell r="C311" t="str">
            <v>N'Keal Harry (NE) </v>
          </cell>
          <cell r="D311" t="str">
            <v>WR96</v>
          </cell>
          <cell r="E311" t="str">
            <v>-</v>
          </cell>
          <cell r="F311">
            <v>24</v>
          </cell>
          <cell r="G311" t="str">
            <v>-</v>
          </cell>
          <cell r="H311">
            <v>13</v>
          </cell>
          <cell r="I311">
            <v>309</v>
          </cell>
        </row>
        <row r="312">
          <cell r="B312" t="str">
            <v>Tennessee Titans</v>
          </cell>
          <cell r="C312" t="str">
            <v>Tennessee Titans (TEN) </v>
          </cell>
          <cell r="D312" t="str">
            <v>DST23</v>
          </cell>
          <cell r="E312" t="str">
            <v>-</v>
          </cell>
          <cell r="F312" t="str">
            <v>-</v>
          </cell>
          <cell r="G312" t="str">
            <v>-</v>
          </cell>
          <cell r="H312">
            <v>13</v>
          </cell>
          <cell r="I312">
            <v>310</v>
          </cell>
        </row>
        <row r="313">
          <cell r="B313" t="str">
            <v>Jordan Love</v>
          </cell>
          <cell r="C313" t="str">
            <v>Jordan Love (GB) </v>
          </cell>
          <cell r="D313" t="str">
            <v>QB31</v>
          </cell>
          <cell r="E313" t="str">
            <v>-</v>
          </cell>
          <cell r="F313">
            <v>23</v>
          </cell>
          <cell r="G313" t="str">
            <v>-</v>
          </cell>
          <cell r="H313">
            <v>13</v>
          </cell>
          <cell r="I313">
            <v>311</v>
          </cell>
        </row>
        <row r="314">
          <cell r="B314" t="str">
            <v>C.J. Uzomah</v>
          </cell>
          <cell r="C314" t="str">
            <v>C.J. Uzomah (CIN) </v>
          </cell>
          <cell r="D314" t="str">
            <v>TE34</v>
          </cell>
          <cell r="E314" t="str">
            <v>-</v>
          </cell>
          <cell r="F314">
            <v>29</v>
          </cell>
          <cell r="G314" t="str">
            <v>-</v>
          </cell>
          <cell r="H314">
            <v>13</v>
          </cell>
          <cell r="I314">
            <v>312</v>
          </cell>
        </row>
        <row r="315">
          <cell r="B315" t="str">
            <v>Salvon Ahmed</v>
          </cell>
          <cell r="C315" t="str">
            <v>Salvon Ahmed (MIA) </v>
          </cell>
          <cell r="D315" t="str">
            <v>RB76</v>
          </cell>
          <cell r="E315" t="str">
            <v>-</v>
          </cell>
          <cell r="F315">
            <v>23</v>
          </cell>
          <cell r="G315" t="str">
            <v>-</v>
          </cell>
          <cell r="H315">
            <v>13</v>
          </cell>
          <cell r="I315">
            <v>313</v>
          </cell>
        </row>
        <row r="316">
          <cell r="B316" t="str">
            <v>Michael Badgley</v>
          </cell>
          <cell r="C316" t="str">
            <v>Michael Badgley (IND) </v>
          </cell>
          <cell r="D316" t="str">
            <v>K17</v>
          </cell>
          <cell r="E316" t="str">
            <v>-</v>
          </cell>
          <cell r="F316">
            <v>26</v>
          </cell>
          <cell r="G316" t="str">
            <v>-</v>
          </cell>
          <cell r="H316">
            <v>13</v>
          </cell>
          <cell r="I316">
            <v>314</v>
          </cell>
        </row>
        <row r="317">
          <cell r="H317">
            <v>13</v>
          </cell>
          <cell r="I317">
            <v>315</v>
          </cell>
        </row>
        <row r="318">
          <cell r="B318" t="str">
            <v>Hayden Hurst</v>
          </cell>
          <cell r="C318" t="str">
            <v>Hayden Hurst (ATL) </v>
          </cell>
          <cell r="D318" t="str">
            <v>TE35</v>
          </cell>
          <cell r="E318" t="str">
            <v>-</v>
          </cell>
          <cell r="F318">
            <v>28</v>
          </cell>
          <cell r="G318" t="str">
            <v>-</v>
          </cell>
          <cell r="H318">
            <v>13</v>
          </cell>
          <cell r="I318">
            <v>316</v>
          </cell>
        </row>
        <row r="319">
          <cell r="B319" t="str">
            <v>Devontae Booker</v>
          </cell>
          <cell r="C319" t="str">
            <v>Devontae Booker (NYG) </v>
          </cell>
          <cell r="D319" t="str">
            <v>RB77</v>
          </cell>
          <cell r="E319" t="str">
            <v>-</v>
          </cell>
          <cell r="F319">
            <v>29</v>
          </cell>
          <cell r="G319" t="str">
            <v>-</v>
          </cell>
          <cell r="H319">
            <v>13</v>
          </cell>
          <cell r="I319">
            <v>317</v>
          </cell>
        </row>
        <row r="320">
          <cell r="B320" t="str">
            <v>Tyler Bass</v>
          </cell>
          <cell r="C320" t="str">
            <v>Tyler Bass (BUF) </v>
          </cell>
          <cell r="D320" t="str">
            <v>K18</v>
          </cell>
          <cell r="E320" t="str">
            <v>-</v>
          </cell>
          <cell r="F320">
            <v>25</v>
          </cell>
          <cell r="G320" t="str">
            <v>-</v>
          </cell>
          <cell r="H320">
            <v>13</v>
          </cell>
          <cell r="I320">
            <v>318</v>
          </cell>
        </row>
        <row r="321">
          <cell r="B321" t="str">
            <v>Tommy Tremble</v>
          </cell>
          <cell r="C321" t="str">
            <v>Tommy Tremble (CAR) </v>
          </cell>
          <cell r="D321" t="str">
            <v>TE36</v>
          </cell>
          <cell r="E321" t="str">
            <v>-</v>
          </cell>
          <cell r="F321">
            <v>21</v>
          </cell>
          <cell r="G321" t="str">
            <v>-</v>
          </cell>
          <cell r="H321">
            <v>13</v>
          </cell>
          <cell r="I321">
            <v>319</v>
          </cell>
        </row>
        <row r="322">
          <cell r="B322" t="str">
            <v>Ka'imi Fairbairn</v>
          </cell>
          <cell r="C322" t="str">
            <v>Ka'imi Fairbairn (HOU) </v>
          </cell>
          <cell r="D322" t="str">
            <v>K19</v>
          </cell>
          <cell r="E322" t="str">
            <v>-</v>
          </cell>
          <cell r="F322">
            <v>28</v>
          </cell>
          <cell r="G322" t="str">
            <v>-</v>
          </cell>
          <cell r="H322">
            <v>13</v>
          </cell>
          <cell r="I322">
            <v>320</v>
          </cell>
        </row>
        <row r="323">
          <cell r="B323" t="str">
            <v>Matt Gay</v>
          </cell>
          <cell r="C323" t="str">
            <v>Matt Gay (LAR) </v>
          </cell>
          <cell r="D323" t="str">
            <v>K20</v>
          </cell>
          <cell r="E323" t="str">
            <v>-</v>
          </cell>
          <cell r="F323">
            <v>27</v>
          </cell>
          <cell r="G323" t="str">
            <v>-</v>
          </cell>
          <cell r="H323">
            <v>13</v>
          </cell>
          <cell r="I323">
            <v>321</v>
          </cell>
        </row>
        <row r="324">
          <cell r="B324" t="str">
            <v>Eno Benjamin</v>
          </cell>
          <cell r="C324" t="str">
            <v>Eno Benjamin (ARI) </v>
          </cell>
          <cell r="D324" t="str">
            <v>RB78</v>
          </cell>
          <cell r="E324" t="str">
            <v>-</v>
          </cell>
          <cell r="F324">
            <v>22</v>
          </cell>
          <cell r="G324" t="str">
            <v>-</v>
          </cell>
          <cell r="H324">
            <v>13</v>
          </cell>
          <cell r="I324">
            <v>322</v>
          </cell>
        </row>
        <row r="325">
          <cell r="B325" t="str">
            <v>Giovani Bernard</v>
          </cell>
          <cell r="C325" t="str">
            <v>Giovani Bernard (TB) </v>
          </cell>
          <cell r="D325" t="str">
            <v>RB79</v>
          </cell>
          <cell r="E325" t="str">
            <v>-</v>
          </cell>
          <cell r="F325">
            <v>30</v>
          </cell>
          <cell r="G325" t="str">
            <v>-</v>
          </cell>
          <cell r="H325">
            <v>13</v>
          </cell>
          <cell r="I325">
            <v>323</v>
          </cell>
        </row>
        <row r="326">
          <cell r="B326" t="str">
            <v>Darrynton Evans</v>
          </cell>
          <cell r="C326" t="str">
            <v>Darrynton Evans (TEN) </v>
          </cell>
          <cell r="D326" t="str">
            <v>RB80</v>
          </cell>
          <cell r="E326" t="str">
            <v>-</v>
          </cell>
          <cell r="F326">
            <v>23</v>
          </cell>
          <cell r="G326" t="str">
            <v>-</v>
          </cell>
          <cell r="H326">
            <v>13</v>
          </cell>
          <cell r="I326">
            <v>324</v>
          </cell>
        </row>
        <row r="327">
          <cell r="B327" t="str">
            <v>Anthony Schwartz</v>
          </cell>
          <cell r="C327" t="str">
            <v>Anthony Schwartz (CLE) </v>
          </cell>
          <cell r="D327" t="str">
            <v>WR97</v>
          </cell>
          <cell r="E327" t="str">
            <v>-</v>
          </cell>
          <cell r="F327">
            <v>21</v>
          </cell>
          <cell r="G327" t="str">
            <v>-</v>
          </cell>
          <cell r="H327">
            <v>13</v>
          </cell>
          <cell r="I327">
            <v>325</v>
          </cell>
        </row>
        <row r="328">
          <cell r="B328" t="str">
            <v>Sammy Watkins</v>
          </cell>
          <cell r="C328" t="str">
            <v>Sammy Watkins (BAL) </v>
          </cell>
          <cell r="D328" t="str">
            <v>WR98</v>
          </cell>
          <cell r="E328" t="str">
            <v>-</v>
          </cell>
          <cell r="F328">
            <v>28</v>
          </cell>
          <cell r="G328" t="str">
            <v>-</v>
          </cell>
          <cell r="H328">
            <v>13</v>
          </cell>
          <cell r="I328">
            <v>326</v>
          </cell>
        </row>
        <row r="329">
          <cell r="B329" t="str">
            <v>Joshua Kelley</v>
          </cell>
          <cell r="C329" t="str">
            <v>Joshua Kelley (LAC) </v>
          </cell>
          <cell r="D329" t="str">
            <v>RB81</v>
          </cell>
          <cell r="E329" t="str">
            <v>-</v>
          </cell>
          <cell r="F329">
            <v>24</v>
          </cell>
          <cell r="G329" t="str">
            <v>-</v>
          </cell>
          <cell r="H329">
            <v>13</v>
          </cell>
          <cell r="I329">
            <v>327</v>
          </cell>
        </row>
        <row r="330">
          <cell r="B330" t="str">
            <v>Teddy Bridgewater</v>
          </cell>
          <cell r="C330" t="str">
            <v>Teddy Bridgewater (DEN) </v>
          </cell>
          <cell r="D330" t="str">
            <v>QB32</v>
          </cell>
          <cell r="E330" t="str">
            <v>-</v>
          </cell>
          <cell r="F330">
            <v>29</v>
          </cell>
          <cell r="G330" t="str">
            <v>-</v>
          </cell>
          <cell r="H330">
            <v>13</v>
          </cell>
          <cell r="I330">
            <v>328</v>
          </cell>
        </row>
        <row r="331">
          <cell r="B331" t="str">
            <v>Evan McPherson</v>
          </cell>
          <cell r="C331" t="str">
            <v>Evan McPherson (CIN) </v>
          </cell>
          <cell r="D331" t="str">
            <v>K21</v>
          </cell>
          <cell r="E331" t="str">
            <v>-</v>
          </cell>
          <cell r="F331">
            <v>22</v>
          </cell>
          <cell r="G331" t="str">
            <v>-</v>
          </cell>
          <cell r="H331">
            <v>13</v>
          </cell>
          <cell r="I331">
            <v>329</v>
          </cell>
        </row>
        <row r="332">
          <cell r="B332" t="str">
            <v>Jacksonville Jaguars</v>
          </cell>
          <cell r="C332" t="str">
            <v>Jacksonville Jaguars (JAC) </v>
          </cell>
          <cell r="D332" t="str">
            <v>DST24</v>
          </cell>
          <cell r="E332" t="str">
            <v>-</v>
          </cell>
          <cell r="F332" t="str">
            <v>-</v>
          </cell>
          <cell r="G332" t="str">
            <v>-</v>
          </cell>
          <cell r="H332">
            <v>13</v>
          </cell>
          <cell r="I332">
            <v>330</v>
          </cell>
        </row>
        <row r="333">
          <cell r="B333" t="str">
            <v>Mark Ingram II</v>
          </cell>
          <cell r="C333" t="str">
            <v>Mark Ingram II (NO) </v>
          </cell>
          <cell r="D333" t="str">
            <v>RB82</v>
          </cell>
          <cell r="E333" t="str">
            <v>-</v>
          </cell>
          <cell r="F333">
            <v>32</v>
          </cell>
          <cell r="G333" t="str">
            <v>-</v>
          </cell>
          <cell r="H333">
            <v>13</v>
          </cell>
          <cell r="I333">
            <v>331</v>
          </cell>
        </row>
        <row r="334">
          <cell r="B334" t="str">
            <v>Tyler Conklin</v>
          </cell>
          <cell r="C334" t="str">
            <v>Tyler Conklin (MIN) </v>
          </cell>
          <cell r="D334" t="str">
            <v>TE37</v>
          </cell>
          <cell r="E334" t="str">
            <v>-</v>
          </cell>
          <cell r="F334">
            <v>26</v>
          </cell>
          <cell r="G334" t="str">
            <v>-</v>
          </cell>
          <cell r="H334">
            <v>13</v>
          </cell>
          <cell r="I334">
            <v>332</v>
          </cell>
        </row>
        <row r="335">
          <cell r="B335" t="str">
            <v>Cedrick Wilson Jr.</v>
          </cell>
          <cell r="C335" t="str">
            <v>Cedrick Wilson Jr. (DAL) </v>
          </cell>
          <cell r="D335" t="str">
            <v>WR99</v>
          </cell>
          <cell r="E335" t="str">
            <v>-</v>
          </cell>
          <cell r="F335">
            <v>26</v>
          </cell>
          <cell r="G335" t="str">
            <v>-</v>
          </cell>
          <cell r="H335">
            <v>13</v>
          </cell>
          <cell r="I335">
            <v>333</v>
          </cell>
        </row>
        <row r="336">
          <cell r="B336" t="str">
            <v>Hunter Long</v>
          </cell>
          <cell r="C336" t="str">
            <v>Hunter Long (MIA) </v>
          </cell>
          <cell r="D336" t="str">
            <v>TE38</v>
          </cell>
          <cell r="E336" t="str">
            <v>-</v>
          </cell>
          <cell r="F336">
            <v>23</v>
          </cell>
          <cell r="G336" t="str">
            <v>-</v>
          </cell>
          <cell r="H336">
            <v>13</v>
          </cell>
          <cell r="I336">
            <v>334</v>
          </cell>
        </row>
        <row r="337">
          <cell r="B337" t="str">
            <v>Dustin Hopkins</v>
          </cell>
          <cell r="C337" t="str">
            <v>Dustin Hopkins (LAC) </v>
          </cell>
          <cell r="D337" t="str">
            <v>K22</v>
          </cell>
          <cell r="E337" t="str">
            <v>-</v>
          </cell>
          <cell r="F337">
            <v>31</v>
          </cell>
          <cell r="G337" t="str">
            <v>-</v>
          </cell>
          <cell r="H337">
            <v>13</v>
          </cell>
          <cell r="I337">
            <v>335</v>
          </cell>
        </row>
        <row r="338">
          <cell r="B338" t="str">
            <v>Devin Duvernay</v>
          </cell>
          <cell r="C338" t="str">
            <v>Devin Duvernay (BAL) </v>
          </cell>
          <cell r="D338" t="str">
            <v>WR100</v>
          </cell>
          <cell r="E338" t="str">
            <v>-</v>
          </cell>
          <cell r="F338">
            <v>24</v>
          </cell>
          <cell r="G338" t="str">
            <v>-</v>
          </cell>
          <cell r="H338">
            <v>13</v>
          </cell>
          <cell r="I338">
            <v>336</v>
          </cell>
        </row>
        <row r="339">
          <cell r="B339" t="str">
            <v>Carolina Panthers</v>
          </cell>
          <cell r="C339" t="str">
            <v>Carolina Panthers (CAR) </v>
          </cell>
          <cell r="D339" t="str">
            <v>DST25</v>
          </cell>
          <cell r="E339" t="str">
            <v>-</v>
          </cell>
          <cell r="F339" t="str">
            <v>-</v>
          </cell>
          <cell r="G339" t="str">
            <v>-</v>
          </cell>
          <cell r="H339">
            <v>13</v>
          </cell>
          <cell r="I339">
            <v>337</v>
          </cell>
        </row>
        <row r="340">
          <cell r="B340" t="str">
            <v>DeeJay Dallas</v>
          </cell>
          <cell r="C340" t="str">
            <v>DeeJay Dallas (SEA) </v>
          </cell>
          <cell r="D340" t="str">
            <v>RB83</v>
          </cell>
          <cell r="E340" t="str">
            <v>-</v>
          </cell>
          <cell r="F340">
            <v>23</v>
          </cell>
          <cell r="G340" t="str">
            <v>-</v>
          </cell>
          <cell r="H340">
            <v>13</v>
          </cell>
          <cell r="I340">
            <v>338</v>
          </cell>
        </row>
        <row r="341">
          <cell r="B341" t="str">
            <v>Damien Williams</v>
          </cell>
          <cell r="C341" t="str">
            <v>Damien Williams (CHI) </v>
          </cell>
          <cell r="D341" t="str">
            <v>RB84</v>
          </cell>
          <cell r="E341" t="str">
            <v>-</v>
          </cell>
          <cell r="F341">
            <v>29</v>
          </cell>
          <cell r="G341" t="str">
            <v>-</v>
          </cell>
          <cell r="H341">
            <v>13</v>
          </cell>
          <cell r="I341">
            <v>339</v>
          </cell>
        </row>
        <row r="342">
          <cell r="B342" t="str">
            <v>Randy Bullock</v>
          </cell>
          <cell r="C342" t="str">
            <v>Randy Bullock (TEN) </v>
          </cell>
          <cell r="D342" t="str">
            <v>K23</v>
          </cell>
          <cell r="E342" t="str">
            <v>-</v>
          </cell>
          <cell r="F342">
            <v>32</v>
          </cell>
          <cell r="G342" t="str">
            <v>-</v>
          </cell>
          <cell r="H342">
            <v>13</v>
          </cell>
          <cell r="I342">
            <v>340</v>
          </cell>
        </row>
        <row r="343">
          <cell r="B343" t="str">
            <v>Tevin Coleman</v>
          </cell>
          <cell r="C343" t="str">
            <v>Tevin Coleman (NYJ) </v>
          </cell>
          <cell r="D343" t="str">
            <v>RB85</v>
          </cell>
          <cell r="E343" t="str">
            <v>-</v>
          </cell>
          <cell r="F343">
            <v>28</v>
          </cell>
          <cell r="G343" t="str">
            <v>-</v>
          </cell>
          <cell r="H343">
            <v>13</v>
          </cell>
          <cell r="I343">
            <v>341</v>
          </cell>
        </row>
        <row r="344">
          <cell r="B344" t="str">
            <v>Cincinnati Bengals</v>
          </cell>
          <cell r="C344" t="str">
            <v>Cincinnati Bengals (CIN) </v>
          </cell>
          <cell r="D344" t="str">
            <v>DST26</v>
          </cell>
          <cell r="E344" t="str">
            <v>-</v>
          </cell>
          <cell r="F344" t="str">
            <v>-</v>
          </cell>
          <cell r="G344" t="str">
            <v>-</v>
          </cell>
          <cell r="H344">
            <v>13</v>
          </cell>
          <cell r="I344">
            <v>342</v>
          </cell>
        </row>
        <row r="345">
          <cell r="B345" t="str">
            <v>Preston Williams</v>
          </cell>
          <cell r="C345" t="str">
            <v>Preston Williams (MIA) </v>
          </cell>
          <cell r="D345" t="str">
            <v>WR101</v>
          </cell>
          <cell r="E345" t="str">
            <v>-</v>
          </cell>
          <cell r="F345">
            <v>24</v>
          </cell>
          <cell r="G345" t="str">
            <v>-</v>
          </cell>
          <cell r="H345">
            <v>13</v>
          </cell>
          <cell r="I345">
            <v>343</v>
          </cell>
        </row>
        <row r="346">
          <cell r="B346" t="str">
            <v>K.J. Osborn</v>
          </cell>
          <cell r="C346" t="str">
            <v>K.J. Osborn (MIN) </v>
          </cell>
          <cell r="D346" t="str">
            <v>WR102</v>
          </cell>
          <cell r="E346" t="str">
            <v>-</v>
          </cell>
          <cell r="F346">
            <v>24</v>
          </cell>
          <cell r="G346" t="str">
            <v>-</v>
          </cell>
          <cell r="H346">
            <v>13</v>
          </cell>
          <cell r="I346">
            <v>344</v>
          </cell>
        </row>
        <row r="347">
          <cell r="B347" t="str">
            <v>Donald Parham Jr.</v>
          </cell>
          <cell r="C347" t="str">
            <v>Donald Parham Jr. (LAC) </v>
          </cell>
          <cell r="D347" t="str">
            <v>TE39</v>
          </cell>
          <cell r="E347" t="str">
            <v>-</v>
          </cell>
          <cell r="F347">
            <v>24</v>
          </cell>
          <cell r="G347" t="str">
            <v>-</v>
          </cell>
          <cell r="H347">
            <v>13</v>
          </cell>
          <cell r="I347">
            <v>345</v>
          </cell>
        </row>
        <row r="348">
          <cell r="B348" t="str">
            <v>Taysom Hill</v>
          </cell>
          <cell r="C348" t="str">
            <v>Taysom Hill (NO) </v>
          </cell>
          <cell r="D348" t="str">
            <v>QB33</v>
          </cell>
          <cell r="E348" t="str">
            <v>-</v>
          </cell>
          <cell r="F348">
            <v>31</v>
          </cell>
          <cell r="G348" t="str">
            <v>-</v>
          </cell>
          <cell r="H348">
            <v>13</v>
          </cell>
          <cell r="I348">
            <v>346</v>
          </cell>
        </row>
        <row r="349">
          <cell r="B349" t="str">
            <v>Houston Texans</v>
          </cell>
          <cell r="C349" t="str">
            <v>Houston Texans (HOU) </v>
          </cell>
          <cell r="D349" t="str">
            <v>DST27</v>
          </cell>
          <cell r="E349" t="str">
            <v>-</v>
          </cell>
          <cell r="F349" t="str">
            <v>-</v>
          </cell>
          <cell r="G349" t="str">
            <v>-</v>
          </cell>
          <cell r="H349">
            <v>13</v>
          </cell>
          <cell r="I349">
            <v>347</v>
          </cell>
        </row>
        <row r="350">
          <cell r="B350" t="str">
            <v>Byron Pringle</v>
          </cell>
          <cell r="C350" t="str">
            <v>Byron Pringle (KC) </v>
          </cell>
          <cell r="D350" t="str">
            <v>WR103</v>
          </cell>
          <cell r="E350" t="str">
            <v>-</v>
          </cell>
          <cell r="F350">
            <v>28</v>
          </cell>
          <cell r="G350" t="str">
            <v>-</v>
          </cell>
          <cell r="H350">
            <v>13</v>
          </cell>
          <cell r="I350">
            <v>348</v>
          </cell>
        </row>
        <row r="351">
          <cell r="B351" t="str">
            <v>Anthony Firkser</v>
          </cell>
          <cell r="C351" t="str">
            <v>Anthony Firkser (TEN) </v>
          </cell>
          <cell r="D351" t="str">
            <v>TE40</v>
          </cell>
          <cell r="E351" t="str">
            <v>-</v>
          </cell>
          <cell r="F351">
            <v>27</v>
          </cell>
          <cell r="G351" t="str">
            <v>-</v>
          </cell>
          <cell r="H351">
            <v>13</v>
          </cell>
          <cell r="I351">
            <v>349</v>
          </cell>
        </row>
        <row r="352">
          <cell r="B352" t="str">
            <v>Benny Snell Jr.</v>
          </cell>
          <cell r="C352" t="str">
            <v>Benny Snell Jr. (PIT) </v>
          </cell>
          <cell r="D352" t="str">
            <v>RB86</v>
          </cell>
          <cell r="E352" t="str">
            <v>-</v>
          </cell>
          <cell r="F352">
            <v>23</v>
          </cell>
          <cell r="G352" t="str">
            <v>-</v>
          </cell>
          <cell r="H352">
            <v>13</v>
          </cell>
          <cell r="I352">
            <v>350</v>
          </cell>
        </row>
        <row r="353">
          <cell r="H353">
            <v>14</v>
          </cell>
          <cell r="I353">
            <v>351</v>
          </cell>
        </row>
        <row r="354">
          <cell r="B354" t="str">
            <v>Rodrigo Blankenship</v>
          </cell>
          <cell r="C354" t="str">
            <v>Rodrigo Blankenship (IND) </v>
          </cell>
          <cell r="D354" t="str">
            <v>K24</v>
          </cell>
          <cell r="E354" t="str">
            <v>-</v>
          </cell>
          <cell r="F354">
            <v>25</v>
          </cell>
          <cell r="G354" t="str">
            <v>-</v>
          </cell>
          <cell r="H354">
            <v>14</v>
          </cell>
          <cell r="I354">
            <v>352</v>
          </cell>
        </row>
        <row r="355">
          <cell r="B355" t="str">
            <v>Devonta Freeman</v>
          </cell>
          <cell r="C355" t="str">
            <v>Devonta Freeman (BAL) </v>
          </cell>
          <cell r="D355" t="str">
            <v>RB87</v>
          </cell>
          <cell r="E355" t="str">
            <v>-</v>
          </cell>
          <cell r="F355">
            <v>29</v>
          </cell>
          <cell r="G355" t="str">
            <v>-</v>
          </cell>
          <cell r="H355">
            <v>14</v>
          </cell>
          <cell r="I355">
            <v>353</v>
          </cell>
        </row>
        <row r="356">
          <cell r="B356" t="str">
            <v>Greg Joseph</v>
          </cell>
          <cell r="C356" t="str">
            <v>Greg Joseph (MIN) </v>
          </cell>
          <cell r="D356" t="str">
            <v>K25</v>
          </cell>
          <cell r="E356" t="str">
            <v>-</v>
          </cell>
          <cell r="F356">
            <v>27</v>
          </cell>
          <cell r="G356" t="str">
            <v>-</v>
          </cell>
          <cell r="H356">
            <v>14</v>
          </cell>
          <cell r="I356">
            <v>354</v>
          </cell>
        </row>
        <row r="357">
          <cell r="H357">
            <v>14</v>
          </cell>
          <cell r="I357">
            <v>355</v>
          </cell>
        </row>
        <row r="358">
          <cell r="B358" t="str">
            <v>Jalen Guyton</v>
          </cell>
          <cell r="C358" t="str">
            <v>Jalen Guyton (LAC) </v>
          </cell>
          <cell r="D358" t="str">
            <v>WR104</v>
          </cell>
          <cell r="E358" t="str">
            <v>-</v>
          </cell>
          <cell r="F358">
            <v>24</v>
          </cell>
          <cell r="G358" t="str">
            <v>-</v>
          </cell>
          <cell r="H358">
            <v>14</v>
          </cell>
          <cell r="I358">
            <v>356</v>
          </cell>
        </row>
        <row r="359">
          <cell r="B359" t="str">
            <v>Tom Brady</v>
          </cell>
          <cell r="C359" t="str">
            <v>Tom Brady (FA) </v>
          </cell>
          <cell r="D359" t="str">
            <v>QB34</v>
          </cell>
          <cell r="E359" t="str">
            <v>-</v>
          </cell>
          <cell r="F359">
            <v>44</v>
          </cell>
          <cell r="G359" t="str">
            <v>-</v>
          </cell>
          <cell r="H359">
            <v>14</v>
          </cell>
          <cell r="I359">
            <v>357</v>
          </cell>
        </row>
        <row r="360">
          <cell r="B360" t="str">
            <v>Tylan Wallace</v>
          </cell>
          <cell r="C360" t="str">
            <v>Tylan Wallace (BAL) </v>
          </cell>
          <cell r="D360" t="str">
            <v>WR105</v>
          </cell>
          <cell r="E360" t="str">
            <v>-</v>
          </cell>
          <cell r="F360">
            <v>22</v>
          </cell>
          <cell r="G360" t="str">
            <v>-</v>
          </cell>
          <cell r="H360">
            <v>14</v>
          </cell>
          <cell r="I360">
            <v>358</v>
          </cell>
        </row>
        <row r="361">
          <cell r="B361" t="str">
            <v>Jerick McKinnon</v>
          </cell>
          <cell r="C361" t="str">
            <v>Jerick McKinnon (KC) </v>
          </cell>
          <cell r="D361" t="str">
            <v>RB88</v>
          </cell>
          <cell r="E361" t="str">
            <v>-</v>
          </cell>
          <cell r="F361">
            <v>29</v>
          </cell>
          <cell r="G361" t="str">
            <v>-</v>
          </cell>
          <cell r="H361">
            <v>14</v>
          </cell>
          <cell r="I361">
            <v>359</v>
          </cell>
        </row>
        <row r="362">
          <cell r="B362" t="str">
            <v>New York Giants</v>
          </cell>
          <cell r="C362" t="str">
            <v>New York Giants (NYG) </v>
          </cell>
          <cell r="D362" t="str">
            <v>DST28</v>
          </cell>
          <cell r="E362" t="str">
            <v>-</v>
          </cell>
          <cell r="F362" t="str">
            <v>-</v>
          </cell>
          <cell r="G362" t="str">
            <v>-</v>
          </cell>
          <cell r="H362">
            <v>14</v>
          </cell>
          <cell r="I362">
            <v>360</v>
          </cell>
        </row>
        <row r="363">
          <cell r="B363" t="str">
            <v>Kene Nwangwu</v>
          </cell>
          <cell r="C363" t="str">
            <v>Kene Nwangwu (MIN) </v>
          </cell>
          <cell r="D363" t="str">
            <v>RB89</v>
          </cell>
          <cell r="E363" t="str">
            <v>-</v>
          </cell>
          <cell r="F363">
            <v>24</v>
          </cell>
          <cell r="G363" t="str">
            <v>-</v>
          </cell>
          <cell r="H363">
            <v>14</v>
          </cell>
          <cell r="I363">
            <v>361</v>
          </cell>
        </row>
        <row r="364">
          <cell r="B364" t="str">
            <v>JaMycal Hasty</v>
          </cell>
          <cell r="C364" t="str">
            <v>JaMycal Hasty (SF) </v>
          </cell>
          <cell r="D364" t="str">
            <v>RB90</v>
          </cell>
          <cell r="E364" t="str">
            <v>-</v>
          </cell>
          <cell r="F364">
            <v>25</v>
          </cell>
          <cell r="G364" t="str">
            <v>-</v>
          </cell>
          <cell r="H364">
            <v>14</v>
          </cell>
          <cell r="I364">
            <v>362</v>
          </cell>
        </row>
        <row r="365">
          <cell r="B365" t="str">
            <v>Demetric Felton</v>
          </cell>
          <cell r="C365" t="str">
            <v>Demetric Felton (CLE) </v>
          </cell>
          <cell r="D365" t="str">
            <v>RB91</v>
          </cell>
          <cell r="E365" t="str">
            <v>-</v>
          </cell>
          <cell r="F365">
            <v>23</v>
          </cell>
          <cell r="G365" t="str">
            <v>-</v>
          </cell>
          <cell r="H365">
            <v>14</v>
          </cell>
          <cell r="I365">
            <v>363</v>
          </cell>
        </row>
        <row r="366">
          <cell r="B366" t="str">
            <v>Tutu Atwell</v>
          </cell>
          <cell r="C366" t="str">
            <v>Tutu Atwell (LAR) </v>
          </cell>
          <cell r="D366" t="str">
            <v>WR106</v>
          </cell>
          <cell r="E366" t="str">
            <v>-</v>
          </cell>
          <cell r="F366">
            <v>22</v>
          </cell>
          <cell r="G366" t="str">
            <v>-</v>
          </cell>
          <cell r="H366">
            <v>14</v>
          </cell>
          <cell r="I366">
            <v>364</v>
          </cell>
        </row>
        <row r="367">
          <cell r="B367" t="str">
            <v>Mo Alie-Cox</v>
          </cell>
          <cell r="C367" t="str">
            <v>Mo Alie-Cox (IND) </v>
          </cell>
          <cell r="D367" t="str">
            <v>TE41</v>
          </cell>
          <cell r="E367" t="str">
            <v>-</v>
          </cell>
          <cell r="F367">
            <v>28</v>
          </cell>
          <cell r="G367" t="str">
            <v>-</v>
          </cell>
          <cell r="H367">
            <v>14</v>
          </cell>
          <cell r="I367">
            <v>365</v>
          </cell>
        </row>
        <row r="368">
          <cell r="B368" t="str">
            <v>Cairo Santos</v>
          </cell>
          <cell r="C368" t="str">
            <v>Cairo Santos (CHI) </v>
          </cell>
          <cell r="D368" t="str">
            <v>K26</v>
          </cell>
          <cell r="E368" t="str">
            <v>-</v>
          </cell>
          <cell r="F368">
            <v>30</v>
          </cell>
          <cell r="G368" t="str">
            <v>-</v>
          </cell>
          <cell r="H368">
            <v>14</v>
          </cell>
          <cell r="I368">
            <v>366</v>
          </cell>
        </row>
        <row r="369">
          <cell r="B369" t="str">
            <v>Kylen Granson</v>
          </cell>
          <cell r="C369" t="str">
            <v>Kylen Granson (IND) </v>
          </cell>
          <cell r="D369" t="str">
            <v>TE42</v>
          </cell>
          <cell r="E369" t="str">
            <v>-</v>
          </cell>
          <cell r="F369">
            <v>23</v>
          </cell>
          <cell r="G369" t="str">
            <v>-</v>
          </cell>
          <cell r="H369">
            <v>14</v>
          </cell>
          <cell r="I369">
            <v>367</v>
          </cell>
        </row>
        <row r="370">
          <cell r="B370" t="str">
            <v>Zay Jones</v>
          </cell>
          <cell r="C370" t="str">
            <v>Zay Jones (LV) </v>
          </cell>
          <cell r="D370" t="str">
            <v>WR107</v>
          </cell>
          <cell r="E370" t="str">
            <v>-</v>
          </cell>
          <cell r="F370">
            <v>26</v>
          </cell>
          <cell r="G370" t="str">
            <v>-</v>
          </cell>
          <cell r="H370">
            <v>14</v>
          </cell>
          <cell r="I370">
            <v>368</v>
          </cell>
        </row>
        <row r="371">
          <cell r="B371" t="str">
            <v>Wayne Gallman Jr.</v>
          </cell>
          <cell r="C371" t="str">
            <v>Wayne Gallman Jr. (MIN) </v>
          </cell>
          <cell r="D371" t="str">
            <v>RB92</v>
          </cell>
          <cell r="E371" t="str">
            <v>-</v>
          </cell>
          <cell r="F371">
            <v>27</v>
          </cell>
          <cell r="G371" t="str">
            <v>-</v>
          </cell>
          <cell r="H371">
            <v>14</v>
          </cell>
          <cell r="I371">
            <v>369</v>
          </cell>
        </row>
        <row r="372">
          <cell r="B372" t="str">
            <v>Keelan Cole Sr.</v>
          </cell>
          <cell r="C372" t="str">
            <v>Keelan Cole Sr. (NYJ) </v>
          </cell>
          <cell r="D372" t="str">
            <v>WR108</v>
          </cell>
          <cell r="E372" t="str">
            <v>-</v>
          </cell>
          <cell r="F372">
            <v>28</v>
          </cell>
          <cell r="G372" t="str">
            <v>-</v>
          </cell>
          <cell r="H372">
            <v>14</v>
          </cell>
          <cell r="I372">
            <v>370</v>
          </cell>
        </row>
        <row r="373">
          <cell r="B373" t="str">
            <v>Duke Johnson Jr.</v>
          </cell>
          <cell r="C373" t="str">
            <v>Duke Johnson Jr. (MIA) </v>
          </cell>
          <cell r="D373" t="str">
            <v>RB93</v>
          </cell>
          <cell r="E373" t="str">
            <v>-</v>
          </cell>
          <cell r="F373">
            <v>28</v>
          </cell>
          <cell r="G373" t="str">
            <v>-</v>
          </cell>
          <cell r="H373">
            <v>14</v>
          </cell>
          <cell r="I373">
            <v>371</v>
          </cell>
        </row>
        <row r="374">
          <cell r="B374" t="str">
            <v>Foster Moreau</v>
          </cell>
          <cell r="C374" t="str">
            <v>Foster Moreau (LV) </v>
          </cell>
          <cell r="D374" t="str">
            <v>TE43</v>
          </cell>
          <cell r="E374" t="str">
            <v>-</v>
          </cell>
          <cell r="F374">
            <v>24</v>
          </cell>
          <cell r="G374" t="str">
            <v>-</v>
          </cell>
          <cell r="H374">
            <v>14</v>
          </cell>
          <cell r="I374">
            <v>372</v>
          </cell>
        </row>
        <row r="375">
          <cell r="B375" t="str">
            <v>Jordan Howard</v>
          </cell>
          <cell r="C375" t="str">
            <v>Jordan Howard (PHI) </v>
          </cell>
          <cell r="D375" t="str">
            <v>RB94</v>
          </cell>
          <cell r="E375" t="str">
            <v>-</v>
          </cell>
          <cell r="F375">
            <v>27</v>
          </cell>
          <cell r="G375" t="str">
            <v>-</v>
          </cell>
          <cell r="H375">
            <v>14</v>
          </cell>
          <cell r="I375">
            <v>373</v>
          </cell>
        </row>
        <row r="376">
          <cell r="B376" t="str">
            <v>Braxton Berrios</v>
          </cell>
          <cell r="C376" t="str">
            <v>Braxton Berrios (NYJ) </v>
          </cell>
          <cell r="D376" t="str">
            <v>WR109</v>
          </cell>
          <cell r="E376" t="str">
            <v>-</v>
          </cell>
          <cell r="F376">
            <v>26</v>
          </cell>
          <cell r="G376" t="str">
            <v>-</v>
          </cell>
          <cell r="H376">
            <v>14</v>
          </cell>
          <cell r="I376">
            <v>374</v>
          </cell>
        </row>
        <row r="377">
          <cell r="B377" t="str">
            <v>Zach Pascal</v>
          </cell>
          <cell r="C377" t="str">
            <v>Zach Pascal (IND) </v>
          </cell>
          <cell r="D377" t="str">
            <v>WR110</v>
          </cell>
          <cell r="E377" t="str">
            <v>-</v>
          </cell>
          <cell r="F377">
            <v>27</v>
          </cell>
          <cell r="G377" t="str">
            <v>-</v>
          </cell>
          <cell r="H377">
            <v>14</v>
          </cell>
          <cell r="I377">
            <v>375</v>
          </cell>
        </row>
        <row r="378">
          <cell r="B378" t="str">
            <v>Scotty Miller</v>
          </cell>
          <cell r="C378" t="str">
            <v>Scotty Miller (TB) </v>
          </cell>
          <cell r="D378" t="str">
            <v>WR111</v>
          </cell>
          <cell r="E378" t="str">
            <v>-</v>
          </cell>
          <cell r="F378">
            <v>24</v>
          </cell>
          <cell r="G378" t="str">
            <v>-</v>
          </cell>
          <cell r="H378">
            <v>14</v>
          </cell>
          <cell r="I378">
            <v>376</v>
          </cell>
        </row>
        <row r="379">
          <cell r="B379" t="str">
            <v>Matt Breida</v>
          </cell>
          <cell r="C379" t="str">
            <v>Matt Breida (BUF) </v>
          </cell>
          <cell r="D379" t="str">
            <v>RB95</v>
          </cell>
          <cell r="E379" t="str">
            <v>-</v>
          </cell>
          <cell r="F379">
            <v>26</v>
          </cell>
          <cell r="G379" t="str">
            <v>-</v>
          </cell>
          <cell r="H379">
            <v>14</v>
          </cell>
          <cell r="I379">
            <v>377</v>
          </cell>
        </row>
        <row r="380">
          <cell r="B380" t="str">
            <v>Anthony Miller</v>
          </cell>
          <cell r="C380" t="str">
            <v>Anthony Miller (PIT) </v>
          </cell>
          <cell r="D380" t="str">
            <v>WR112</v>
          </cell>
          <cell r="E380" t="str">
            <v>-</v>
          </cell>
          <cell r="F380">
            <v>27</v>
          </cell>
          <cell r="G380" t="str">
            <v>-</v>
          </cell>
          <cell r="H380">
            <v>14</v>
          </cell>
          <cell r="I380">
            <v>378</v>
          </cell>
        </row>
        <row r="381">
          <cell r="B381" t="str">
            <v>Nick Folk</v>
          </cell>
          <cell r="C381" t="str">
            <v>Nick Folk (NE) </v>
          </cell>
          <cell r="D381" t="str">
            <v>K27</v>
          </cell>
          <cell r="E381" t="str">
            <v>-</v>
          </cell>
          <cell r="F381">
            <v>37</v>
          </cell>
          <cell r="G381" t="str">
            <v>-</v>
          </cell>
          <cell r="H381">
            <v>14</v>
          </cell>
          <cell r="I381">
            <v>379</v>
          </cell>
        </row>
        <row r="382">
          <cell r="H382">
            <v>14</v>
          </cell>
          <cell r="I382">
            <v>380</v>
          </cell>
        </row>
        <row r="383">
          <cell r="B383" t="str">
            <v>Stephen Gostkowski</v>
          </cell>
          <cell r="C383" t="str">
            <v>Stephen Gostkowski (FA) </v>
          </cell>
          <cell r="D383" t="str">
            <v>K28</v>
          </cell>
          <cell r="E383" t="str">
            <v>-</v>
          </cell>
          <cell r="F383">
            <v>38</v>
          </cell>
          <cell r="G383" t="str">
            <v>-</v>
          </cell>
          <cell r="H383">
            <v>14</v>
          </cell>
          <cell r="I383">
            <v>381</v>
          </cell>
        </row>
        <row r="384">
          <cell r="H384">
            <v>14</v>
          </cell>
          <cell r="I384">
            <v>382</v>
          </cell>
        </row>
        <row r="385">
          <cell r="B385" t="str">
            <v>Eric Ebron</v>
          </cell>
          <cell r="C385" t="str">
            <v>Eric Ebron (PIT) </v>
          </cell>
          <cell r="D385" t="str">
            <v>TE44</v>
          </cell>
          <cell r="E385" t="str">
            <v>-</v>
          </cell>
          <cell r="F385">
            <v>28</v>
          </cell>
          <cell r="G385" t="str">
            <v>-</v>
          </cell>
          <cell r="H385">
            <v>14</v>
          </cell>
          <cell r="I385">
            <v>383</v>
          </cell>
        </row>
        <row r="386">
          <cell r="B386" t="str">
            <v>Rex Burkhead</v>
          </cell>
          <cell r="C386" t="str">
            <v>Rex Burkhead (HOU) </v>
          </cell>
          <cell r="D386" t="str">
            <v>RB96</v>
          </cell>
          <cell r="E386" t="str">
            <v>-</v>
          </cell>
          <cell r="F386">
            <v>31</v>
          </cell>
          <cell r="G386" t="str">
            <v>-</v>
          </cell>
          <cell r="H386">
            <v>14</v>
          </cell>
          <cell r="I386">
            <v>384</v>
          </cell>
        </row>
        <row r="387">
          <cell r="B387" t="str">
            <v>Jaelon Darden</v>
          </cell>
          <cell r="C387" t="str">
            <v>Jaelon Darden (TB) </v>
          </cell>
          <cell r="D387" t="str">
            <v>WR113</v>
          </cell>
          <cell r="E387" t="str">
            <v>-</v>
          </cell>
          <cell r="F387">
            <v>23</v>
          </cell>
          <cell r="G387" t="str">
            <v>-</v>
          </cell>
          <cell r="H387">
            <v>14</v>
          </cell>
          <cell r="I387">
            <v>385</v>
          </cell>
        </row>
        <row r="388">
          <cell r="B388" t="str">
            <v>Breshad Perriman</v>
          </cell>
          <cell r="C388" t="str">
            <v>Breshad Perriman (TB) </v>
          </cell>
          <cell r="D388" t="str">
            <v>WR114</v>
          </cell>
          <cell r="E388" t="str">
            <v>-</v>
          </cell>
          <cell r="F388">
            <v>28</v>
          </cell>
          <cell r="G388" t="str">
            <v>-</v>
          </cell>
          <cell r="H388">
            <v>14</v>
          </cell>
          <cell r="I388">
            <v>386</v>
          </cell>
        </row>
        <row r="389">
          <cell r="B389" t="str">
            <v>Randall Cobb</v>
          </cell>
          <cell r="C389" t="str">
            <v>Randall Cobb (GB) </v>
          </cell>
          <cell r="D389" t="str">
            <v>WR115</v>
          </cell>
          <cell r="E389" t="str">
            <v>-</v>
          </cell>
          <cell r="F389">
            <v>31</v>
          </cell>
          <cell r="G389" t="str">
            <v>-</v>
          </cell>
          <cell r="H389">
            <v>14</v>
          </cell>
          <cell r="I389">
            <v>387</v>
          </cell>
        </row>
        <row r="390">
          <cell r="B390" t="str">
            <v>Anthony McFarland Jr.</v>
          </cell>
          <cell r="C390" t="str">
            <v>Anthony McFarland Jr. (PIT) </v>
          </cell>
          <cell r="D390" t="str">
            <v>RB97</v>
          </cell>
          <cell r="E390" t="str">
            <v>-</v>
          </cell>
          <cell r="F390">
            <v>23</v>
          </cell>
          <cell r="G390" t="str">
            <v>-</v>
          </cell>
          <cell r="H390">
            <v>14</v>
          </cell>
          <cell r="I390">
            <v>388</v>
          </cell>
        </row>
        <row r="391">
          <cell r="B391" t="str">
            <v>Tony Jones Jr.</v>
          </cell>
          <cell r="C391" t="str">
            <v>Tony Jones Jr. (NO) </v>
          </cell>
          <cell r="D391" t="str">
            <v>RB98</v>
          </cell>
          <cell r="E391" t="str">
            <v>-</v>
          </cell>
          <cell r="F391">
            <v>24</v>
          </cell>
          <cell r="G391" t="str">
            <v>-</v>
          </cell>
          <cell r="H391">
            <v>14</v>
          </cell>
          <cell r="I391">
            <v>389</v>
          </cell>
        </row>
        <row r="392">
          <cell r="B392" t="str">
            <v>La'Mical Perine</v>
          </cell>
          <cell r="C392" t="str">
            <v>La'Mical Perine (NYJ) </v>
          </cell>
          <cell r="D392" t="str">
            <v>RB99</v>
          </cell>
          <cell r="E392" t="str">
            <v>-</v>
          </cell>
          <cell r="F392">
            <v>24</v>
          </cell>
          <cell r="G392" t="str">
            <v>-</v>
          </cell>
          <cell r="H392">
            <v>14</v>
          </cell>
          <cell r="I392">
            <v>390</v>
          </cell>
        </row>
        <row r="393">
          <cell r="B393" t="str">
            <v>Rashard Higgins</v>
          </cell>
          <cell r="C393" t="str">
            <v>Rashard Higgins (CLE) </v>
          </cell>
          <cell r="D393" t="str">
            <v>WR116</v>
          </cell>
          <cell r="E393" t="str">
            <v>-</v>
          </cell>
          <cell r="F393">
            <v>27</v>
          </cell>
          <cell r="G393" t="str">
            <v>-</v>
          </cell>
          <cell r="H393">
            <v>14</v>
          </cell>
          <cell r="I393">
            <v>391</v>
          </cell>
        </row>
        <row r="394">
          <cell r="B394" t="str">
            <v>John Brown</v>
          </cell>
          <cell r="C394" t="str">
            <v>John Brown (FA) </v>
          </cell>
          <cell r="D394" t="str">
            <v>WR117</v>
          </cell>
          <cell r="E394" t="str">
            <v>-</v>
          </cell>
          <cell r="F394">
            <v>31</v>
          </cell>
          <cell r="G394" t="str">
            <v>-</v>
          </cell>
          <cell r="H394">
            <v>14</v>
          </cell>
          <cell r="I394">
            <v>392</v>
          </cell>
        </row>
        <row r="395">
          <cell r="B395" t="str">
            <v>Drew Lock</v>
          </cell>
          <cell r="C395" t="str">
            <v>Drew Lock (DEN) </v>
          </cell>
          <cell r="D395" t="str">
            <v>QB35</v>
          </cell>
          <cell r="E395" t="str">
            <v>-</v>
          </cell>
          <cell r="F395">
            <v>25</v>
          </cell>
          <cell r="G395" t="str">
            <v>-</v>
          </cell>
          <cell r="H395">
            <v>14</v>
          </cell>
          <cell r="I395">
            <v>393</v>
          </cell>
        </row>
        <row r="396">
          <cell r="B396" t="str">
            <v>Carlos Hyde</v>
          </cell>
          <cell r="C396" t="str">
            <v>Carlos Hyde (JAC) </v>
          </cell>
          <cell r="D396" t="str">
            <v>RB100</v>
          </cell>
          <cell r="E396" t="str">
            <v>-</v>
          </cell>
          <cell r="F396">
            <v>31</v>
          </cell>
          <cell r="G396" t="str">
            <v>-</v>
          </cell>
          <cell r="H396">
            <v>14</v>
          </cell>
          <cell r="I396">
            <v>394</v>
          </cell>
        </row>
        <row r="397">
          <cell r="B397" t="str">
            <v>Deonte Harty</v>
          </cell>
          <cell r="C397" t="str">
            <v>Deonte Harty (NO) </v>
          </cell>
          <cell r="D397" t="str">
            <v>WR118</v>
          </cell>
          <cell r="E397" t="str">
            <v>-</v>
          </cell>
          <cell r="F397">
            <v>24</v>
          </cell>
          <cell r="G397" t="str">
            <v>-</v>
          </cell>
          <cell r="H397">
            <v>14</v>
          </cell>
          <cell r="I397">
            <v>395</v>
          </cell>
        </row>
        <row r="398">
          <cell r="B398" t="str">
            <v>Dan Bailey</v>
          </cell>
          <cell r="C398" t="str">
            <v>Dan Bailey (FA) </v>
          </cell>
          <cell r="D398" t="str">
            <v>K29</v>
          </cell>
          <cell r="E398" t="str">
            <v>-</v>
          </cell>
          <cell r="F398">
            <v>34</v>
          </cell>
          <cell r="G398" t="str">
            <v>-</v>
          </cell>
          <cell r="H398">
            <v>14</v>
          </cell>
          <cell r="I398">
            <v>396</v>
          </cell>
        </row>
        <row r="399">
          <cell r="H399">
            <v>14</v>
          </cell>
          <cell r="I399">
            <v>397</v>
          </cell>
        </row>
        <row r="400">
          <cell r="B400" t="str">
            <v>Ihmir Smith-Marsette</v>
          </cell>
          <cell r="C400" t="str">
            <v>Ihmir Smith-Marsette (MIN) </v>
          </cell>
          <cell r="D400" t="str">
            <v>WR119</v>
          </cell>
          <cell r="E400" t="str">
            <v>-</v>
          </cell>
          <cell r="F400">
            <v>22</v>
          </cell>
          <cell r="G400" t="str">
            <v>-</v>
          </cell>
          <cell r="H400">
            <v>14</v>
          </cell>
          <cell r="I400">
            <v>398</v>
          </cell>
        </row>
        <row r="401">
          <cell r="B401" t="str">
            <v>Olamide Zaccheaus</v>
          </cell>
          <cell r="C401" t="str">
            <v>Olamide Zaccheaus (ATL) </v>
          </cell>
          <cell r="D401" t="str">
            <v>WR120</v>
          </cell>
          <cell r="E401" t="str">
            <v>-</v>
          </cell>
          <cell r="F401">
            <v>24</v>
          </cell>
          <cell r="G401" t="str">
            <v>-</v>
          </cell>
          <cell r="H401">
            <v>14</v>
          </cell>
          <cell r="I401">
            <v>399</v>
          </cell>
        </row>
        <row r="402">
          <cell r="B402" t="str">
            <v>Taylor Heinicke</v>
          </cell>
          <cell r="C402" t="str">
            <v>Taylor Heinicke (WAS) </v>
          </cell>
          <cell r="D402" t="str">
            <v>QB36</v>
          </cell>
          <cell r="E402" t="str">
            <v>-</v>
          </cell>
          <cell r="F402">
            <v>28</v>
          </cell>
          <cell r="G402" t="str">
            <v>-</v>
          </cell>
          <cell r="H402">
            <v>14</v>
          </cell>
          <cell r="I402">
            <v>400</v>
          </cell>
        </row>
        <row r="403">
          <cell r="B403" t="str">
            <v>Chris Herndon IV</v>
          </cell>
          <cell r="C403" t="str">
            <v>Chris Herndon IV (MIN) </v>
          </cell>
          <cell r="D403" t="str">
            <v>TE45</v>
          </cell>
          <cell r="E403" t="str">
            <v>-</v>
          </cell>
          <cell r="F403">
            <v>25</v>
          </cell>
          <cell r="G403" t="str">
            <v>-</v>
          </cell>
          <cell r="H403">
            <v>14</v>
          </cell>
          <cell r="I403">
            <v>401</v>
          </cell>
        </row>
        <row r="404">
          <cell r="B404" t="str">
            <v>Royce Freeman</v>
          </cell>
          <cell r="C404" t="str">
            <v>Royce Freeman (HOU) </v>
          </cell>
          <cell r="D404" t="str">
            <v>RB101</v>
          </cell>
          <cell r="E404" t="str">
            <v>-</v>
          </cell>
          <cell r="F404">
            <v>25</v>
          </cell>
          <cell r="G404" t="str">
            <v>-</v>
          </cell>
          <cell r="H404">
            <v>14</v>
          </cell>
          <cell r="I404">
            <v>402</v>
          </cell>
        </row>
        <row r="405">
          <cell r="B405" t="str">
            <v>Kyle Trask</v>
          </cell>
          <cell r="C405" t="str">
            <v>Kyle Trask (TB) </v>
          </cell>
          <cell r="D405" t="str">
            <v>QB37</v>
          </cell>
          <cell r="E405" t="str">
            <v>-</v>
          </cell>
          <cell r="F405">
            <v>23</v>
          </cell>
          <cell r="G405" t="str">
            <v>-</v>
          </cell>
          <cell r="H405">
            <v>14</v>
          </cell>
          <cell r="I405">
            <v>403</v>
          </cell>
        </row>
        <row r="406">
          <cell r="H406">
            <v>15</v>
          </cell>
          <cell r="I406">
            <v>404</v>
          </cell>
        </row>
        <row r="407">
          <cell r="B407" t="str">
            <v>Isaiah McKenzie</v>
          </cell>
          <cell r="C407" t="str">
            <v>Isaiah McKenzie (BUF) </v>
          </cell>
          <cell r="D407" t="str">
            <v>WR121</v>
          </cell>
          <cell r="E407" t="str">
            <v>-</v>
          </cell>
          <cell r="F407">
            <v>26</v>
          </cell>
          <cell r="G407" t="str">
            <v>-</v>
          </cell>
          <cell r="H407">
            <v>15</v>
          </cell>
          <cell r="I407">
            <v>405</v>
          </cell>
        </row>
        <row r="408">
          <cell r="B408" t="str">
            <v>Malcolm Brown</v>
          </cell>
          <cell r="C408" t="str">
            <v>Malcolm Brown (MIA) </v>
          </cell>
          <cell r="D408" t="str">
            <v>RB102</v>
          </cell>
          <cell r="E408" t="str">
            <v>-</v>
          </cell>
          <cell r="F408">
            <v>28</v>
          </cell>
          <cell r="G408" t="str">
            <v>-</v>
          </cell>
          <cell r="H408">
            <v>15</v>
          </cell>
          <cell r="I408">
            <v>406</v>
          </cell>
        </row>
        <row r="409">
          <cell r="B409" t="str">
            <v>Atlanta Falcons</v>
          </cell>
          <cell r="C409" t="str">
            <v>Atlanta Falcons (ATL) </v>
          </cell>
          <cell r="D409" t="str">
            <v>DST29</v>
          </cell>
          <cell r="E409" t="str">
            <v>-</v>
          </cell>
          <cell r="F409" t="str">
            <v>-</v>
          </cell>
          <cell r="G409" t="str">
            <v>-</v>
          </cell>
          <cell r="H409">
            <v>15</v>
          </cell>
          <cell r="I409">
            <v>407</v>
          </cell>
        </row>
        <row r="410">
          <cell r="B410" t="str">
            <v>Jacob Harris</v>
          </cell>
          <cell r="C410" t="str">
            <v>Jacob Harris (LAR) </v>
          </cell>
          <cell r="D410" t="str">
            <v>TE46</v>
          </cell>
          <cell r="E410" t="str">
            <v>-</v>
          </cell>
          <cell r="F410">
            <v>24</v>
          </cell>
          <cell r="G410" t="str">
            <v>-</v>
          </cell>
          <cell r="H410">
            <v>15</v>
          </cell>
          <cell r="I410">
            <v>408</v>
          </cell>
        </row>
        <row r="411">
          <cell r="B411" t="str">
            <v>Joey Slye</v>
          </cell>
          <cell r="C411" t="str">
            <v>Joey Slye (WAS) </v>
          </cell>
          <cell r="D411" t="str">
            <v>K30</v>
          </cell>
          <cell r="E411" t="str">
            <v>-</v>
          </cell>
          <cell r="F411">
            <v>25</v>
          </cell>
          <cell r="G411" t="str">
            <v>-</v>
          </cell>
          <cell r="H411">
            <v>15</v>
          </cell>
          <cell r="I411">
            <v>409</v>
          </cell>
        </row>
        <row r="412">
          <cell r="B412" t="str">
            <v>Jack Doyle</v>
          </cell>
          <cell r="C412" t="str">
            <v>Jack Doyle (IND) </v>
          </cell>
          <cell r="D412" t="str">
            <v>TE47</v>
          </cell>
          <cell r="E412" t="str">
            <v>-</v>
          </cell>
          <cell r="F412">
            <v>31</v>
          </cell>
          <cell r="G412" t="str">
            <v>-</v>
          </cell>
          <cell r="H412">
            <v>15</v>
          </cell>
          <cell r="I412">
            <v>410</v>
          </cell>
        </row>
        <row r="413">
          <cell r="B413" t="str">
            <v>New York Jets</v>
          </cell>
          <cell r="C413" t="str">
            <v>New York Jets (NYJ) </v>
          </cell>
          <cell r="D413" t="str">
            <v>DST30</v>
          </cell>
          <cell r="E413" t="str">
            <v>-</v>
          </cell>
          <cell r="F413" t="str">
            <v>-</v>
          </cell>
          <cell r="G413" t="str">
            <v>-</v>
          </cell>
          <cell r="H413">
            <v>15</v>
          </cell>
          <cell r="I413">
            <v>411</v>
          </cell>
        </row>
        <row r="414">
          <cell r="B414" t="str">
            <v>Cam Newton</v>
          </cell>
          <cell r="C414" t="str">
            <v>Cam Newton (CAR) </v>
          </cell>
          <cell r="D414" t="str">
            <v>QB38</v>
          </cell>
          <cell r="E414" t="str">
            <v>-</v>
          </cell>
          <cell r="F414">
            <v>32</v>
          </cell>
          <cell r="G414" t="str">
            <v>-</v>
          </cell>
          <cell r="H414">
            <v>15</v>
          </cell>
          <cell r="I414">
            <v>412</v>
          </cell>
        </row>
        <row r="415">
          <cell r="B415" t="str">
            <v>Laquon Treadwell</v>
          </cell>
          <cell r="C415" t="str">
            <v>Laquon Treadwell (JAC) </v>
          </cell>
          <cell r="D415" t="str">
            <v>WR122</v>
          </cell>
          <cell r="E415" t="str">
            <v>-</v>
          </cell>
          <cell r="F415">
            <v>26</v>
          </cell>
          <cell r="G415" t="str">
            <v>-</v>
          </cell>
          <cell r="H415">
            <v>15</v>
          </cell>
          <cell r="I415">
            <v>413</v>
          </cell>
        </row>
        <row r="416">
          <cell r="B416" t="str">
            <v>Josh Lambo</v>
          </cell>
          <cell r="C416" t="str">
            <v>Josh Lambo (FA) </v>
          </cell>
          <cell r="D416" t="str">
            <v>K31</v>
          </cell>
          <cell r="E416" t="str">
            <v>-</v>
          </cell>
          <cell r="F416">
            <v>31</v>
          </cell>
          <cell r="G416" t="str">
            <v>-</v>
          </cell>
          <cell r="H416">
            <v>15</v>
          </cell>
          <cell r="I416">
            <v>414</v>
          </cell>
        </row>
        <row r="417">
          <cell r="B417" t="str">
            <v>John Bates</v>
          </cell>
          <cell r="C417" t="str">
            <v>John Bates (WAS) </v>
          </cell>
          <cell r="D417" t="str">
            <v>TE48</v>
          </cell>
          <cell r="E417" t="str">
            <v>-</v>
          </cell>
          <cell r="F417">
            <v>24</v>
          </cell>
          <cell r="G417" t="str">
            <v>-</v>
          </cell>
          <cell r="H417">
            <v>15</v>
          </cell>
          <cell r="I417">
            <v>415</v>
          </cell>
        </row>
        <row r="418">
          <cell r="B418" t="str">
            <v>Jauan Jennings</v>
          </cell>
          <cell r="C418" t="str">
            <v>Jauan Jennings (SF) </v>
          </cell>
          <cell r="D418" t="str">
            <v>WR123</v>
          </cell>
          <cell r="E418" t="str">
            <v>-</v>
          </cell>
          <cell r="F418">
            <v>24</v>
          </cell>
          <cell r="G418" t="str">
            <v>-</v>
          </cell>
          <cell r="H418">
            <v>15</v>
          </cell>
          <cell r="I418">
            <v>416</v>
          </cell>
        </row>
        <row r="419">
          <cell r="B419" t="str">
            <v>Mike Boone</v>
          </cell>
          <cell r="C419" t="str">
            <v>Mike Boone (DEN) </v>
          </cell>
          <cell r="D419" t="str">
            <v>RB103</v>
          </cell>
          <cell r="E419" t="str">
            <v>-</v>
          </cell>
          <cell r="F419">
            <v>26</v>
          </cell>
          <cell r="G419" t="str">
            <v>-</v>
          </cell>
          <cell r="H419">
            <v>15</v>
          </cell>
          <cell r="I419">
            <v>417</v>
          </cell>
        </row>
        <row r="420">
          <cell r="B420" t="str">
            <v>Josiah Deguara</v>
          </cell>
          <cell r="C420" t="str">
            <v>Josiah Deguara (GB) </v>
          </cell>
          <cell r="D420" t="str">
            <v>TE49</v>
          </cell>
          <cell r="E420" t="str">
            <v>-</v>
          </cell>
          <cell r="F420">
            <v>25</v>
          </cell>
          <cell r="G420" t="str">
            <v>-</v>
          </cell>
          <cell r="H420">
            <v>15</v>
          </cell>
          <cell r="I420">
            <v>418</v>
          </cell>
        </row>
        <row r="421">
          <cell r="B421" t="str">
            <v>Ty'Son Williams</v>
          </cell>
          <cell r="C421" t="str">
            <v>Ty'Son Williams (BAL) </v>
          </cell>
          <cell r="D421" t="str">
            <v>RB104</v>
          </cell>
          <cell r="E421" t="str">
            <v>-</v>
          </cell>
          <cell r="F421">
            <v>25</v>
          </cell>
          <cell r="G421" t="str">
            <v>-</v>
          </cell>
          <cell r="H421">
            <v>15</v>
          </cell>
          <cell r="I421">
            <v>419</v>
          </cell>
        </row>
        <row r="422">
          <cell r="B422" t="str">
            <v>Brett Maher</v>
          </cell>
          <cell r="C422" t="str">
            <v>Brett Maher (NO) </v>
          </cell>
          <cell r="D422" t="str">
            <v>K32</v>
          </cell>
          <cell r="E422" t="str">
            <v>-</v>
          </cell>
          <cell r="F422">
            <v>32</v>
          </cell>
          <cell r="G422" t="str">
            <v>-</v>
          </cell>
          <cell r="H422">
            <v>15</v>
          </cell>
          <cell r="I422">
            <v>420</v>
          </cell>
        </row>
        <row r="423">
          <cell r="H423">
            <v>15</v>
          </cell>
          <cell r="I423">
            <v>421</v>
          </cell>
        </row>
        <row r="424">
          <cell r="B424" t="str">
            <v>Ryan Fitzpatrick</v>
          </cell>
          <cell r="C424" t="str">
            <v>Ryan Fitzpatrick (WAS) </v>
          </cell>
          <cell r="D424" t="str">
            <v>QB39</v>
          </cell>
          <cell r="E424" t="str">
            <v>-</v>
          </cell>
          <cell r="F424">
            <v>39</v>
          </cell>
          <cell r="G424" t="str">
            <v>-</v>
          </cell>
          <cell r="H424">
            <v>15</v>
          </cell>
          <cell r="I424">
            <v>422</v>
          </cell>
        </row>
        <row r="425">
          <cell r="B425" t="str">
            <v>Marcus Mariota</v>
          </cell>
          <cell r="C425" t="str">
            <v>Marcus Mariota (LV) </v>
          </cell>
          <cell r="D425" t="str">
            <v>QB40</v>
          </cell>
          <cell r="E425" t="str">
            <v>-</v>
          </cell>
          <cell r="F425">
            <v>28</v>
          </cell>
          <cell r="G425" t="str">
            <v>-</v>
          </cell>
          <cell r="H425">
            <v>15</v>
          </cell>
          <cell r="I425">
            <v>423</v>
          </cell>
        </row>
        <row r="426">
          <cell r="B426" t="str">
            <v>Dez Fitzpatrick</v>
          </cell>
          <cell r="C426" t="str">
            <v>Dez Fitzpatrick (TEN) </v>
          </cell>
          <cell r="D426" t="str">
            <v>WR124</v>
          </cell>
          <cell r="E426" t="str">
            <v>-</v>
          </cell>
          <cell r="F426">
            <v>24</v>
          </cell>
          <cell r="G426" t="str">
            <v>-</v>
          </cell>
          <cell r="H426">
            <v>15</v>
          </cell>
          <cell r="I426">
            <v>424</v>
          </cell>
        </row>
        <row r="427">
          <cell r="B427" t="str">
            <v>Collin Johnson</v>
          </cell>
          <cell r="C427" t="str">
            <v>Collin Johnson (NYG) </v>
          </cell>
          <cell r="D427" t="str">
            <v>WR125</v>
          </cell>
          <cell r="E427" t="str">
            <v>-</v>
          </cell>
          <cell r="F427">
            <v>24</v>
          </cell>
          <cell r="G427" t="str">
            <v>-</v>
          </cell>
          <cell r="H427">
            <v>15</v>
          </cell>
          <cell r="I427">
            <v>425</v>
          </cell>
        </row>
        <row r="428">
          <cell r="B428" t="str">
            <v>Gardner Minshew II</v>
          </cell>
          <cell r="C428" t="str">
            <v>Gardner Minshew II (PHI) </v>
          </cell>
          <cell r="D428" t="str">
            <v>QB41</v>
          </cell>
          <cell r="E428" t="str">
            <v>-</v>
          </cell>
          <cell r="F428">
            <v>25</v>
          </cell>
          <cell r="G428" t="str">
            <v>-</v>
          </cell>
          <cell r="H428">
            <v>15</v>
          </cell>
          <cell r="I428">
            <v>426</v>
          </cell>
        </row>
        <row r="429">
          <cell r="B429" t="str">
            <v>Juwan Johnson</v>
          </cell>
          <cell r="C429" t="str">
            <v>Juwan Johnson (NO) </v>
          </cell>
          <cell r="D429" t="str">
            <v>TE50</v>
          </cell>
          <cell r="E429" t="str">
            <v>-</v>
          </cell>
          <cell r="F429">
            <v>25</v>
          </cell>
          <cell r="G429" t="str">
            <v>-</v>
          </cell>
          <cell r="H429">
            <v>15</v>
          </cell>
          <cell r="I429">
            <v>427</v>
          </cell>
        </row>
        <row r="430">
          <cell r="B430" t="str">
            <v>Le'Veon Bell</v>
          </cell>
          <cell r="C430" t="str">
            <v>Le'Veon Bell (FA) </v>
          </cell>
          <cell r="D430" t="str">
            <v>RB105</v>
          </cell>
          <cell r="E430" t="str">
            <v>-</v>
          </cell>
          <cell r="F430">
            <v>30</v>
          </cell>
          <cell r="G430" t="str">
            <v>-</v>
          </cell>
          <cell r="H430">
            <v>15</v>
          </cell>
          <cell r="I430">
            <v>428</v>
          </cell>
        </row>
        <row r="431">
          <cell r="B431" t="str">
            <v>Tre' McKitty</v>
          </cell>
          <cell r="C431" t="str">
            <v>Tre' McKitty (LAC) </v>
          </cell>
          <cell r="D431" t="str">
            <v>TE51</v>
          </cell>
          <cell r="E431" t="str">
            <v>-</v>
          </cell>
          <cell r="F431">
            <v>23</v>
          </cell>
          <cell r="G431" t="str">
            <v>-</v>
          </cell>
          <cell r="H431">
            <v>15</v>
          </cell>
          <cell r="I431">
            <v>429</v>
          </cell>
        </row>
        <row r="432">
          <cell r="B432" t="str">
            <v>Ricky Seals-Jones</v>
          </cell>
          <cell r="C432" t="str">
            <v>Ricky Seals-Jones (WAS) </v>
          </cell>
          <cell r="D432" t="str">
            <v>TE52</v>
          </cell>
          <cell r="E432" t="str">
            <v>-</v>
          </cell>
          <cell r="F432">
            <v>26</v>
          </cell>
          <cell r="G432" t="str">
            <v>-</v>
          </cell>
          <cell r="H432">
            <v>15</v>
          </cell>
          <cell r="I432">
            <v>430</v>
          </cell>
        </row>
        <row r="433">
          <cell r="B433" t="str">
            <v>Las Vegas Raiders</v>
          </cell>
          <cell r="C433" t="str">
            <v>Las Vegas Raiders (LV) </v>
          </cell>
          <cell r="D433" t="str">
            <v>DST31</v>
          </cell>
          <cell r="E433" t="str">
            <v>-</v>
          </cell>
          <cell r="F433" t="str">
            <v>-</v>
          </cell>
          <cell r="G433" t="str">
            <v>-</v>
          </cell>
          <cell r="H433">
            <v>15</v>
          </cell>
          <cell r="I433">
            <v>431</v>
          </cell>
        </row>
        <row r="434">
          <cell r="B434" t="str">
            <v>Will Dissly</v>
          </cell>
          <cell r="C434" t="str">
            <v>Will Dissly (SEA) </v>
          </cell>
          <cell r="D434" t="str">
            <v>TE53</v>
          </cell>
          <cell r="E434" t="str">
            <v>-</v>
          </cell>
          <cell r="F434">
            <v>25</v>
          </cell>
          <cell r="G434" t="str">
            <v>-</v>
          </cell>
          <cell r="H434">
            <v>15</v>
          </cell>
          <cell r="I434">
            <v>432</v>
          </cell>
        </row>
        <row r="435">
          <cell r="B435" t="str">
            <v>Travis Homer</v>
          </cell>
          <cell r="C435" t="str">
            <v>Travis Homer (SEA) </v>
          </cell>
          <cell r="D435" t="str">
            <v>RB106</v>
          </cell>
          <cell r="E435" t="str">
            <v>-</v>
          </cell>
          <cell r="F435">
            <v>23</v>
          </cell>
          <cell r="G435" t="str">
            <v>-</v>
          </cell>
          <cell r="H435">
            <v>15</v>
          </cell>
          <cell r="I435">
            <v>433</v>
          </cell>
        </row>
        <row r="436">
          <cell r="B436" t="str">
            <v>Godwin Igwebuike</v>
          </cell>
          <cell r="C436" t="str">
            <v>Godwin Igwebuike (DET) </v>
          </cell>
          <cell r="D436" t="str">
            <v>RB107</v>
          </cell>
          <cell r="E436" t="str">
            <v>-</v>
          </cell>
          <cell r="F436">
            <v>27</v>
          </cell>
          <cell r="G436" t="str">
            <v>-</v>
          </cell>
          <cell r="H436">
            <v>15</v>
          </cell>
          <cell r="I436">
            <v>434</v>
          </cell>
        </row>
        <row r="437">
          <cell r="B437" t="str">
            <v>Noah Gray</v>
          </cell>
          <cell r="C437" t="str">
            <v>Noah Gray (KC) </v>
          </cell>
          <cell r="D437" t="str">
            <v>TE54</v>
          </cell>
          <cell r="E437" t="str">
            <v>-</v>
          </cell>
          <cell r="F437">
            <v>22</v>
          </cell>
          <cell r="G437" t="str">
            <v>-</v>
          </cell>
          <cell r="H437">
            <v>15</v>
          </cell>
          <cell r="I437">
            <v>435</v>
          </cell>
        </row>
        <row r="438">
          <cell r="B438" t="str">
            <v>Mitchell Trubisky</v>
          </cell>
          <cell r="C438" t="str">
            <v>Mitchell Trubisky (BUF) </v>
          </cell>
          <cell r="D438" t="str">
            <v>QB42</v>
          </cell>
          <cell r="E438" t="str">
            <v>-</v>
          </cell>
          <cell r="F438">
            <v>27</v>
          </cell>
          <cell r="G438" t="str">
            <v>-</v>
          </cell>
          <cell r="H438">
            <v>15</v>
          </cell>
          <cell r="I438">
            <v>436</v>
          </cell>
        </row>
        <row r="439">
          <cell r="B439" t="str">
            <v>Todd Gurley II</v>
          </cell>
          <cell r="C439" t="str">
            <v>Todd Gurley II (FA) </v>
          </cell>
          <cell r="D439" t="str">
            <v>RB108</v>
          </cell>
          <cell r="E439" t="str">
            <v>-</v>
          </cell>
          <cell r="F439">
            <v>27</v>
          </cell>
          <cell r="G439" t="str">
            <v>-</v>
          </cell>
          <cell r="H439">
            <v>15</v>
          </cell>
          <cell r="I439">
            <v>437</v>
          </cell>
        </row>
        <row r="440">
          <cell r="B440" t="str">
            <v>John Ross</v>
          </cell>
          <cell r="C440" t="str">
            <v>John Ross (NYG) </v>
          </cell>
          <cell r="D440" t="str">
            <v>WR126</v>
          </cell>
          <cell r="E440" t="str">
            <v>-</v>
          </cell>
          <cell r="F440">
            <v>26</v>
          </cell>
          <cell r="G440" t="str">
            <v>-</v>
          </cell>
          <cell r="H440">
            <v>15</v>
          </cell>
          <cell r="I440">
            <v>438</v>
          </cell>
        </row>
        <row r="441">
          <cell r="B441" t="str">
            <v>Javian Hawkins</v>
          </cell>
          <cell r="C441" t="str">
            <v>Javian Hawkins (TEN) </v>
          </cell>
          <cell r="D441" t="str">
            <v>RB109</v>
          </cell>
          <cell r="E441" t="str">
            <v>-</v>
          </cell>
          <cell r="F441">
            <v>22</v>
          </cell>
          <cell r="G441" t="str">
            <v>-</v>
          </cell>
          <cell r="H441">
            <v>15</v>
          </cell>
          <cell r="I441">
            <v>439</v>
          </cell>
        </row>
        <row r="442">
          <cell r="B442" t="str">
            <v>Detroit Lions</v>
          </cell>
          <cell r="C442" t="str">
            <v>Detroit Lions (DET) </v>
          </cell>
          <cell r="D442" t="str">
            <v>DST32</v>
          </cell>
          <cell r="E442" t="str">
            <v>-</v>
          </cell>
          <cell r="F442" t="str">
            <v>-</v>
          </cell>
          <cell r="G442" t="str">
            <v>-</v>
          </cell>
          <cell r="H442">
            <v>15</v>
          </cell>
          <cell r="I442">
            <v>440</v>
          </cell>
        </row>
        <row r="443">
          <cell r="B443" t="str">
            <v>Adam Humphries</v>
          </cell>
          <cell r="C443" t="str">
            <v>Adam Humphries (WAS) </v>
          </cell>
          <cell r="D443" t="str">
            <v>WR127</v>
          </cell>
          <cell r="E443" t="str">
            <v>-</v>
          </cell>
          <cell r="F443">
            <v>28</v>
          </cell>
          <cell r="G443" t="str">
            <v>-</v>
          </cell>
          <cell r="H443">
            <v>15</v>
          </cell>
          <cell r="I443">
            <v>441</v>
          </cell>
        </row>
        <row r="444">
          <cell r="B444" t="str">
            <v>Shi Smith</v>
          </cell>
          <cell r="C444" t="str">
            <v>Shi Smith (CAR) </v>
          </cell>
          <cell r="D444" t="str">
            <v>WR128</v>
          </cell>
          <cell r="E444" t="str">
            <v>-</v>
          </cell>
          <cell r="F444">
            <v>23</v>
          </cell>
          <cell r="G444" t="str">
            <v>-</v>
          </cell>
          <cell r="H444">
            <v>15</v>
          </cell>
          <cell r="I444">
            <v>442</v>
          </cell>
        </row>
        <row r="445">
          <cell r="B445" t="str">
            <v>Demarcus Robinson</v>
          </cell>
          <cell r="C445" t="str">
            <v>Demarcus Robinson (KC) </v>
          </cell>
          <cell r="D445" t="str">
            <v>WR129</v>
          </cell>
          <cell r="E445" t="str">
            <v>-</v>
          </cell>
          <cell r="F445">
            <v>27</v>
          </cell>
          <cell r="G445" t="str">
            <v>-</v>
          </cell>
          <cell r="H445">
            <v>15</v>
          </cell>
          <cell r="I445">
            <v>443</v>
          </cell>
        </row>
        <row r="446">
          <cell r="B446" t="str">
            <v>Tyler Huntley</v>
          </cell>
          <cell r="C446" t="str">
            <v>Tyler Huntley (BAL) </v>
          </cell>
          <cell r="D446" t="str">
            <v>QB43</v>
          </cell>
          <cell r="E446" t="str">
            <v>-</v>
          </cell>
          <cell r="F446">
            <v>24</v>
          </cell>
          <cell r="G446" t="str">
            <v>-</v>
          </cell>
          <cell r="H446">
            <v>15</v>
          </cell>
          <cell r="I446">
            <v>444</v>
          </cell>
        </row>
        <row r="447">
          <cell r="B447" t="str">
            <v>Auden Tate</v>
          </cell>
          <cell r="C447" t="str">
            <v>Auden Tate (CIN) </v>
          </cell>
          <cell r="D447" t="str">
            <v>WR130</v>
          </cell>
          <cell r="E447" t="str">
            <v>-</v>
          </cell>
          <cell r="F447">
            <v>25</v>
          </cell>
          <cell r="G447" t="str">
            <v>-</v>
          </cell>
          <cell r="H447">
            <v>15</v>
          </cell>
          <cell r="I447">
            <v>445</v>
          </cell>
        </row>
        <row r="448">
          <cell r="B448" t="str">
            <v>Miles Boykin</v>
          </cell>
          <cell r="C448" t="str">
            <v>Miles Boykin (BAL) </v>
          </cell>
          <cell r="D448" t="str">
            <v>WR131</v>
          </cell>
          <cell r="E448" t="str">
            <v>-</v>
          </cell>
          <cell r="F448">
            <v>25</v>
          </cell>
          <cell r="G448" t="str">
            <v>-</v>
          </cell>
          <cell r="H448">
            <v>15</v>
          </cell>
          <cell r="I448">
            <v>446</v>
          </cell>
        </row>
        <row r="449">
          <cell r="B449" t="str">
            <v>Dontrell Hilliard</v>
          </cell>
          <cell r="C449" t="str">
            <v>Dontrell Hilliard (TEN) </v>
          </cell>
          <cell r="D449" t="str">
            <v>RB110</v>
          </cell>
          <cell r="E449" t="str">
            <v>-</v>
          </cell>
          <cell r="F449">
            <v>26</v>
          </cell>
          <cell r="G449" t="str">
            <v>-</v>
          </cell>
          <cell r="H449">
            <v>15</v>
          </cell>
          <cell r="I449">
            <v>447</v>
          </cell>
        </row>
        <row r="450">
          <cell r="B450" t="str">
            <v>Henry Ruggs III</v>
          </cell>
          <cell r="C450" t="str">
            <v>Henry Ruggs III (FA) </v>
          </cell>
          <cell r="D450" t="str">
            <v>WR132</v>
          </cell>
          <cell r="E450" t="str">
            <v>-</v>
          </cell>
          <cell r="F450">
            <v>23</v>
          </cell>
          <cell r="G450" t="str">
            <v>-</v>
          </cell>
          <cell r="H450">
            <v>15</v>
          </cell>
          <cell r="I450">
            <v>448</v>
          </cell>
        </row>
        <row r="451">
          <cell r="H451">
            <v>15</v>
          </cell>
          <cell r="I451">
            <v>449</v>
          </cell>
        </row>
        <row r="452">
          <cell r="B452" t="str">
            <v>Tyrod Taylor</v>
          </cell>
          <cell r="C452" t="str">
            <v>Tyrod Taylor (HOU) </v>
          </cell>
          <cell r="D452" t="str">
            <v>QB44</v>
          </cell>
          <cell r="E452" t="str">
            <v>-</v>
          </cell>
          <cell r="F452">
            <v>32</v>
          </cell>
          <cell r="G452" t="str">
            <v>-</v>
          </cell>
          <cell r="H452">
            <v>15</v>
          </cell>
          <cell r="I452">
            <v>450</v>
          </cell>
        </row>
        <row r="453">
          <cell r="B453" t="str">
            <v>Derrick Gore</v>
          </cell>
          <cell r="C453" t="str">
            <v>Derrick Gore (KC) </v>
          </cell>
          <cell r="D453" t="str">
            <v>RB111</v>
          </cell>
          <cell r="E453" t="str">
            <v>-</v>
          </cell>
          <cell r="F453">
            <v>27</v>
          </cell>
          <cell r="G453" t="str">
            <v>-</v>
          </cell>
          <cell r="H453">
            <v>15</v>
          </cell>
          <cell r="I453">
            <v>451</v>
          </cell>
        </row>
        <row r="454">
          <cell r="B454" t="str">
            <v>Jamal Agnew</v>
          </cell>
          <cell r="C454" t="str">
            <v>Jamal Agnew (JAC) </v>
          </cell>
          <cell r="D454" t="str">
            <v>WR133</v>
          </cell>
          <cell r="E454" t="str">
            <v>-</v>
          </cell>
          <cell r="F454">
            <v>26</v>
          </cell>
          <cell r="G454" t="str">
            <v>-</v>
          </cell>
          <cell r="H454">
            <v>15</v>
          </cell>
          <cell r="I454">
            <v>452</v>
          </cell>
        </row>
        <row r="455">
          <cell r="B455" t="str">
            <v>Mike Strachan</v>
          </cell>
          <cell r="C455" t="str">
            <v>Mike Strachan (IND) </v>
          </cell>
          <cell r="D455" t="str">
            <v>WR134</v>
          </cell>
          <cell r="E455" t="str">
            <v>-</v>
          </cell>
          <cell r="F455">
            <v>24</v>
          </cell>
          <cell r="G455" t="str">
            <v>-</v>
          </cell>
          <cell r="H455">
            <v>15</v>
          </cell>
          <cell r="I455">
            <v>453</v>
          </cell>
        </row>
        <row r="456">
          <cell r="B456" t="str">
            <v>DeSean Jackson</v>
          </cell>
          <cell r="C456" t="str">
            <v>DeSean Jackson (LV) </v>
          </cell>
          <cell r="D456" t="str">
            <v>WR135</v>
          </cell>
          <cell r="E456" t="str">
            <v>-</v>
          </cell>
          <cell r="F456">
            <v>35</v>
          </cell>
          <cell r="G456" t="str">
            <v>-</v>
          </cell>
          <cell r="H456">
            <v>15</v>
          </cell>
          <cell r="I456">
            <v>454</v>
          </cell>
        </row>
        <row r="457">
          <cell r="B457" t="str">
            <v>Ian Thomas</v>
          </cell>
          <cell r="C457" t="str">
            <v>Ian Thomas (CAR) </v>
          </cell>
          <cell r="D457" t="str">
            <v>TE55</v>
          </cell>
          <cell r="E457" t="str">
            <v>-</v>
          </cell>
          <cell r="F457">
            <v>25</v>
          </cell>
          <cell r="G457" t="str">
            <v>-</v>
          </cell>
          <cell r="H457">
            <v>15</v>
          </cell>
          <cell r="I457">
            <v>455</v>
          </cell>
        </row>
        <row r="458">
          <cell r="B458" t="str">
            <v>Justice Hill</v>
          </cell>
          <cell r="C458" t="str">
            <v>Justice Hill (BAL) </v>
          </cell>
          <cell r="D458" t="str">
            <v>RB112</v>
          </cell>
          <cell r="E458" t="str">
            <v>-</v>
          </cell>
          <cell r="F458">
            <v>24</v>
          </cell>
          <cell r="G458" t="str">
            <v>-</v>
          </cell>
          <cell r="H458">
            <v>15</v>
          </cell>
          <cell r="I458">
            <v>456</v>
          </cell>
        </row>
        <row r="459">
          <cell r="B459" t="str">
            <v>Kerryon Johnson</v>
          </cell>
          <cell r="C459" t="str">
            <v>Kerryon Johnson (FA) </v>
          </cell>
          <cell r="D459" t="str">
            <v>RB113</v>
          </cell>
          <cell r="E459" t="str">
            <v>-</v>
          </cell>
          <cell r="F459">
            <v>24</v>
          </cell>
          <cell r="G459" t="str">
            <v>-</v>
          </cell>
          <cell r="H459">
            <v>15</v>
          </cell>
          <cell r="I459">
            <v>457</v>
          </cell>
        </row>
        <row r="460">
          <cell r="B460" t="str">
            <v>Zane Gonzalez</v>
          </cell>
          <cell r="C460" t="str">
            <v>Zane Gonzalez (CAR) </v>
          </cell>
          <cell r="D460" t="str">
            <v>K33</v>
          </cell>
          <cell r="E460" t="str">
            <v>-</v>
          </cell>
          <cell r="F460">
            <v>26</v>
          </cell>
          <cell r="G460" t="str">
            <v>-</v>
          </cell>
          <cell r="H460">
            <v>15</v>
          </cell>
          <cell r="I460">
            <v>458</v>
          </cell>
        </row>
        <row r="461">
          <cell r="B461" t="str">
            <v>Andy Isabella</v>
          </cell>
          <cell r="C461" t="str">
            <v>Andy Isabella (ARI) </v>
          </cell>
          <cell r="D461" t="str">
            <v>WR136</v>
          </cell>
          <cell r="E461" t="str">
            <v>-</v>
          </cell>
          <cell r="F461">
            <v>25</v>
          </cell>
          <cell r="G461" t="str">
            <v>-</v>
          </cell>
          <cell r="H461">
            <v>15</v>
          </cell>
          <cell r="I461">
            <v>459</v>
          </cell>
        </row>
        <row r="462">
          <cell r="B462" t="str">
            <v>Kyle Rudolph</v>
          </cell>
          <cell r="C462" t="str">
            <v>Kyle Rudolph (NYG) </v>
          </cell>
          <cell r="D462" t="str">
            <v>TE56</v>
          </cell>
          <cell r="E462" t="str">
            <v>-</v>
          </cell>
          <cell r="F462">
            <v>32</v>
          </cell>
          <cell r="G462" t="str">
            <v>-</v>
          </cell>
          <cell r="H462">
            <v>15</v>
          </cell>
          <cell r="I462">
            <v>460</v>
          </cell>
        </row>
        <row r="463">
          <cell r="B463" t="str">
            <v>Cornell Powell</v>
          </cell>
          <cell r="C463" t="str">
            <v>Cornell Powell (KC) </v>
          </cell>
          <cell r="D463" t="str">
            <v>WR137</v>
          </cell>
          <cell r="E463" t="str">
            <v>-</v>
          </cell>
          <cell r="F463">
            <v>24</v>
          </cell>
          <cell r="G463" t="str">
            <v>-</v>
          </cell>
          <cell r="H463">
            <v>15</v>
          </cell>
          <cell r="I463">
            <v>461</v>
          </cell>
        </row>
        <row r="464">
          <cell r="B464" t="str">
            <v>Travis Fulgham</v>
          </cell>
          <cell r="C464" t="str">
            <v>Travis Fulgham (DEN) </v>
          </cell>
          <cell r="D464" t="str">
            <v>WR138</v>
          </cell>
          <cell r="E464" t="str">
            <v>-</v>
          </cell>
          <cell r="F464">
            <v>26</v>
          </cell>
          <cell r="G464" t="str">
            <v>-</v>
          </cell>
          <cell r="H464">
            <v>15</v>
          </cell>
          <cell r="I464">
            <v>462</v>
          </cell>
        </row>
        <row r="465">
          <cell r="B465" t="str">
            <v>Freddie Swain</v>
          </cell>
          <cell r="C465" t="str">
            <v>Freddie Swain (SEA) </v>
          </cell>
          <cell r="D465" t="str">
            <v>WR139</v>
          </cell>
          <cell r="E465" t="str">
            <v>-</v>
          </cell>
          <cell r="F465">
            <v>23</v>
          </cell>
          <cell r="G465" t="str">
            <v>-</v>
          </cell>
          <cell r="H465">
            <v>15</v>
          </cell>
          <cell r="I465">
            <v>463</v>
          </cell>
        </row>
        <row r="466">
          <cell r="B466" t="str">
            <v>Seth Williams</v>
          </cell>
          <cell r="C466" t="str">
            <v>Seth Williams (DEN) </v>
          </cell>
          <cell r="D466" t="str">
            <v>WR140</v>
          </cell>
          <cell r="E466" t="str">
            <v>-</v>
          </cell>
          <cell r="F466">
            <v>21</v>
          </cell>
          <cell r="G466" t="str">
            <v>-</v>
          </cell>
          <cell r="H466">
            <v>15</v>
          </cell>
          <cell r="I466">
            <v>464</v>
          </cell>
        </row>
        <row r="467">
          <cell r="B467" t="str">
            <v>Austin Seibert</v>
          </cell>
          <cell r="C467" t="str">
            <v>Austin Seibert (DET) </v>
          </cell>
          <cell r="D467" t="str">
            <v>K34</v>
          </cell>
          <cell r="E467" t="str">
            <v>-</v>
          </cell>
          <cell r="F467">
            <v>25</v>
          </cell>
          <cell r="G467" t="str">
            <v>-</v>
          </cell>
          <cell r="H467">
            <v>15</v>
          </cell>
          <cell r="I467">
            <v>465</v>
          </cell>
        </row>
        <row r="468">
          <cell r="B468" t="str">
            <v>Tyrell Williams</v>
          </cell>
          <cell r="C468" t="str">
            <v>Tyrell Williams (FA) </v>
          </cell>
          <cell r="D468" t="str">
            <v>WR141</v>
          </cell>
          <cell r="E468" t="str">
            <v>-</v>
          </cell>
          <cell r="F468">
            <v>30</v>
          </cell>
          <cell r="G468" t="str">
            <v>-</v>
          </cell>
          <cell r="H468">
            <v>15</v>
          </cell>
          <cell r="I468">
            <v>466</v>
          </cell>
        </row>
        <row r="469">
          <cell r="B469" t="str">
            <v>Keke Coutee</v>
          </cell>
          <cell r="C469" t="str">
            <v>Keke Coutee (IND) </v>
          </cell>
          <cell r="D469" t="str">
            <v>WR142</v>
          </cell>
          <cell r="E469" t="str">
            <v>-</v>
          </cell>
          <cell r="F469">
            <v>25</v>
          </cell>
          <cell r="G469" t="str">
            <v>-</v>
          </cell>
          <cell r="H469">
            <v>15</v>
          </cell>
          <cell r="I469">
            <v>467</v>
          </cell>
        </row>
        <row r="470">
          <cell r="B470" t="str">
            <v>Lynn Bowden Jr.</v>
          </cell>
          <cell r="C470" t="str">
            <v>Lynn Bowden Jr. (MIA) </v>
          </cell>
          <cell r="D470" t="str">
            <v>WR143</v>
          </cell>
          <cell r="E470" t="str">
            <v>-</v>
          </cell>
          <cell r="F470">
            <v>24</v>
          </cell>
          <cell r="G470" t="str">
            <v>-</v>
          </cell>
          <cell r="H470">
            <v>15</v>
          </cell>
          <cell r="I470">
            <v>468</v>
          </cell>
        </row>
        <row r="471">
          <cell r="B471" t="str">
            <v>Nick Westbrook-Ikhine</v>
          </cell>
          <cell r="C471" t="str">
            <v>Nick Westbrook-Ikhine (TEN) </v>
          </cell>
          <cell r="D471" t="str">
            <v>WR144</v>
          </cell>
          <cell r="E471" t="str">
            <v>-</v>
          </cell>
          <cell r="F471">
            <v>24</v>
          </cell>
          <cell r="G471" t="str">
            <v>-</v>
          </cell>
          <cell r="H471">
            <v>15</v>
          </cell>
          <cell r="I471">
            <v>469</v>
          </cell>
        </row>
        <row r="472">
          <cell r="B472" t="str">
            <v>Maxx Williams</v>
          </cell>
          <cell r="C472" t="str">
            <v>Maxx Williams (ARI) </v>
          </cell>
          <cell r="D472" t="str">
            <v>TE57</v>
          </cell>
          <cell r="E472" t="str">
            <v>-</v>
          </cell>
          <cell r="F472">
            <v>27</v>
          </cell>
          <cell r="G472" t="str">
            <v>-</v>
          </cell>
          <cell r="H472">
            <v>15</v>
          </cell>
          <cell r="I472">
            <v>470</v>
          </cell>
        </row>
        <row r="473">
          <cell r="B473" t="str">
            <v>Kalen Ballage</v>
          </cell>
          <cell r="C473" t="str">
            <v>Kalen Ballage (PIT) </v>
          </cell>
          <cell r="D473" t="str">
            <v>RB114</v>
          </cell>
          <cell r="E473" t="str">
            <v>-</v>
          </cell>
          <cell r="F473">
            <v>26</v>
          </cell>
          <cell r="G473" t="str">
            <v>-</v>
          </cell>
          <cell r="H473">
            <v>15</v>
          </cell>
          <cell r="I473">
            <v>471</v>
          </cell>
        </row>
        <row r="474">
          <cell r="B474" t="str">
            <v>Gerrid Doaks</v>
          </cell>
          <cell r="C474" t="str">
            <v>Gerrid Doaks (MIA) </v>
          </cell>
          <cell r="D474" t="str">
            <v>RB115</v>
          </cell>
          <cell r="E474" t="str">
            <v>-</v>
          </cell>
          <cell r="F474">
            <v>23</v>
          </cell>
          <cell r="G474" t="str">
            <v>-</v>
          </cell>
          <cell r="H474">
            <v>15</v>
          </cell>
          <cell r="I474">
            <v>472</v>
          </cell>
        </row>
        <row r="475">
          <cell r="B475" t="str">
            <v>Kellen Mond</v>
          </cell>
          <cell r="C475" t="str">
            <v>Kellen Mond (MIN) </v>
          </cell>
          <cell r="D475" t="str">
            <v>QB45</v>
          </cell>
          <cell r="E475" t="str">
            <v>-</v>
          </cell>
          <cell r="F475">
            <v>22</v>
          </cell>
          <cell r="G475" t="str">
            <v>-</v>
          </cell>
          <cell r="H475">
            <v>15</v>
          </cell>
          <cell r="I475">
            <v>473</v>
          </cell>
        </row>
        <row r="476">
          <cell r="B476" t="str">
            <v>Cameron Brate</v>
          </cell>
          <cell r="C476" t="str">
            <v>Cameron Brate (TB) </v>
          </cell>
          <cell r="D476" t="str">
            <v>TE58</v>
          </cell>
          <cell r="E476" t="str">
            <v>-</v>
          </cell>
          <cell r="F476">
            <v>30</v>
          </cell>
          <cell r="G476" t="str">
            <v>-</v>
          </cell>
          <cell r="H476">
            <v>15</v>
          </cell>
          <cell r="I476">
            <v>474</v>
          </cell>
        </row>
        <row r="477">
          <cell r="B477" t="str">
            <v>Qadree Ollison</v>
          </cell>
          <cell r="C477" t="str">
            <v>Qadree Ollison (ATL) </v>
          </cell>
          <cell r="D477" t="str">
            <v>RB116</v>
          </cell>
          <cell r="E477" t="str">
            <v>-</v>
          </cell>
          <cell r="F477">
            <v>25</v>
          </cell>
          <cell r="G477" t="str">
            <v>-</v>
          </cell>
          <cell r="H477">
            <v>15</v>
          </cell>
          <cell r="I477">
            <v>475</v>
          </cell>
        </row>
        <row r="478">
          <cell r="B478" t="str">
            <v>Jeremy McNichols</v>
          </cell>
          <cell r="C478" t="str">
            <v>Jeremy McNichols (FA) </v>
          </cell>
          <cell r="D478" t="str">
            <v>RB117</v>
          </cell>
          <cell r="E478" t="str">
            <v>-</v>
          </cell>
          <cell r="F478">
            <v>26</v>
          </cell>
          <cell r="G478" t="str">
            <v>-</v>
          </cell>
          <cell r="H478">
            <v>15</v>
          </cell>
          <cell r="I478">
            <v>476</v>
          </cell>
        </row>
        <row r="479">
          <cell r="B479" t="str">
            <v>Dare Ogunbowale</v>
          </cell>
          <cell r="C479" t="str">
            <v>Dare Ogunbowale (JAC) </v>
          </cell>
          <cell r="D479" t="str">
            <v>RB118</v>
          </cell>
          <cell r="E479" t="str">
            <v>-</v>
          </cell>
          <cell r="F479">
            <v>27</v>
          </cell>
          <cell r="G479" t="str">
            <v>-</v>
          </cell>
          <cell r="H479">
            <v>15</v>
          </cell>
          <cell r="I479">
            <v>477</v>
          </cell>
        </row>
        <row r="480">
          <cell r="B480" t="str">
            <v>Kalif Raymond</v>
          </cell>
          <cell r="C480" t="str">
            <v>Kalif Raymond (DET) </v>
          </cell>
          <cell r="D480" t="str">
            <v>WR145</v>
          </cell>
          <cell r="E480" t="str">
            <v>-</v>
          </cell>
          <cell r="F480">
            <v>27</v>
          </cell>
          <cell r="G480" t="str">
            <v>-</v>
          </cell>
          <cell r="H480">
            <v>15</v>
          </cell>
          <cell r="I480">
            <v>478</v>
          </cell>
        </row>
        <row r="481">
          <cell r="B481" t="str">
            <v>Mason Rudolph</v>
          </cell>
          <cell r="C481" t="str">
            <v>Mason Rudolph (PIT) </v>
          </cell>
          <cell r="D481" t="str">
            <v>QB46</v>
          </cell>
          <cell r="E481" t="str">
            <v>-</v>
          </cell>
          <cell r="F481">
            <v>26</v>
          </cell>
          <cell r="G481" t="str">
            <v>-</v>
          </cell>
          <cell r="H481">
            <v>15</v>
          </cell>
          <cell r="I481">
            <v>479</v>
          </cell>
        </row>
        <row r="482">
          <cell r="B482" t="str">
            <v>Aldrick Rosas</v>
          </cell>
          <cell r="C482" t="str">
            <v>Aldrick Rosas (FA) </v>
          </cell>
          <cell r="D482" t="str">
            <v>K35</v>
          </cell>
          <cell r="E482" t="str">
            <v>-</v>
          </cell>
          <cell r="F482">
            <v>27</v>
          </cell>
          <cell r="G482" t="str">
            <v>-</v>
          </cell>
          <cell r="H482">
            <v>15</v>
          </cell>
        </row>
        <row r="483">
          <cell r="B483" t="str">
            <v>Drew Sample</v>
          </cell>
          <cell r="C483" t="str">
            <v>Drew Sample (CIN) </v>
          </cell>
          <cell r="D483" t="str">
            <v>TE59</v>
          </cell>
          <cell r="E483" t="str">
            <v>-</v>
          </cell>
          <cell r="F483">
            <v>25</v>
          </cell>
          <cell r="G483" t="str">
            <v>-</v>
          </cell>
          <cell r="H483">
            <v>15</v>
          </cell>
        </row>
        <row r="484">
          <cell r="H484">
            <v>16</v>
          </cell>
        </row>
        <row r="485">
          <cell r="B485" t="str">
            <v>Andy Dalton</v>
          </cell>
          <cell r="C485" t="str">
            <v>Andy Dalton (CHI) </v>
          </cell>
          <cell r="D485" t="str">
            <v>QB47</v>
          </cell>
          <cell r="E485" t="str">
            <v>-</v>
          </cell>
          <cell r="F485">
            <v>34</v>
          </cell>
          <cell r="G485" t="str">
            <v>-</v>
          </cell>
          <cell r="H485">
            <v>16</v>
          </cell>
        </row>
        <row r="486">
          <cell r="B486" t="str">
            <v>Ashton Dulin</v>
          </cell>
          <cell r="C486" t="str">
            <v>Ashton Dulin (IND) </v>
          </cell>
          <cell r="D486" t="str">
            <v>WR146</v>
          </cell>
          <cell r="E486" t="str">
            <v>-</v>
          </cell>
          <cell r="F486">
            <v>24</v>
          </cell>
          <cell r="G486" t="str">
            <v>-</v>
          </cell>
          <cell r="H486">
            <v>16</v>
          </cell>
        </row>
        <row r="487">
          <cell r="B487" t="str">
            <v>Tyron Johnson</v>
          </cell>
          <cell r="C487" t="str">
            <v>Tyron Johnson (LV) </v>
          </cell>
          <cell r="D487" t="str">
            <v>WR147</v>
          </cell>
          <cell r="E487" t="str">
            <v>-</v>
          </cell>
          <cell r="F487">
            <v>26</v>
          </cell>
          <cell r="G487" t="str">
            <v>-</v>
          </cell>
          <cell r="H487">
            <v>16</v>
          </cell>
        </row>
        <row r="488">
          <cell r="B488" t="str">
            <v>Ray-Ray McCloud</v>
          </cell>
          <cell r="C488" t="str">
            <v>Ray-Ray McCloud (PIT) </v>
          </cell>
          <cell r="D488" t="str">
            <v>WR148</v>
          </cell>
          <cell r="E488" t="str">
            <v>-</v>
          </cell>
          <cell r="F488">
            <v>25</v>
          </cell>
          <cell r="G488" t="str">
            <v>-</v>
          </cell>
          <cell r="H488">
            <v>16</v>
          </cell>
        </row>
        <row r="489">
          <cell r="B489" t="str">
            <v>Brandon Bolden</v>
          </cell>
          <cell r="C489" t="str">
            <v>Brandon Bolden (NE) </v>
          </cell>
          <cell r="D489" t="str">
            <v>RB119</v>
          </cell>
          <cell r="E489" t="str">
            <v>-</v>
          </cell>
          <cell r="F489">
            <v>32</v>
          </cell>
          <cell r="G489" t="str">
            <v>-</v>
          </cell>
          <cell r="H489">
            <v>16</v>
          </cell>
        </row>
        <row r="490">
          <cell r="B490" t="str">
            <v>Trayveon Williams</v>
          </cell>
          <cell r="C490" t="str">
            <v>Trayveon Williams (CIN) </v>
          </cell>
          <cell r="D490" t="str">
            <v>RB120</v>
          </cell>
          <cell r="E490" t="str">
            <v>-</v>
          </cell>
          <cell r="F490">
            <v>24</v>
          </cell>
          <cell r="G490" t="str">
            <v>-</v>
          </cell>
          <cell r="H490">
            <v>16</v>
          </cell>
        </row>
        <row r="491">
          <cell r="B491" t="str">
            <v>Jake Funk</v>
          </cell>
          <cell r="C491" t="str">
            <v>Jake Funk (LAR) </v>
          </cell>
          <cell r="D491" t="str">
            <v>RB121</v>
          </cell>
          <cell r="E491" t="str">
            <v>-</v>
          </cell>
          <cell r="F491">
            <v>24</v>
          </cell>
          <cell r="G491" t="str">
            <v>-</v>
          </cell>
          <cell r="H491">
            <v>16</v>
          </cell>
        </row>
        <row r="492">
          <cell r="B492" t="str">
            <v>Brycen Hopkins</v>
          </cell>
          <cell r="C492" t="str">
            <v>Brycen Hopkins (LAR) </v>
          </cell>
          <cell r="D492" t="str">
            <v>TE60</v>
          </cell>
          <cell r="E492" t="str">
            <v>-</v>
          </cell>
          <cell r="F492">
            <v>24</v>
          </cell>
          <cell r="G492" t="str">
            <v>-</v>
          </cell>
          <cell r="H492">
            <v>16</v>
          </cell>
        </row>
        <row r="493">
          <cell r="B493" t="str">
            <v>Chris Conley</v>
          </cell>
          <cell r="C493" t="str">
            <v>Chris Conley (HOU) </v>
          </cell>
          <cell r="D493" t="str">
            <v>WR149</v>
          </cell>
          <cell r="E493" t="str">
            <v>-</v>
          </cell>
          <cell r="F493">
            <v>29</v>
          </cell>
          <cell r="G493" t="str">
            <v>-</v>
          </cell>
          <cell r="H493">
            <v>16</v>
          </cell>
        </row>
        <row r="494">
          <cell r="B494" t="str">
            <v>J.J. Arcega-Whiteside</v>
          </cell>
          <cell r="C494" t="str">
            <v>J.J. Arcega-Whiteside (PHI) </v>
          </cell>
          <cell r="D494" t="str">
            <v>WR150</v>
          </cell>
          <cell r="E494" t="str">
            <v>-</v>
          </cell>
          <cell r="F494">
            <v>25</v>
          </cell>
          <cell r="G494" t="str">
            <v>-</v>
          </cell>
          <cell r="H494">
            <v>16</v>
          </cell>
        </row>
        <row r="495">
          <cell r="B495" t="str">
            <v>Brian Hill</v>
          </cell>
          <cell r="C495" t="str">
            <v>Brian Hill (SF) </v>
          </cell>
          <cell r="D495" t="str">
            <v>RB122</v>
          </cell>
          <cell r="E495" t="str">
            <v>-</v>
          </cell>
          <cell r="F495">
            <v>26</v>
          </cell>
          <cell r="G495" t="str">
            <v>-</v>
          </cell>
          <cell r="H495">
            <v>16</v>
          </cell>
        </row>
        <row r="496">
          <cell r="B496" t="str">
            <v>Tyree Jackson</v>
          </cell>
          <cell r="C496" t="str">
            <v>Tyree Jackson (PHI) </v>
          </cell>
          <cell r="D496" t="str">
            <v>TE61</v>
          </cell>
          <cell r="E496" t="str">
            <v>-</v>
          </cell>
          <cell r="F496">
            <v>24</v>
          </cell>
          <cell r="G496" t="str">
            <v>-</v>
          </cell>
          <cell r="H496">
            <v>16</v>
          </cell>
        </row>
        <row r="497">
          <cell r="B497" t="str">
            <v>Antoine Wesley</v>
          </cell>
          <cell r="C497" t="str">
            <v>Antoine Wesley (ARI) </v>
          </cell>
          <cell r="D497" t="str">
            <v>WR151</v>
          </cell>
          <cell r="E497" t="str">
            <v>-</v>
          </cell>
          <cell r="F497">
            <v>24</v>
          </cell>
          <cell r="G497" t="str">
            <v>-</v>
          </cell>
          <cell r="H497">
            <v>16</v>
          </cell>
        </row>
        <row r="498">
          <cell r="B498" t="str">
            <v>Alex Collins</v>
          </cell>
          <cell r="C498" t="str">
            <v>Alex Collins (SEA) </v>
          </cell>
          <cell r="D498" t="str">
            <v>RB123</v>
          </cell>
          <cell r="E498" t="str">
            <v>-</v>
          </cell>
          <cell r="F498">
            <v>27</v>
          </cell>
          <cell r="G498" t="str">
            <v>-</v>
          </cell>
          <cell r="H498">
            <v>16</v>
          </cell>
        </row>
        <row r="499">
          <cell r="B499" t="str">
            <v>Peyton Barber</v>
          </cell>
          <cell r="C499" t="str">
            <v>Peyton Barber (LV) </v>
          </cell>
          <cell r="D499" t="str">
            <v>RB124</v>
          </cell>
          <cell r="E499" t="str">
            <v>-</v>
          </cell>
          <cell r="F499">
            <v>27</v>
          </cell>
          <cell r="G499" t="str">
            <v>-</v>
          </cell>
          <cell r="H499">
            <v>16</v>
          </cell>
        </row>
        <row r="500">
          <cell r="B500" t="str">
            <v>Dazz Newsome</v>
          </cell>
          <cell r="C500" t="str">
            <v>Dazz Newsome (CHI) </v>
          </cell>
          <cell r="D500" t="str">
            <v>WR152</v>
          </cell>
          <cell r="E500" t="str">
            <v>-</v>
          </cell>
          <cell r="F500">
            <v>22</v>
          </cell>
          <cell r="G500" t="str">
            <v>-</v>
          </cell>
          <cell r="H500">
            <v>16</v>
          </cell>
        </row>
        <row r="501">
          <cell r="B501" t="str">
            <v>Cam Sims</v>
          </cell>
          <cell r="C501" t="str">
            <v>Cam Sims (WAS) </v>
          </cell>
          <cell r="D501" t="str">
            <v>WR153</v>
          </cell>
          <cell r="E501" t="str">
            <v>-</v>
          </cell>
          <cell r="F501">
            <v>26</v>
          </cell>
          <cell r="G501" t="str">
            <v>-</v>
          </cell>
          <cell r="H501">
            <v>16</v>
          </cell>
        </row>
        <row r="502">
          <cell r="B502" t="str">
            <v>Jaylen Samuels</v>
          </cell>
          <cell r="C502" t="str">
            <v>Jaylen Samuels (ARI) </v>
          </cell>
          <cell r="D502" t="str">
            <v>RB125</v>
          </cell>
          <cell r="E502" t="str">
            <v>-</v>
          </cell>
          <cell r="F502">
            <v>25</v>
          </cell>
          <cell r="G502" t="str">
            <v>-</v>
          </cell>
          <cell r="H502">
            <v>16</v>
          </cell>
        </row>
        <row r="503">
          <cell r="B503" t="str">
            <v>David Moore</v>
          </cell>
          <cell r="C503" t="str">
            <v>David Moore (FA) </v>
          </cell>
          <cell r="D503" t="str">
            <v>WR154</v>
          </cell>
          <cell r="E503" t="str">
            <v>-</v>
          </cell>
          <cell r="F503">
            <v>27</v>
          </cell>
          <cell r="G503" t="str">
            <v>-</v>
          </cell>
          <cell r="H503">
            <v>16</v>
          </cell>
        </row>
        <row r="504">
          <cell r="B504" t="str">
            <v>Kenny Yeboah</v>
          </cell>
          <cell r="C504" t="str">
            <v>Kenny Yeboah (NYJ) </v>
          </cell>
          <cell r="D504" t="str">
            <v>TE62</v>
          </cell>
          <cell r="E504" t="str">
            <v>-</v>
          </cell>
          <cell r="F504">
            <v>23</v>
          </cell>
          <cell r="G504" t="str">
            <v>-</v>
          </cell>
          <cell r="H504">
            <v>16</v>
          </cell>
        </row>
        <row r="505">
          <cell r="B505" t="str">
            <v>Marquez Stevenson</v>
          </cell>
          <cell r="C505" t="str">
            <v>Marquez Stevenson (BUF) </v>
          </cell>
          <cell r="D505" t="str">
            <v>WR155</v>
          </cell>
          <cell r="E505" t="str">
            <v>-</v>
          </cell>
          <cell r="F505">
            <v>23</v>
          </cell>
          <cell r="G505" t="str">
            <v>-</v>
          </cell>
          <cell r="H505">
            <v>16</v>
          </cell>
        </row>
        <row r="506">
          <cell r="B506" t="str">
            <v>Dede Westbrook</v>
          </cell>
          <cell r="C506" t="str">
            <v>Dede Westbrook (MIN) </v>
          </cell>
          <cell r="D506" t="str">
            <v>WR156</v>
          </cell>
          <cell r="E506" t="str">
            <v>-</v>
          </cell>
          <cell r="F506">
            <v>28</v>
          </cell>
          <cell r="G506" t="str">
            <v>-</v>
          </cell>
          <cell r="H506">
            <v>16</v>
          </cell>
        </row>
        <row r="507">
          <cell r="B507" t="str">
            <v>Geoff Swaim</v>
          </cell>
          <cell r="C507" t="str">
            <v>Geoff Swaim (TEN) </v>
          </cell>
          <cell r="D507" t="str">
            <v>TE63</v>
          </cell>
          <cell r="E507" t="str">
            <v>-</v>
          </cell>
          <cell r="F507">
            <v>28</v>
          </cell>
          <cell r="G507" t="str">
            <v>-</v>
          </cell>
          <cell r="H507">
            <v>16</v>
          </cell>
        </row>
        <row r="508">
          <cell r="B508" t="str">
            <v>J.J. Taylor</v>
          </cell>
          <cell r="C508" t="str">
            <v>J.J. Taylor (NE) </v>
          </cell>
          <cell r="D508" t="str">
            <v>RB126</v>
          </cell>
          <cell r="E508" t="str">
            <v>-</v>
          </cell>
          <cell r="F508">
            <v>24</v>
          </cell>
          <cell r="G508" t="str">
            <v>-</v>
          </cell>
          <cell r="H508">
            <v>16</v>
          </cell>
        </row>
        <row r="509">
          <cell r="B509" t="str">
            <v>Ito Smith</v>
          </cell>
          <cell r="C509" t="str">
            <v>Ito Smith (DAL) </v>
          </cell>
          <cell r="D509" t="str">
            <v>RB127</v>
          </cell>
          <cell r="E509" t="str">
            <v>-</v>
          </cell>
          <cell r="F509">
            <v>26</v>
          </cell>
          <cell r="G509" t="str">
            <v>-</v>
          </cell>
          <cell r="H509">
            <v>16</v>
          </cell>
        </row>
        <row r="510">
          <cell r="B510" t="str">
            <v>Kenny Stills</v>
          </cell>
          <cell r="C510" t="str">
            <v>Kenny Stills (NO) </v>
          </cell>
          <cell r="D510" t="str">
            <v>WR157</v>
          </cell>
          <cell r="E510" t="str">
            <v>-</v>
          </cell>
          <cell r="F510">
            <v>29</v>
          </cell>
          <cell r="G510" t="str">
            <v>-</v>
          </cell>
          <cell r="H510">
            <v>16</v>
          </cell>
        </row>
        <row r="511">
          <cell r="B511" t="str">
            <v>Simi Fehoko</v>
          </cell>
          <cell r="C511" t="str">
            <v>Simi Fehoko (DAL) </v>
          </cell>
          <cell r="D511" t="str">
            <v>WR158</v>
          </cell>
          <cell r="E511" t="str">
            <v>-</v>
          </cell>
          <cell r="F511">
            <v>24</v>
          </cell>
          <cell r="G511" t="str">
            <v>-</v>
          </cell>
          <cell r="H511">
            <v>16</v>
          </cell>
        </row>
        <row r="512">
          <cell r="B512" t="str">
            <v>Jordan Akins</v>
          </cell>
          <cell r="C512" t="str">
            <v>Jordan Akins (HOU) </v>
          </cell>
          <cell r="D512" t="str">
            <v>TE64</v>
          </cell>
          <cell r="E512" t="str">
            <v>-</v>
          </cell>
          <cell r="F512">
            <v>29</v>
          </cell>
          <cell r="G512" t="str">
            <v>-</v>
          </cell>
          <cell r="H512">
            <v>16</v>
          </cell>
        </row>
        <row r="513">
          <cell r="B513" t="str">
            <v>Antonio Gandy-Golden</v>
          </cell>
          <cell r="C513" t="str">
            <v>Antonio Gandy-Golden (WAS) </v>
          </cell>
          <cell r="D513" t="str">
            <v>WR159</v>
          </cell>
          <cell r="E513" t="str">
            <v>-</v>
          </cell>
          <cell r="F513">
            <v>23</v>
          </cell>
          <cell r="G513" t="str">
            <v>-</v>
          </cell>
          <cell r="H513">
            <v>16</v>
          </cell>
        </row>
        <row r="514">
          <cell r="B514" t="str">
            <v>Jacob Hollister</v>
          </cell>
          <cell r="C514" t="str">
            <v>Jacob Hollister (JAC) </v>
          </cell>
          <cell r="D514" t="str">
            <v>TE65</v>
          </cell>
          <cell r="E514" t="str">
            <v>-</v>
          </cell>
          <cell r="F514">
            <v>28</v>
          </cell>
          <cell r="G514" t="str">
            <v>-</v>
          </cell>
          <cell r="H514">
            <v>16</v>
          </cell>
        </row>
        <row r="515">
          <cell r="B515" t="str">
            <v>Tyler Kroft</v>
          </cell>
          <cell r="C515" t="str">
            <v>Tyler Kroft (NYJ) </v>
          </cell>
          <cell r="D515" t="str">
            <v>TE66</v>
          </cell>
          <cell r="E515" t="str">
            <v>-</v>
          </cell>
          <cell r="F515">
            <v>29</v>
          </cell>
          <cell r="G515" t="str">
            <v>-</v>
          </cell>
          <cell r="H515">
            <v>16</v>
          </cell>
        </row>
        <row r="516">
          <cell r="B516" t="str">
            <v>Jalen Richard</v>
          </cell>
          <cell r="C516" t="str">
            <v>Jalen Richard (LV) </v>
          </cell>
          <cell r="D516" t="str">
            <v>RB128</v>
          </cell>
          <cell r="E516" t="str">
            <v>-</v>
          </cell>
          <cell r="F516">
            <v>28</v>
          </cell>
          <cell r="G516" t="str">
            <v>-</v>
          </cell>
          <cell r="H516">
            <v>16</v>
          </cell>
        </row>
        <row r="517">
          <cell r="B517" t="str">
            <v>Josh Oliver</v>
          </cell>
          <cell r="C517" t="str">
            <v>Josh Oliver (BAL) </v>
          </cell>
          <cell r="D517" t="str">
            <v>TE67</v>
          </cell>
          <cell r="E517" t="str">
            <v>-</v>
          </cell>
          <cell r="F517">
            <v>24</v>
          </cell>
          <cell r="G517" t="str">
            <v>-</v>
          </cell>
          <cell r="H517">
            <v>16</v>
          </cell>
        </row>
        <row r="518">
          <cell r="B518" t="str">
            <v>Jimmy Graham</v>
          </cell>
          <cell r="C518" t="str">
            <v>Jimmy Graham (CHI) </v>
          </cell>
          <cell r="D518" t="str">
            <v>TE68</v>
          </cell>
          <cell r="E518" t="str">
            <v>-</v>
          </cell>
          <cell r="F518">
            <v>35</v>
          </cell>
          <cell r="G518" t="str">
            <v>-</v>
          </cell>
          <cell r="H518">
            <v>16</v>
          </cell>
        </row>
        <row r="519">
          <cell r="B519" t="str">
            <v>James O'Shaughnessy</v>
          </cell>
          <cell r="C519" t="str">
            <v>James O'Shaughnessy (JAC) </v>
          </cell>
          <cell r="D519" t="str">
            <v>TE69</v>
          </cell>
          <cell r="E519" t="str">
            <v>-</v>
          </cell>
          <cell r="F519">
            <v>30</v>
          </cell>
          <cell r="G519" t="str">
            <v>-</v>
          </cell>
          <cell r="H519">
            <v>16</v>
          </cell>
        </row>
        <row r="520">
          <cell r="B520" t="str">
            <v>Jace Sternberger</v>
          </cell>
          <cell r="C520" t="str">
            <v>Jace Sternberger (PIT) </v>
          </cell>
          <cell r="D520" t="str">
            <v>TE70</v>
          </cell>
          <cell r="E520" t="str">
            <v>-</v>
          </cell>
          <cell r="F520">
            <v>25</v>
          </cell>
          <cell r="G520" t="str">
            <v>-</v>
          </cell>
          <cell r="H520">
            <v>16</v>
          </cell>
        </row>
        <row r="521">
          <cell r="B521" t="str">
            <v>Cade Johnson</v>
          </cell>
          <cell r="C521" t="str">
            <v>Cade Johnson (SEA) </v>
          </cell>
          <cell r="D521" t="str">
            <v>WR160</v>
          </cell>
          <cell r="E521" t="str">
            <v>-</v>
          </cell>
          <cell r="F521">
            <v>23</v>
          </cell>
          <cell r="G521" t="str">
            <v>-</v>
          </cell>
          <cell r="H521">
            <v>16</v>
          </cell>
        </row>
        <row r="522">
          <cell r="B522" t="str">
            <v>Mohamed Sanu Sr.</v>
          </cell>
          <cell r="C522" t="str">
            <v>Mohamed Sanu Sr. (SF) </v>
          </cell>
          <cell r="D522" t="str">
            <v>WR161</v>
          </cell>
          <cell r="E522" t="str">
            <v>-</v>
          </cell>
          <cell r="F522">
            <v>32</v>
          </cell>
          <cell r="G522" t="str">
            <v>-</v>
          </cell>
          <cell r="H522">
            <v>16</v>
          </cell>
        </row>
        <row r="523">
          <cell r="B523" t="str">
            <v>Rodney Anderson</v>
          </cell>
          <cell r="C523" t="str">
            <v>Rodney Anderson (FA) </v>
          </cell>
          <cell r="D523" t="str">
            <v>RB129</v>
          </cell>
          <cell r="E523" t="str">
            <v>-</v>
          </cell>
          <cell r="F523">
            <v>25</v>
          </cell>
          <cell r="G523" t="str">
            <v>-</v>
          </cell>
          <cell r="H523">
            <v>16</v>
          </cell>
        </row>
        <row r="524">
          <cell r="B524" t="str">
            <v>Dwayne Haskins</v>
          </cell>
          <cell r="C524" t="str">
            <v>Dwayne Haskins (PIT) </v>
          </cell>
          <cell r="D524" t="str">
            <v>QB48</v>
          </cell>
          <cell r="E524" t="str">
            <v>-</v>
          </cell>
          <cell r="F524">
            <v>24</v>
          </cell>
          <cell r="G524" t="str">
            <v>-</v>
          </cell>
          <cell r="H524">
            <v>16</v>
          </cell>
        </row>
        <row r="525">
          <cell r="B525" t="str">
            <v>Greg Ward</v>
          </cell>
          <cell r="C525" t="str">
            <v>Greg Ward (PHI) </v>
          </cell>
          <cell r="D525" t="str">
            <v>WR162</v>
          </cell>
          <cell r="E525" t="str">
            <v>-</v>
          </cell>
          <cell r="F525">
            <v>26</v>
          </cell>
          <cell r="G525" t="str">
            <v>-</v>
          </cell>
          <cell r="H525">
            <v>16</v>
          </cell>
        </row>
        <row r="526">
          <cell r="B526" t="str">
            <v>Adrian Peterson</v>
          </cell>
          <cell r="C526" t="str">
            <v>Adrian Peterson (SEA) </v>
          </cell>
          <cell r="D526" t="str">
            <v>RB130</v>
          </cell>
          <cell r="E526" t="str">
            <v>-</v>
          </cell>
          <cell r="F526">
            <v>36</v>
          </cell>
          <cell r="G526" t="str">
            <v>-</v>
          </cell>
          <cell r="H526">
            <v>16</v>
          </cell>
        </row>
        <row r="527">
          <cell r="B527" t="str">
            <v>Kaden Smith</v>
          </cell>
          <cell r="C527" t="str">
            <v>Kaden Smith (NYG) </v>
          </cell>
          <cell r="D527" t="str">
            <v>TE71</v>
          </cell>
          <cell r="E527" t="str">
            <v>-</v>
          </cell>
          <cell r="F527">
            <v>24</v>
          </cell>
          <cell r="G527" t="str">
            <v>-</v>
          </cell>
          <cell r="H527">
            <v>16</v>
          </cell>
        </row>
        <row r="528">
          <cell r="B528" t="str">
            <v>Equanimeous St. Brown</v>
          </cell>
          <cell r="C528" t="str">
            <v>Equanimeous St. Brown (GB) </v>
          </cell>
          <cell r="D528" t="str">
            <v>WR163</v>
          </cell>
          <cell r="E528" t="str">
            <v>-</v>
          </cell>
          <cell r="F528">
            <v>25</v>
          </cell>
          <cell r="G528" t="str">
            <v>-</v>
          </cell>
          <cell r="H528">
            <v>16</v>
          </cell>
        </row>
      </sheetData>
      <sheetData sheetId="2">
        <row r="1">
          <cell r="B1" t="str">
            <v>WSID</v>
          </cell>
          <cell r="C1" t="str">
            <v>PLAYER NAME</v>
          </cell>
          <cell r="D1" t="str">
            <v>POS</v>
          </cell>
          <cell r="E1" t="str">
            <v>BEST</v>
          </cell>
          <cell r="F1" t="str">
            <v>WORST</v>
          </cell>
          <cell r="G1" t="str">
            <v>AVG.</v>
          </cell>
          <cell r="H1" t="str">
            <v>STD.DEV</v>
          </cell>
        </row>
        <row r="2">
          <cell r="H2" t="str">
            <v>Customize Tiers</v>
          </cell>
          <cell r="I2">
            <v>1</v>
          </cell>
        </row>
        <row r="3">
          <cell r="B3" t="str">
            <v>Jonathan Taylor</v>
          </cell>
          <cell r="C3" t="str">
            <v>Jonathan Taylor (IND) </v>
          </cell>
          <cell r="D3" t="str">
            <v>RB1</v>
          </cell>
          <cell r="E3">
            <v>1</v>
          </cell>
          <cell r="F3">
            <v>1</v>
          </cell>
          <cell r="G3">
            <v>1</v>
          </cell>
          <cell r="H3">
            <v>0</v>
          </cell>
          <cell r="I3">
            <v>2</v>
          </cell>
        </row>
        <row r="4">
          <cell r="B4" t="str">
            <v>Najee Harris</v>
          </cell>
          <cell r="C4" t="str">
            <v>Najee Harris (PIT) </v>
          </cell>
          <cell r="D4" t="str">
            <v>RB2</v>
          </cell>
          <cell r="E4">
            <v>2</v>
          </cell>
          <cell r="F4">
            <v>7</v>
          </cell>
          <cell r="G4">
            <v>4.2</v>
          </cell>
          <cell r="H4">
            <v>1.8</v>
          </cell>
          <cell r="I4">
            <v>3</v>
          </cell>
        </row>
        <row r="5">
          <cell r="I5">
            <v>4</v>
          </cell>
        </row>
        <row r="6">
          <cell r="B6" t="str">
            <v>Christian McCaffrey</v>
          </cell>
          <cell r="C6" t="str">
            <v>Christian McCaffrey (CAR) IR </v>
          </cell>
          <cell r="D6" t="str">
            <v>RB3</v>
          </cell>
          <cell r="E6">
            <v>2</v>
          </cell>
          <cell r="F6">
            <v>14</v>
          </cell>
          <cell r="G6">
            <v>4.9000000000000004</v>
          </cell>
          <cell r="H6">
            <v>3.7</v>
          </cell>
          <cell r="I6">
            <v>5</v>
          </cell>
        </row>
        <row r="7">
          <cell r="I7">
            <v>6</v>
          </cell>
        </row>
        <row r="8">
          <cell r="B8" t="str">
            <v>Justin Jefferson</v>
          </cell>
          <cell r="C8" t="str">
            <v>Justin Jefferson (MIN) </v>
          </cell>
          <cell r="D8" t="str">
            <v>WR1</v>
          </cell>
          <cell r="E8">
            <v>3</v>
          </cell>
          <cell r="F8">
            <v>9</v>
          </cell>
          <cell r="G8">
            <v>5.6</v>
          </cell>
          <cell r="H8">
            <v>1.5</v>
          </cell>
          <cell r="I8">
            <v>7</v>
          </cell>
        </row>
        <row r="9">
          <cell r="B9" t="str">
            <v>D'Andre Swift</v>
          </cell>
          <cell r="C9" t="str">
            <v>D'Andre Swift (DET) </v>
          </cell>
          <cell r="D9" t="str">
            <v>RB4</v>
          </cell>
          <cell r="E9">
            <v>2</v>
          </cell>
          <cell r="F9">
            <v>17</v>
          </cell>
          <cell r="G9">
            <v>5.6</v>
          </cell>
          <cell r="H9">
            <v>3.6</v>
          </cell>
          <cell r="I9">
            <v>8</v>
          </cell>
        </row>
        <row r="10">
          <cell r="B10" t="str">
            <v>Ja'Marr Chase</v>
          </cell>
          <cell r="C10" t="str">
            <v>Ja'Marr Chase (CIN) </v>
          </cell>
          <cell r="D10" t="str">
            <v>WR2</v>
          </cell>
          <cell r="E10">
            <v>3</v>
          </cell>
          <cell r="F10">
            <v>7</v>
          </cell>
          <cell r="G10">
            <v>5.8</v>
          </cell>
          <cell r="H10">
            <v>1.3</v>
          </cell>
          <cell r="I10">
            <v>9</v>
          </cell>
        </row>
        <row r="11">
          <cell r="H11" t="str">
            <v>Customize Tiers</v>
          </cell>
          <cell r="I11">
            <v>10</v>
          </cell>
        </row>
        <row r="12">
          <cell r="B12" t="str">
            <v>Javonte Williams</v>
          </cell>
          <cell r="C12" t="str">
            <v>Javonte Williams (DEN) </v>
          </cell>
          <cell r="D12" t="str">
            <v>RB5</v>
          </cell>
          <cell r="E12">
            <v>3</v>
          </cell>
          <cell r="F12">
            <v>27</v>
          </cell>
          <cell r="G12">
            <v>12.4</v>
          </cell>
          <cell r="H12">
            <v>7.1</v>
          </cell>
          <cell r="I12">
            <v>11</v>
          </cell>
        </row>
        <row r="13">
          <cell r="B13" t="str">
            <v>Austin Ekeler</v>
          </cell>
          <cell r="C13" t="str">
            <v>Austin Ekeler (LAC) </v>
          </cell>
          <cell r="D13" t="str">
            <v>RB6</v>
          </cell>
          <cell r="E13">
            <v>3</v>
          </cell>
          <cell r="F13">
            <v>26</v>
          </cell>
          <cell r="G13">
            <v>13.1</v>
          </cell>
          <cell r="H13">
            <v>5.7</v>
          </cell>
          <cell r="I13">
            <v>12</v>
          </cell>
        </row>
        <row r="14">
          <cell r="I14">
            <v>13</v>
          </cell>
        </row>
        <row r="15">
          <cell r="H15" t="str">
            <v>Customize Tiers</v>
          </cell>
          <cell r="I15">
            <v>14</v>
          </cell>
        </row>
        <row r="16">
          <cell r="B16" t="str">
            <v>Joe Mixon</v>
          </cell>
          <cell r="C16" t="str">
            <v>Joe Mixon (CIN) </v>
          </cell>
          <cell r="D16" t="str">
            <v>RB7</v>
          </cell>
          <cell r="E16">
            <v>4</v>
          </cell>
          <cell r="F16">
            <v>27</v>
          </cell>
          <cell r="G16">
            <v>13.3</v>
          </cell>
          <cell r="H16">
            <v>7</v>
          </cell>
          <cell r="I16">
            <v>15</v>
          </cell>
        </row>
        <row r="17">
          <cell r="B17" t="str">
            <v>Alvin Kamara</v>
          </cell>
          <cell r="C17" t="str">
            <v>Alvin Kamara (NO) </v>
          </cell>
          <cell r="D17" t="str">
            <v>RB8</v>
          </cell>
          <cell r="E17">
            <v>4</v>
          </cell>
          <cell r="F17">
            <v>25</v>
          </cell>
          <cell r="G17">
            <v>13.8</v>
          </cell>
          <cell r="H17">
            <v>6.4</v>
          </cell>
          <cell r="I17">
            <v>16</v>
          </cell>
        </row>
        <row r="18">
          <cell r="I18">
            <v>17</v>
          </cell>
        </row>
        <row r="19">
          <cell r="B19" t="str">
            <v>Dalvin Cook</v>
          </cell>
          <cell r="C19" t="str">
            <v>Dalvin Cook (MIN) </v>
          </cell>
          <cell r="D19" t="str">
            <v>RB9</v>
          </cell>
          <cell r="E19">
            <v>6</v>
          </cell>
          <cell r="F19">
            <v>31</v>
          </cell>
          <cell r="G19">
            <v>13.8</v>
          </cell>
          <cell r="H19">
            <v>7.2</v>
          </cell>
          <cell r="I19">
            <v>18</v>
          </cell>
        </row>
        <row r="20">
          <cell r="B20" t="str">
            <v>Cooper Kupp</v>
          </cell>
          <cell r="C20" t="str">
            <v>Cooper Kupp (LAR) </v>
          </cell>
          <cell r="D20" t="str">
            <v>WR3</v>
          </cell>
          <cell r="E20">
            <v>7</v>
          </cell>
          <cell r="F20">
            <v>20</v>
          </cell>
          <cell r="G20">
            <v>13.9</v>
          </cell>
          <cell r="H20">
            <v>4.5</v>
          </cell>
          <cell r="I20">
            <v>19</v>
          </cell>
        </row>
        <row r="21">
          <cell r="I21">
            <v>20</v>
          </cell>
        </row>
        <row r="22">
          <cell r="B22" t="str">
            <v>Tyreek Hill</v>
          </cell>
          <cell r="C22" t="str">
            <v>Tyreek Hill (KC) </v>
          </cell>
          <cell r="D22" t="str">
            <v>WR4</v>
          </cell>
          <cell r="E22">
            <v>8</v>
          </cell>
          <cell r="F22">
            <v>29</v>
          </cell>
          <cell r="G22">
            <v>14</v>
          </cell>
          <cell r="H22">
            <v>6.1</v>
          </cell>
          <cell r="I22">
            <v>21</v>
          </cell>
        </row>
        <row r="23">
          <cell r="B23" t="str">
            <v>Kyle Pitts</v>
          </cell>
          <cell r="C23" t="str">
            <v>Kyle Pitts (ATL) </v>
          </cell>
          <cell r="D23" t="str">
            <v>TE1</v>
          </cell>
          <cell r="E23">
            <v>12</v>
          </cell>
          <cell r="F23">
            <v>23</v>
          </cell>
          <cell r="G23">
            <v>14</v>
          </cell>
          <cell r="H23">
            <v>3.3</v>
          </cell>
          <cell r="I23">
            <v>22</v>
          </cell>
        </row>
        <row r="24">
          <cell r="B24" t="str">
            <v>A.J. Brown</v>
          </cell>
          <cell r="C24" t="str">
            <v>A.J. Brown (TEN) </v>
          </cell>
          <cell r="D24" t="str">
            <v>WR5</v>
          </cell>
          <cell r="E24">
            <v>9</v>
          </cell>
          <cell r="F24">
            <v>28</v>
          </cell>
          <cell r="G24">
            <v>14.7</v>
          </cell>
          <cell r="H24">
            <v>6.1</v>
          </cell>
          <cell r="I24">
            <v>23</v>
          </cell>
        </row>
        <row r="25">
          <cell r="I25">
            <v>24</v>
          </cell>
        </row>
        <row r="26">
          <cell r="B26" t="str">
            <v>CeeDee Lamb</v>
          </cell>
          <cell r="C26" t="str">
            <v>CeeDee Lamb (DAL) </v>
          </cell>
          <cell r="D26" t="str">
            <v>WR6</v>
          </cell>
          <cell r="E26">
            <v>9</v>
          </cell>
          <cell r="F26">
            <v>28</v>
          </cell>
          <cell r="G26">
            <v>17.3</v>
          </cell>
          <cell r="H26">
            <v>7.3</v>
          </cell>
          <cell r="I26">
            <v>25</v>
          </cell>
        </row>
        <row r="27">
          <cell r="B27" t="str">
            <v>Mark Andrews</v>
          </cell>
          <cell r="C27" t="str">
            <v>Mark Andrews (BAL) </v>
          </cell>
          <cell r="D27" t="str">
            <v>TE2</v>
          </cell>
          <cell r="E27">
            <v>12</v>
          </cell>
          <cell r="F27">
            <v>26</v>
          </cell>
          <cell r="G27">
            <v>17.600000000000001</v>
          </cell>
          <cell r="H27">
            <v>4.2</v>
          </cell>
          <cell r="I27">
            <v>26</v>
          </cell>
        </row>
        <row r="28">
          <cell r="B28" t="str">
            <v>Davante Adams</v>
          </cell>
          <cell r="C28" t="str">
            <v>Davante Adams (GB) </v>
          </cell>
          <cell r="D28" t="str">
            <v>WR7</v>
          </cell>
          <cell r="E28">
            <v>10</v>
          </cell>
          <cell r="F28">
            <v>25</v>
          </cell>
          <cell r="G28">
            <v>17.899999999999999</v>
          </cell>
          <cell r="H28">
            <v>4.9000000000000004</v>
          </cell>
          <cell r="I28">
            <v>27</v>
          </cell>
        </row>
        <row r="29">
          <cell r="B29" t="str">
            <v>Nick Chubb</v>
          </cell>
          <cell r="C29" t="str">
            <v>Nick Chubb (CLE) </v>
          </cell>
          <cell r="D29" t="str">
            <v>RB10</v>
          </cell>
          <cell r="E29">
            <v>10</v>
          </cell>
          <cell r="F29">
            <v>23</v>
          </cell>
          <cell r="G29">
            <v>18.8</v>
          </cell>
          <cell r="H29">
            <v>3.2</v>
          </cell>
          <cell r="I29">
            <v>28</v>
          </cell>
        </row>
        <row r="30">
          <cell r="B30" t="str">
            <v>Antonio Gibson</v>
          </cell>
          <cell r="C30" t="str">
            <v>Antonio Gibson (WAS) </v>
          </cell>
          <cell r="D30" t="str">
            <v>RB11</v>
          </cell>
          <cell r="E30">
            <v>8</v>
          </cell>
          <cell r="F30">
            <v>36</v>
          </cell>
          <cell r="G30">
            <v>19.899999999999999</v>
          </cell>
          <cell r="H30">
            <v>8.3000000000000007</v>
          </cell>
          <cell r="I30">
            <v>29</v>
          </cell>
        </row>
        <row r="31">
          <cell r="H31" t="str">
            <v>Customize Tiers</v>
          </cell>
          <cell r="I31">
            <v>30</v>
          </cell>
        </row>
        <row r="32">
          <cell r="B32" t="str">
            <v>D.K. Metcalf</v>
          </cell>
          <cell r="C32" t="str">
            <v>D.K. Metcalf (SEA) </v>
          </cell>
          <cell r="D32" t="str">
            <v>WR8</v>
          </cell>
          <cell r="E32">
            <v>10</v>
          </cell>
          <cell r="F32">
            <v>30</v>
          </cell>
          <cell r="G32">
            <v>21.7</v>
          </cell>
          <cell r="H32">
            <v>6.6</v>
          </cell>
          <cell r="I32">
            <v>31</v>
          </cell>
        </row>
        <row r="33">
          <cell r="B33" t="str">
            <v>Saquon Barkley</v>
          </cell>
          <cell r="C33" t="str">
            <v>Saquon Barkley (NYG) </v>
          </cell>
          <cell r="D33" t="str">
            <v>RB12</v>
          </cell>
          <cell r="E33">
            <v>8</v>
          </cell>
          <cell r="F33">
            <v>44</v>
          </cell>
          <cell r="G33">
            <v>22.9</v>
          </cell>
          <cell r="H33">
            <v>10</v>
          </cell>
          <cell r="I33">
            <v>32</v>
          </cell>
        </row>
        <row r="34">
          <cell r="B34" t="str">
            <v>Deebo Samuel</v>
          </cell>
          <cell r="C34" t="str">
            <v>Deebo Samuel (SF) </v>
          </cell>
          <cell r="D34" t="str">
            <v>WR9</v>
          </cell>
          <cell r="E34">
            <v>10</v>
          </cell>
          <cell r="F34">
            <v>34</v>
          </cell>
          <cell r="G34">
            <v>24.2</v>
          </cell>
          <cell r="H34">
            <v>7.7</v>
          </cell>
          <cell r="I34">
            <v>33</v>
          </cell>
        </row>
        <row r="35">
          <cell r="B35" t="str">
            <v>Stefon Diggs</v>
          </cell>
          <cell r="C35" t="str">
            <v>Stefon Diggs (BUF) </v>
          </cell>
          <cell r="D35" t="str">
            <v>WR10</v>
          </cell>
          <cell r="E35">
            <v>16</v>
          </cell>
          <cell r="F35">
            <v>35</v>
          </cell>
          <cell r="G35">
            <v>25.8</v>
          </cell>
          <cell r="H35">
            <v>4.5</v>
          </cell>
          <cell r="I35">
            <v>34</v>
          </cell>
        </row>
        <row r="36">
          <cell r="B36" t="str">
            <v>Derrick Henry</v>
          </cell>
          <cell r="C36" t="str">
            <v>Derrick Henry (TEN) </v>
          </cell>
          <cell r="D36" t="str">
            <v>RB13</v>
          </cell>
          <cell r="E36">
            <v>11</v>
          </cell>
          <cell r="F36">
            <v>51</v>
          </cell>
          <cell r="G36">
            <v>27.4</v>
          </cell>
          <cell r="H36">
            <v>11.7</v>
          </cell>
          <cell r="I36">
            <v>35</v>
          </cell>
        </row>
        <row r="37">
          <cell r="B37" t="str">
            <v>Tee Higgins</v>
          </cell>
          <cell r="C37" t="str">
            <v>Tee Higgins (CIN) </v>
          </cell>
          <cell r="D37" t="str">
            <v>WR11</v>
          </cell>
          <cell r="E37">
            <v>13</v>
          </cell>
          <cell r="F37">
            <v>46</v>
          </cell>
          <cell r="G37">
            <v>29.4</v>
          </cell>
          <cell r="H37">
            <v>8.5</v>
          </cell>
          <cell r="I37">
            <v>36</v>
          </cell>
        </row>
        <row r="38">
          <cell r="B38" t="str">
            <v>Cam Akers</v>
          </cell>
          <cell r="C38" t="str">
            <v>Cam Akers (LAR) </v>
          </cell>
          <cell r="D38" t="str">
            <v>RB14</v>
          </cell>
          <cell r="E38">
            <v>4</v>
          </cell>
          <cell r="F38">
            <v>71</v>
          </cell>
          <cell r="G38">
            <v>29.7</v>
          </cell>
          <cell r="H38">
            <v>17.100000000000001</v>
          </cell>
          <cell r="I38">
            <v>37</v>
          </cell>
        </row>
        <row r="39">
          <cell r="B39" t="str">
            <v>Jaylen Waddle</v>
          </cell>
          <cell r="C39" t="str">
            <v>Jaylen Waddle (MIA) </v>
          </cell>
          <cell r="D39" t="str">
            <v>WR12</v>
          </cell>
          <cell r="E39">
            <v>20</v>
          </cell>
          <cell r="F39">
            <v>36</v>
          </cell>
          <cell r="G39">
            <v>29.8</v>
          </cell>
          <cell r="H39">
            <v>4.4000000000000004</v>
          </cell>
          <cell r="I39">
            <v>38</v>
          </cell>
        </row>
        <row r="40">
          <cell r="I40">
            <v>39</v>
          </cell>
        </row>
        <row r="41">
          <cell r="B41" t="str">
            <v>DJ Moore</v>
          </cell>
          <cell r="C41" t="str">
            <v>DJ Moore (CAR) </v>
          </cell>
          <cell r="D41" t="str">
            <v>WR13</v>
          </cell>
          <cell r="E41">
            <v>26</v>
          </cell>
          <cell r="F41">
            <v>45</v>
          </cell>
          <cell r="G41">
            <v>32.799999999999997</v>
          </cell>
          <cell r="H41">
            <v>4.7</v>
          </cell>
          <cell r="I41">
            <v>40</v>
          </cell>
        </row>
        <row r="42">
          <cell r="H42" t="str">
            <v>Customize Tiers</v>
          </cell>
          <cell r="I42">
            <v>41</v>
          </cell>
        </row>
        <row r="43">
          <cell r="B43" t="str">
            <v>Chris Godwin</v>
          </cell>
          <cell r="C43" t="str">
            <v>Chris Godwin (TB) </v>
          </cell>
          <cell r="D43" t="str">
            <v>WR14</v>
          </cell>
          <cell r="E43">
            <v>29</v>
          </cell>
          <cell r="F43">
            <v>44</v>
          </cell>
          <cell r="G43">
            <v>33.799999999999997</v>
          </cell>
          <cell r="H43">
            <v>3.8</v>
          </cell>
          <cell r="I43">
            <v>42</v>
          </cell>
        </row>
        <row r="44">
          <cell r="B44" t="str">
            <v>Diontae Johnson</v>
          </cell>
          <cell r="C44" t="str">
            <v>Diontae Johnson (PIT) </v>
          </cell>
          <cell r="D44" t="str">
            <v>WR15</v>
          </cell>
          <cell r="E44">
            <v>29</v>
          </cell>
          <cell r="F44">
            <v>43</v>
          </cell>
          <cell r="G44">
            <v>34.6</v>
          </cell>
          <cell r="H44">
            <v>3.8</v>
          </cell>
          <cell r="I44">
            <v>43</v>
          </cell>
        </row>
        <row r="45">
          <cell r="B45" t="str">
            <v>Terry McLaurin</v>
          </cell>
          <cell r="C45" t="str">
            <v>Terry McLaurin (WAS) </v>
          </cell>
          <cell r="D45" t="str">
            <v>WR16</v>
          </cell>
          <cell r="E45">
            <v>30</v>
          </cell>
          <cell r="F45">
            <v>41</v>
          </cell>
          <cell r="G45">
            <v>34.799999999999997</v>
          </cell>
          <cell r="H45">
            <v>3.1</v>
          </cell>
          <cell r="I45">
            <v>44</v>
          </cell>
        </row>
        <row r="46">
          <cell r="B46" t="str">
            <v>Patrick Mahomes II</v>
          </cell>
          <cell r="C46" t="str">
            <v>Patrick Mahomes II (KC) </v>
          </cell>
          <cell r="D46" t="str">
            <v>QB1</v>
          </cell>
          <cell r="E46">
            <v>24</v>
          </cell>
          <cell r="F46">
            <v>48</v>
          </cell>
          <cell r="G46">
            <v>35</v>
          </cell>
          <cell r="H46">
            <v>11.2</v>
          </cell>
          <cell r="I46">
            <v>45</v>
          </cell>
        </row>
        <row r="47">
          <cell r="B47" t="str">
            <v>George Kittle</v>
          </cell>
          <cell r="C47" t="str">
            <v>George Kittle (SF) </v>
          </cell>
          <cell r="D47" t="str">
            <v>TE3</v>
          </cell>
          <cell r="E47">
            <v>22</v>
          </cell>
          <cell r="F47">
            <v>63</v>
          </cell>
          <cell r="G47">
            <v>35.200000000000003</v>
          </cell>
          <cell r="H47">
            <v>15.8</v>
          </cell>
          <cell r="I47">
            <v>46</v>
          </cell>
        </row>
        <row r="48">
          <cell r="B48" t="str">
            <v>J.K. Dobbins</v>
          </cell>
          <cell r="C48" t="str">
            <v>J.K. Dobbins (BAL) </v>
          </cell>
          <cell r="D48" t="str">
            <v>RB15</v>
          </cell>
          <cell r="E48">
            <v>17</v>
          </cell>
          <cell r="F48">
            <v>66</v>
          </cell>
          <cell r="G48">
            <v>36</v>
          </cell>
          <cell r="H48">
            <v>14.4</v>
          </cell>
          <cell r="I48">
            <v>47</v>
          </cell>
        </row>
        <row r="49">
          <cell r="B49" t="str">
            <v>Josh Allen</v>
          </cell>
          <cell r="C49" t="str">
            <v>Josh Allen (BUF) </v>
          </cell>
          <cell r="D49" t="str">
            <v>QB2</v>
          </cell>
          <cell r="E49">
            <v>24</v>
          </cell>
          <cell r="F49">
            <v>54</v>
          </cell>
          <cell r="G49">
            <v>36.799999999999997</v>
          </cell>
          <cell r="H49">
            <v>11.4</v>
          </cell>
          <cell r="I49">
            <v>48</v>
          </cell>
        </row>
        <row r="50">
          <cell r="B50" t="str">
            <v>David Montgomery</v>
          </cell>
          <cell r="C50" t="str">
            <v>David Montgomery (CHI) </v>
          </cell>
          <cell r="D50" t="str">
            <v>RB16</v>
          </cell>
          <cell r="E50">
            <v>18</v>
          </cell>
          <cell r="F50">
            <v>52</v>
          </cell>
          <cell r="G50">
            <v>38</v>
          </cell>
          <cell r="H50">
            <v>9.4</v>
          </cell>
          <cell r="I50">
            <v>49</v>
          </cell>
        </row>
        <row r="51">
          <cell r="I51">
            <v>50</v>
          </cell>
        </row>
        <row r="52">
          <cell r="B52" t="str">
            <v>Aaron Jones</v>
          </cell>
          <cell r="C52" t="str">
            <v>Aaron Jones (GB) </v>
          </cell>
          <cell r="D52" t="str">
            <v>RB17</v>
          </cell>
          <cell r="E52">
            <v>19</v>
          </cell>
          <cell r="F52">
            <v>61</v>
          </cell>
          <cell r="G52">
            <v>40.4</v>
          </cell>
          <cell r="H52">
            <v>11.6</v>
          </cell>
          <cell r="I52">
            <v>51</v>
          </cell>
        </row>
        <row r="53">
          <cell r="B53" t="str">
            <v>Travis Kelce</v>
          </cell>
          <cell r="C53" t="str">
            <v>Travis Kelce (KC) </v>
          </cell>
          <cell r="D53" t="str">
            <v>TE4</v>
          </cell>
          <cell r="E53">
            <v>12</v>
          </cell>
          <cell r="F53">
            <v>63</v>
          </cell>
          <cell r="G53">
            <v>41.3</v>
          </cell>
          <cell r="H53">
            <v>17</v>
          </cell>
          <cell r="I53">
            <v>52</v>
          </cell>
        </row>
        <row r="54">
          <cell r="B54" t="str">
            <v>Keenan Allen</v>
          </cell>
          <cell r="C54" t="str">
            <v>Keenan Allen (LAC) </v>
          </cell>
          <cell r="D54" t="str">
            <v>WR17</v>
          </cell>
          <cell r="E54">
            <v>34</v>
          </cell>
          <cell r="F54">
            <v>67</v>
          </cell>
          <cell r="G54">
            <v>42.8</v>
          </cell>
          <cell r="H54">
            <v>7</v>
          </cell>
          <cell r="I54">
            <v>53</v>
          </cell>
        </row>
        <row r="55">
          <cell r="B55" t="str">
            <v>Mike Evans</v>
          </cell>
          <cell r="C55" t="str">
            <v>Mike Evans (TB) </v>
          </cell>
          <cell r="D55" t="str">
            <v>WR18</v>
          </cell>
          <cell r="E55">
            <v>32</v>
          </cell>
          <cell r="F55">
            <v>58</v>
          </cell>
          <cell r="G55">
            <v>43.8</v>
          </cell>
          <cell r="H55">
            <v>7.7</v>
          </cell>
          <cell r="I55">
            <v>54</v>
          </cell>
        </row>
        <row r="56">
          <cell r="B56" t="str">
            <v>Calvin Ridley</v>
          </cell>
          <cell r="C56" t="str">
            <v>Calvin Ridley (ATL) </v>
          </cell>
          <cell r="D56" t="str">
            <v>WR19</v>
          </cell>
          <cell r="E56">
            <v>28</v>
          </cell>
          <cell r="F56">
            <v>75</v>
          </cell>
          <cell r="G56">
            <v>44.4</v>
          </cell>
          <cell r="H56">
            <v>14.6</v>
          </cell>
          <cell r="I56">
            <v>55</v>
          </cell>
        </row>
        <row r="57">
          <cell r="B57" t="str">
            <v>Amari Cooper</v>
          </cell>
          <cell r="C57" t="str">
            <v>Amari Cooper (DAL) </v>
          </cell>
          <cell r="D57" t="str">
            <v>WR20</v>
          </cell>
          <cell r="E57">
            <v>36</v>
          </cell>
          <cell r="F57">
            <v>64</v>
          </cell>
          <cell r="G57">
            <v>45.2</v>
          </cell>
          <cell r="H57">
            <v>9.6</v>
          </cell>
          <cell r="I57">
            <v>56</v>
          </cell>
        </row>
        <row r="58">
          <cell r="I58">
            <v>57</v>
          </cell>
        </row>
        <row r="59">
          <cell r="B59" t="str">
            <v>Elijah Moore</v>
          </cell>
          <cell r="C59" t="str">
            <v>Elijah Moore (NYJ) </v>
          </cell>
          <cell r="D59" t="str">
            <v>WR21</v>
          </cell>
          <cell r="E59">
            <v>34</v>
          </cell>
          <cell r="F59">
            <v>73</v>
          </cell>
          <cell r="G59">
            <v>46.1</v>
          </cell>
          <cell r="H59">
            <v>11.7</v>
          </cell>
          <cell r="I59">
            <v>58</v>
          </cell>
        </row>
        <row r="60">
          <cell r="I60">
            <v>59</v>
          </cell>
        </row>
        <row r="61">
          <cell r="B61" t="str">
            <v>Michael Pittman Jr.</v>
          </cell>
          <cell r="C61" t="str">
            <v>Michael Pittman Jr. (IND) </v>
          </cell>
          <cell r="D61" t="str">
            <v>WR22</v>
          </cell>
          <cell r="E61">
            <v>34</v>
          </cell>
          <cell r="F61">
            <v>74</v>
          </cell>
          <cell r="G61">
            <v>46.1</v>
          </cell>
          <cell r="H61">
            <v>11.3</v>
          </cell>
          <cell r="I61">
            <v>60</v>
          </cell>
        </row>
        <row r="62">
          <cell r="H62" t="str">
            <v>Customize Tiers</v>
          </cell>
          <cell r="I62">
            <v>61</v>
          </cell>
        </row>
        <row r="63">
          <cell r="B63" t="str">
            <v>Elijah Mitchell</v>
          </cell>
          <cell r="C63" t="str">
            <v>Elijah Mitchell (SF) </v>
          </cell>
          <cell r="D63" t="str">
            <v>RB18</v>
          </cell>
          <cell r="E63">
            <v>21</v>
          </cell>
          <cell r="F63">
            <v>71</v>
          </cell>
          <cell r="G63">
            <v>47.8</v>
          </cell>
          <cell r="H63">
            <v>11.6</v>
          </cell>
          <cell r="I63">
            <v>62</v>
          </cell>
        </row>
        <row r="64">
          <cell r="I64">
            <v>63</v>
          </cell>
        </row>
        <row r="65">
          <cell r="B65" t="str">
            <v>DeAndre Hopkins</v>
          </cell>
          <cell r="C65" t="str">
            <v>DeAndre Hopkins (ARI) </v>
          </cell>
          <cell r="D65" t="str">
            <v>WR23</v>
          </cell>
          <cell r="E65">
            <v>30</v>
          </cell>
          <cell r="F65">
            <v>73</v>
          </cell>
          <cell r="G65">
            <v>47.9</v>
          </cell>
          <cell r="H65">
            <v>12.9</v>
          </cell>
          <cell r="I65">
            <v>64</v>
          </cell>
        </row>
        <row r="66">
          <cell r="B66" t="str">
            <v>DeVonta Smith</v>
          </cell>
          <cell r="C66" t="str">
            <v>DeVonta Smith (PHI) </v>
          </cell>
          <cell r="D66" t="str">
            <v>WR24</v>
          </cell>
          <cell r="E66">
            <v>36</v>
          </cell>
          <cell r="F66">
            <v>86</v>
          </cell>
          <cell r="G66">
            <v>48.9</v>
          </cell>
          <cell r="H66">
            <v>12.7</v>
          </cell>
          <cell r="I66">
            <v>65</v>
          </cell>
        </row>
        <row r="67">
          <cell r="B67" t="str">
            <v>Ezekiel Elliott</v>
          </cell>
          <cell r="C67" t="str">
            <v>Ezekiel Elliott (DAL) </v>
          </cell>
          <cell r="D67" t="str">
            <v>RB19</v>
          </cell>
          <cell r="E67">
            <v>21</v>
          </cell>
          <cell r="F67">
            <v>76</v>
          </cell>
          <cell r="G67">
            <v>49.6</v>
          </cell>
          <cell r="H67">
            <v>15.7</v>
          </cell>
          <cell r="I67">
            <v>66</v>
          </cell>
        </row>
        <row r="68">
          <cell r="B68" t="str">
            <v>Josh Jacobs</v>
          </cell>
          <cell r="C68" t="str">
            <v>Josh Jacobs (LV) </v>
          </cell>
          <cell r="D68" t="str">
            <v>RB20</v>
          </cell>
          <cell r="E68">
            <v>31</v>
          </cell>
          <cell r="F68">
            <v>60</v>
          </cell>
          <cell r="G68">
            <v>49.8</v>
          </cell>
          <cell r="H68">
            <v>7.4</v>
          </cell>
          <cell r="I68">
            <v>67</v>
          </cell>
        </row>
        <row r="69">
          <cell r="B69" t="str">
            <v>Travis Etienne Jr.</v>
          </cell>
          <cell r="C69" t="str">
            <v>Travis Etienne Jr. (JAC) </v>
          </cell>
          <cell r="D69" t="str">
            <v>RB21</v>
          </cell>
          <cell r="E69">
            <v>27</v>
          </cell>
          <cell r="F69">
            <v>100</v>
          </cell>
          <cell r="G69">
            <v>52.8</v>
          </cell>
          <cell r="H69">
            <v>19.7</v>
          </cell>
          <cell r="I69">
            <v>68</v>
          </cell>
        </row>
        <row r="70">
          <cell r="B70" t="str">
            <v>Jerry Jeudy</v>
          </cell>
          <cell r="C70" t="str">
            <v>Jerry Jeudy (DEN) </v>
          </cell>
          <cell r="D70" t="str">
            <v>WR25</v>
          </cell>
          <cell r="E70">
            <v>38</v>
          </cell>
          <cell r="F70">
            <v>81</v>
          </cell>
          <cell r="G70">
            <v>54.2</v>
          </cell>
          <cell r="H70">
            <v>12.7</v>
          </cell>
          <cell r="I70">
            <v>69</v>
          </cell>
        </row>
        <row r="71">
          <cell r="B71" t="str">
            <v>Kyler Murray</v>
          </cell>
          <cell r="C71" t="str">
            <v>Kyler Murray (ARI) </v>
          </cell>
          <cell r="D71" t="str">
            <v>QB3</v>
          </cell>
          <cell r="E71">
            <v>47</v>
          </cell>
          <cell r="F71">
            <v>70</v>
          </cell>
          <cell r="G71">
            <v>54.7</v>
          </cell>
          <cell r="H71">
            <v>6.1</v>
          </cell>
          <cell r="I71">
            <v>70</v>
          </cell>
        </row>
        <row r="72">
          <cell r="B72" t="str">
            <v>Justin Herbert</v>
          </cell>
          <cell r="C72" t="str">
            <v>Justin Herbert (LAC) </v>
          </cell>
          <cell r="D72" t="str">
            <v>QB4</v>
          </cell>
          <cell r="E72">
            <v>49</v>
          </cell>
          <cell r="F72">
            <v>70</v>
          </cell>
          <cell r="G72">
            <v>56.2</v>
          </cell>
          <cell r="H72">
            <v>7</v>
          </cell>
          <cell r="I72">
            <v>71</v>
          </cell>
        </row>
        <row r="73">
          <cell r="B73" t="str">
            <v>Michael Carter</v>
          </cell>
          <cell r="C73" t="str">
            <v>Michael Carter (NYJ) </v>
          </cell>
          <cell r="D73" t="str">
            <v>RB22</v>
          </cell>
          <cell r="E73">
            <v>31</v>
          </cell>
          <cell r="F73">
            <v>80</v>
          </cell>
          <cell r="G73">
            <v>57.3</v>
          </cell>
          <cell r="H73">
            <v>14.1</v>
          </cell>
          <cell r="I73">
            <v>72</v>
          </cell>
        </row>
        <row r="74">
          <cell r="B74" t="str">
            <v>Lamar Jackson</v>
          </cell>
          <cell r="C74" t="str">
            <v>Lamar Jackson (BAL) </v>
          </cell>
          <cell r="D74" t="str">
            <v>QB5</v>
          </cell>
          <cell r="E74">
            <v>50</v>
          </cell>
          <cell r="F74">
            <v>70</v>
          </cell>
          <cell r="G74">
            <v>59.1</v>
          </cell>
          <cell r="H74">
            <v>6.9</v>
          </cell>
          <cell r="I74">
            <v>73</v>
          </cell>
        </row>
        <row r="75">
          <cell r="B75" t="str">
            <v>Chase Claypool</v>
          </cell>
          <cell r="C75" t="str">
            <v>Chase Claypool (PIT) </v>
          </cell>
          <cell r="D75" t="str">
            <v>WR26</v>
          </cell>
          <cell r="E75">
            <v>37</v>
          </cell>
          <cell r="F75">
            <v>96</v>
          </cell>
          <cell r="G75">
            <v>59.3</v>
          </cell>
          <cell r="H75">
            <v>14.3</v>
          </cell>
          <cell r="I75">
            <v>74</v>
          </cell>
        </row>
        <row r="76">
          <cell r="B76" t="str">
            <v>Clyde Edwards-Helaire</v>
          </cell>
          <cell r="C76" t="str">
            <v>Clyde Edwards-Helaire (KC) </v>
          </cell>
          <cell r="D76" t="str">
            <v>RB23</v>
          </cell>
          <cell r="E76">
            <v>46</v>
          </cell>
          <cell r="F76">
            <v>83</v>
          </cell>
          <cell r="G76">
            <v>60.1</v>
          </cell>
          <cell r="H76">
            <v>11.6</v>
          </cell>
          <cell r="I76">
            <v>75</v>
          </cell>
        </row>
        <row r="77">
          <cell r="B77" t="str">
            <v>Joe Burrow</v>
          </cell>
          <cell r="C77" t="str">
            <v>Joe Burrow (CIN) </v>
          </cell>
          <cell r="D77" t="str">
            <v>QB6</v>
          </cell>
          <cell r="E77">
            <v>50</v>
          </cell>
          <cell r="F77">
            <v>77</v>
          </cell>
          <cell r="G77">
            <v>61.4</v>
          </cell>
          <cell r="H77">
            <v>8.6</v>
          </cell>
          <cell r="I77">
            <v>76</v>
          </cell>
        </row>
        <row r="78">
          <cell r="B78" t="str">
            <v>AJ Dillon</v>
          </cell>
          <cell r="C78" t="str">
            <v>AJ Dillon (GB) </v>
          </cell>
          <cell r="D78" t="str">
            <v>RB24</v>
          </cell>
          <cell r="E78">
            <v>40</v>
          </cell>
          <cell r="F78">
            <v>97</v>
          </cell>
          <cell r="G78">
            <v>62.6</v>
          </cell>
          <cell r="H78">
            <v>16.8</v>
          </cell>
          <cell r="I78">
            <v>77</v>
          </cell>
        </row>
        <row r="79">
          <cell r="B79" t="str">
            <v>Rashod Bateman</v>
          </cell>
          <cell r="C79" t="str">
            <v>Rashod Bateman (BAL) </v>
          </cell>
          <cell r="D79" t="str">
            <v>WR27</v>
          </cell>
          <cell r="E79">
            <v>37</v>
          </cell>
          <cell r="F79">
            <v>107</v>
          </cell>
          <cell r="G79">
            <v>64.3</v>
          </cell>
          <cell r="H79">
            <v>21.3</v>
          </cell>
          <cell r="I79">
            <v>78</v>
          </cell>
        </row>
        <row r="80">
          <cell r="B80" t="str">
            <v>T.J. Hockenson</v>
          </cell>
          <cell r="C80" t="str">
            <v>T.J. Hockenson (DET) </v>
          </cell>
          <cell r="D80" t="str">
            <v>TE5</v>
          </cell>
          <cell r="E80">
            <v>22</v>
          </cell>
          <cell r="F80">
            <v>75</v>
          </cell>
          <cell r="G80">
            <v>64.400000000000006</v>
          </cell>
          <cell r="H80">
            <v>11.6</v>
          </cell>
          <cell r="I80">
            <v>79</v>
          </cell>
        </row>
        <row r="81">
          <cell r="H81" t="str">
            <v>Customize Tiers</v>
          </cell>
          <cell r="I81">
            <v>80</v>
          </cell>
        </row>
        <row r="82">
          <cell r="B82" t="str">
            <v>Darren Waller</v>
          </cell>
          <cell r="C82" t="str">
            <v>Darren Waller (LV) </v>
          </cell>
          <cell r="D82" t="str">
            <v>TE6</v>
          </cell>
          <cell r="E82">
            <v>53</v>
          </cell>
          <cell r="F82">
            <v>78</v>
          </cell>
          <cell r="G82">
            <v>65.3</v>
          </cell>
          <cell r="H82">
            <v>7.1</v>
          </cell>
          <cell r="I82">
            <v>81</v>
          </cell>
        </row>
        <row r="83">
          <cell r="B83" t="str">
            <v>Tyler Lockett</v>
          </cell>
          <cell r="C83" t="str">
            <v>Tyler Lockett (SEA) </v>
          </cell>
          <cell r="D83" t="str">
            <v>WR28</v>
          </cell>
          <cell r="E83">
            <v>39</v>
          </cell>
          <cell r="F83">
            <v>90</v>
          </cell>
          <cell r="G83">
            <v>65.599999999999994</v>
          </cell>
          <cell r="H83">
            <v>14.5</v>
          </cell>
          <cell r="I83">
            <v>82</v>
          </cell>
        </row>
        <row r="84">
          <cell r="B84" t="str">
            <v>Brandon Aiyuk</v>
          </cell>
          <cell r="C84" t="str">
            <v>Brandon Aiyuk (SF) </v>
          </cell>
          <cell r="D84" t="str">
            <v>WR29</v>
          </cell>
          <cell r="E84">
            <v>42</v>
          </cell>
          <cell r="F84">
            <v>97</v>
          </cell>
          <cell r="G84">
            <v>66.099999999999994</v>
          </cell>
          <cell r="H84">
            <v>15.6</v>
          </cell>
          <cell r="I84">
            <v>83</v>
          </cell>
        </row>
        <row r="85">
          <cell r="B85" t="str">
            <v>Kareem Hunt</v>
          </cell>
          <cell r="C85" t="str">
            <v>Kareem Hunt (CLE) </v>
          </cell>
          <cell r="D85" t="str">
            <v>RB25</v>
          </cell>
          <cell r="E85">
            <v>46</v>
          </cell>
          <cell r="F85">
            <v>92</v>
          </cell>
          <cell r="G85">
            <v>68.099999999999994</v>
          </cell>
          <cell r="H85">
            <v>12.3</v>
          </cell>
          <cell r="I85">
            <v>84</v>
          </cell>
        </row>
        <row r="86">
          <cell r="B86" t="str">
            <v>Miles Sanders</v>
          </cell>
          <cell r="C86" t="str">
            <v>Miles Sanders (PHI) </v>
          </cell>
          <cell r="D86" t="str">
            <v>RB26</v>
          </cell>
          <cell r="E86">
            <v>57</v>
          </cell>
          <cell r="F86">
            <v>84</v>
          </cell>
          <cell r="G86">
            <v>68.3</v>
          </cell>
          <cell r="H86">
            <v>9.6999999999999993</v>
          </cell>
          <cell r="I86">
            <v>85</v>
          </cell>
        </row>
        <row r="87">
          <cell r="B87" t="str">
            <v>Dak Prescott</v>
          </cell>
          <cell r="C87" t="str">
            <v>Dak Prescott (DAL) </v>
          </cell>
          <cell r="D87" t="str">
            <v>QB7</v>
          </cell>
          <cell r="E87">
            <v>50</v>
          </cell>
          <cell r="F87">
            <v>91</v>
          </cell>
          <cell r="G87">
            <v>68.7</v>
          </cell>
          <cell r="H87">
            <v>9.8000000000000007</v>
          </cell>
          <cell r="I87">
            <v>86</v>
          </cell>
        </row>
        <row r="88">
          <cell r="B88" t="str">
            <v>Amon-Ra St. Brown</v>
          </cell>
          <cell r="C88" t="str">
            <v>Amon-Ra St. Brown (DET) </v>
          </cell>
          <cell r="D88" t="str">
            <v>WR30</v>
          </cell>
          <cell r="E88">
            <v>44</v>
          </cell>
          <cell r="F88">
            <v>147</v>
          </cell>
          <cell r="G88">
            <v>69.599999999999994</v>
          </cell>
          <cell r="H88">
            <v>26.3</v>
          </cell>
          <cell r="I88">
            <v>87</v>
          </cell>
        </row>
        <row r="89">
          <cell r="B89" t="str">
            <v>Leonard Fournette</v>
          </cell>
          <cell r="C89" t="str">
            <v>Leonard Fournette (TB) </v>
          </cell>
          <cell r="D89" t="str">
            <v>RB27</v>
          </cell>
          <cell r="E89">
            <v>42</v>
          </cell>
          <cell r="F89">
            <v>104</v>
          </cell>
          <cell r="G89">
            <v>70.3</v>
          </cell>
          <cell r="H89">
            <v>17.399999999999999</v>
          </cell>
          <cell r="I89">
            <v>88</v>
          </cell>
        </row>
        <row r="90">
          <cell r="B90" t="str">
            <v>Damien Harris</v>
          </cell>
          <cell r="C90" t="str">
            <v>Damien Harris (NE) </v>
          </cell>
          <cell r="D90" t="str">
            <v>RB28</v>
          </cell>
          <cell r="E90">
            <v>46</v>
          </cell>
          <cell r="F90">
            <v>93</v>
          </cell>
          <cell r="G90">
            <v>73.2</v>
          </cell>
          <cell r="H90">
            <v>11.6</v>
          </cell>
          <cell r="I90">
            <v>89</v>
          </cell>
        </row>
        <row r="91">
          <cell r="B91" t="str">
            <v>Marquise Brown</v>
          </cell>
          <cell r="C91" t="str">
            <v>Marquise Brown (BAL) </v>
          </cell>
          <cell r="D91" t="str">
            <v>WR31</v>
          </cell>
          <cell r="E91">
            <v>45</v>
          </cell>
          <cell r="F91">
            <v>111</v>
          </cell>
          <cell r="G91">
            <v>73.599999999999994</v>
          </cell>
          <cell r="H91">
            <v>15.7</v>
          </cell>
          <cell r="I91">
            <v>90</v>
          </cell>
        </row>
        <row r="92">
          <cell r="B92" t="str">
            <v>Mike Williams</v>
          </cell>
          <cell r="C92" t="str">
            <v>Mike Williams (LAC) </v>
          </cell>
          <cell r="D92" t="str">
            <v>WR32</v>
          </cell>
          <cell r="E92">
            <v>55</v>
          </cell>
          <cell r="F92">
            <v>151</v>
          </cell>
          <cell r="G92">
            <v>74.599999999999994</v>
          </cell>
          <cell r="H92">
            <v>20.3</v>
          </cell>
          <cell r="I92">
            <v>91</v>
          </cell>
        </row>
        <row r="93">
          <cell r="B93" t="str">
            <v>Michael Thomas</v>
          </cell>
          <cell r="C93" t="str">
            <v>Michael Thomas (NO) </v>
          </cell>
          <cell r="D93" t="str">
            <v>WR33</v>
          </cell>
          <cell r="E93">
            <v>38</v>
          </cell>
          <cell r="F93">
            <v>99</v>
          </cell>
          <cell r="G93">
            <v>74.900000000000006</v>
          </cell>
          <cell r="H93">
            <v>16.3</v>
          </cell>
          <cell r="I93">
            <v>92</v>
          </cell>
        </row>
        <row r="94">
          <cell r="B94" t="str">
            <v>Courtland Sutton</v>
          </cell>
          <cell r="C94" t="str">
            <v>Courtland Sutton (DEN) </v>
          </cell>
          <cell r="D94" t="str">
            <v>WR34</v>
          </cell>
          <cell r="E94">
            <v>48</v>
          </cell>
          <cell r="F94">
            <v>107</v>
          </cell>
          <cell r="G94">
            <v>77.5</v>
          </cell>
          <cell r="H94">
            <v>18.8</v>
          </cell>
          <cell r="I94">
            <v>93</v>
          </cell>
        </row>
        <row r="95">
          <cell r="B95" t="str">
            <v>Darnell Mooney</v>
          </cell>
          <cell r="C95" t="str">
            <v>Darnell Mooney (CHI) </v>
          </cell>
          <cell r="D95" t="str">
            <v>WR35</v>
          </cell>
          <cell r="E95">
            <v>47</v>
          </cell>
          <cell r="F95">
            <v>107</v>
          </cell>
          <cell r="G95">
            <v>77.900000000000006</v>
          </cell>
          <cell r="H95">
            <v>17.2</v>
          </cell>
          <cell r="I95">
            <v>94</v>
          </cell>
        </row>
        <row r="96">
          <cell r="B96" t="str">
            <v>Dallas Goedert</v>
          </cell>
          <cell r="C96" t="str">
            <v>Dallas Goedert (PHI) </v>
          </cell>
          <cell r="D96" t="str">
            <v>TE7</v>
          </cell>
          <cell r="E96">
            <v>69</v>
          </cell>
          <cell r="F96">
            <v>94</v>
          </cell>
          <cell r="G96">
            <v>78.400000000000006</v>
          </cell>
          <cell r="H96">
            <v>9.1</v>
          </cell>
          <cell r="I96">
            <v>95</v>
          </cell>
        </row>
        <row r="97">
          <cell r="B97" t="str">
            <v>Odell Beckham Jr.</v>
          </cell>
          <cell r="C97" t="str">
            <v>Odell Beckham Jr. (LAR) </v>
          </cell>
          <cell r="D97" t="str">
            <v>WR36</v>
          </cell>
          <cell r="E97">
            <v>49</v>
          </cell>
          <cell r="F97">
            <v>102</v>
          </cell>
          <cell r="G97">
            <v>80.7</v>
          </cell>
          <cell r="H97">
            <v>15.1</v>
          </cell>
          <cell r="I97">
            <v>96</v>
          </cell>
        </row>
        <row r="98">
          <cell r="B98" t="str">
            <v>Brandin Cooks</v>
          </cell>
          <cell r="C98" t="str">
            <v>Brandin Cooks (HOU) </v>
          </cell>
          <cell r="D98" t="str">
            <v>WR37</v>
          </cell>
          <cell r="E98">
            <v>62</v>
          </cell>
          <cell r="F98">
            <v>99</v>
          </cell>
          <cell r="G98">
            <v>84.1</v>
          </cell>
          <cell r="H98">
            <v>12.1</v>
          </cell>
          <cell r="I98">
            <v>97</v>
          </cell>
        </row>
        <row r="99">
          <cell r="H99" t="str">
            <v>Customize Tiers</v>
          </cell>
          <cell r="I99">
            <v>98</v>
          </cell>
        </row>
        <row r="100">
          <cell r="B100" t="str">
            <v>Pat Freiermuth</v>
          </cell>
          <cell r="C100" t="str">
            <v>Pat Freiermuth (PIT) </v>
          </cell>
          <cell r="D100" t="str">
            <v>TE8</v>
          </cell>
          <cell r="E100">
            <v>69</v>
          </cell>
          <cell r="F100">
            <v>106</v>
          </cell>
          <cell r="G100">
            <v>86.2</v>
          </cell>
          <cell r="H100">
            <v>11.6</v>
          </cell>
          <cell r="I100">
            <v>99</v>
          </cell>
        </row>
        <row r="101">
          <cell r="B101" t="str">
            <v>Tony Pollard</v>
          </cell>
          <cell r="C101" t="str">
            <v>Tony Pollard (DAL) </v>
          </cell>
          <cell r="D101" t="str">
            <v>RB29</v>
          </cell>
          <cell r="E101">
            <v>60</v>
          </cell>
          <cell r="F101">
            <v>149</v>
          </cell>
          <cell r="G101">
            <v>86.3</v>
          </cell>
          <cell r="H101">
            <v>23.9</v>
          </cell>
          <cell r="I101">
            <v>100</v>
          </cell>
        </row>
        <row r="102">
          <cell r="B102" t="str">
            <v>Dawson Knox</v>
          </cell>
          <cell r="C102" t="str">
            <v>Dawson Knox (BUF) </v>
          </cell>
          <cell r="D102" t="str">
            <v>TE9</v>
          </cell>
          <cell r="E102">
            <v>72</v>
          </cell>
          <cell r="F102">
            <v>127</v>
          </cell>
          <cell r="G102">
            <v>88.3</v>
          </cell>
          <cell r="H102">
            <v>14.4</v>
          </cell>
          <cell r="I102">
            <v>101</v>
          </cell>
        </row>
        <row r="103">
          <cell r="B103" t="str">
            <v>Chase Edmonds</v>
          </cell>
          <cell r="C103" t="str">
            <v>Chase Edmonds (ARI) </v>
          </cell>
          <cell r="D103" t="str">
            <v>RB30</v>
          </cell>
          <cell r="E103">
            <v>76</v>
          </cell>
          <cell r="F103">
            <v>119</v>
          </cell>
          <cell r="G103">
            <v>88.6</v>
          </cell>
          <cell r="H103">
            <v>9.1</v>
          </cell>
          <cell r="I103">
            <v>102</v>
          </cell>
        </row>
        <row r="104">
          <cell r="B104" t="str">
            <v>JuJu Smith-Schuster</v>
          </cell>
          <cell r="C104" t="str">
            <v>JuJu Smith-Schuster (PIT) </v>
          </cell>
          <cell r="D104" t="str">
            <v>WR38</v>
          </cell>
          <cell r="E104">
            <v>64</v>
          </cell>
          <cell r="F104">
            <v>137</v>
          </cell>
          <cell r="G104">
            <v>88.6</v>
          </cell>
          <cell r="H104">
            <v>16.600000000000001</v>
          </cell>
          <cell r="I104">
            <v>103</v>
          </cell>
        </row>
        <row r="105">
          <cell r="B105" t="str">
            <v>James Conner</v>
          </cell>
          <cell r="C105" t="str">
            <v>James Conner (ARI) </v>
          </cell>
          <cell r="D105" t="str">
            <v>RB31</v>
          </cell>
          <cell r="E105">
            <v>52</v>
          </cell>
          <cell r="F105">
            <v>112</v>
          </cell>
          <cell r="G105">
            <v>88.7</v>
          </cell>
          <cell r="H105">
            <v>13.7</v>
          </cell>
          <cell r="I105">
            <v>104</v>
          </cell>
        </row>
        <row r="106">
          <cell r="B106" t="str">
            <v>Gabriel Davis</v>
          </cell>
          <cell r="C106" t="str">
            <v>Gabriel Davis (BUF) </v>
          </cell>
          <cell r="D106" t="str">
            <v>WR39</v>
          </cell>
          <cell r="E106">
            <v>41</v>
          </cell>
          <cell r="F106">
            <v>129</v>
          </cell>
          <cell r="G106">
            <v>89.2</v>
          </cell>
          <cell r="H106">
            <v>26.9</v>
          </cell>
          <cell r="I106">
            <v>105</v>
          </cell>
        </row>
        <row r="107">
          <cell r="I107">
            <v>106</v>
          </cell>
        </row>
        <row r="108">
          <cell r="B108" t="str">
            <v>Devin Singletary</v>
          </cell>
          <cell r="C108" t="str">
            <v>Devin Singletary (BUF) </v>
          </cell>
          <cell r="D108" t="str">
            <v>RB32</v>
          </cell>
          <cell r="E108">
            <v>60</v>
          </cell>
          <cell r="F108">
            <v>115</v>
          </cell>
          <cell r="G108">
            <v>91</v>
          </cell>
          <cell r="H108">
            <v>19.600000000000001</v>
          </cell>
          <cell r="I108">
            <v>107</v>
          </cell>
        </row>
        <row r="109">
          <cell r="B109" t="str">
            <v>James Robinson</v>
          </cell>
          <cell r="C109" t="str">
            <v>James Robinson (JAC) </v>
          </cell>
          <cell r="D109" t="str">
            <v>RB33</v>
          </cell>
          <cell r="E109">
            <v>60</v>
          </cell>
          <cell r="F109">
            <v>119</v>
          </cell>
          <cell r="G109">
            <v>91.5</v>
          </cell>
          <cell r="H109">
            <v>14.7</v>
          </cell>
          <cell r="I109">
            <v>108</v>
          </cell>
        </row>
        <row r="110">
          <cell r="B110" t="str">
            <v>Trey Lance</v>
          </cell>
          <cell r="C110" t="str">
            <v>Trey Lance (SF) </v>
          </cell>
          <cell r="D110" t="str">
            <v>QB8</v>
          </cell>
          <cell r="E110">
            <v>77</v>
          </cell>
          <cell r="F110">
            <v>118</v>
          </cell>
          <cell r="G110">
            <v>91.6</v>
          </cell>
          <cell r="H110">
            <v>13.9</v>
          </cell>
          <cell r="I110">
            <v>109</v>
          </cell>
        </row>
        <row r="111">
          <cell r="B111" t="str">
            <v>Allen Robinson II</v>
          </cell>
          <cell r="C111" t="str">
            <v>Allen Robinson II (CHI) </v>
          </cell>
          <cell r="D111" t="str">
            <v>WR40</v>
          </cell>
          <cell r="E111">
            <v>73</v>
          </cell>
          <cell r="F111">
            <v>122</v>
          </cell>
          <cell r="G111">
            <v>91.7</v>
          </cell>
          <cell r="H111">
            <v>16.2</v>
          </cell>
          <cell r="I111">
            <v>110</v>
          </cell>
        </row>
        <row r="112">
          <cell r="I112">
            <v>111</v>
          </cell>
        </row>
        <row r="113">
          <cell r="B113" t="str">
            <v>Noah Fant</v>
          </cell>
          <cell r="C113" t="str">
            <v>Noah Fant (DEN) </v>
          </cell>
          <cell r="D113" t="str">
            <v>TE10</v>
          </cell>
          <cell r="E113">
            <v>69</v>
          </cell>
          <cell r="F113">
            <v>121</v>
          </cell>
          <cell r="G113">
            <v>91.7</v>
          </cell>
          <cell r="H113">
            <v>17.399999999999999</v>
          </cell>
          <cell r="I113">
            <v>112</v>
          </cell>
        </row>
        <row r="114">
          <cell r="B114" t="str">
            <v>Russell Wilson</v>
          </cell>
          <cell r="C114" t="str">
            <v>Russell Wilson (SEA) </v>
          </cell>
          <cell r="D114" t="str">
            <v>QB9</v>
          </cell>
          <cell r="E114">
            <v>77</v>
          </cell>
          <cell r="F114">
            <v>117</v>
          </cell>
          <cell r="G114">
            <v>93.1</v>
          </cell>
          <cell r="H114">
            <v>13.5</v>
          </cell>
          <cell r="I114">
            <v>113</v>
          </cell>
        </row>
        <row r="115">
          <cell r="B115" t="str">
            <v>Hunter Renfrow</v>
          </cell>
          <cell r="C115" t="str">
            <v>Hunter Renfrow (LV) </v>
          </cell>
          <cell r="D115" t="str">
            <v>WR41</v>
          </cell>
          <cell r="E115">
            <v>59</v>
          </cell>
          <cell r="F115">
            <v>243</v>
          </cell>
          <cell r="G115">
            <v>93.2</v>
          </cell>
          <cell r="H115">
            <v>39.799999999999997</v>
          </cell>
          <cell r="I115">
            <v>114</v>
          </cell>
        </row>
        <row r="116">
          <cell r="B116" t="str">
            <v>Robert Woods</v>
          </cell>
          <cell r="C116" t="str">
            <v>Robert Woods (LAR) </v>
          </cell>
          <cell r="D116" t="str">
            <v>WR42</v>
          </cell>
          <cell r="E116">
            <v>49</v>
          </cell>
          <cell r="F116">
            <v>146</v>
          </cell>
          <cell r="G116">
            <v>93.8</v>
          </cell>
          <cell r="H116">
            <v>22.9</v>
          </cell>
          <cell r="I116">
            <v>115</v>
          </cell>
        </row>
        <row r="117">
          <cell r="B117" t="str">
            <v>Matthew Stafford</v>
          </cell>
          <cell r="C117" t="str">
            <v>Matthew Stafford (LAR) </v>
          </cell>
          <cell r="D117" t="str">
            <v>QB10</v>
          </cell>
          <cell r="E117">
            <v>70</v>
          </cell>
          <cell r="F117">
            <v>118</v>
          </cell>
          <cell r="G117">
            <v>96.1</v>
          </cell>
          <cell r="H117">
            <v>13.6</v>
          </cell>
          <cell r="I117">
            <v>116</v>
          </cell>
        </row>
        <row r="118">
          <cell r="B118" t="str">
            <v>Kadarius Toney</v>
          </cell>
          <cell r="C118" t="str">
            <v>Kadarius Toney (NYG) </v>
          </cell>
          <cell r="D118" t="str">
            <v>WR43</v>
          </cell>
          <cell r="E118">
            <v>58</v>
          </cell>
          <cell r="F118">
            <v>151</v>
          </cell>
          <cell r="G118">
            <v>97.1</v>
          </cell>
          <cell r="H118">
            <v>22.8</v>
          </cell>
          <cell r="I118">
            <v>117</v>
          </cell>
        </row>
        <row r="119">
          <cell r="B119" t="str">
            <v>Jalen Hurts</v>
          </cell>
          <cell r="C119" t="str">
            <v>Jalen Hurts (PHI) </v>
          </cell>
          <cell r="D119" t="str">
            <v>QB11</v>
          </cell>
          <cell r="E119">
            <v>77</v>
          </cell>
          <cell r="F119">
            <v>117</v>
          </cell>
          <cell r="G119">
            <v>99.3</v>
          </cell>
          <cell r="H119">
            <v>12.8</v>
          </cell>
          <cell r="I119">
            <v>118</v>
          </cell>
        </row>
        <row r="120">
          <cell r="B120" t="str">
            <v>Justin Fields</v>
          </cell>
          <cell r="C120" t="str">
            <v>Justin Fields (CHI) </v>
          </cell>
          <cell r="D120" t="str">
            <v>QB12</v>
          </cell>
          <cell r="E120">
            <v>83</v>
          </cell>
          <cell r="F120">
            <v>125</v>
          </cell>
          <cell r="G120">
            <v>99.8</v>
          </cell>
          <cell r="H120">
            <v>11.7</v>
          </cell>
          <cell r="I120">
            <v>119</v>
          </cell>
        </row>
        <row r="121">
          <cell r="B121" t="str">
            <v>Adam Thielen</v>
          </cell>
          <cell r="C121" t="str">
            <v>Adam Thielen (MIN) </v>
          </cell>
          <cell r="D121" t="str">
            <v>WR44</v>
          </cell>
          <cell r="E121">
            <v>67</v>
          </cell>
          <cell r="F121">
            <v>151</v>
          </cell>
          <cell r="G121">
            <v>100.7</v>
          </cell>
          <cell r="H121">
            <v>19.7</v>
          </cell>
          <cell r="I121">
            <v>120</v>
          </cell>
        </row>
        <row r="122">
          <cell r="B122" t="str">
            <v>Rhamondre Stevenson</v>
          </cell>
          <cell r="C122" t="str">
            <v>Rhamondre Stevenson (NE) </v>
          </cell>
          <cell r="D122" t="str">
            <v>RB34</v>
          </cell>
          <cell r="E122">
            <v>80</v>
          </cell>
          <cell r="F122">
            <v>237</v>
          </cell>
          <cell r="G122">
            <v>100.9</v>
          </cell>
          <cell r="H122">
            <v>34.5</v>
          </cell>
          <cell r="I122">
            <v>121</v>
          </cell>
        </row>
        <row r="123">
          <cell r="B123" t="str">
            <v>Darrell Henderson Jr.</v>
          </cell>
          <cell r="C123" t="str">
            <v>Darrell Henderson Jr. (LAR) </v>
          </cell>
          <cell r="D123" t="str">
            <v>RB35</v>
          </cell>
          <cell r="E123">
            <v>66</v>
          </cell>
          <cell r="F123">
            <v>143</v>
          </cell>
          <cell r="G123">
            <v>101.1</v>
          </cell>
          <cell r="H123">
            <v>22.2</v>
          </cell>
          <cell r="I123">
            <v>122</v>
          </cell>
        </row>
        <row r="124">
          <cell r="B124" t="str">
            <v>Melvin Gordon III</v>
          </cell>
          <cell r="C124" t="str">
            <v>Melvin Gordon III (DEN) </v>
          </cell>
          <cell r="D124" t="str">
            <v>RB36</v>
          </cell>
          <cell r="E124">
            <v>84</v>
          </cell>
          <cell r="F124">
            <v>130</v>
          </cell>
          <cell r="G124">
            <v>102.2</v>
          </cell>
          <cell r="H124">
            <v>11.7</v>
          </cell>
          <cell r="I124">
            <v>123</v>
          </cell>
        </row>
        <row r="125">
          <cell r="B125" t="str">
            <v>Rashaad Penny</v>
          </cell>
          <cell r="C125" t="str">
            <v>Rashaad Penny (SEA) </v>
          </cell>
          <cell r="D125" t="str">
            <v>RB37</v>
          </cell>
          <cell r="E125">
            <v>57</v>
          </cell>
          <cell r="F125">
            <v>190</v>
          </cell>
          <cell r="G125">
            <v>102.4</v>
          </cell>
          <cell r="H125">
            <v>34.799999999999997</v>
          </cell>
          <cell r="I125">
            <v>124</v>
          </cell>
        </row>
        <row r="126">
          <cell r="I126">
            <v>125</v>
          </cell>
        </row>
        <row r="127">
          <cell r="B127" t="str">
            <v>Tyler Boyd</v>
          </cell>
          <cell r="C127" t="str">
            <v>Tyler Boyd (CIN) </v>
          </cell>
          <cell r="D127" t="str">
            <v>WR45</v>
          </cell>
          <cell r="E127">
            <v>81</v>
          </cell>
          <cell r="F127">
            <v>148</v>
          </cell>
          <cell r="G127">
            <v>102.9</v>
          </cell>
          <cell r="H127">
            <v>15.8</v>
          </cell>
          <cell r="I127">
            <v>126</v>
          </cell>
        </row>
        <row r="128">
          <cell r="B128" t="str">
            <v>Michael Gallup</v>
          </cell>
          <cell r="C128" t="str">
            <v>Michael Gallup (DAL) </v>
          </cell>
          <cell r="D128" t="str">
            <v>WR46</v>
          </cell>
          <cell r="E128">
            <v>82</v>
          </cell>
          <cell r="F128">
            <v>128</v>
          </cell>
          <cell r="G128">
            <v>103.6</v>
          </cell>
          <cell r="H128">
            <v>12.5</v>
          </cell>
          <cell r="I128">
            <v>127</v>
          </cell>
        </row>
        <row r="129">
          <cell r="B129" t="str">
            <v>Aaron Rodgers</v>
          </cell>
          <cell r="C129" t="str">
            <v>Aaron Rodgers (GB) </v>
          </cell>
          <cell r="D129" t="str">
            <v>QB13</v>
          </cell>
          <cell r="E129">
            <v>77</v>
          </cell>
          <cell r="F129">
            <v>118</v>
          </cell>
          <cell r="G129">
            <v>104.2</v>
          </cell>
          <cell r="H129">
            <v>12.3</v>
          </cell>
          <cell r="I129">
            <v>128</v>
          </cell>
        </row>
        <row r="130">
          <cell r="B130" t="str">
            <v>Dalton Schultz</v>
          </cell>
          <cell r="C130" t="str">
            <v>Dalton Schultz (DAL) </v>
          </cell>
          <cell r="D130" t="str">
            <v>TE11</v>
          </cell>
          <cell r="E130">
            <v>78</v>
          </cell>
          <cell r="F130">
            <v>127</v>
          </cell>
          <cell r="G130">
            <v>105.3</v>
          </cell>
          <cell r="H130">
            <v>11.1</v>
          </cell>
          <cell r="I130">
            <v>129</v>
          </cell>
        </row>
        <row r="131">
          <cell r="B131" t="str">
            <v>Trevor Lawrence</v>
          </cell>
          <cell r="C131" t="str">
            <v>Trevor Lawrence (JAC) </v>
          </cell>
          <cell r="D131" t="str">
            <v>QB14</v>
          </cell>
          <cell r="E131">
            <v>77</v>
          </cell>
          <cell r="F131">
            <v>131</v>
          </cell>
          <cell r="G131">
            <v>105.4</v>
          </cell>
          <cell r="H131">
            <v>13.1</v>
          </cell>
          <cell r="I131">
            <v>130</v>
          </cell>
        </row>
        <row r="132">
          <cell r="B132" t="str">
            <v>Mike Gesicki</v>
          </cell>
          <cell r="C132" t="str">
            <v>Mike Gesicki (MIA) </v>
          </cell>
          <cell r="D132" t="str">
            <v>TE12</v>
          </cell>
          <cell r="E132">
            <v>92</v>
          </cell>
          <cell r="F132">
            <v>133</v>
          </cell>
          <cell r="G132">
            <v>108.6</v>
          </cell>
          <cell r="H132">
            <v>11.9</v>
          </cell>
          <cell r="I132">
            <v>131</v>
          </cell>
        </row>
        <row r="133">
          <cell r="B133" t="str">
            <v>Rondale Moore</v>
          </cell>
          <cell r="C133" t="str">
            <v>Rondale Moore (ARI) </v>
          </cell>
          <cell r="D133" t="str">
            <v>WR47</v>
          </cell>
          <cell r="E133">
            <v>81</v>
          </cell>
          <cell r="F133">
            <v>157</v>
          </cell>
          <cell r="G133">
            <v>110.2</v>
          </cell>
          <cell r="H133">
            <v>19.7</v>
          </cell>
          <cell r="I133">
            <v>132</v>
          </cell>
        </row>
        <row r="134">
          <cell r="B134" t="str">
            <v>Deshaun Watson</v>
          </cell>
          <cell r="C134" t="str">
            <v>Deshaun Watson (HOU) </v>
          </cell>
          <cell r="D134" t="str">
            <v>QB15</v>
          </cell>
          <cell r="E134">
            <v>91</v>
          </cell>
          <cell r="F134">
            <v>126</v>
          </cell>
          <cell r="G134">
            <v>110.7</v>
          </cell>
          <cell r="H134">
            <v>11</v>
          </cell>
          <cell r="I134">
            <v>133</v>
          </cell>
        </row>
        <row r="135">
          <cell r="H135" t="str">
            <v>Customize Tiers</v>
          </cell>
          <cell r="I135">
            <v>134</v>
          </cell>
        </row>
        <row r="136">
          <cell r="B136" t="str">
            <v>Alexander Mattison</v>
          </cell>
          <cell r="C136" t="str">
            <v>Alexander Mattison (MIN) </v>
          </cell>
          <cell r="D136" t="str">
            <v>RB38</v>
          </cell>
          <cell r="E136">
            <v>85</v>
          </cell>
          <cell r="F136">
            <v>181</v>
          </cell>
          <cell r="G136">
            <v>113.4</v>
          </cell>
          <cell r="H136">
            <v>23.2</v>
          </cell>
          <cell r="I136">
            <v>135</v>
          </cell>
        </row>
        <row r="137">
          <cell r="B137" t="str">
            <v>Ronald Jones II</v>
          </cell>
          <cell r="C137" t="str">
            <v>Ronald Jones II (TB) </v>
          </cell>
          <cell r="D137" t="str">
            <v>RB39</v>
          </cell>
          <cell r="E137">
            <v>80</v>
          </cell>
          <cell r="F137">
            <v>148</v>
          </cell>
          <cell r="G137">
            <v>113.8</v>
          </cell>
          <cell r="H137">
            <v>18.899999999999999</v>
          </cell>
          <cell r="I137">
            <v>136</v>
          </cell>
        </row>
        <row r="138">
          <cell r="B138" t="str">
            <v>Christian Kirk</v>
          </cell>
          <cell r="C138" t="str">
            <v>Christian Kirk (ARI) </v>
          </cell>
          <cell r="D138" t="str">
            <v>WR48</v>
          </cell>
          <cell r="E138">
            <v>86</v>
          </cell>
          <cell r="F138">
            <v>155</v>
          </cell>
          <cell r="G138">
            <v>113.9</v>
          </cell>
          <cell r="H138">
            <v>20.6</v>
          </cell>
          <cell r="I138">
            <v>137</v>
          </cell>
        </row>
        <row r="139">
          <cell r="B139" t="str">
            <v>Chris Carson</v>
          </cell>
          <cell r="C139" t="str">
            <v>Chris Carson (SEA) </v>
          </cell>
          <cell r="D139" t="str">
            <v>RB40</v>
          </cell>
          <cell r="E139">
            <v>66</v>
          </cell>
          <cell r="F139">
            <v>193</v>
          </cell>
          <cell r="G139">
            <v>115.2</v>
          </cell>
          <cell r="H139">
            <v>27.3</v>
          </cell>
          <cell r="I139">
            <v>138</v>
          </cell>
        </row>
        <row r="140">
          <cell r="B140" t="str">
            <v>D.J. Chark Jr.</v>
          </cell>
          <cell r="C140" t="str">
            <v>D.J. Chark Jr. (JAC) </v>
          </cell>
          <cell r="D140" t="str">
            <v>WR49</v>
          </cell>
          <cell r="E140">
            <v>79</v>
          </cell>
          <cell r="F140">
            <v>148</v>
          </cell>
          <cell r="G140">
            <v>117.2</v>
          </cell>
          <cell r="H140">
            <v>20.2</v>
          </cell>
          <cell r="I140">
            <v>139</v>
          </cell>
        </row>
        <row r="141">
          <cell r="B141" t="str">
            <v>Corey Davis</v>
          </cell>
          <cell r="C141" t="str">
            <v>Corey Davis (NYJ) </v>
          </cell>
          <cell r="D141" t="str">
            <v>WR50</v>
          </cell>
          <cell r="E141">
            <v>97</v>
          </cell>
          <cell r="F141">
            <v>208</v>
          </cell>
          <cell r="G141">
            <v>118.9</v>
          </cell>
          <cell r="H141">
            <v>25</v>
          </cell>
          <cell r="I141">
            <v>140</v>
          </cell>
        </row>
        <row r="142">
          <cell r="B142" t="str">
            <v>Cole Kmet</v>
          </cell>
          <cell r="C142" t="str">
            <v>Cole Kmet (CHI) </v>
          </cell>
          <cell r="D142" t="str">
            <v>TE13</v>
          </cell>
          <cell r="E142">
            <v>106</v>
          </cell>
          <cell r="F142">
            <v>135</v>
          </cell>
          <cell r="G142">
            <v>120.4</v>
          </cell>
          <cell r="H142">
            <v>10.5</v>
          </cell>
          <cell r="I142">
            <v>141</v>
          </cell>
        </row>
        <row r="143">
          <cell r="B143" t="str">
            <v>Tua Tagovailoa</v>
          </cell>
          <cell r="C143" t="str">
            <v>Tua Tagovailoa (MIA) </v>
          </cell>
          <cell r="D143" t="str">
            <v>QB16</v>
          </cell>
          <cell r="E143">
            <v>102</v>
          </cell>
          <cell r="F143">
            <v>158</v>
          </cell>
          <cell r="G143">
            <v>123.9</v>
          </cell>
          <cell r="H143">
            <v>15.8</v>
          </cell>
          <cell r="I143">
            <v>142</v>
          </cell>
        </row>
        <row r="144">
          <cell r="B144" t="str">
            <v>Chuba Hubbard</v>
          </cell>
          <cell r="C144" t="str">
            <v>Chuba Hubbard (CAR) </v>
          </cell>
          <cell r="D144" t="str">
            <v>RB41</v>
          </cell>
          <cell r="E144">
            <v>100</v>
          </cell>
          <cell r="F144">
            <v>157</v>
          </cell>
          <cell r="G144">
            <v>124.4</v>
          </cell>
          <cell r="H144">
            <v>15.1</v>
          </cell>
          <cell r="I144">
            <v>143</v>
          </cell>
        </row>
        <row r="145">
          <cell r="B145" t="str">
            <v>Kenneth Gainwell</v>
          </cell>
          <cell r="C145" t="str">
            <v>Kenneth Gainwell (PHI) </v>
          </cell>
          <cell r="D145" t="str">
            <v>RB42</v>
          </cell>
          <cell r="E145">
            <v>93</v>
          </cell>
          <cell r="F145">
            <v>156</v>
          </cell>
          <cell r="G145">
            <v>124.7</v>
          </cell>
          <cell r="H145">
            <v>15.9</v>
          </cell>
          <cell r="I145">
            <v>144</v>
          </cell>
        </row>
        <row r="146">
          <cell r="B146" t="str">
            <v>Myles Gaskin</v>
          </cell>
          <cell r="C146" t="str">
            <v>Myles Gaskin (MIA) </v>
          </cell>
          <cell r="D146" t="str">
            <v>RB43</v>
          </cell>
          <cell r="E146">
            <v>100</v>
          </cell>
          <cell r="F146">
            <v>177</v>
          </cell>
          <cell r="G146">
            <v>124.9</v>
          </cell>
          <cell r="H146">
            <v>17.899999999999999</v>
          </cell>
          <cell r="I146">
            <v>145</v>
          </cell>
        </row>
        <row r="147">
          <cell r="B147" t="str">
            <v>Hunter Henry</v>
          </cell>
          <cell r="C147" t="str">
            <v>Hunter Henry (NE) </v>
          </cell>
          <cell r="D147" t="str">
            <v>TE14</v>
          </cell>
          <cell r="E147">
            <v>99</v>
          </cell>
          <cell r="F147">
            <v>142</v>
          </cell>
          <cell r="G147">
            <v>125.6</v>
          </cell>
          <cell r="H147">
            <v>11.5</v>
          </cell>
          <cell r="I147">
            <v>146</v>
          </cell>
        </row>
        <row r="148">
          <cell r="B148" t="str">
            <v>Sony Michel</v>
          </cell>
          <cell r="C148" t="str">
            <v>Sony Michel (LAR) </v>
          </cell>
          <cell r="D148" t="str">
            <v>RB44</v>
          </cell>
          <cell r="E148">
            <v>104</v>
          </cell>
          <cell r="F148">
            <v>170</v>
          </cell>
          <cell r="G148">
            <v>127.7</v>
          </cell>
          <cell r="H148">
            <v>16.600000000000001</v>
          </cell>
          <cell r="I148">
            <v>147</v>
          </cell>
        </row>
        <row r="149">
          <cell r="B149" t="str">
            <v>Laviska Shenault Jr.</v>
          </cell>
          <cell r="C149" t="str">
            <v>Laviska Shenault Jr. (JAC) </v>
          </cell>
          <cell r="D149" t="str">
            <v>WR51</v>
          </cell>
          <cell r="E149">
            <v>94</v>
          </cell>
          <cell r="F149">
            <v>175</v>
          </cell>
          <cell r="G149">
            <v>128.9</v>
          </cell>
          <cell r="H149">
            <v>21.7</v>
          </cell>
          <cell r="I149">
            <v>148</v>
          </cell>
        </row>
        <row r="150">
          <cell r="B150" t="str">
            <v>Kenny Golladay</v>
          </cell>
          <cell r="C150" t="str">
            <v>Kenny Golladay (NYG) </v>
          </cell>
          <cell r="D150" t="str">
            <v>WR52</v>
          </cell>
          <cell r="E150">
            <v>86</v>
          </cell>
          <cell r="F150">
            <v>172</v>
          </cell>
          <cell r="G150">
            <v>121.2</v>
          </cell>
          <cell r="H150">
            <v>22.7</v>
          </cell>
          <cell r="I150">
            <v>149</v>
          </cell>
        </row>
        <row r="151">
          <cell r="I151">
            <v>150</v>
          </cell>
        </row>
        <row r="152">
          <cell r="B152" t="str">
            <v>Kirk Cousins</v>
          </cell>
          <cell r="C152" t="str">
            <v>Kirk Cousins (MIN) </v>
          </cell>
          <cell r="D152" t="str">
            <v>QB17</v>
          </cell>
          <cell r="E152">
            <v>103</v>
          </cell>
          <cell r="F152">
            <v>165</v>
          </cell>
          <cell r="G152">
            <v>137.6</v>
          </cell>
          <cell r="H152">
            <v>19.399999999999999</v>
          </cell>
          <cell r="I152">
            <v>151</v>
          </cell>
        </row>
        <row r="153">
          <cell r="B153" t="str">
            <v>Ryan Tannehill</v>
          </cell>
          <cell r="C153" t="str">
            <v>Ryan Tannehill (TEN) </v>
          </cell>
          <cell r="D153" t="str">
            <v>QB18</v>
          </cell>
          <cell r="E153">
            <v>114</v>
          </cell>
          <cell r="F153">
            <v>172</v>
          </cell>
          <cell r="G153">
            <v>137.69999999999999</v>
          </cell>
          <cell r="H153">
            <v>18.8</v>
          </cell>
          <cell r="I153">
            <v>152</v>
          </cell>
        </row>
        <row r="154">
          <cell r="B154" t="str">
            <v>Zach Wilson</v>
          </cell>
          <cell r="C154" t="str">
            <v>Zach Wilson (NYJ) </v>
          </cell>
          <cell r="D154" t="str">
            <v>QB19</v>
          </cell>
          <cell r="E154">
            <v>105</v>
          </cell>
          <cell r="F154">
            <v>162</v>
          </cell>
          <cell r="G154">
            <v>139.19999999999999</v>
          </cell>
          <cell r="H154">
            <v>19.5</v>
          </cell>
          <cell r="I154">
            <v>153</v>
          </cell>
        </row>
        <row r="155">
          <cell r="B155" t="str">
            <v>Irv Smith Jr.</v>
          </cell>
          <cell r="C155" t="str">
            <v>Irv Smith Jr. (MIN) </v>
          </cell>
          <cell r="D155" t="str">
            <v>TE15</v>
          </cell>
          <cell r="E155">
            <v>108</v>
          </cell>
          <cell r="F155">
            <v>209</v>
          </cell>
          <cell r="G155">
            <v>139.4</v>
          </cell>
          <cell r="H155">
            <v>26.9</v>
          </cell>
          <cell r="I155">
            <v>154</v>
          </cell>
        </row>
        <row r="156">
          <cell r="B156" t="str">
            <v>Mac Jones</v>
          </cell>
          <cell r="C156" t="str">
            <v>Mac Jones (NE) </v>
          </cell>
          <cell r="D156" t="str">
            <v>QB20</v>
          </cell>
          <cell r="E156">
            <v>114</v>
          </cell>
          <cell r="F156">
            <v>305</v>
          </cell>
          <cell r="G156">
            <v>139.4</v>
          </cell>
          <cell r="H156">
            <v>43.6</v>
          </cell>
          <cell r="I156">
            <v>155</v>
          </cell>
        </row>
        <row r="157">
          <cell r="B157" t="str">
            <v>Tyler Higbee</v>
          </cell>
          <cell r="C157" t="str">
            <v>Tyler Higbee (LAR) </v>
          </cell>
          <cell r="D157" t="str">
            <v>TE16</v>
          </cell>
          <cell r="E157">
            <v>121</v>
          </cell>
          <cell r="F157">
            <v>161</v>
          </cell>
          <cell r="G157">
            <v>139.4</v>
          </cell>
          <cell r="H157">
            <v>10.8</v>
          </cell>
          <cell r="I157">
            <v>156</v>
          </cell>
        </row>
        <row r="158">
          <cell r="B158" t="str">
            <v>Logan Thomas</v>
          </cell>
          <cell r="C158" t="str">
            <v>Logan Thomas (WAS) </v>
          </cell>
          <cell r="D158" t="str">
            <v>TE17</v>
          </cell>
          <cell r="E158">
            <v>121</v>
          </cell>
          <cell r="F158">
            <v>173</v>
          </cell>
          <cell r="G158">
            <v>139.69999999999999</v>
          </cell>
          <cell r="H158">
            <v>13.1</v>
          </cell>
          <cell r="I158">
            <v>157</v>
          </cell>
        </row>
        <row r="159">
          <cell r="B159" t="str">
            <v>Van Jefferson</v>
          </cell>
          <cell r="C159" t="str">
            <v>Van Jefferson (LAR) </v>
          </cell>
          <cell r="D159" t="str">
            <v>WR53</v>
          </cell>
          <cell r="E159">
            <v>88</v>
          </cell>
          <cell r="F159">
            <v>212</v>
          </cell>
          <cell r="G159">
            <v>140.30000000000001</v>
          </cell>
          <cell r="H159">
            <v>34.299999999999997</v>
          </cell>
          <cell r="I159">
            <v>158</v>
          </cell>
        </row>
        <row r="160">
          <cell r="B160" t="str">
            <v>Trey Sermon</v>
          </cell>
          <cell r="C160" t="str">
            <v>Trey Sermon (SF) </v>
          </cell>
          <cell r="D160" t="str">
            <v>RB45</v>
          </cell>
          <cell r="E160">
            <v>76</v>
          </cell>
          <cell r="F160">
            <v>190</v>
          </cell>
          <cell r="G160">
            <v>142.69999999999999</v>
          </cell>
          <cell r="H160">
            <v>27.2</v>
          </cell>
          <cell r="I160">
            <v>159</v>
          </cell>
        </row>
        <row r="161">
          <cell r="B161" t="str">
            <v>Jarvis Landry</v>
          </cell>
          <cell r="C161" t="str">
            <v>Jarvis Landry (CLE) </v>
          </cell>
          <cell r="D161" t="str">
            <v>WR54</v>
          </cell>
          <cell r="E161">
            <v>122</v>
          </cell>
          <cell r="F161">
            <v>206</v>
          </cell>
          <cell r="G161">
            <v>147.6</v>
          </cell>
          <cell r="H161">
            <v>25</v>
          </cell>
          <cell r="I161">
            <v>160</v>
          </cell>
        </row>
        <row r="162">
          <cell r="B162" t="str">
            <v>Zach Ertz</v>
          </cell>
          <cell r="C162" t="str">
            <v>Zach Ertz (ARI) </v>
          </cell>
          <cell r="D162" t="str">
            <v>TE18</v>
          </cell>
          <cell r="E162">
            <v>106</v>
          </cell>
          <cell r="F162">
            <v>236</v>
          </cell>
          <cell r="G162">
            <v>149.1</v>
          </cell>
          <cell r="H162">
            <v>33.200000000000003</v>
          </cell>
          <cell r="I162">
            <v>161</v>
          </cell>
        </row>
        <row r="163">
          <cell r="H163" t="str">
            <v>Customize Tiers</v>
          </cell>
          <cell r="I163">
            <v>162</v>
          </cell>
        </row>
        <row r="164">
          <cell r="B164" t="str">
            <v>Derek Carr</v>
          </cell>
          <cell r="C164" t="str">
            <v>Derek Carr (LV) </v>
          </cell>
          <cell r="D164" t="str">
            <v>QB21</v>
          </cell>
          <cell r="E164">
            <v>115</v>
          </cell>
          <cell r="F164">
            <v>275</v>
          </cell>
          <cell r="G164">
            <v>149.4</v>
          </cell>
          <cell r="H164">
            <v>40.700000000000003</v>
          </cell>
          <cell r="I164">
            <v>163</v>
          </cell>
        </row>
        <row r="165">
          <cell r="B165" t="str">
            <v>Zack Moss</v>
          </cell>
          <cell r="C165" t="str">
            <v>Zack Moss (BUF) </v>
          </cell>
          <cell r="D165" t="str">
            <v>RB46</v>
          </cell>
          <cell r="E165">
            <v>115</v>
          </cell>
          <cell r="F165">
            <v>188</v>
          </cell>
          <cell r="G165">
            <v>149.4</v>
          </cell>
          <cell r="H165">
            <v>22</v>
          </cell>
          <cell r="I165">
            <v>164</v>
          </cell>
        </row>
        <row r="166">
          <cell r="B166" t="str">
            <v>Curtis Samuel</v>
          </cell>
          <cell r="C166" t="str">
            <v>Curtis Samuel (WAS) </v>
          </cell>
          <cell r="D166" t="str">
            <v>WR55</v>
          </cell>
          <cell r="E166">
            <v>113</v>
          </cell>
          <cell r="F166">
            <v>218</v>
          </cell>
          <cell r="G166">
            <v>153.9</v>
          </cell>
          <cell r="H166">
            <v>30.5</v>
          </cell>
          <cell r="I166">
            <v>165</v>
          </cell>
        </row>
        <row r="167">
          <cell r="B167" t="str">
            <v>Jakobi Meyers</v>
          </cell>
          <cell r="C167" t="str">
            <v>Jakobi Meyers (NE) </v>
          </cell>
          <cell r="D167" t="str">
            <v>WR56</v>
          </cell>
          <cell r="E167">
            <v>97</v>
          </cell>
          <cell r="F167">
            <v>291</v>
          </cell>
          <cell r="G167">
            <v>154.19999999999999</v>
          </cell>
          <cell r="H167">
            <v>43</v>
          </cell>
          <cell r="I167">
            <v>166</v>
          </cell>
        </row>
        <row r="168">
          <cell r="B168" t="str">
            <v>Julio Jones</v>
          </cell>
          <cell r="C168" t="str">
            <v>Julio Jones (TEN) </v>
          </cell>
          <cell r="D168" t="str">
            <v>WR57</v>
          </cell>
          <cell r="E168">
            <v>96</v>
          </cell>
          <cell r="F168">
            <v>194</v>
          </cell>
          <cell r="G168">
            <v>143.80000000000001</v>
          </cell>
          <cell r="H168">
            <v>30.6</v>
          </cell>
          <cell r="I168">
            <v>167</v>
          </cell>
        </row>
        <row r="169">
          <cell r="I169">
            <v>168</v>
          </cell>
        </row>
        <row r="170">
          <cell r="B170" t="str">
            <v>Evan Engram</v>
          </cell>
          <cell r="C170" t="str">
            <v>Evan Engram (NYG) </v>
          </cell>
          <cell r="D170" t="str">
            <v>TE19</v>
          </cell>
          <cell r="E170">
            <v>133</v>
          </cell>
          <cell r="F170">
            <v>232</v>
          </cell>
          <cell r="G170">
            <v>161.80000000000001</v>
          </cell>
          <cell r="H170">
            <v>22.5</v>
          </cell>
          <cell r="I170">
            <v>169</v>
          </cell>
        </row>
        <row r="171">
          <cell r="B171" t="str">
            <v>Cordarrelle Patterson</v>
          </cell>
          <cell r="C171" t="str">
            <v>Cordarrelle Patterson (ATL) </v>
          </cell>
          <cell r="D171" t="str">
            <v>RB47</v>
          </cell>
          <cell r="E171">
            <v>83</v>
          </cell>
          <cell r="F171">
            <v>321</v>
          </cell>
          <cell r="G171">
            <v>162.19999999999999</v>
          </cell>
          <cell r="H171">
            <v>62</v>
          </cell>
          <cell r="I171">
            <v>170</v>
          </cell>
        </row>
        <row r="172">
          <cell r="B172" t="str">
            <v>Terrace Marshall Jr.</v>
          </cell>
          <cell r="C172" t="str">
            <v>Terrace Marshall Jr. (CAR) </v>
          </cell>
          <cell r="D172" t="str">
            <v>WR58</v>
          </cell>
          <cell r="E172">
            <v>122</v>
          </cell>
          <cell r="F172">
            <v>242</v>
          </cell>
          <cell r="G172">
            <v>162.9</v>
          </cell>
          <cell r="H172">
            <v>32.700000000000003</v>
          </cell>
          <cell r="I172">
            <v>171</v>
          </cell>
        </row>
        <row r="173">
          <cell r="B173" t="str">
            <v>Baker Mayfield</v>
          </cell>
          <cell r="C173" t="str">
            <v>Baker Mayfield (CLE) </v>
          </cell>
          <cell r="D173" t="str">
            <v>QB22</v>
          </cell>
          <cell r="E173">
            <v>137</v>
          </cell>
          <cell r="F173">
            <v>202</v>
          </cell>
          <cell r="G173">
            <v>163.80000000000001</v>
          </cell>
          <cell r="H173">
            <v>16</v>
          </cell>
          <cell r="I173">
            <v>172</v>
          </cell>
        </row>
        <row r="174">
          <cell r="B174" t="str">
            <v>Carson Wentz</v>
          </cell>
          <cell r="C174" t="str">
            <v>Carson Wentz (IND) </v>
          </cell>
          <cell r="D174" t="str">
            <v>QB23</v>
          </cell>
          <cell r="E174">
            <v>131</v>
          </cell>
          <cell r="F174">
            <v>200</v>
          </cell>
          <cell r="G174">
            <v>163.9</v>
          </cell>
          <cell r="H174">
            <v>15.6</v>
          </cell>
          <cell r="I174">
            <v>173</v>
          </cell>
        </row>
        <row r="175">
          <cell r="B175" t="str">
            <v>Jamaal Williams</v>
          </cell>
          <cell r="C175" t="str">
            <v>Jamaal Williams (DET) </v>
          </cell>
          <cell r="D175" t="str">
            <v>RB48</v>
          </cell>
          <cell r="E175">
            <v>130</v>
          </cell>
          <cell r="F175">
            <v>312</v>
          </cell>
          <cell r="G175">
            <v>164.8</v>
          </cell>
          <cell r="H175">
            <v>46.1</v>
          </cell>
          <cell r="I175">
            <v>174</v>
          </cell>
        </row>
        <row r="176">
          <cell r="B176" t="str">
            <v>Kenyan Drake</v>
          </cell>
          <cell r="C176" t="str">
            <v>Kenyan Drake (LV) </v>
          </cell>
          <cell r="D176" t="str">
            <v>RB49</v>
          </cell>
          <cell r="E176">
            <v>110</v>
          </cell>
          <cell r="F176">
            <v>283</v>
          </cell>
          <cell r="G176">
            <v>165.6</v>
          </cell>
          <cell r="H176">
            <v>44.5</v>
          </cell>
          <cell r="I176">
            <v>175</v>
          </cell>
        </row>
        <row r="177">
          <cell r="B177" t="str">
            <v>DeVante Parker</v>
          </cell>
          <cell r="C177" t="str">
            <v>DeVante Parker (MIA) </v>
          </cell>
          <cell r="D177" t="str">
            <v>WR59</v>
          </cell>
          <cell r="E177">
            <v>107</v>
          </cell>
          <cell r="F177">
            <v>203</v>
          </cell>
          <cell r="G177">
            <v>153.19999999999999</v>
          </cell>
          <cell r="H177">
            <v>24.9</v>
          </cell>
          <cell r="I177">
            <v>176</v>
          </cell>
        </row>
        <row r="178">
          <cell r="B178" t="str">
            <v>New England Patriots</v>
          </cell>
          <cell r="C178" t="str">
            <v>New England Patriots (NE) </v>
          </cell>
          <cell r="D178" t="str">
            <v>DST1</v>
          </cell>
          <cell r="E178">
            <v>145</v>
          </cell>
          <cell r="F178">
            <v>174</v>
          </cell>
          <cell r="G178">
            <v>153.30000000000001</v>
          </cell>
          <cell r="H178">
            <v>9</v>
          </cell>
          <cell r="I178">
            <v>177</v>
          </cell>
        </row>
        <row r="179">
          <cell r="B179" t="str">
            <v>Khalil Herbert</v>
          </cell>
          <cell r="C179" t="str">
            <v>Khalil Herbert (CHI) </v>
          </cell>
          <cell r="D179" t="str">
            <v>RB50</v>
          </cell>
          <cell r="E179">
            <v>104</v>
          </cell>
          <cell r="F179">
            <v>259</v>
          </cell>
          <cell r="G179">
            <v>138.80000000000001</v>
          </cell>
          <cell r="H179">
            <v>36.200000000000003</v>
          </cell>
          <cell r="I179">
            <v>178</v>
          </cell>
        </row>
        <row r="180">
          <cell r="B180" t="str">
            <v>Russell Gage</v>
          </cell>
          <cell r="C180" t="str">
            <v>Russell Gage (ATL) </v>
          </cell>
          <cell r="D180" t="str">
            <v>WR60</v>
          </cell>
          <cell r="E180">
            <v>104</v>
          </cell>
          <cell r="F180">
            <v>231</v>
          </cell>
          <cell r="G180">
            <v>167.1</v>
          </cell>
          <cell r="H180">
            <v>40.5</v>
          </cell>
          <cell r="I180">
            <v>179</v>
          </cell>
        </row>
        <row r="181">
          <cell r="B181" t="str">
            <v>Baltimore Ravens</v>
          </cell>
          <cell r="C181" t="str">
            <v>Baltimore Ravens (BAL) </v>
          </cell>
          <cell r="D181" t="str">
            <v>DST2</v>
          </cell>
          <cell r="E181">
            <v>139</v>
          </cell>
          <cell r="F181">
            <v>207</v>
          </cell>
          <cell r="G181">
            <v>154.69999999999999</v>
          </cell>
          <cell r="H181">
            <v>15.2</v>
          </cell>
          <cell r="I181">
            <v>180</v>
          </cell>
        </row>
        <row r="182">
          <cell r="B182" t="str">
            <v>Los Angeles Rams</v>
          </cell>
          <cell r="C182" t="str">
            <v>Los Angeles Rams (LAR) </v>
          </cell>
          <cell r="D182" t="str">
            <v>DST3</v>
          </cell>
          <cell r="E182">
            <v>140</v>
          </cell>
          <cell r="F182">
            <v>278</v>
          </cell>
          <cell r="G182">
            <v>155.30000000000001</v>
          </cell>
          <cell r="H182">
            <v>32.299999999999997</v>
          </cell>
          <cell r="I182">
            <v>181</v>
          </cell>
        </row>
        <row r="183">
          <cell r="B183" t="str">
            <v>Jonnu Smith</v>
          </cell>
          <cell r="C183" t="str">
            <v>Jonnu Smith (NE) </v>
          </cell>
          <cell r="D183" t="str">
            <v>TE20</v>
          </cell>
          <cell r="E183">
            <v>136</v>
          </cell>
          <cell r="F183">
            <v>255</v>
          </cell>
          <cell r="G183">
            <v>169.8</v>
          </cell>
          <cell r="H183">
            <v>26.2</v>
          </cell>
          <cell r="I183">
            <v>182</v>
          </cell>
        </row>
        <row r="184">
          <cell r="B184" t="str">
            <v>Will Fuller V</v>
          </cell>
          <cell r="C184" t="str">
            <v>Will Fuller V (MIA) </v>
          </cell>
          <cell r="D184" t="str">
            <v>WR61</v>
          </cell>
          <cell r="E184">
            <v>101</v>
          </cell>
          <cell r="F184">
            <v>269</v>
          </cell>
          <cell r="G184">
            <v>157.19999999999999</v>
          </cell>
          <cell r="H184">
            <v>48.2</v>
          </cell>
          <cell r="I184">
            <v>183</v>
          </cell>
        </row>
        <row r="185">
          <cell r="I185">
            <v>184</v>
          </cell>
        </row>
        <row r="186">
          <cell r="B186" t="str">
            <v>Gus Edwards</v>
          </cell>
          <cell r="C186" t="str">
            <v>Gus Edwards (BAL) </v>
          </cell>
          <cell r="D186" t="str">
            <v>RB51</v>
          </cell>
          <cell r="E186">
            <v>132</v>
          </cell>
          <cell r="F186">
            <v>326</v>
          </cell>
          <cell r="G186">
            <v>172.9</v>
          </cell>
          <cell r="H186">
            <v>43.1</v>
          </cell>
          <cell r="I186">
            <v>185</v>
          </cell>
        </row>
        <row r="187">
          <cell r="B187" t="str">
            <v>Nyheim Hines</v>
          </cell>
          <cell r="C187" t="str">
            <v>Nyheim Hines (IND) </v>
          </cell>
          <cell r="D187" t="str">
            <v>RB52</v>
          </cell>
          <cell r="E187">
            <v>123</v>
          </cell>
          <cell r="F187">
            <v>259</v>
          </cell>
          <cell r="G187">
            <v>161.9</v>
          </cell>
          <cell r="H187">
            <v>37.4</v>
          </cell>
          <cell r="I187">
            <v>186</v>
          </cell>
        </row>
        <row r="188">
          <cell r="B188" t="str">
            <v>Robby Anderson</v>
          </cell>
          <cell r="C188" t="str">
            <v>Robby Anderson (CAR) </v>
          </cell>
          <cell r="D188" t="str">
            <v>WR62</v>
          </cell>
          <cell r="E188">
            <v>102</v>
          </cell>
          <cell r="F188">
            <v>262</v>
          </cell>
          <cell r="G188">
            <v>175.8</v>
          </cell>
          <cell r="H188">
            <v>39.5</v>
          </cell>
          <cell r="I188">
            <v>187</v>
          </cell>
        </row>
        <row r="189">
          <cell r="B189" t="str">
            <v>Buffalo Bills</v>
          </cell>
          <cell r="C189" t="str">
            <v>Buffalo Bills (BUF) </v>
          </cell>
          <cell r="D189" t="str">
            <v>DST4</v>
          </cell>
          <cell r="E189">
            <v>145</v>
          </cell>
          <cell r="F189">
            <v>211</v>
          </cell>
          <cell r="G189">
            <v>163.5</v>
          </cell>
          <cell r="H189">
            <v>19.399999999999999</v>
          </cell>
          <cell r="I189">
            <v>188</v>
          </cell>
        </row>
        <row r="190">
          <cell r="B190" t="str">
            <v>J.D. McKissic</v>
          </cell>
          <cell r="C190" t="str">
            <v>J.D. McKissic (WAS) </v>
          </cell>
          <cell r="D190" t="str">
            <v>RB53</v>
          </cell>
          <cell r="E190">
            <v>134</v>
          </cell>
          <cell r="F190">
            <v>245</v>
          </cell>
          <cell r="G190">
            <v>177.8</v>
          </cell>
          <cell r="H190">
            <v>34.799999999999997</v>
          </cell>
          <cell r="I190">
            <v>189</v>
          </cell>
        </row>
        <row r="191">
          <cell r="B191" t="str">
            <v>San Francisco 49ers</v>
          </cell>
          <cell r="C191" t="str">
            <v>San Francisco 49ers (SF) </v>
          </cell>
          <cell r="D191" t="str">
            <v>DST5</v>
          </cell>
          <cell r="E191">
            <v>140</v>
          </cell>
          <cell r="F191">
            <v>201</v>
          </cell>
          <cell r="G191">
            <v>165.6</v>
          </cell>
          <cell r="H191">
            <v>11</v>
          </cell>
          <cell r="I191">
            <v>190</v>
          </cell>
        </row>
        <row r="192">
          <cell r="B192" t="str">
            <v>Pittsburgh Steelers</v>
          </cell>
          <cell r="C192" t="str">
            <v>Pittsburgh Steelers (PIT) </v>
          </cell>
          <cell r="D192" t="str">
            <v>DST6</v>
          </cell>
          <cell r="E192">
            <v>159</v>
          </cell>
          <cell r="F192">
            <v>250</v>
          </cell>
          <cell r="G192">
            <v>170.7</v>
          </cell>
          <cell r="H192">
            <v>20.100000000000001</v>
          </cell>
          <cell r="I192">
            <v>191</v>
          </cell>
        </row>
        <row r="193">
          <cell r="B193" t="str">
            <v>Adam Trautman</v>
          </cell>
          <cell r="C193" t="str">
            <v>Adam Trautman (NO) </v>
          </cell>
          <cell r="D193" t="str">
            <v>TE21</v>
          </cell>
          <cell r="E193">
            <v>138</v>
          </cell>
          <cell r="F193">
            <v>299</v>
          </cell>
          <cell r="G193">
            <v>184.3</v>
          </cell>
          <cell r="H193">
            <v>51.6</v>
          </cell>
          <cell r="I193">
            <v>192</v>
          </cell>
        </row>
        <row r="194">
          <cell r="B194" t="str">
            <v>Gerald Everett</v>
          </cell>
          <cell r="C194" t="str">
            <v>Gerald Everett (SEA) </v>
          </cell>
          <cell r="D194" t="str">
            <v>TE22</v>
          </cell>
          <cell r="E194">
            <v>136</v>
          </cell>
          <cell r="F194">
            <v>291</v>
          </cell>
          <cell r="G194">
            <v>184.4</v>
          </cell>
          <cell r="H194">
            <v>42.4</v>
          </cell>
          <cell r="I194">
            <v>193</v>
          </cell>
        </row>
        <row r="195">
          <cell r="B195" t="str">
            <v>Justin Tucker</v>
          </cell>
          <cell r="C195" t="str">
            <v>Justin Tucker (BAL) </v>
          </cell>
          <cell r="D195" t="str">
            <v>K1</v>
          </cell>
          <cell r="E195">
            <v>169</v>
          </cell>
          <cell r="F195">
            <v>204</v>
          </cell>
          <cell r="G195">
            <v>172.8</v>
          </cell>
          <cell r="H195">
            <v>7.8</v>
          </cell>
          <cell r="I195">
            <v>194</v>
          </cell>
        </row>
        <row r="196">
          <cell r="B196" t="str">
            <v>Daniel Jones</v>
          </cell>
          <cell r="C196" t="str">
            <v>Daniel Jones (NYG) </v>
          </cell>
          <cell r="D196" t="str">
            <v>QB24</v>
          </cell>
          <cell r="E196">
            <v>146</v>
          </cell>
          <cell r="F196">
            <v>329</v>
          </cell>
          <cell r="G196">
            <v>185.3</v>
          </cell>
          <cell r="H196">
            <v>42.3</v>
          </cell>
          <cell r="I196">
            <v>195</v>
          </cell>
        </row>
        <row r="197">
          <cell r="B197" t="str">
            <v>Chicago Bears</v>
          </cell>
          <cell r="C197" t="str">
            <v>Chicago Bears (CHI) </v>
          </cell>
          <cell r="D197" t="str">
            <v>DST7</v>
          </cell>
          <cell r="E197">
            <v>146</v>
          </cell>
          <cell r="F197">
            <v>279</v>
          </cell>
          <cell r="G197">
            <v>174.2</v>
          </cell>
          <cell r="H197">
            <v>27.9</v>
          </cell>
          <cell r="I197">
            <v>196</v>
          </cell>
        </row>
        <row r="198">
          <cell r="B198" t="str">
            <v>Nico Collins</v>
          </cell>
          <cell r="C198" t="str">
            <v>Nico Collins (HOU) </v>
          </cell>
          <cell r="D198" t="str">
            <v>WR63</v>
          </cell>
          <cell r="E198">
            <v>123</v>
          </cell>
          <cell r="F198">
            <v>240</v>
          </cell>
          <cell r="G198">
            <v>177.2</v>
          </cell>
          <cell r="H198">
            <v>32.5</v>
          </cell>
          <cell r="I198">
            <v>197</v>
          </cell>
        </row>
        <row r="199">
          <cell r="B199" t="str">
            <v>Matt Ryan</v>
          </cell>
          <cell r="C199" t="str">
            <v>Matt Ryan (ATL) </v>
          </cell>
          <cell r="D199" t="str">
            <v>QB25</v>
          </cell>
          <cell r="E199">
            <v>154</v>
          </cell>
          <cell r="F199">
            <v>273</v>
          </cell>
          <cell r="G199">
            <v>190.9</v>
          </cell>
          <cell r="H199">
            <v>34.299999999999997</v>
          </cell>
          <cell r="I199">
            <v>198</v>
          </cell>
        </row>
        <row r="200">
          <cell r="B200" t="str">
            <v>Rob Gronkowski</v>
          </cell>
          <cell r="C200" t="str">
            <v>Rob Gronkowski (TB) </v>
          </cell>
          <cell r="D200" t="str">
            <v>TE23</v>
          </cell>
          <cell r="E200">
            <v>92</v>
          </cell>
          <cell r="F200">
            <v>258</v>
          </cell>
          <cell r="G200">
            <v>179.6</v>
          </cell>
          <cell r="H200">
            <v>55.3</v>
          </cell>
          <cell r="I200">
            <v>199</v>
          </cell>
        </row>
        <row r="201">
          <cell r="I201">
            <v>200</v>
          </cell>
        </row>
        <row r="202">
          <cell r="B202" t="str">
            <v>Joshua Palmer</v>
          </cell>
          <cell r="C202" t="str">
            <v>Joshua Palmer (LAC) </v>
          </cell>
          <cell r="D202" t="str">
            <v>WR64</v>
          </cell>
          <cell r="E202">
            <v>102</v>
          </cell>
          <cell r="F202">
            <v>304</v>
          </cell>
          <cell r="G202">
            <v>169.8</v>
          </cell>
          <cell r="H202">
            <v>51.7</v>
          </cell>
          <cell r="I202">
            <v>201</v>
          </cell>
        </row>
        <row r="203">
          <cell r="H203" t="str">
            <v>Customize Tiers</v>
          </cell>
          <cell r="I203">
            <v>202</v>
          </cell>
        </row>
        <row r="204">
          <cell r="B204" t="str">
            <v>Harrison Butker</v>
          </cell>
          <cell r="C204" t="str">
            <v>Harrison Butker (KC) </v>
          </cell>
          <cell r="D204" t="str">
            <v>K2</v>
          </cell>
          <cell r="E204">
            <v>179</v>
          </cell>
          <cell r="F204">
            <v>226</v>
          </cell>
          <cell r="G204">
            <v>186.4</v>
          </cell>
          <cell r="H204">
            <v>14.7</v>
          </cell>
          <cell r="I204">
            <v>203</v>
          </cell>
        </row>
        <row r="205">
          <cell r="I205">
            <v>204</v>
          </cell>
        </row>
        <row r="206">
          <cell r="B206" t="str">
            <v>Greg Zuerlein</v>
          </cell>
          <cell r="C206" t="str">
            <v>Greg Zuerlein (DAL) </v>
          </cell>
          <cell r="D206" t="str">
            <v>K3</v>
          </cell>
          <cell r="E206">
            <v>171</v>
          </cell>
          <cell r="F206">
            <v>216</v>
          </cell>
          <cell r="G206">
            <v>187.1</v>
          </cell>
          <cell r="H206">
            <v>11.9</v>
          </cell>
          <cell r="I206">
            <v>205</v>
          </cell>
        </row>
        <row r="207">
          <cell r="I207">
            <v>206</v>
          </cell>
        </row>
        <row r="208">
          <cell r="B208" t="str">
            <v>Mike Davis</v>
          </cell>
          <cell r="C208" t="str">
            <v>Mike Davis (ATL) </v>
          </cell>
          <cell r="D208" t="str">
            <v>RB54</v>
          </cell>
          <cell r="E208">
            <v>132</v>
          </cell>
          <cell r="F208">
            <v>264</v>
          </cell>
          <cell r="G208">
            <v>188.9</v>
          </cell>
          <cell r="H208">
            <v>40</v>
          </cell>
          <cell r="I208">
            <v>207</v>
          </cell>
        </row>
        <row r="209">
          <cell r="B209" t="str">
            <v>Mecole Hardman</v>
          </cell>
          <cell r="C209" t="str">
            <v>Mecole Hardman (KC) </v>
          </cell>
          <cell r="D209" t="str">
            <v>WR65</v>
          </cell>
          <cell r="E209">
            <v>139</v>
          </cell>
          <cell r="F209">
            <v>242</v>
          </cell>
          <cell r="G209">
            <v>189.6</v>
          </cell>
          <cell r="H209">
            <v>27.6</v>
          </cell>
          <cell r="I209">
            <v>208</v>
          </cell>
        </row>
        <row r="210">
          <cell r="B210" t="str">
            <v>Robert Tonyan</v>
          </cell>
          <cell r="C210" t="str">
            <v>Robert Tonyan (GB) </v>
          </cell>
          <cell r="D210" t="str">
            <v>TE24</v>
          </cell>
          <cell r="E210">
            <v>135</v>
          </cell>
          <cell r="F210">
            <v>273</v>
          </cell>
          <cell r="G210">
            <v>201.8</v>
          </cell>
          <cell r="H210">
            <v>47.2</v>
          </cell>
          <cell r="I210">
            <v>209</v>
          </cell>
        </row>
        <row r="211">
          <cell r="B211" t="str">
            <v>Sterling Shepard</v>
          </cell>
          <cell r="C211" t="str">
            <v>Sterling Shepard (NYG) </v>
          </cell>
          <cell r="D211" t="str">
            <v>WR66</v>
          </cell>
          <cell r="E211">
            <v>124</v>
          </cell>
          <cell r="F211">
            <v>268</v>
          </cell>
          <cell r="G211">
            <v>190.8</v>
          </cell>
          <cell r="H211">
            <v>38.5</v>
          </cell>
          <cell r="I211">
            <v>210</v>
          </cell>
        </row>
        <row r="212">
          <cell r="B212" t="str">
            <v>Marvin Jones Jr.</v>
          </cell>
          <cell r="C212" t="str">
            <v>Marvin Jones Jr. (JAC) </v>
          </cell>
          <cell r="D212" t="str">
            <v>WR67</v>
          </cell>
          <cell r="E212">
            <v>147</v>
          </cell>
          <cell r="F212">
            <v>271</v>
          </cell>
          <cell r="G212">
            <v>190.9</v>
          </cell>
          <cell r="H212">
            <v>34.700000000000003</v>
          </cell>
          <cell r="I212">
            <v>211</v>
          </cell>
        </row>
        <row r="213">
          <cell r="B213" t="str">
            <v>Jared Goff</v>
          </cell>
          <cell r="C213" t="str">
            <v>Jared Goff (DET) </v>
          </cell>
          <cell r="D213" t="str">
            <v>QB26</v>
          </cell>
          <cell r="E213">
            <v>158</v>
          </cell>
          <cell r="F213">
            <v>320</v>
          </cell>
          <cell r="G213">
            <v>205.4</v>
          </cell>
          <cell r="H213">
            <v>42.8</v>
          </cell>
          <cell r="I213">
            <v>212</v>
          </cell>
        </row>
        <row r="214">
          <cell r="B214" t="str">
            <v>Darrel Williams</v>
          </cell>
          <cell r="C214" t="str">
            <v>Darrel Williams (KC) </v>
          </cell>
          <cell r="D214" t="str">
            <v>RB55</v>
          </cell>
          <cell r="E214">
            <v>110</v>
          </cell>
          <cell r="F214">
            <v>348</v>
          </cell>
          <cell r="G214">
            <v>183</v>
          </cell>
          <cell r="H214">
            <v>74.5</v>
          </cell>
          <cell r="I214">
            <v>213</v>
          </cell>
        </row>
        <row r="215">
          <cell r="B215" t="str">
            <v>Bryan Edwards</v>
          </cell>
          <cell r="C215" t="str">
            <v>Bryan Edwards (LV) </v>
          </cell>
          <cell r="D215" t="str">
            <v>WR68</v>
          </cell>
          <cell r="E215">
            <v>160</v>
          </cell>
          <cell r="F215">
            <v>217</v>
          </cell>
          <cell r="G215">
            <v>195.7</v>
          </cell>
          <cell r="H215">
            <v>18.2</v>
          </cell>
          <cell r="I215">
            <v>214</v>
          </cell>
        </row>
        <row r="216">
          <cell r="B216" t="str">
            <v>Raheem Mostert</v>
          </cell>
          <cell r="C216" t="str">
            <v>Raheem Mostert (SF) </v>
          </cell>
          <cell r="D216" t="str">
            <v>RB56</v>
          </cell>
          <cell r="E216">
            <v>89</v>
          </cell>
          <cell r="F216">
            <v>308</v>
          </cell>
          <cell r="G216">
            <v>196</v>
          </cell>
          <cell r="H216">
            <v>52.2</v>
          </cell>
          <cell r="I216">
            <v>215</v>
          </cell>
        </row>
        <row r="217">
          <cell r="B217" t="str">
            <v>Matt Prater</v>
          </cell>
          <cell r="C217" t="str">
            <v>Matt Prater (ARI) </v>
          </cell>
          <cell r="D217" t="str">
            <v>K4</v>
          </cell>
          <cell r="E217">
            <v>187</v>
          </cell>
          <cell r="F217">
            <v>219</v>
          </cell>
          <cell r="G217">
            <v>200.3</v>
          </cell>
          <cell r="H217">
            <v>10.5</v>
          </cell>
          <cell r="I217">
            <v>216</v>
          </cell>
        </row>
        <row r="218">
          <cell r="I218">
            <v>217</v>
          </cell>
        </row>
        <row r="219">
          <cell r="B219" t="str">
            <v>Denver Broncos</v>
          </cell>
          <cell r="C219" t="str">
            <v>Denver Broncos (DEN) </v>
          </cell>
          <cell r="D219" t="str">
            <v>DST8</v>
          </cell>
          <cell r="E219">
            <v>168</v>
          </cell>
          <cell r="F219">
            <v>225</v>
          </cell>
          <cell r="G219">
            <v>200.8</v>
          </cell>
          <cell r="H219">
            <v>15.9</v>
          </cell>
          <cell r="I219">
            <v>218</v>
          </cell>
        </row>
        <row r="220">
          <cell r="B220" t="str">
            <v>Ke'Shawn Vaughn</v>
          </cell>
          <cell r="C220" t="str">
            <v>Ke'Shawn Vaughn (TB) </v>
          </cell>
          <cell r="D220" t="str">
            <v>RB57</v>
          </cell>
          <cell r="E220">
            <v>130</v>
          </cell>
          <cell r="F220">
            <v>322</v>
          </cell>
          <cell r="G220">
            <v>201.9</v>
          </cell>
          <cell r="H220">
            <v>58.4</v>
          </cell>
          <cell r="I220">
            <v>219</v>
          </cell>
        </row>
        <row r="221">
          <cell r="B221" t="str">
            <v>New Orleans Saints</v>
          </cell>
          <cell r="C221" t="str">
            <v>New Orleans Saints (NO) </v>
          </cell>
          <cell r="D221" t="str">
            <v>DST9</v>
          </cell>
          <cell r="E221">
            <v>144</v>
          </cell>
          <cell r="F221">
            <v>323</v>
          </cell>
          <cell r="G221">
            <v>206.5</v>
          </cell>
          <cell r="H221">
            <v>42.6</v>
          </cell>
          <cell r="I221">
            <v>220</v>
          </cell>
        </row>
        <row r="222">
          <cell r="B222" t="str">
            <v>Dyami Brown</v>
          </cell>
          <cell r="C222" t="str">
            <v>Dyami Brown (WAS) </v>
          </cell>
          <cell r="D222" t="str">
            <v>WR69</v>
          </cell>
          <cell r="E222">
            <v>155</v>
          </cell>
          <cell r="F222">
            <v>283</v>
          </cell>
          <cell r="G222">
            <v>206.7</v>
          </cell>
          <cell r="H222">
            <v>34.299999999999997</v>
          </cell>
          <cell r="I222">
            <v>221</v>
          </cell>
        </row>
        <row r="223">
          <cell r="B223" t="str">
            <v>Donovan Peoples-Jones</v>
          </cell>
          <cell r="C223" t="str">
            <v>Donovan Peoples-Jones (CLE) </v>
          </cell>
          <cell r="D223" t="str">
            <v>WR70</v>
          </cell>
          <cell r="E223">
            <v>151</v>
          </cell>
          <cell r="F223">
            <v>355</v>
          </cell>
          <cell r="G223">
            <v>206.9</v>
          </cell>
          <cell r="H223">
            <v>57.7</v>
          </cell>
          <cell r="I223">
            <v>222</v>
          </cell>
        </row>
        <row r="224">
          <cell r="B224" t="str">
            <v>Jimmy Garoppolo</v>
          </cell>
          <cell r="C224" t="str">
            <v>Jimmy Garoppolo (SF) </v>
          </cell>
          <cell r="D224" t="str">
            <v>QB27</v>
          </cell>
          <cell r="E224">
            <v>162</v>
          </cell>
          <cell r="F224">
            <v>381</v>
          </cell>
          <cell r="G224">
            <v>217.3</v>
          </cell>
          <cell r="H224">
            <v>61.5</v>
          </cell>
          <cell r="I224">
            <v>223</v>
          </cell>
        </row>
        <row r="225">
          <cell r="B225" t="str">
            <v>Wil Lutz</v>
          </cell>
          <cell r="C225" t="str">
            <v>Wil Lutz (NO) </v>
          </cell>
          <cell r="D225" t="str">
            <v>K5</v>
          </cell>
          <cell r="E225">
            <v>179</v>
          </cell>
          <cell r="F225">
            <v>247</v>
          </cell>
          <cell r="G225">
            <v>207.1</v>
          </cell>
          <cell r="H225">
            <v>19.2</v>
          </cell>
          <cell r="I225">
            <v>224</v>
          </cell>
        </row>
        <row r="226">
          <cell r="I226">
            <v>225</v>
          </cell>
        </row>
        <row r="227">
          <cell r="B227" t="str">
            <v>Kansas City Chiefs</v>
          </cell>
          <cell r="C227" t="str">
            <v>Kansas City Chiefs (KC) </v>
          </cell>
          <cell r="D227" t="str">
            <v>DST10</v>
          </cell>
          <cell r="E227">
            <v>176</v>
          </cell>
          <cell r="F227">
            <v>279</v>
          </cell>
          <cell r="G227">
            <v>207.2</v>
          </cell>
          <cell r="H227">
            <v>20.6</v>
          </cell>
          <cell r="I227">
            <v>226</v>
          </cell>
        </row>
        <row r="228">
          <cell r="B228" t="str">
            <v>Tim Patrick</v>
          </cell>
          <cell r="C228" t="str">
            <v>Tim Patrick (DEN) </v>
          </cell>
          <cell r="D228" t="str">
            <v>WR71</v>
          </cell>
          <cell r="E228">
            <v>148</v>
          </cell>
          <cell r="F228">
            <v>373</v>
          </cell>
          <cell r="G228">
            <v>207.2</v>
          </cell>
          <cell r="H228">
            <v>47.7</v>
          </cell>
          <cell r="I228">
            <v>227</v>
          </cell>
        </row>
        <row r="229">
          <cell r="B229" t="str">
            <v>Jalen Reagor</v>
          </cell>
          <cell r="C229" t="str">
            <v>Jalen Reagor (PHI) </v>
          </cell>
          <cell r="D229" t="str">
            <v>WR72</v>
          </cell>
          <cell r="E229">
            <v>137</v>
          </cell>
          <cell r="F229">
            <v>298</v>
          </cell>
          <cell r="G229">
            <v>211.8</v>
          </cell>
          <cell r="H229">
            <v>36.4</v>
          </cell>
          <cell r="I229">
            <v>228</v>
          </cell>
        </row>
        <row r="230">
          <cell r="B230" t="str">
            <v>Justin Jackson</v>
          </cell>
          <cell r="C230" t="str">
            <v>Justin Jackson (LAC) </v>
          </cell>
          <cell r="D230" t="str">
            <v>RB58</v>
          </cell>
          <cell r="E230">
            <v>126</v>
          </cell>
          <cell r="F230">
            <v>313</v>
          </cell>
          <cell r="G230">
            <v>213.8</v>
          </cell>
          <cell r="H230">
            <v>45.4</v>
          </cell>
          <cell r="I230">
            <v>229</v>
          </cell>
        </row>
        <row r="231">
          <cell r="B231" t="str">
            <v>Jaret Patterson</v>
          </cell>
          <cell r="C231" t="str">
            <v>Jaret Patterson (WAS) </v>
          </cell>
          <cell r="D231" t="str">
            <v>RB59</v>
          </cell>
          <cell r="E231">
            <v>120</v>
          </cell>
          <cell r="F231">
            <v>362</v>
          </cell>
          <cell r="G231">
            <v>190.8</v>
          </cell>
          <cell r="H231">
            <v>68.400000000000006</v>
          </cell>
          <cell r="I231">
            <v>230</v>
          </cell>
        </row>
        <row r="232">
          <cell r="B232" t="str">
            <v>Albert Okwuegbunam</v>
          </cell>
          <cell r="C232" t="str">
            <v>Albert Okwuegbunam (DEN) </v>
          </cell>
          <cell r="D232" t="str">
            <v>TE25</v>
          </cell>
          <cell r="E232">
            <v>141</v>
          </cell>
          <cell r="F232">
            <v>281</v>
          </cell>
          <cell r="G232">
            <v>215.1</v>
          </cell>
          <cell r="H232">
            <v>47.2</v>
          </cell>
          <cell r="I232">
            <v>231</v>
          </cell>
        </row>
        <row r="233">
          <cell r="B233" t="str">
            <v>Tampa Bay Buccaneers</v>
          </cell>
          <cell r="C233" t="str">
            <v>Tampa Bay Buccaneers (TB) </v>
          </cell>
          <cell r="D233" t="str">
            <v>DST11</v>
          </cell>
          <cell r="E233">
            <v>165</v>
          </cell>
          <cell r="F233">
            <v>266</v>
          </cell>
          <cell r="G233">
            <v>193.8</v>
          </cell>
          <cell r="H233">
            <v>35.1</v>
          </cell>
          <cell r="I233">
            <v>232</v>
          </cell>
        </row>
        <row r="234">
          <cell r="B234" t="str">
            <v>Austin Hooper</v>
          </cell>
          <cell r="C234" t="str">
            <v>Austin Hooper (CLE) </v>
          </cell>
          <cell r="D234" t="str">
            <v>TE26</v>
          </cell>
          <cell r="E234">
            <v>161</v>
          </cell>
          <cell r="F234">
            <v>299</v>
          </cell>
          <cell r="G234">
            <v>217.8</v>
          </cell>
          <cell r="H234">
            <v>42</v>
          </cell>
          <cell r="I234">
            <v>233</v>
          </cell>
        </row>
        <row r="235">
          <cell r="B235" t="str">
            <v>Minnesota Vikings</v>
          </cell>
          <cell r="C235" t="str">
            <v>Minnesota Vikings (MIN) </v>
          </cell>
          <cell r="D235" t="str">
            <v>DST12</v>
          </cell>
          <cell r="E235">
            <v>187</v>
          </cell>
          <cell r="F235">
            <v>234</v>
          </cell>
          <cell r="G235">
            <v>218.8</v>
          </cell>
          <cell r="H235">
            <v>13.5</v>
          </cell>
          <cell r="I235">
            <v>234</v>
          </cell>
        </row>
        <row r="236">
          <cell r="B236" t="str">
            <v>Parris Campbell</v>
          </cell>
          <cell r="C236" t="str">
            <v>Parris Campbell (IND) </v>
          </cell>
          <cell r="D236" t="str">
            <v>WR73</v>
          </cell>
          <cell r="E236">
            <v>160</v>
          </cell>
          <cell r="F236">
            <v>315</v>
          </cell>
          <cell r="G236">
            <v>220.2</v>
          </cell>
          <cell r="H236">
            <v>33.4</v>
          </cell>
          <cell r="I236">
            <v>235</v>
          </cell>
        </row>
        <row r="237">
          <cell r="B237" t="str">
            <v>Cole Beasley</v>
          </cell>
          <cell r="C237" t="str">
            <v>Cole Beasley (BUF) </v>
          </cell>
          <cell r="D237" t="str">
            <v>WR74</v>
          </cell>
          <cell r="E237">
            <v>157</v>
          </cell>
          <cell r="F237">
            <v>291</v>
          </cell>
          <cell r="G237">
            <v>222.1</v>
          </cell>
          <cell r="H237">
            <v>39.299999999999997</v>
          </cell>
          <cell r="I237">
            <v>236</v>
          </cell>
        </row>
        <row r="238">
          <cell r="B238" t="str">
            <v>Dallas Cowboys</v>
          </cell>
          <cell r="C238" t="str">
            <v>Dallas Cowboys (DAL) </v>
          </cell>
          <cell r="D238" t="str">
            <v>DST13</v>
          </cell>
          <cell r="E238">
            <v>171</v>
          </cell>
          <cell r="F238">
            <v>313</v>
          </cell>
          <cell r="G238">
            <v>222.3</v>
          </cell>
          <cell r="H238">
            <v>37.799999999999997</v>
          </cell>
          <cell r="I238">
            <v>237</v>
          </cell>
        </row>
        <row r="239">
          <cell r="B239" t="str">
            <v>Jameis Winston</v>
          </cell>
          <cell r="C239" t="str">
            <v>Jameis Winston (NO) </v>
          </cell>
          <cell r="D239" t="str">
            <v>QB28</v>
          </cell>
          <cell r="E239">
            <v>160</v>
          </cell>
          <cell r="F239">
            <v>361</v>
          </cell>
          <cell r="G239">
            <v>232.8</v>
          </cell>
          <cell r="H239">
            <v>68</v>
          </cell>
          <cell r="I239">
            <v>238</v>
          </cell>
        </row>
        <row r="240">
          <cell r="B240" t="str">
            <v>Jamison Crowder</v>
          </cell>
          <cell r="C240" t="str">
            <v>Jamison Crowder (NYJ) </v>
          </cell>
          <cell r="D240" t="str">
            <v>WR75</v>
          </cell>
          <cell r="E240">
            <v>160</v>
          </cell>
          <cell r="F240">
            <v>288</v>
          </cell>
          <cell r="G240">
            <v>223.7</v>
          </cell>
          <cell r="H240">
            <v>33</v>
          </cell>
          <cell r="I240">
            <v>239</v>
          </cell>
        </row>
        <row r="241">
          <cell r="B241" t="str">
            <v>Brandon McManus</v>
          </cell>
          <cell r="C241" t="str">
            <v>Brandon McManus (DEN) </v>
          </cell>
          <cell r="D241" t="str">
            <v>K6</v>
          </cell>
          <cell r="E241">
            <v>192</v>
          </cell>
          <cell r="F241">
            <v>276</v>
          </cell>
          <cell r="G241">
            <v>225.5</v>
          </cell>
          <cell r="H241">
            <v>20</v>
          </cell>
          <cell r="I241">
            <v>240</v>
          </cell>
        </row>
        <row r="242">
          <cell r="B242" t="str">
            <v>Cleveland Browns</v>
          </cell>
          <cell r="C242" t="str">
            <v>Cleveland Browns (CLE) </v>
          </cell>
          <cell r="D242" t="str">
            <v>DST14</v>
          </cell>
          <cell r="E242">
            <v>210</v>
          </cell>
          <cell r="F242">
            <v>266</v>
          </cell>
          <cell r="G242">
            <v>227</v>
          </cell>
          <cell r="H242">
            <v>18.3</v>
          </cell>
          <cell r="I242">
            <v>241</v>
          </cell>
        </row>
        <row r="243">
          <cell r="H243" t="str">
            <v>Customize Tiers</v>
          </cell>
          <cell r="I243">
            <v>242</v>
          </cell>
        </row>
        <row r="244">
          <cell r="B244" t="str">
            <v>KJ Hamler</v>
          </cell>
          <cell r="C244" t="str">
            <v>KJ Hamler (DEN) </v>
          </cell>
          <cell r="D244" t="str">
            <v>WR76</v>
          </cell>
          <cell r="E244">
            <v>175</v>
          </cell>
          <cell r="F244">
            <v>285</v>
          </cell>
          <cell r="G244">
            <v>228</v>
          </cell>
          <cell r="H244">
            <v>25.1</v>
          </cell>
          <cell r="I244">
            <v>243</v>
          </cell>
        </row>
        <row r="245">
          <cell r="B245" t="str">
            <v>Darius Slayton</v>
          </cell>
          <cell r="C245" t="str">
            <v>Darius Slayton (NYG) </v>
          </cell>
          <cell r="D245" t="str">
            <v>WR77</v>
          </cell>
          <cell r="E245">
            <v>174</v>
          </cell>
          <cell r="F245">
            <v>304</v>
          </cell>
          <cell r="G245">
            <v>228.3</v>
          </cell>
          <cell r="H245">
            <v>27.9</v>
          </cell>
          <cell r="I245">
            <v>244</v>
          </cell>
        </row>
        <row r="246">
          <cell r="B246" t="str">
            <v>Allen Lazard</v>
          </cell>
          <cell r="C246" t="str">
            <v>Allen Lazard (GB) </v>
          </cell>
          <cell r="D246" t="str">
            <v>WR78</v>
          </cell>
          <cell r="E246">
            <v>198</v>
          </cell>
          <cell r="F246">
            <v>298</v>
          </cell>
          <cell r="G246">
            <v>228.3</v>
          </cell>
          <cell r="H246">
            <v>28.4</v>
          </cell>
          <cell r="I246">
            <v>245</v>
          </cell>
        </row>
        <row r="247">
          <cell r="B247" t="str">
            <v>David Njoku</v>
          </cell>
          <cell r="C247" t="str">
            <v>David Njoku (CLE) </v>
          </cell>
          <cell r="D247" t="str">
            <v>TE27</v>
          </cell>
          <cell r="E247">
            <v>139</v>
          </cell>
          <cell r="F247">
            <v>340</v>
          </cell>
          <cell r="G247">
            <v>228.3</v>
          </cell>
          <cell r="H247">
            <v>48.1</v>
          </cell>
          <cell r="I247">
            <v>246</v>
          </cell>
        </row>
        <row r="248">
          <cell r="B248" t="str">
            <v>Philadelphia Eagles</v>
          </cell>
          <cell r="C248" t="str">
            <v>Philadelphia Eagles (PHI) </v>
          </cell>
          <cell r="D248" t="str">
            <v>DST15</v>
          </cell>
          <cell r="E248">
            <v>165</v>
          </cell>
          <cell r="F248">
            <v>266</v>
          </cell>
          <cell r="G248">
            <v>230.3</v>
          </cell>
          <cell r="H248">
            <v>33.4</v>
          </cell>
          <cell r="I248">
            <v>247</v>
          </cell>
        </row>
        <row r="249">
          <cell r="B249" t="str">
            <v>Indianapolis Colts</v>
          </cell>
          <cell r="C249" t="str">
            <v>Indianapolis Colts (IND) </v>
          </cell>
          <cell r="D249" t="str">
            <v>DST16</v>
          </cell>
          <cell r="E249">
            <v>200</v>
          </cell>
          <cell r="F249">
            <v>341</v>
          </cell>
          <cell r="G249">
            <v>231.8</v>
          </cell>
          <cell r="H249">
            <v>29.5</v>
          </cell>
          <cell r="I249">
            <v>248</v>
          </cell>
        </row>
        <row r="250">
          <cell r="B250" t="str">
            <v>D'Wayne Eskridge</v>
          </cell>
          <cell r="C250" t="str">
            <v>D'Wayne Eskridge (SEA) </v>
          </cell>
          <cell r="D250" t="str">
            <v>WR79</v>
          </cell>
          <cell r="E250">
            <v>175</v>
          </cell>
          <cell r="F250">
            <v>293</v>
          </cell>
          <cell r="G250">
            <v>232.9</v>
          </cell>
          <cell r="H250">
            <v>34.700000000000003</v>
          </cell>
          <cell r="I250">
            <v>249</v>
          </cell>
        </row>
        <row r="251">
          <cell r="B251" t="str">
            <v>David Johnson</v>
          </cell>
          <cell r="C251" t="str">
            <v>David Johnson (HOU) </v>
          </cell>
          <cell r="D251" t="str">
            <v>RB60</v>
          </cell>
          <cell r="E251">
            <v>144</v>
          </cell>
          <cell r="F251">
            <v>321</v>
          </cell>
          <cell r="G251">
            <v>223.8</v>
          </cell>
          <cell r="H251">
            <v>51.9</v>
          </cell>
          <cell r="I251">
            <v>250</v>
          </cell>
        </row>
        <row r="252">
          <cell r="B252" t="str">
            <v>Jake Elliott</v>
          </cell>
          <cell r="C252" t="str">
            <v>Jake Elliott (PHI) </v>
          </cell>
          <cell r="D252" t="str">
            <v>K7</v>
          </cell>
          <cell r="E252">
            <v>215</v>
          </cell>
          <cell r="F252">
            <v>308</v>
          </cell>
          <cell r="G252">
            <v>235</v>
          </cell>
          <cell r="H252">
            <v>28.4</v>
          </cell>
          <cell r="I252">
            <v>251</v>
          </cell>
        </row>
        <row r="253">
          <cell r="B253" t="str">
            <v>Kendrick Bourne</v>
          </cell>
          <cell r="C253" t="str">
            <v>Kendrick Bourne (NE) </v>
          </cell>
          <cell r="D253" t="str">
            <v>WR80</v>
          </cell>
          <cell r="E253">
            <v>137</v>
          </cell>
          <cell r="F253">
            <v>298</v>
          </cell>
          <cell r="G253">
            <v>225.8</v>
          </cell>
          <cell r="H253">
            <v>45.8</v>
          </cell>
          <cell r="I253">
            <v>252</v>
          </cell>
        </row>
        <row r="254">
          <cell r="B254" t="str">
            <v>Antonio Brown</v>
          </cell>
          <cell r="C254" t="str">
            <v>Antonio Brown (FA) </v>
          </cell>
          <cell r="D254" t="str">
            <v>WR81</v>
          </cell>
          <cell r="E254">
            <v>134</v>
          </cell>
          <cell r="F254">
            <v>344</v>
          </cell>
          <cell r="G254">
            <v>226</v>
          </cell>
          <cell r="H254">
            <v>62.4</v>
          </cell>
          <cell r="I254">
            <v>253</v>
          </cell>
        </row>
        <row r="255">
          <cell r="B255" t="str">
            <v>Chris Evans</v>
          </cell>
          <cell r="C255" t="str">
            <v>Chris Evans (CIN) </v>
          </cell>
          <cell r="D255" t="str">
            <v>RB61</v>
          </cell>
          <cell r="E255">
            <v>176</v>
          </cell>
          <cell r="F255">
            <v>322</v>
          </cell>
          <cell r="G255">
            <v>215.6</v>
          </cell>
          <cell r="H255">
            <v>48.4</v>
          </cell>
          <cell r="I255">
            <v>254</v>
          </cell>
        </row>
        <row r="256">
          <cell r="B256" t="str">
            <v>Younghoe Koo</v>
          </cell>
          <cell r="C256" t="str">
            <v>Younghoe Koo (ATL) </v>
          </cell>
          <cell r="D256" t="str">
            <v>K8</v>
          </cell>
          <cell r="E256">
            <v>181</v>
          </cell>
          <cell r="F256">
            <v>302</v>
          </cell>
          <cell r="G256">
            <v>215.7</v>
          </cell>
          <cell r="H256">
            <v>28.9</v>
          </cell>
          <cell r="I256">
            <v>255</v>
          </cell>
        </row>
        <row r="257">
          <cell r="B257" t="str">
            <v>Brevin Jordan</v>
          </cell>
          <cell r="C257" t="str">
            <v>Brevin Jordan (HOU) </v>
          </cell>
          <cell r="D257" t="str">
            <v>TE28</v>
          </cell>
          <cell r="E257">
            <v>127</v>
          </cell>
          <cell r="F257">
            <v>350</v>
          </cell>
          <cell r="G257">
            <v>228.3</v>
          </cell>
          <cell r="H257">
            <v>74.599999999999994</v>
          </cell>
          <cell r="I257">
            <v>256</v>
          </cell>
        </row>
        <row r="258">
          <cell r="B258" t="str">
            <v>Marquez Valdes-Scantling</v>
          </cell>
          <cell r="C258" t="str">
            <v>Marquez Valdes-Scantling (GB) </v>
          </cell>
          <cell r="D258" t="str">
            <v>WR82</v>
          </cell>
          <cell r="E258">
            <v>198</v>
          </cell>
          <cell r="F258">
            <v>343</v>
          </cell>
          <cell r="G258">
            <v>238.2</v>
          </cell>
          <cell r="H258">
            <v>40.299999999999997</v>
          </cell>
          <cell r="I258">
            <v>257</v>
          </cell>
        </row>
        <row r="259">
          <cell r="B259" t="str">
            <v>Dan Arnold</v>
          </cell>
          <cell r="C259" t="str">
            <v>Dan Arnold (JAC) </v>
          </cell>
          <cell r="D259" t="str">
            <v>TE29</v>
          </cell>
          <cell r="E259">
            <v>143</v>
          </cell>
          <cell r="F259">
            <v>349</v>
          </cell>
          <cell r="G259">
            <v>229.5</v>
          </cell>
          <cell r="H259">
            <v>54.8</v>
          </cell>
          <cell r="I259">
            <v>258</v>
          </cell>
        </row>
        <row r="260">
          <cell r="I260">
            <v>259</v>
          </cell>
        </row>
        <row r="261">
          <cell r="B261" t="str">
            <v>Latavius Murray</v>
          </cell>
          <cell r="C261" t="str">
            <v>Latavius Murray (BAL) </v>
          </cell>
          <cell r="D261" t="str">
            <v>RB62</v>
          </cell>
          <cell r="E261">
            <v>182</v>
          </cell>
          <cell r="F261">
            <v>313</v>
          </cell>
          <cell r="G261">
            <v>229.5</v>
          </cell>
          <cell r="H261">
            <v>50.8</v>
          </cell>
          <cell r="I261">
            <v>260</v>
          </cell>
        </row>
        <row r="262">
          <cell r="B262" t="str">
            <v>Jeff Wilson Jr.</v>
          </cell>
          <cell r="C262" t="str">
            <v>Jeff Wilson Jr. (SF) </v>
          </cell>
          <cell r="D262" t="str">
            <v>RB63</v>
          </cell>
          <cell r="E262">
            <v>168</v>
          </cell>
          <cell r="F262">
            <v>369</v>
          </cell>
          <cell r="G262">
            <v>231.5</v>
          </cell>
          <cell r="H262">
            <v>66</v>
          </cell>
          <cell r="I262">
            <v>261</v>
          </cell>
        </row>
        <row r="263">
          <cell r="B263" t="str">
            <v>Samaje Perine</v>
          </cell>
          <cell r="C263" t="str">
            <v>Samaje Perine (CIN) </v>
          </cell>
          <cell r="D263" t="str">
            <v>RB64</v>
          </cell>
          <cell r="E263">
            <v>156</v>
          </cell>
          <cell r="F263">
            <v>312</v>
          </cell>
          <cell r="G263">
            <v>221.5</v>
          </cell>
          <cell r="H263">
            <v>44.9</v>
          </cell>
          <cell r="I263">
            <v>262</v>
          </cell>
        </row>
        <row r="264">
          <cell r="B264" t="str">
            <v>Chris Boswell</v>
          </cell>
          <cell r="C264" t="str">
            <v>Chris Boswell (PIT) </v>
          </cell>
          <cell r="D264" t="str">
            <v>K9</v>
          </cell>
          <cell r="E264">
            <v>212</v>
          </cell>
          <cell r="F264">
            <v>276</v>
          </cell>
          <cell r="G264">
            <v>232.4</v>
          </cell>
          <cell r="H264">
            <v>17.2</v>
          </cell>
          <cell r="I264">
            <v>263</v>
          </cell>
        </row>
        <row r="265">
          <cell r="B265" t="str">
            <v>Jared Cook</v>
          </cell>
          <cell r="C265" t="str">
            <v>Jared Cook (LAC) </v>
          </cell>
          <cell r="D265" t="str">
            <v>TE30</v>
          </cell>
          <cell r="E265">
            <v>141</v>
          </cell>
          <cell r="F265">
            <v>336</v>
          </cell>
          <cell r="G265">
            <v>250.4</v>
          </cell>
          <cell r="H265">
            <v>51.9</v>
          </cell>
          <cell r="I265">
            <v>264</v>
          </cell>
        </row>
        <row r="266">
          <cell r="B266" t="str">
            <v>Ryan Succop</v>
          </cell>
          <cell r="C266" t="str">
            <v>Ryan Succop (TB) </v>
          </cell>
          <cell r="D266" t="str">
            <v>K10</v>
          </cell>
          <cell r="E266">
            <v>218</v>
          </cell>
          <cell r="F266">
            <v>289</v>
          </cell>
          <cell r="G266">
            <v>242.6</v>
          </cell>
          <cell r="H266">
            <v>24.1</v>
          </cell>
          <cell r="I266">
            <v>265</v>
          </cell>
        </row>
        <row r="267">
          <cell r="I267">
            <v>266</v>
          </cell>
        </row>
        <row r="268">
          <cell r="B268" t="str">
            <v>Phillip Lindsay</v>
          </cell>
          <cell r="C268" t="str">
            <v>Phillip Lindsay (MIA) </v>
          </cell>
          <cell r="D268" t="str">
            <v>RB65</v>
          </cell>
          <cell r="E268">
            <v>123</v>
          </cell>
          <cell r="F268">
            <v>313</v>
          </cell>
          <cell r="G268">
            <v>235.2</v>
          </cell>
          <cell r="H268">
            <v>57.5</v>
          </cell>
          <cell r="I268">
            <v>267</v>
          </cell>
        </row>
        <row r="269">
          <cell r="B269" t="str">
            <v>Robbie Gould</v>
          </cell>
          <cell r="C269" t="str">
            <v>Robbie Gould (SF) </v>
          </cell>
          <cell r="D269" t="str">
            <v>K11</v>
          </cell>
          <cell r="E269">
            <v>221</v>
          </cell>
          <cell r="F269">
            <v>287</v>
          </cell>
          <cell r="G269">
            <v>245.1</v>
          </cell>
          <cell r="H269">
            <v>19.2</v>
          </cell>
          <cell r="I269">
            <v>268</v>
          </cell>
        </row>
        <row r="270">
          <cell r="B270" t="str">
            <v>Arizona Cardinals</v>
          </cell>
          <cell r="C270" t="str">
            <v>Arizona Cardinals (ARI) </v>
          </cell>
          <cell r="D270" t="str">
            <v>DST17</v>
          </cell>
          <cell r="E270">
            <v>165</v>
          </cell>
          <cell r="F270">
            <v>318</v>
          </cell>
          <cell r="G270">
            <v>245.9</v>
          </cell>
          <cell r="H270">
            <v>45</v>
          </cell>
          <cell r="I270">
            <v>269</v>
          </cell>
        </row>
        <row r="271">
          <cell r="B271" t="str">
            <v>Mason Crosby</v>
          </cell>
          <cell r="C271" t="str">
            <v>Mason Crosby (GB) </v>
          </cell>
          <cell r="D271" t="str">
            <v>K12</v>
          </cell>
          <cell r="E271">
            <v>215</v>
          </cell>
          <cell r="F271">
            <v>302</v>
          </cell>
          <cell r="G271">
            <v>246.7</v>
          </cell>
          <cell r="H271">
            <v>28.4</v>
          </cell>
          <cell r="I271">
            <v>270</v>
          </cell>
        </row>
        <row r="272">
          <cell r="I272">
            <v>271</v>
          </cell>
        </row>
        <row r="273">
          <cell r="B273" t="str">
            <v>Miami Dolphins</v>
          </cell>
          <cell r="C273" t="str">
            <v>Miami Dolphins (MIA) </v>
          </cell>
          <cell r="D273" t="str">
            <v>DST18</v>
          </cell>
          <cell r="E273">
            <v>192</v>
          </cell>
          <cell r="F273">
            <v>322</v>
          </cell>
          <cell r="G273">
            <v>227.5</v>
          </cell>
          <cell r="H273">
            <v>40.4</v>
          </cell>
          <cell r="I273">
            <v>272</v>
          </cell>
        </row>
        <row r="274">
          <cell r="B274" t="str">
            <v>Daniel Carlson</v>
          </cell>
          <cell r="C274" t="str">
            <v>Daniel Carlson (LV) </v>
          </cell>
          <cell r="D274" t="str">
            <v>K13</v>
          </cell>
          <cell r="E274">
            <v>223</v>
          </cell>
          <cell r="F274">
            <v>293</v>
          </cell>
          <cell r="G274">
            <v>247.1</v>
          </cell>
          <cell r="H274">
            <v>21.6</v>
          </cell>
          <cell r="I274">
            <v>273</v>
          </cell>
        </row>
        <row r="275">
          <cell r="B275" t="str">
            <v>Sam Darnold</v>
          </cell>
          <cell r="C275" t="str">
            <v>Sam Darnold (CAR) </v>
          </cell>
          <cell r="D275" t="str">
            <v>QB29</v>
          </cell>
          <cell r="E275">
            <v>172</v>
          </cell>
          <cell r="F275">
            <v>379</v>
          </cell>
          <cell r="G275">
            <v>239.5</v>
          </cell>
          <cell r="H275">
            <v>50.1</v>
          </cell>
          <cell r="I275">
            <v>274</v>
          </cell>
        </row>
        <row r="276">
          <cell r="B276" t="str">
            <v>Quintez Cephus</v>
          </cell>
          <cell r="C276" t="str">
            <v>Quintez Cephus (DET) </v>
          </cell>
          <cell r="D276" t="str">
            <v>WR83</v>
          </cell>
          <cell r="E276">
            <v>196</v>
          </cell>
          <cell r="F276">
            <v>333</v>
          </cell>
          <cell r="G276">
            <v>248.9</v>
          </cell>
          <cell r="H276">
            <v>34</v>
          </cell>
          <cell r="I276">
            <v>275</v>
          </cell>
        </row>
        <row r="277">
          <cell r="B277" t="str">
            <v>Amari Rodgers</v>
          </cell>
          <cell r="C277" t="str">
            <v>Amari Rodgers (GB) </v>
          </cell>
          <cell r="D277" t="str">
            <v>WR84</v>
          </cell>
          <cell r="E277">
            <v>160</v>
          </cell>
          <cell r="F277">
            <v>306</v>
          </cell>
          <cell r="G277">
            <v>240.7</v>
          </cell>
          <cell r="H277">
            <v>32.6</v>
          </cell>
          <cell r="I277">
            <v>276</v>
          </cell>
        </row>
        <row r="278">
          <cell r="B278" t="str">
            <v>Tre'Quan Smith</v>
          </cell>
          <cell r="C278" t="str">
            <v>Tre'Quan Smith (NO) </v>
          </cell>
          <cell r="D278" t="str">
            <v>WR85</v>
          </cell>
          <cell r="E278">
            <v>198</v>
          </cell>
          <cell r="F278">
            <v>363</v>
          </cell>
          <cell r="G278">
            <v>250.1</v>
          </cell>
          <cell r="H278">
            <v>39.200000000000003</v>
          </cell>
          <cell r="I278">
            <v>277</v>
          </cell>
        </row>
        <row r="279">
          <cell r="B279" t="str">
            <v>Denzel Mims</v>
          </cell>
          <cell r="C279" t="str">
            <v>Denzel Mims (NYJ) </v>
          </cell>
          <cell r="D279" t="str">
            <v>WR86</v>
          </cell>
          <cell r="E279">
            <v>148</v>
          </cell>
          <cell r="F279">
            <v>325</v>
          </cell>
          <cell r="G279">
            <v>250.3</v>
          </cell>
          <cell r="H279">
            <v>44.7</v>
          </cell>
          <cell r="I279">
            <v>278</v>
          </cell>
        </row>
        <row r="280">
          <cell r="B280" t="str">
            <v>Marquez Callaway</v>
          </cell>
          <cell r="C280" t="str">
            <v>Marquez Callaway (NO) </v>
          </cell>
          <cell r="D280" t="str">
            <v>WR87</v>
          </cell>
          <cell r="E280">
            <v>113</v>
          </cell>
          <cell r="F280">
            <v>269</v>
          </cell>
          <cell r="G280">
            <v>206.8</v>
          </cell>
          <cell r="H280">
            <v>41.5</v>
          </cell>
          <cell r="I280">
            <v>279</v>
          </cell>
        </row>
        <row r="281">
          <cell r="B281" t="str">
            <v>Marlon Mack</v>
          </cell>
          <cell r="C281" t="str">
            <v>Marlon Mack (IND) </v>
          </cell>
          <cell r="D281" t="str">
            <v>RB66</v>
          </cell>
          <cell r="E281">
            <v>177</v>
          </cell>
          <cell r="F281">
            <v>380</v>
          </cell>
          <cell r="G281">
            <v>243.7</v>
          </cell>
          <cell r="H281">
            <v>61</v>
          </cell>
          <cell r="I281">
            <v>280</v>
          </cell>
        </row>
        <row r="282">
          <cell r="B282" t="str">
            <v>Jermar Jefferson</v>
          </cell>
          <cell r="C282" t="str">
            <v>Jermar Jefferson (DET) </v>
          </cell>
          <cell r="D282" t="str">
            <v>RB67</v>
          </cell>
          <cell r="E282">
            <v>187</v>
          </cell>
          <cell r="F282">
            <v>362</v>
          </cell>
          <cell r="G282">
            <v>244.9</v>
          </cell>
          <cell r="H282">
            <v>51</v>
          </cell>
          <cell r="I282">
            <v>281</v>
          </cell>
        </row>
        <row r="283">
          <cell r="B283" t="str">
            <v>Los Angeles Chargers</v>
          </cell>
          <cell r="C283" t="str">
            <v>Los Angeles Chargers (LAC) </v>
          </cell>
          <cell r="D283" t="str">
            <v>DST19</v>
          </cell>
          <cell r="E283">
            <v>198</v>
          </cell>
          <cell r="F283">
            <v>318</v>
          </cell>
          <cell r="G283">
            <v>254.2</v>
          </cell>
          <cell r="H283">
            <v>34.1</v>
          </cell>
          <cell r="I283">
            <v>282</v>
          </cell>
        </row>
        <row r="284">
          <cell r="B284" t="str">
            <v>D'Ernest Johnson</v>
          </cell>
          <cell r="C284" t="str">
            <v>D'Ernest Johnson (CLE) </v>
          </cell>
          <cell r="D284" t="str">
            <v>RB68</v>
          </cell>
          <cell r="E284">
            <v>123</v>
          </cell>
          <cell r="F284">
            <v>328</v>
          </cell>
          <cell r="G284">
            <v>197.6</v>
          </cell>
          <cell r="H284">
            <v>67.400000000000006</v>
          </cell>
          <cell r="I284">
            <v>283</v>
          </cell>
        </row>
        <row r="285">
          <cell r="B285" t="str">
            <v>Emmanuel Sanders</v>
          </cell>
          <cell r="C285" t="str">
            <v>Emmanuel Sanders (BUF) </v>
          </cell>
          <cell r="D285" t="str">
            <v>WR88</v>
          </cell>
          <cell r="E285">
            <v>196</v>
          </cell>
          <cell r="F285">
            <v>341</v>
          </cell>
          <cell r="G285">
            <v>246.3</v>
          </cell>
          <cell r="H285">
            <v>43.3</v>
          </cell>
          <cell r="I285">
            <v>284</v>
          </cell>
        </row>
        <row r="286">
          <cell r="B286" t="str">
            <v>Kylin Hill</v>
          </cell>
          <cell r="C286" t="str">
            <v>Kylin Hill (GB) </v>
          </cell>
          <cell r="D286" t="str">
            <v>RB69</v>
          </cell>
          <cell r="E286">
            <v>185</v>
          </cell>
          <cell r="F286">
            <v>351</v>
          </cell>
          <cell r="G286">
            <v>238.3</v>
          </cell>
          <cell r="H286">
            <v>45.1</v>
          </cell>
          <cell r="I286">
            <v>285</v>
          </cell>
        </row>
        <row r="287">
          <cell r="B287" t="str">
            <v>Washington Commanders</v>
          </cell>
          <cell r="C287" t="str">
            <v>Washington Commanders (WAS) </v>
          </cell>
          <cell r="D287" t="str">
            <v>DST20</v>
          </cell>
          <cell r="E287">
            <v>211</v>
          </cell>
          <cell r="F287">
            <v>278</v>
          </cell>
          <cell r="G287">
            <v>247.9</v>
          </cell>
          <cell r="H287">
            <v>17.2</v>
          </cell>
          <cell r="I287">
            <v>286</v>
          </cell>
        </row>
        <row r="288">
          <cell r="B288" t="str">
            <v>T.Y. Hilton</v>
          </cell>
          <cell r="C288" t="str">
            <v>T.Y. Hilton (IND) </v>
          </cell>
          <cell r="D288" t="str">
            <v>WR89</v>
          </cell>
          <cell r="E288">
            <v>196</v>
          </cell>
          <cell r="F288">
            <v>306</v>
          </cell>
          <cell r="G288">
            <v>248.1</v>
          </cell>
          <cell r="H288">
            <v>32.299999999999997</v>
          </cell>
          <cell r="I288">
            <v>287</v>
          </cell>
        </row>
        <row r="289">
          <cell r="B289" t="str">
            <v>Blake Jarwin</v>
          </cell>
          <cell r="C289" t="str">
            <v>Blake Jarwin (DAL) </v>
          </cell>
          <cell r="D289" t="str">
            <v>TE31</v>
          </cell>
          <cell r="E289">
            <v>163</v>
          </cell>
          <cell r="F289">
            <v>325</v>
          </cell>
          <cell r="G289">
            <v>256.60000000000002</v>
          </cell>
          <cell r="H289">
            <v>42.7</v>
          </cell>
          <cell r="I289">
            <v>288</v>
          </cell>
        </row>
        <row r="290">
          <cell r="B290" t="str">
            <v>Harrison Bryant</v>
          </cell>
          <cell r="C290" t="str">
            <v>Harrison Bryant (CLE) </v>
          </cell>
          <cell r="D290" t="str">
            <v>TE32</v>
          </cell>
          <cell r="E290">
            <v>173</v>
          </cell>
          <cell r="F290">
            <v>360</v>
          </cell>
          <cell r="G290">
            <v>258.10000000000002</v>
          </cell>
          <cell r="H290">
            <v>53.5</v>
          </cell>
          <cell r="I290">
            <v>289</v>
          </cell>
        </row>
        <row r="291">
          <cell r="B291" t="str">
            <v>Green Bay Packers</v>
          </cell>
          <cell r="C291" t="str">
            <v>Green Bay Packers (GB) </v>
          </cell>
          <cell r="D291" t="str">
            <v>DST21</v>
          </cell>
          <cell r="E291">
            <v>219</v>
          </cell>
          <cell r="F291">
            <v>303</v>
          </cell>
          <cell r="G291">
            <v>259.39999999999998</v>
          </cell>
          <cell r="H291">
            <v>22</v>
          </cell>
          <cell r="I291">
            <v>290</v>
          </cell>
        </row>
        <row r="292">
          <cell r="B292" t="str">
            <v>James Washington</v>
          </cell>
          <cell r="C292" t="str">
            <v>James Washington (PIT) </v>
          </cell>
          <cell r="D292" t="str">
            <v>WR90</v>
          </cell>
          <cell r="E292">
            <v>222</v>
          </cell>
          <cell r="F292">
            <v>341</v>
          </cell>
          <cell r="G292">
            <v>259.60000000000002</v>
          </cell>
          <cell r="H292">
            <v>32.6</v>
          </cell>
          <cell r="I292">
            <v>291</v>
          </cell>
        </row>
        <row r="293">
          <cell r="B293" t="str">
            <v>Davis Mills</v>
          </cell>
          <cell r="C293" t="str">
            <v>Davis Mills (HOU) </v>
          </cell>
          <cell r="D293" t="str">
            <v>QB30</v>
          </cell>
          <cell r="E293">
            <v>135</v>
          </cell>
          <cell r="F293">
            <v>284</v>
          </cell>
          <cell r="G293">
            <v>207.8</v>
          </cell>
          <cell r="H293">
            <v>56.9</v>
          </cell>
          <cell r="I293">
            <v>292</v>
          </cell>
        </row>
        <row r="294">
          <cell r="B294" t="str">
            <v>Boston Scott</v>
          </cell>
          <cell r="C294" t="str">
            <v>Boston Scott (PHI) </v>
          </cell>
          <cell r="D294" t="str">
            <v>RB70</v>
          </cell>
          <cell r="E294">
            <v>182</v>
          </cell>
          <cell r="F294">
            <v>380</v>
          </cell>
          <cell r="G294">
            <v>244.9</v>
          </cell>
          <cell r="H294">
            <v>59.3</v>
          </cell>
          <cell r="I294">
            <v>293</v>
          </cell>
        </row>
        <row r="295">
          <cell r="B295" t="str">
            <v>Tarik Cohen</v>
          </cell>
          <cell r="C295" t="str">
            <v>Tarik Cohen (CHI) </v>
          </cell>
          <cell r="D295" t="str">
            <v>RB71</v>
          </cell>
          <cell r="E295">
            <v>177</v>
          </cell>
          <cell r="F295">
            <v>358</v>
          </cell>
          <cell r="G295">
            <v>255.8</v>
          </cell>
          <cell r="H295">
            <v>62.7</v>
          </cell>
          <cell r="I295">
            <v>294</v>
          </cell>
        </row>
        <row r="296">
          <cell r="B296" t="str">
            <v>Jason Sanders</v>
          </cell>
          <cell r="C296" t="str">
            <v>Jason Sanders (MIA) </v>
          </cell>
          <cell r="D296" t="str">
            <v>K14</v>
          </cell>
          <cell r="E296">
            <v>190</v>
          </cell>
          <cell r="F296">
            <v>287</v>
          </cell>
          <cell r="G296">
            <v>239.1</v>
          </cell>
          <cell r="H296">
            <v>21.9</v>
          </cell>
          <cell r="I296">
            <v>295</v>
          </cell>
        </row>
        <row r="297">
          <cell r="B297" t="str">
            <v>Larry Rountree III</v>
          </cell>
          <cell r="C297" t="str">
            <v>Larry Rountree III (LAC) </v>
          </cell>
          <cell r="D297" t="str">
            <v>RB72</v>
          </cell>
          <cell r="E297">
            <v>193</v>
          </cell>
          <cell r="F297">
            <v>329</v>
          </cell>
          <cell r="G297">
            <v>242.1</v>
          </cell>
          <cell r="H297">
            <v>39.799999999999997</v>
          </cell>
          <cell r="I297">
            <v>296</v>
          </cell>
        </row>
        <row r="298">
          <cell r="B298" t="str">
            <v>James White</v>
          </cell>
          <cell r="C298" t="str">
            <v>James White (NE) </v>
          </cell>
          <cell r="D298" t="str">
            <v>RB73</v>
          </cell>
          <cell r="E298">
            <v>186</v>
          </cell>
          <cell r="F298">
            <v>321</v>
          </cell>
          <cell r="G298">
            <v>252.2</v>
          </cell>
          <cell r="H298">
            <v>50</v>
          </cell>
          <cell r="I298">
            <v>297</v>
          </cell>
        </row>
        <row r="299">
          <cell r="B299" t="str">
            <v>Nelson Agholor</v>
          </cell>
          <cell r="C299" t="str">
            <v>Nelson Agholor (NE) </v>
          </cell>
          <cell r="D299" t="str">
            <v>WR91</v>
          </cell>
          <cell r="E299">
            <v>204</v>
          </cell>
          <cell r="F299">
            <v>356</v>
          </cell>
          <cell r="G299">
            <v>252.5</v>
          </cell>
          <cell r="H299">
            <v>38.799999999999997</v>
          </cell>
          <cell r="I299">
            <v>298</v>
          </cell>
        </row>
        <row r="300">
          <cell r="B300" t="str">
            <v>O.J. Howard</v>
          </cell>
          <cell r="C300" t="str">
            <v>O.J. Howard (TB) </v>
          </cell>
          <cell r="D300" t="str">
            <v>TE33</v>
          </cell>
          <cell r="E300">
            <v>173</v>
          </cell>
          <cell r="F300">
            <v>343</v>
          </cell>
          <cell r="G300">
            <v>269</v>
          </cell>
          <cell r="H300">
            <v>47.5</v>
          </cell>
          <cell r="I300">
            <v>299</v>
          </cell>
        </row>
        <row r="301">
          <cell r="H301" t="str">
            <v>Customize Tiers</v>
          </cell>
          <cell r="I301">
            <v>300</v>
          </cell>
        </row>
        <row r="302">
          <cell r="B302" t="str">
            <v>Jason Myers</v>
          </cell>
          <cell r="C302" t="str">
            <v>Jason Myers (SEA) </v>
          </cell>
          <cell r="D302" t="str">
            <v>K15</v>
          </cell>
          <cell r="E302">
            <v>253</v>
          </cell>
          <cell r="F302">
            <v>288</v>
          </cell>
          <cell r="G302">
            <v>272.60000000000002</v>
          </cell>
          <cell r="H302">
            <v>11.2</v>
          </cell>
          <cell r="I302">
            <v>301</v>
          </cell>
        </row>
        <row r="303">
          <cell r="B303" t="str">
            <v>Quez Watkins</v>
          </cell>
          <cell r="C303" t="str">
            <v>Quez Watkins (PHI) </v>
          </cell>
          <cell r="D303" t="str">
            <v>WR92</v>
          </cell>
          <cell r="E303">
            <v>156</v>
          </cell>
          <cell r="F303">
            <v>377</v>
          </cell>
          <cell r="G303">
            <v>257.10000000000002</v>
          </cell>
          <cell r="H303">
            <v>52.4</v>
          </cell>
          <cell r="I303">
            <v>302</v>
          </cell>
        </row>
        <row r="304">
          <cell r="B304" t="str">
            <v>Tyler Johnson</v>
          </cell>
          <cell r="C304" t="str">
            <v>Tyler Johnson (TB) </v>
          </cell>
          <cell r="D304" t="str">
            <v>WR93</v>
          </cell>
          <cell r="E304">
            <v>189</v>
          </cell>
          <cell r="F304">
            <v>373</v>
          </cell>
          <cell r="G304">
            <v>257.5</v>
          </cell>
          <cell r="H304">
            <v>44</v>
          </cell>
          <cell r="I304">
            <v>303</v>
          </cell>
        </row>
        <row r="305">
          <cell r="B305" t="str">
            <v>A.J. Green</v>
          </cell>
          <cell r="C305" t="str">
            <v>A.J. Green (ARI) </v>
          </cell>
          <cell r="D305" t="str">
            <v>WR94</v>
          </cell>
          <cell r="E305">
            <v>212</v>
          </cell>
          <cell r="F305">
            <v>333</v>
          </cell>
          <cell r="G305">
            <v>266.3</v>
          </cell>
          <cell r="H305">
            <v>34</v>
          </cell>
          <cell r="I305">
            <v>304</v>
          </cell>
        </row>
        <row r="306">
          <cell r="B306" t="str">
            <v>Seattle Seahawks</v>
          </cell>
          <cell r="C306" t="str">
            <v>Seattle Seahawks (SEA) </v>
          </cell>
          <cell r="D306" t="str">
            <v>DST22</v>
          </cell>
          <cell r="E306">
            <v>219</v>
          </cell>
          <cell r="F306">
            <v>307</v>
          </cell>
          <cell r="G306">
            <v>273.89999999999998</v>
          </cell>
          <cell r="H306">
            <v>31.2</v>
          </cell>
          <cell r="I306">
            <v>305</v>
          </cell>
        </row>
        <row r="307">
          <cell r="B307" t="str">
            <v>Graham Gano</v>
          </cell>
          <cell r="C307" t="str">
            <v>Graham Gano (NYG) </v>
          </cell>
          <cell r="D307" t="str">
            <v>K16</v>
          </cell>
          <cell r="E307">
            <v>228</v>
          </cell>
          <cell r="F307">
            <v>302</v>
          </cell>
          <cell r="G307">
            <v>268</v>
          </cell>
          <cell r="H307">
            <v>23.9</v>
          </cell>
          <cell r="I307">
            <v>306</v>
          </cell>
        </row>
        <row r="308">
          <cell r="B308" t="str">
            <v>Josh Reynolds</v>
          </cell>
          <cell r="C308" t="str">
            <v>Josh Reynolds (DET) </v>
          </cell>
          <cell r="D308" t="str">
            <v>WR95</v>
          </cell>
          <cell r="E308">
            <v>187</v>
          </cell>
          <cell r="F308">
            <v>378</v>
          </cell>
          <cell r="G308">
            <v>269.10000000000002</v>
          </cell>
          <cell r="H308">
            <v>43.9</v>
          </cell>
          <cell r="I308">
            <v>307</v>
          </cell>
        </row>
        <row r="309">
          <cell r="B309" t="str">
            <v>Ty Johnson</v>
          </cell>
          <cell r="C309" t="str">
            <v>Ty Johnson (NYJ) </v>
          </cell>
          <cell r="D309" t="str">
            <v>RB74</v>
          </cell>
          <cell r="E309">
            <v>186</v>
          </cell>
          <cell r="F309">
            <v>337</v>
          </cell>
          <cell r="G309">
            <v>252.1</v>
          </cell>
          <cell r="H309">
            <v>51.5</v>
          </cell>
          <cell r="I309">
            <v>308</v>
          </cell>
        </row>
        <row r="310">
          <cell r="B310" t="str">
            <v>D'Onta Foreman</v>
          </cell>
          <cell r="C310" t="str">
            <v>D'Onta Foreman (TEN) </v>
          </cell>
          <cell r="D310" t="str">
            <v>RB75</v>
          </cell>
          <cell r="E310">
            <v>120</v>
          </cell>
          <cell r="F310">
            <v>332</v>
          </cell>
          <cell r="G310">
            <v>196.3</v>
          </cell>
          <cell r="H310">
            <v>74.099999999999994</v>
          </cell>
          <cell r="I310">
            <v>309</v>
          </cell>
        </row>
        <row r="311">
          <cell r="B311" t="str">
            <v>N'Keal Harry</v>
          </cell>
          <cell r="C311" t="str">
            <v>N'Keal Harry (NE) </v>
          </cell>
          <cell r="D311" t="str">
            <v>WR96</v>
          </cell>
          <cell r="E311">
            <v>210</v>
          </cell>
          <cell r="F311">
            <v>333</v>
          </cell>
          <cell r="G311">
            <v>270.60000000000002</v>
          </cell>
          <cell r="H311">
            <v>36.4</v>
          </cell>
          <cell r="I311">
            <v>310</v>
          </cell>
        </row>
        <row r="312">
          <cell r="B312" t="str">
            <v>Tennessee Titans</v>
          </cell>
          <cell r="C312" t="str">
            <v>Tennessee Titans (TEN) </v>
          </cell>
          <cell r="D312" t="str">
            <v>DST23</v>
          </cell>
          <cell r="E312">
            <v>230</v>
          </cell>
          <cell r="F312">
            <v>303</v>
          </cell>
          <cell r="G312">
            <v>278</v>
          </cell>
          <cell r="H312">
            <v>23.5</v>
          </cell>
          <cell r="I312">
            <v>311</v>
          </cell>
        </row>
        <row r="313">
          <cell r="B313" t="str">
            <v>Jordan Love</v>
          </cell>
          <cell r="C313" t="str">
            <v>Jordan Love (GB) </v>
          </cell>
          <cell r="D313" t="str">
            <v>QB31</v>
          </cell>
          <cell r="E313">
            <v>165</v>
          </cell>
          <cell r="F313">
            <v>352</v>
          </cell>
          <cell r="G313">
            <v>271</v>
          </cell>
          <cell r="H313">
            <v>49.5</v>
          </cell>
          <cell r="I313">
            <v>312</v>
          </cell>
        </row>
        <row r="314">
          <cell r="B314" t="str">
            <v>C.J. Uzomah</v>
          </cell>
          <cell r="C314" t="str">
            <v>C.J. Uzomah (CIN) </v>
          </cell>
          <cell r="D314" t="str">
            <v>TE34</v>
          </cell>
          <cell r="E314">
            <v>129</v>
          </cell>
          <cell r="F314">
            <v>294</v>
          </cell>
          <cell r="G314">
            <v>255.4</v>
          </cell>
          <cell r="H314">
            <v>43.3</v>
          </cell>
          <cell r="I314">
            <v>313</v>
          </cell>
        </row>
        <row r="315">
          <cell r="B315" t="str">
            <v>Salvon Ahmed</v>
          </cell>
          <cell r="C315" t="str">
            <v>Salvon Ahmed (MIA) </v>
          </cell>
          <cell r="D315" t="str">
            <v>RB76</v>
          </cell>
          <cell r="E315">
            <v>156</v>
          </cell>
          <cell r="F315">
            <v>356</v>
          </cell>
          <cell r="G315">
            <v>265.89999999999998</v>
          </cell>
          <cell r="H315">
            <v>61.3</v>
          </cell>
          <cell r="I315">
            <v>314</v>
          </cell>
        </row>
        <row r="316">
          <cell r="B316" t="str">
            <v>Michael Badgley</v>
          </cell>
          <cell r="C316" t="str">
            <v>Michael Badgley (IND) </v>
          </cell>
          <cell r="D316" t="str">
            <v>K17</v>
          </cell>
          <cell r="E316">
            <v>228</v>
          </cell>
          <cell r="F316">
            <v>287</v>
          </cell>
          <cell r="G316">
            <v>268.89999999999998</v>
          </cell>
          <cell r="H316">
            <v>20.2</v>
          </cell>
          <cell r="I316">
            <v>315</v>
          </cell>
        </row>
        <row r="317">
          <cell r="I317">
            <v>316</v>
          </cell>
        </row>
        <row r="318">
          <cell r="B318" t="str">
            <v>Hayden Hurst</v>
          </cell>
          <cell r="C318" t="str">
            <v>Hayden Hurst (ATL) </v>
          </cell>
          <cell r="D318" t="str">
            <v>TE35</v>
          </cell>
          <cell r="E318">
            <v>241</v>
          </cell>
          <cell r="F318">
            <v>348</v>
          </cell>
          <cell r="G318">
            <v>284.8</v>
          </cell>
          <cell r="H318">
            <v>35.4</v>
          </cell>
          <cell r="I318">
            <v>317</v>
          </cell>
        </row>
        <row r="319">
          <cell r="B319" t="str">
            <v>Devontae Booker</v>
          </cell>
          <cell r="C319" t="str">
            <v>Devontae Booker (NYG) </v>
          </cell>
          <cell r="D319" t="str">
            <v>RB77</v>
          </cell>
          <cell r="E319">
            <v>208</v>
          </cell>
          <cell r="F319">
            <v>357</v>
          </cell>
          <cell r="G319">
            <v>262</v>
          </cell>
          <cell r="H319">
            <v>36.5</v>
          </cell>
          <cell r="I319">
            <v>318</v>
          </cell>
        </row>
        <row r="320">
          <cell r="B320" t="str">
            <v>Tyler Bass</v>
          </cell>
          <cell r="C320" t="str">
            <v>Tyler Bass (BUF) </v>
          </cell>
          <cell r="D320" t="str">
            <v>K18</v>
          </cell>
          <cell r="E320">
            <v>179</v>
          </cell>
          <cell r="F320">
            <v>292</v>
          </cell>
          <cell r="G320">
            <v>265.3</v>
          </cell>
          <cell r="H320">
            <v>40.799999999999997</v>
          </cell>
          <cell r="I320">
            <v>319</v>
          </cell>
        </row>
        <row r="321">
          <cell r="B321" t="str">
            <v>Tommy Tremble</v>
          </cell>
          <cell r="C321" t="str">
            <v>Tommy Tremble (CAR) </v>
          </cell>
          <cell r="D321" t="str">
            <v>TE36</v>
          </cell>
          <cell r="E321">
            <v>163</v>
          </cell>
          <cell r="F321">
            <v>367</v>
          </cell>
          <cell r="G321">
            <v>273.8</v>
          </cell>
          <cell r="H321">
            <v>60.4</v>
          </cell>
          <cell r="I321">
            <v>320</v>
          </cell>
        </row>
        <row r="322">
          <cell r="B322" t="str">
            <v>Ka'imi Fairbairn</v>
          </cell>
          <cell r="C322" t="str">
            <v>Ka'imi Fairbairn (HOU) </v>
          </cell>
          <cell r="D322" t="str">
            <v>K19</v>
          </cell>
          <cell r="E322">
            <v>218</v>
          </cell>
          <cell r="F322">
            <v>339</v>
          </cell>
          <cell r="G322">
            <v>282.3</v>
          </cell>
          <cell r="H322">
            <v>34.700000000000003</v>
          </cell>
          <cell r="I322">
            <v>321</v>
          </cell>
        </row>
        <row r="323">
          <cell r="B323" t="str">
            <v>Matt Gay</v>
          </cell>
          <cell r="C323" t="str">
            <v>Matt Gay (LAR) </v>
          </cell>
          <cell r="D323" t="str">
            <v>K20</v>
          </cell>
          <cell r="E323">
            <v>222</v>
          </cell>
          <cell r="F323">
            <v>302</v>
          </cell>
          <cell r="G323">
            <v>258.7</v>
          </cell>
          <cell r="H323">
            <v>23.6</v>
          </cell>
          <cell r="I323">
            <v>322</v>
          </cell>
        </row>
        <row r="324">
          <cell r="B324" t="str">
            <v>Eno Benjamin</v>
          </cell>
          <cell r="C324" t="str">
            <v>Eno Benjamin (ARI) </v>
          </cell>
          <cell r="D324" t="str">
            <v>RB78</v>
          </cell>
          <cell r="E324">
            <v>199</v>
          </cell>
          <cell r="F324">
            <v>334</v>
          </cell>
          <cell r="G324">
            <v>278.8</v>
          </cell>
          <cell r="H324">
            <v>43.4</v>
          </cell>
          <cell r="I324">
            <v>323</v>
          </cell>
        </row>
        <row r="325">
          <cell r="B325" t="str">
            <v>Giovani Bernard</v>
          </cell>
          <cell r="C325" t="str">
            <v>Giovani Bernard (TB) </v>
          </cell>
          <cell r="D325" t="str">
            <v>RB79</v>
          </cell>
          <cell r="E325">
            <v>190</v>
          </cell>
          <cell r="F325">
            <v>337</v>
          </cell>
          <cell r="G325">
            <v>271.7</v>
          </cell>
          <cell r="H325">
            <v>39.299999999999997</v>
          </cell>
          <cell r="I325">
            <v>324</v>
          </cell>
        </row>
        <row r="326">
          <cell r="B326" t="str">
            <v>Darrynton Evans</v>
          </cell>
          <cell r="C326" t="str">
            <v>Darrynton Evans (TEN) </v>
          </cell>
          <cell r="D326" t="str">
            <v>RB80</v>
          </cell>
          <cell r="E326">
            <v>227</v>
          </cell>
          <cell r="F326">
            <v>331</v>
          </cell>
          <cell r="G326">
            <v>273.8</v>
          </cell>
          <cell r="H326">
            <v>37.5</v>
          </cell>
          <cell r="I326">
            <v>325</v>
          </cell>
        </row>
        <row r="327">
          <cell r="B327" t="str">
            <v>Anthony Schwartz</v>
          </cell>
          <cell r="C327" t="str">
            <v>Anthony Schwartz (CLE) </v>
          </cell>
          <cell r="D327" t="str">
            <v>WR97</v>
          </cell>
          <cell r="E327">
            <v>223</v>
          </cell>
          <cell r="F327">
            <v>378</v>
          </cell>
          <cell r="G327">
            <v>265.10000000000002</v>
          </cell>
          <cell r="H327">
            <v>38.5</v>
          </cell>
          <cell r="I327">
            <v>326</v>
          </cell>
        </row>
        <row r="328">
          <cell r="B328" t="str">
            <v>Sammy Watkins</v>
          </cell>
          <cell r="C328" t="str">
            <v>Sammy Watkins (BAL) </v>
          </cell>
          <cell r="D328" t="str">
            <v>WR98</v>
          </cell>
          <cell r="E328">
            <v>226</v>
          </cell>
          <cell r="F328">
            <v>335</v>
          </cell>
          <cell r="G328">
            <v>282.60000000000002</v>
          </cell>
          <cell r="H328">
            <v>32.4</v>
          </cell>
          <cell r="I328">
            <v>327</v>
          </cell>
        </row>
        <row r="329">
          <cell r="B329" t="str">
            <v>Joshua Kelley</v>
          </cell>
          <cell r="C329" t="str">
            <v>Joshua Kelley (LAC) </v>
          </cell>
          <cell r="D329" t="str">
            <v>RB81</v>
          </cell>
          <cell r="E329">
            <v>214</v>
          </cell>
          <cell r="F329">
            <v>351</v>
          </cell>
          <cell r="G329">
            <v>283.3</v>
          </cell>
          <cell r="H329">
            <v>44.6</v>
          </cell>
          <cell r="I329">
            <v>328</v>
          </cell>
        </row>
        <row r="330">
          <cell r="B330" t="str">
            <v>Teddy Bridgewater</v>
          </cell>
          <cell r="C330" t="str">
            <v>Teddy Bridgewater (DEN) </v>
          </cell>
          <cell r="D330" t="str">
            <v>QB32</v>
          </cell>
          <cell r="E330">
            <v>173</v>
          </cell>
          <cell r="F330">
            <v>397</v>
          </cell>
          <cell r="G330">
            <v>296.60000000000002</v>
          </cell>
          <cell r="H330">
            <v>72.3</v>
          </cell>
          <cell r="I330">
            <v>329</v>
          </cell>
        </row>
        <row r="331">
          <cell r="B331" t="str">
            <v>Evan McPherson</v>
          </cell>
          <cell r="C331" t="str">
            <v>Evan McPherson (CIN) </v>
          </cell>
          <cell r="D331" t="str">
            <v>K21</v>
          </cell>
          <cell r="E331">
            <v>202</v>
          </cell>
          <cell r="F331">
            <v>292</v>
          </cell>
          <cell r="G331">
            <v>257.2</v>
          </cell>
          <cell r="H331">
            <v>24.4</v>
          </cell>
          <cell r="I331">
            <v>330</v>
          </cell>
        </row>
        <row r="332">
          <cell r="B332" t="str">
            <v>Jacksonville Jaguars</v>
          </cell>
          <cell r="C332" t="str">
            <v>Jacksonville Jaguars (JAC) </v>
          </cell>
          <cell r="D332" t="str">
            <v>DST24</v>
          </cell>
          <cell r="E332">
            <v>211</v>
          </cell>
          <cell r="F332">
            <v>318</v>
          </cell>
          <cell r="G332">
            <v>292.89999999999998</v>
          </cell>
          <cell r="H332">
            <v>35.1</v>
          </cell>
          <cell r="I332">
            <v>331</v>
          </cell>
        </row>
        <row r="333">
          <cell r="B333" t="str">
            <v>Mark Ingram II</v>
          </cell>
          <cell r="C333" t="str">
            <v>Mark Ingram II (NO) </v>
          </cell>
          <cell r="D333" t="str">
            <v>RB82</v>
          </cell>
          <cell r="E333">
            <v>217</v>
          </cell>
          <cell r="F333">
            <v>364</v>
          </cell>
          <cell r="G333">
            <v>287.60000000000002</v>
          </cell>
          <cell r="H333">
            <v>45.1</v>
          </cell>
          <cell r="I333">
            <v>332</v>
          </cell>
        </row>
        <row r="334">
          <cell r="B334" t="str">
            <v>Tyler Conklin</v>
          </cell>
          <cell r="C334" t="str">
            <v>Tyler Conklin (MIN) </v>
          </cell>
          <cell r="D334" t="str">
            <v>TE37</v>
          </cell>
          <cell r="E334">
            <v>161</v>
          </cell>
          <cell r="F334">
            <v>370</v>
          </cell>
          <cell r="G334">
            <v>261.8</v>
          </cell>
          <cell r="H334">
            <v>52.7</v>
          </cell>
          <cell r="I334">
            <v>333</v>
          </cell>
        </row>
        <row r="335">
          <cell r="B335" t="str">
            <v>Cedrick Wilson Jr.</v>
          </cell>
          <cell r="C335" t="str">
            <v>Cedrick Wilson Jr. (DAL) </v>
          </cell>
          <cell r="D335" t="str">
            <v>WR99</v>
          </cell>
          <cell r="E335">
            <v>151</v>
          </cell>
          <cell r="F335">
            <v>304</v>
          </cell>
          <cell r="G335">
            <v>237.7</v>
          </cell>
          <cell r="H335">
            <v>48.5</v>
          </cell>
          <cell r="I335">
            <v>334</v>
          </cell>
        </row>
        <row r="336">
          <cell r="B336" t="str">
            <v>Hunter Long</v>
          </cell>
          <cell r="C336" t="str">
            <v>Hunter Long (MIA) </v>
          </cell>
          <cell r="D336" t="str">
            <v>TE38</v>
          </cell>
          <cell r="E336">
            <v>153</v>
          </cell>
          <cell r="F336">
            <v>388</v>
          </cell>
          <cell r="G336">
            <v>290.5</v>
          </cell>
          <cell r="H336">
            <v>53.2</v>
          </cell>
          <cell r="I336">
            <v>335</v>
          </cell>
        </row>
        <row r="337">
          <cell r="B337" t="str">
            <v>Dustin Hopkins</v>
          </cell>
          <cell r="C337" t="str">
            <v>Dustin Hopkins (LAC) </v>
          </cell>
          <cell r="D337" t="str">
            <v>K22</v>
          </cell>
          <cell r="E337">
            <v>253</v>
          </cell>
          <cell r="F337">
            <v>308</v>
          </cell>
          <cell r="G337">
            <v>283.60000000000002</v>
          </cell>
          <cell r="H337">
            <v>14.6</v>
          </cell>
          <cell r="I337">
            <v>336</v>
          </cell>
        </row>
        <row r="338">
          <cell r="B338" t="str">
            <v>Devin Duvernay</v>
          </cell>
          <cell r="C338" t="str">
            <v>Devin Duvernay (BAL) </v>
          </cell>
          <cell r="D338" t="str">
            <v>WR100</v>
          </cell>
          <cell r="E338">
            <v>223</v>
          </cell>
          <cell r="F338">
            <v>384</v>
          </cell>
          <cell r="G338">
            <v>297.8</v>
          </cell>
          <cell r="H338">
            <v>45.5</v>
          </cell>
          <cell r="I338">
            <v>337</v>
          </cell>
        </row>
        <row r="339">
          <cell r="B339" t="str">
            <v>Carolina Panthers</v>
          </cell>
          <cell r="C339" t="str">
            <v>Carolina Panthers (CAR) </v>
          </cell>
          <cell r="D339" t="str">
            <v>DST25</v>
          </cell>
          <cell r="E339">
            <v>225</v>
          </cell>
          <cell r="F339">
            <v>327</v>
          </cell>
          <cell r="G339">
            <v>299</v>
          </cell>
          <cell r="H339">
            <v>27.4</v>
          </cell>
          <cell r="I339">
            <v>338</v>
          </cell>
        </row>
        <row r="340">
          <cell r="B340" t="str">
            <v>DeeJay Dallas</v>
          </cell>
          <cell r="C340" t="str">
            <v>DeeJay Dallas (SEA) </v>
          </cell>
          <cell r="D340" t="str">
            <v>RB83</v>
          </cell>
          <cell r="E340">
            <v>210</v>
          </cell>
          <cell r="F340">
            <v>358</v>
          </cell>
          <cell r="G340">
            <v>293.5</v>
          </cell>
          <cell r="H340">
            <v>37.200000000000003</v>
          </cell>
          <cell r="I340">
            <v>339</v>
          </cell>
        </row>
        <row r="341">
          <cell r="B341" t="str">
            <v>Damien Williams</v>
          </cell>
          <cell r="C341" t="str">
            <v>Damien Williams (CHI) </v>
          </cell>
          <cell r="D341" t="str">
            <v>RB84</v>
          </cell>
          <cell r="E341">
            <v>235</v>
          </cell>
          <cell r="F341">
            <v>374</v>
          </cell>
          <cell r="G341">
            <v>294</v>
          </cell>
          <cell r="H341">
            <v>37.6</v>
          </cell>
          <cell r="I341">
            <v>340</v>
          </cell>
        </row>
        <row r="342">
          <cell r="B342" t="str">
            <v>Randy Bullock</v>
          </cell>
          <cell r="C342" t="str">
            <v>Randy Bullock (TEN) </v>
          </cell>
          <cell r="D342" t="str">
            <v>K23</v>
          </cell>
          <cell r="E342">
            <v>273</v>
          </cell>
          <cell r="F342">
            <v>309</v>
          </cell>
          <cell r="G342">
            <v>301.7</v>
          </cell>
          <cell r="H342">
            <v>11.8</v>
          </cell>
          <cell r="I342">
            <v>341</v>
          </cell>
        </row>
        <row r="343">
          <cell r="B343" t="str">
            <v>Tevin Coleman</v>
          </cell>
          <cell r="C343" t="str">
            <v>Tevin Coleman (NYJ) </v>
          </cell>
          <cell r="D343" t="str">
            <v>RB85</v>
          </cell>
          <cell r="E343">
            <v>186</v>
          </cell>
          <cell r="F343">
            <v>357</v>
          </cell>
          <cell r="G343">
            <v>290.39999999999998</v>
          </cell>
          <cell r="H343">
            <v>43.8</v>
          </cell>
          <cell r="I343">
            <v>342</v>
          </cell>
        </row>
        <row r="344">
          <cell r="B344" t="str">
            <v>Cincinnati Bengals</v>
          </cell>
          <cell r="C344" t="str">
            <v>Cincinnati Bengals (CIN) </v>
          </cell>
          <cell r="D344" t="str">
            <v>DST26</v>
          </cell>
          <cell r="E344">
            <v>225</v>
          </cell>
          <cell r="F344">
            <v>348</v>
          </cell>
          <cell r="G344">
            <v>305.5</v>
          </cell>
          <cell r="H344">
            <v>25.9</v>
          </cell>
          <cell r="I344">
            <v>343</v>
          </cell>
        </row>
        <row r="345">
          <cell r="B345" t="str">
            <v>Preston Williams</v>
          </cell>
          <cell r="C345" t="str">
            <v>Preston Williams (MIA) </v>
          </cell>
          <cell r="D345" t="str">
            <v>WR101</v>
          </cell>
          <cell r="E345">
            <v>214</v>
          </cell>
          <cell r="F345">
            <v>343</v>
          </cell>
          <cell r="G345">
            <v>294.3</v>
          </cell>
          <cell r="H345">
            <v>40.700000000000003</v>
          </cell>
          <cell r="I345">
            <v>344</v>
          </cell>
        </row>
        <row r="346">
          <cell r="B346" t="str">
            <v>K.J. Osborn</v>
          </cell>
          <cell r="C346" t="str">
            <v>K.J. Osborn (MIN) </v>
          </cell>
          <cell r="D346" t="str">
            <v>WR102</v>
          </cell>
          <cell r="E346">
            <v>174</v>
          </cell>
          <cell r="F346">
            <v>301</v>
          </cell>
          <cell r="G346">
            <v>224</v>
          </cell>
          <cell r="H346">
            <v>41.7</v>
          </cell>
          <cell r="I346">
            <v>345</v>
          </cell>
        </row>
        <row r="347">
          <cell r="B347" t="str">
            <v>Donald Parham Jr.</v>
          </cell>
          <cell r="C347" t="str">
            <v>Donald Parham Jr. (LAC) </v>
          </cell>
          <cell r="D347" t="str">
            <v>TE39</v>
          </cell>
          <cell r="E347">
            <v>162</v>
          </cell>
          <cell r="F347">
            <v>385</v>
          </cell>
          <cell r="G347">
            <v>288.60000000000002</v>
          </cell>
          <cell r="H347">
            <v>65.5</v>
          </cell>
          <cell r="I347">
            <v>346</v>
          </cell>
        </row>
        <row r="348">
          <cell r="B348" t="str">
            <v>Taysom Hill</v>
          </cell>
          <cell r="C348" t="str">
            <v>Taysom Hill (NO) </v>
          </cell>
          <cell r="D348" t="str">
            <v>QB33</v>
          </cell>
          <cell r="E348">
            <v>197</v>
          </cell>
          <cell r="F348">
            <v>391</v>
          </cell>
          <cell r="G348">
            <v>308.39999999999998</v>
          </cell>
          <cell r="H348">
            <v>53.6</v>
          </cell>
          <cell r="I348">
            <v>347</v>
          </cell>
        </row>
        <row r="349">
          <cell r="B349" t="str">
            <v>Houston Texans</v>
          </cell>
          <cell r="C349" t="str">
            <v>Houston Texans (HOU) </v>
          </cell>
          <cell r="D349" t="str">
            <v>DST27</v>
          </cell>
          <cell r="E349">
            <v>234</v>
          </cell>
          <cell r="F349">
            <v>340</v>
          </cell>
          <cell r="G349">
            <v>310.2</v>
          </cell>
          <cell r="H349">
            <v>27.7</v>
          </cell>
          <cell r="I349">
            <v>348</v>
          </cell>
        </row>
        <row r="350">
          <cell r="B350" t="str">
            <v>Byron Pringle</v>
          </cell>
          <cell r="C350" t="str">
            <v>Byron Pringle (KC) </v>
          </cell>
          <cell r="D350" t="str">
            <v>WR103</v>
          </cell>
          <cell r="E350">
            <v>216</v>
          </cell>
          <cell r="F350">
            <v>345</v>
          </cell>
          <cell r="G350">
            <v>273.39999999999998</v>
          </cell>
          <cell r="H350">
            <v>46.1</v>
          </cell>
          <cell r="I350">
            <v>349</v>
          </cell>
        </row>
        <row r="351">
          <cell r="B351" t="str">
            <v>Anthony Firkser</v>
          </cell>
          <cell r="C351" t="str">
            <v>Anthony Firkser (TEN) </v>
          </cell>
          <cell r="D351" t="str">
            <v>TE40</v>
          </cell>
          <cell r="E351">
            <v>246</v>
          </cell>
          <cell r="F351">
            <v>365</v>
          </cell>
          <cell r="G351">
            <v>311.7</v>
          </cell>
          <cell r="H351">
            <v>36.6</v>
          </cell>
          <cell r="I351">
            <v>350</v>
          </cell>
        </row>
        <row r="352">
          <cell r="B352" t="str">
            <v>Benny Snell Jr.</v>
          </cell>
          <cell r="C352" t="str">
            <v>Benny Snell Jr. (PIT) </v>
          </cell>
          <cell r="D352" t="str">
            <v>RB86</v>
          </cell>
          <cell r="E352">
            <v>245</v>
          </cell>
          <cell r="F352">
            <v>357</v>
          </cell>
          <cell r="G352">
            <v>294</v>
          </cell>
          <cell r="H352">
            <v>34.5</v>
          </cell>
          <cell r="I352">
            <v>351</v>
          </cell>
        </row>
        <row r="353">
          <cell r="H353" t="str">
            <v>Customize Tiers</v>
          </cell>
          <cell r="I353">
            <v>352</v>
          </cell>
        </row>
        <row r="354">
          <cell r="B354" t="str">
            <v>Rodrigo Blankenship</v>
          </cell>
          <cell r="C354" t="str">
            <v>Rodrigo Blankenship (IND) </v>
          </cell>
          <cell r="D354" t="str">
            <v>K24</v>
          </cell>
          <cell r="E354">
            <v>249</v>
          </cell>
          <cell r="F354">
            <v>324</v>
          </cell>
          <cell r="G354">
            <v>301.8</v>
          </cell>
          <cell r="H354">
            <v>29.1</v>
          </cell>
          <cell r="I354">
            <v>353</v>
          </cell>
        </row>
        <row r="355">
          <cell r="B355" t="str">
            <v>Devonta Freeman</v>
          </cell>
          <cell r="C355" t="str">
            <v>Devonta Freeman (BAL) </v>
          </cell>
          <cell r="D355" t="str">
            <v>RB87</v>
          </cell>
          <cell r="E355">
            <v>187</v>
          </cell>
          <cell r="F355">
            <v>386</v>
          </cell>
          <cell r="G355">
            <v>288.7</v>
          </cell>
          <cell r="H355">
            <v>67.8</v>
          </cell>
          <cell r="I355">
            <v>354</v>
          </cell>
        </row>
        <row r="356">
          <cell r="B356" t="str">
            <v>Greg Joseph</v>
          </cell>
          <cell r="C356" t="str">
            <v>Greg Joseph (MIN) </v>
          </cell>
          <cell r="D356" t="str">
            <v>K25</v>
          </cell>
          <cell r="E356">
            <v>253</v>
          </cell>
          <cell r="F356">
            <v>326</v>
          </cell>
          <cell r="G356">
            <v>296.89999999999998</v>
          </cell>
          <cell r="H356">
            <v>18.100000000000001</v>
          </cell>
          <cell r="I356">
            <v>355</v>
          </cell>
        </row>
        <row r="357">
          <cell r="I357">
            <v>356</v>
          </cell>
        </row>
        <row r="358">
          <cell r="B358" t="str">
            <v>Jalen Guyton</v>
          </cell>
          <cell r="C358" t="str">
            <v>Jalen Guyton (LAC) </v>
          </cell>
          <cell r="D358" t="str">
            <v>WR104</v>
          </cell>
          <cell r="E358">
            <v>212</v>
          </cell>
          <cell r="F358">
            <v>369</v>
          </cell>
          <cell r="G358">
            <v>281.10000000000002</v>
          </cell>
          <cell r="H358">
            <v>51.4</v>
          </cell>
          <cell r="I358">
            <v>357</v>
          </cell>
        </row>
        <row r="359">
          <cell r="B359" t="str">
            <v>Tom Brady</v>
          </cell>
          <cell r="C359" t="str">
            <v>Tom Brady (FA) </v>
          </cell>
          <cell r="D359" t="str">
            <v>QB34</v>
          </cell>
          <cell r="E359">
            <v>114</v>
          </cell>
          <cell r="F359">
            <v>254</v>
          </cell>
          <cell r="G359">
            <v>150.6</v>
          </cell>
          <cell r="H359">
            <v>53.3</v>
          </cell>
          <cell r="I359">
            <v>358</v>
          </cell>
        </row>
        <row r="360">
          <cell r="B360" t="str">
            <v>Tylan Wallace</v>
          </cell>
          <cell r="C360" t="str">
            <v>Tylan Wallace (BAL) </v>
          </cell>
          <cell r="D360" t="str">
            <v>WR105</v>
          </cell>
          <cell r="E360">
            <v>262</v>
          </cell>
          <cell r="F360">
            <v>346</v>
          </cell>
          <cell r="G360">
            <v>306.39999999999998</v>
          </cell>
          <cell r="H360">
            <v>27.8</v>
          </cell>
          <cell r="I360">
            <v>359</v>
          </cell>
        </row>
        <row r="361">
          <cell r="B361" t="str">
            <v>Jerick McKinnon</v>
          </cell>
          <cell r="C361" t="str">
            <v>Jerick McKinnon (KC) </v>
          </cell>
          <cell r="D361" t="str">
            <v>RB88</v>
          </cell>
          <cell r="E361">
            <v>215</v>
          </cell>
          <cell r="F361">
            <v>386</v>
          </cell>
          <cell r="G361">
            <v>308.89999999999998</v>
          </cell>
          <cell r="H361">
            <v>53.5</v>
          </cell>
          <cell r="I361">
            <v>360</v>
          </cell>
        </row>
        <row r="362">
          <cell r="B362" t="str">
            <v>New York Giants</v>
          </cell>
          <cell r="C362" t="str">
            <v>New York Giants (NYG) </v>
          </cell>
          <cell r="D362" t="str">
            <v>DST28</v>
          </cell>
          <cell r="E362">
            <v>277</v>
          </cell>
          <cell r="F362">
            <v>348</v>
          </cell>
          <cell r="G362">
            <v>320.60000000000002</v>
          </cell>
          <cell r="H362">
            <v>16</v>
          </cell>
          <cell r="I362">
            <v>361</v>
          </cell>
        </row>
        <row r="363">
          <cell r="B363" t="str">
            <v>Kene Nwangwu</v>
          </cell>
          <cell r="C363" t="str">
            <v>Kene Nwangwu (MIN) </v>
          </cell>
          <cell r="D363" t="str">
            <v>RB89</v>
          </cell>
          <cell r="E363">
            <v>168</v>
          </cell>
          <cell r="F363">
            <v>376</v>
          </cell>
          <cell r="G363">
            <v>252.1</v>
          </cell>
          <cell r="H363">
            <v>82.5</v>
          </cell>
          <cell r="I363">
            <v>362</v>
          </cell>
        </row>
        <row r="364">
          <cell r="B364" t="str">
            <v>JaMycal Hasty</v>
          </cell>
          <cell r="C364" t="str">
            <v>JaMycal Hasty (SF) </v>
          </cell>
          <cell r="D364" t="str">
            <v>RB90</v>
          </cell>
          <cell r="E364">
            <v>238</v>
          </cell>
          <cell r="F364">
            <v>360</v>
          </cell>
          <cell r="G364">
            <v>319.2</v>
          </cell>
          <cell r="H364">
            <v>40.200000000000003</v>
          </cell>
          <cell r="I364">
            <v>363</v>
          </cell>
        </row>
        <row r="365">
          <cell r="B365" t="str">
            <v>Demetric Felton</v>
          </cell>
          <cell r="C365" t="str">
            <v>Demetric Felton (CLE) </v>
          </cell>
          <cell r="D365" t="str">
            <v>RB91</v>
          </cell>
          <cell r="E365">
            <v>217</v>
          </cell>
          <cell r="F365">
            <v>380</v>
          </cell>
          <cell r="G365">
            <v>295</v>
          </cell>
          <cell r="H365">
            <v>46</v>
          </cell>
          <cell r="I365">
            <v>364</v>
          </cell>
        </row>
        <row r="366">
          <cell r="B366" t="str">
            <v>Tutu Atwell</v>
          </cell>
          <cell r="C366" t="str">
            <v>Tutu Atwell (LAR) </v>
          </cell>
          <cell r="D366" t="str">
            <v>WR106</v>
          </cell>
          <cell r="E366">
            <v>263</v>
          </cell>
          <cell r="F366">
            <v>367</v>
          </cell>
          <cell r="G366">
            <v>311.89999999999998</v>
          </cell>
          <cell r="H366">
            <v>38.9</v>
          </cell>
          <cell r="I366">
            <v>365</v>
          </cell>
        </row>
        <row r="367">
          <cell r="B367" t="str">
            <v>Mo Alie-Cox</v>
          </cell>
          <cell r="C367" t="str">
            <v>Mo Alie-Cox (IND) </v>
          </cell>
          <cell r="D367" t="str">
            <v>TE41</v>
          </cell>
          <cell r="E367">
            <v>246</v>
          </cell>
          <cell r="F367">
            <v>368</v>
          </cell>
          <cell r="G367">
            <v>306.3</v>
          </cell>
          <cell r="H367">
            <v>42</v>
          </cell>
          <cell r="I367">
            <v>366</v>
          </cell>
        </row>
        <row r="368">
          <cell r="B368" t="str">
            <v>Cairo Santos</v>
          </cell>
          <cell r="C368" t="str">
            <v>Cairo Santos (CHI) </v>
          </cell>
          <cell r="D368" t="str">
            <v>K26</v>
          </cell>
          <cell r="E368">
            <v>288</v>
          </cell>
          <cell r="F368">
            <v>332</v>
          </cell>
          <cell r="G368">
            <v>314.2</v>
          </cell>
          <cell r="H368">
            <v>14.4</v>
          </cell>
          <cell r="I368">
            <v>367</v>
          </cell>
        </row>
        <row r="369">
          <cell r="B369" t="str">
            <v>Kylen Granson</v>
          </cell>
          <cell r="C369" t="str">
            <v>Kylen Granson (IND) </v>
          </cell>
          <cell r="D369" t="str">
            <v>TE42</v>
          </cell>
          <cell r="E369">
            <v>232</v>
          </cell>
          <cell r="F369">
            <v>383</v>
          </cell>
          <cell r="G369">
            <v>308.8</v>
          </cell>
          <cell r="H369">
            <v>53.6</v>
          </cell>
          <cell r="I369">
            <v>368</v>
          </cell>
        </row>
        <row r="370">
          <cell r="B370" t="str">
            <v>Zay Jones</v>
          </cell>
          <cell r="C370" t="str">
            <v>Zay Jones (LV) </v>
          </cell>
          <cell r="D370" t="str">
            <v>WR107</v>
          </cell>
          <cell r="E370">
            <v>128</v>
          </cell>
          <cell r="F370">
            <v>383</v>
          </cell>
          <cell r="G370">
            <v>283.2</v>
          </cell>
          <cell r="H370">
            <v>84</v>
          </cell>
          <cell r="I370">
            <v>369</v>
          </cell>
        </row>
        <row r="371">
          <cell r="B371" t="str">
            <v>Wayne Gallman Jr.</v>
          </cell>
          <cell r="C371" t="str">
            <v>Wayne Gallman Jr. (MIN) </v>
          </cell>
          <cell r="D371" t="str">
            <v>RB92</v>
          </cell>
          <cell r="E371">
            <v>199</v>
          </cell>
          <cell r="F371">
            <v>386</v>
          </cell>
          <cell r="G371">
            <v>323</v>
          </cell>
          <cell r="H371">
            <v>53.8</v>
          </cell>
          <cell r="I371">
            <v>370</v>
          </cell>
        </row>
        <row r="372">
          <cell r="B372" t="str">
            <v>Keelan Cole Sr.</v>
          </cell>
          <cell r="C372" t="str">
            <v>Keelan Cole Sr. (NYJ) </v>
          </cell>
          <cell r="D372" t="str">
            <v>WR108</v>
          </cell>
          <cell r="E372">
            <v>259</v>
          </cell>
          <cell r="F372">
            <v>389</v>
          </cell>
          <cell r="G372">
            <v>318.89999999999998</v>
          </cell>
          <cell r="H372">
            <v>39.9</v>
          </cell>
          <cell r="I372">
            <v>371</v>
          </cell>
        </row>
        <row r="373">
          <cell r="B373" t="str">
            <v>Duke Johnson Jr.</v>
          </cell>
          <cell r="C373" t="str">
            <v>Duke Johnson Jr. (MIA) </v>
          </cell>
          <cell r="D373" t="str">
            <v>RB93</v>
          </cell>
          <cell r="E373">
            <v>227</v>
          </cell>
          <cell r="F373">
            <v>392</v>
          </cell>
          <cell r="G373">
            <v>313.8</v>
          </cell>
          <cell r="H373">
            <v>54.6</v>
          </cell>
          <cell r="I373">
            <v>372</v>
          </cell>
        </row>
        <row r="374">
          <cell r="B374" t="str">
            <v>Foster Moreau</v>
          </cell>
          <cell r="C374" t="str">
            <v>Foster Moreau (LV) </v>
          </cell>
          <cell r="D374" t="str">
            <v>TE43</v>
          </cell>
          <cell r="E374">
            <v>254</v>
          </cell>
          <cell r="F374">
            <v>375</v>
          </cell>
          <cell r="G374">
            <v>320.5</v>
          </cell>
          <cell r="H374">
            <v>40.200000000000003</v>
          </cell>
          <cell r="I374">
            <v>373</v>
          </cell>
        </row>
        <row r="375">
          <cell r="B375" t="str">
            <v>Jordan Howard</v>
          </cell>
          <cell r="C375" t="str">
            <v>Jordan Howard (PHI) </v>
          </cell>
          <cell r="D375" t="str">
            <v>RB94</v>
          </cell>
          <cell r="E375">
            <v>181</v>
          </cell>
          <cell r="F375">
            <v>388</v>
          </cell>
          <cell r="G375">
            <v>315.7</v>
          </cell>
          <cell r="H375">
            <v>57.5</v>
          </cell>
          <cell r="I375">
            <v>374</v>
          </cell>
        </row>
        <row r="376">
          <cell r="B376" t="str">
            <v>Braxton Berrios</v>
          </cell>
          <cell r="C376" t="str">
            <v>Braxton Berrios (NYJ) </v>
          </cell>
          <cell r="D376" t="str">
            <v>WR109</v>
          </cell>
          <cell r="E376">
            <v>169</v>
          </cell>
          <cell r="F376">
            <v>365</v>
          </cell>
          <cell r="G376">
            <v>261.3</v>
          </cell>
          <cell r="H376">
            <v>68.5</v>
          </cell>
          <cell r="I376">
            <v>375</v>
          </cell>
        </row>
        <row r="377">
          <cell r="B377" t="str">
            <v>Zach Pascal</v>
          </cell>
          <cell r="C377" t="str">
            <v>Zach Pascal (IND) </v>
          </cell>
          <cell r="D377" t="str">
            <v>WR110</v>
          </cell>
          <cell r="E377">
            <v>262</v>
          </cell>
          <cell r="F377">
            <v>390</v>
          </cell>
          <cell r="G377">
            <v>316.3</v>
          </cell>
          <cell r="H377">
            <v>41.9</v>
          </cell>
          <cell r="I377">
            <v>376</v>
          </cell>
        </row>
        <row r="378">
          <cell r="B378" t="str">
            <v>Scotty Miller</v>
          </cell>
          <cell r="C378" t="str">
            <v>Scotty Miller (TB) </v>
          </cell>
          <cell r="D378" t="str">
            <v>WR111</v>
          </cell>
          <cell r="E378">
            <v>268</v>
          </cell>
          <cell r="F378">
            <v>364</v>
          </cell>
          <cell r="G378">
            <v>311.10000000000002</v>
          </cell>
          <cell r="H378">
            <v>31.6</v>
          </cell>
          <cell r="I378">
            <v>377</v>
          </cell>
        </row>
        <row r="379">
          <cell r="B379" t="str">
            <v>Matt Breida</v>
          </cell>
          <cell r="C379" t="str">
            <v>Matt Breida (BUF) </v>
          </cell>
          <cell r="D379" t="str">
            <v>RB95</v>
          </cell>
          <cell r="E379">
            <v>245</v>
          </cell>
          <cell r="F379">
            <v>387</v>
          </cell>
          <cell r="G379">
            <v>318.2</v>
          </cell>
          <cell r="H379">
            <v>40.799999999999997</v>
          </cell>
          <cell r="I379">
            <v>378</v>
          </cell>
        </row>
        <row r="380">
          <cell r="B380" t="str">
            <v>Anthony Miller</v>
          </cell>
          <cell r="C380" t="str">
            <v>Anthony Miller (PIT) </v>
          </cell>
          <cell r="D380" t="str">
            <v>WR112</v>
          </cell>
          <cell r="E380">
            <v>222</v>
          </cell>
          <cell r="F380">
            <v>384</v>
          </cell>
          <cell r="G380">
            <v>303.89999999999998</v>
          </cell>
          <cell r="H380">
            <v>49</v>
          </cell>
          <cell r="I380">
            <v>379</v>
          </cell>
        </row>
        <row r="381">
          <cell r="B381" t="str">
            <v>Nick Folk</v>
          </cell>
          <cell r="C381" t="str">
            <v>Nick Folk (NE) </v>
          </cell>
          <cell r="D381" t="str">
            <v>K27</v>
          </cell>
          <cell r="E381">
            <v>269</v>
          </cell>
          <cell r="F381">
            <v>302</v>
          </cell>
          <cell r="G381">
            <v>296.39999999999998</v>
          </cell>
          <cell r="H381">
            <v>10.4</v>
          </cell>
          <cell r="I381">
            <v>380</v>
          </cell>
        </row>
        <row r="382">
          <cell r="I382">
            <v>381</v>
          </cell>
        </row>
        <row r="383">
          <cell r="B383" t="str">
            <v>Stephen Gostkowski</v>
          </cell>
          <cell r="C383" t="str">
            <v>Stephen Gostkowski (FA) </v>
          </cell>
          <cell r="D383" t="str">
            <v>K28</v>
          </cell>
          <cell r="E383">
            <v>204</v>
          </cell>
          <cell r="F383">
            <v>324</v>
          </cell>
          <cell r="G383">
            <v>270.7</v>
          </cell>
          <cell r="H383">
            <v>47.6</v>
          </cell>
          <cell r="I383">
            <v>382</v>
          </cell>
        </row>
        <row r="384">
          <cell r="I384">
            <v>383</v>
          </cell>
        </row>
        <row r="385">
          <cell r="B385" t="str">
            <v>Eric Ebron</v>
          </cell>
          <cell r="C385" t="str">
            <v>Eric Ebron (PIT) </v>
          </cell>
          <cell r="D385" t="str">
            <v>TE44</v>
          </cell>
          <cell r="E385">
            <v>260</v>
          </cell>
          <cell r="F385">
            <v>368</v>
          </cell>
          <cell r="G385">
            <v>332.1</v>
          </cell>
          <cell r="H385">
            <v>28.6</v>
          </cell>
          <cell r="I385">
            <v>384</v>
          </cell>
        </row>
        <row r="386">
          <cell r="B386" t="str">
            <v>Rex Burkhead</v>
          </cell>
          <cell r="C386" t="str">
            <v>Rex Burkhead (HOU) </v>
          </cell>
          <cell r="D386" t="str">
            <v>RB96</v>
          </cell>
          <cell r="E386">
            <v>190</v>
          </cell>
          <cell r="F386">
            <v>382</v>
          </cell>
          <cell r="G386">
            <v>322.39999999999998</v>
          </cell>
          <cell r="H386">
            <v>57.3</v>
          </cell>
          <cell r="I386">
            <v>385</v>
          </cell>
        </row>
        <row r="387">
          <cell r="B387" t="str">
            <v>Jaelon Darden</v>
          </cell>
          <cell r="C387" t="str">
            <v>Jaelon Darden (TB) </v>
          </cell>
          <cell r="D387" t="str">
            <v>WR113</v>
          </cell>
          <cell r="E387">
            <v>261</v>
          </cell>
          <cell r="F387">
            <v>377</v>
          </cell>
          <cell r="G387">
            <v>323.2</v>
          </cell>
          <cell r="H387">
            <v>41.9</v>
          </cell>
          <cell r="I387">
            <v>386</v>
          </cell>
        </row>
        <row r="388">
          <cell r="B388" t="str">
            <v>Breshad Perriman</v>
          </cell>
          <cell r="C388" t="str">
            <v>Breshad Perriman (TB) </v>
          </cell>
          <cell r="D388" t="str">
            <v>WR114</v>
          </cell>
          <cell r="E388">
            <v>247</v>
          </cell>
          <cell r="F388">
            <v>362</v>
          </cell>
          <cell r="G388">
            <v>302.7</v>
          </cell>
          <cell r="H388">
            <v>33.200000000000003</v>
          </cell>
          <cell r="I388">
            <v>387</v>
          </cell>
        </row>
        <row r="389">
          <cell r="B389" t="str">
            <v>Randall Cobb</v>
          </cell>
          <cell r="C389" t="str">
            <v>Randall Cobb (GB) </v>
          </cell>
          <cell r="D389" t="str">
            <v>WR115</v>
          </cell>
          <cell r="E389">
            <v>298</v>
          </cell>
          <cell r="F389">
            <v>372</v>
          </cell>
          <cell r="G389">
            <v>325.8</v>
          </cell>
          <cell r="H389">
            <v>23.1</v>
          </cell>
          <cell r="I389">
            <v>388</v>
          </cell>
        </row>
        <row r="390">
          <cell r="B390" t="str">
            <v>Anthony McFarland Jr.</v>
          </cell>
          <cell r="C390" t="str">
            <v>Anthony McFarland Jr. (PIT) </v>
          </cell>
          <cell r="D390" t="str">
            <v>RB97</v>
          </cell>
          <cell r="E390">
            <v>199</v>
          </cell>
          <cell r="F390">
            <v>385</v>
          </cell>
          <cell r="G390">
            <v>313</v>
          </cell>
          <cell r="H390">
            <v>48.3</v>
          </cell>
          <cell r="I390">
            <v>389</v>
          </cell>
        </row>
        <row r="391">
          <cell r="B391" t="str">
            <v>Tony Jones Jr.</v>
          </cell>
          <cell r="C391" t="str">
            <v>Tony Jones Jr. (NO) </v>
          </cell>
          <cell r="D391" t="str">
            <v>RB98</v>
          </cell>
          <cell r="E391">
            <v>257</v>
          </cell>
          <cell r="F391">
            <v>374</v>
          </cell>
          <cell r="G391">
            <v>315.60000000000002</v>
          </cell>
          <cell r="H391">
            <v>36.200000000000003</v>
          </cell>
          <cell r="I391">
            <v>390</v>
          </cell>
        </row>
        <row r="392">
          <cell r="B392" t="str">
            <v>La'Mical Perine</v>
          </cell>
          <cell r="C392" t="str">
            <v>La'Mical Perine (NYJ) </v>
          </cell>
          <cell r="D392" t="str">
            <v>RB99</v>
          </cell>
          <cell r="E392">
            <v>245</v>
          </cell>
          <cell r="F392">
            <v>382</v>
          </cell>
          <cell r="G392">
            <v>330.2</v>
          </cell>
          <cell r="H392">
            <v>43.9</v>
          </cell>
          <cell r="I392">
            <v>391</v>
          </cell>
        </row>
        <row r="393">
          <cell r="B393" t="str">
            <v>Rashard Higgins</v>
          </cell>
          <cell r="C393" t="str">
            <v>Rashard Higgins (CLE) </v>
          </cell>
          <cell r="D393" t="str">
            <v>WR116</v>
          </cell>
          <cell r="E393">
            <v>293</v>
          </cell>
          <cell r="F393">
            <v>390</v>
          </cell>
          <cell r="G393">
            <v>324.89999999999998</v>
          </cell>
          <cell r="H393">
            <v>33.1</v>
          </cell>
          <cell r="I393">
            <v>392</v>
          </cell>
        </row>
        <row r="394">
          <cell r="B394" t="str">
            <v>John Brown</v>
          </cell>
          <cell r="C394" t="str">
            <v>John Brown (FA) </v>
          </cell>
          <cell r="D394" t="str">
            <v>WR117</v>
          </cell>
          <cell r="E394">
            <v>203</v>
          </cell>
          <cell r="F394">
            <v>371</v>
          </cell>
          <cell r="G394">
            <v>278.8</v>
          </cell>
          <cell r="H394">
            <v>63.4</v>
          </cell>
          <cell r="I394">
            <v>393</v>
          </cell>
        </row>
        <row r="395">
          <cell r="B395" t="str">
            <v>Drew Lock</v>
          </cell>
          <cell r="C395" t="str">
            <v>Drew Lock (DEN) </v>
          </cell>
          <cell r="D395" t="str">
            <v>QB35</v>
          </cell>
          <cell r="E395">
            <v>202</v>
          </cell>
          <cell r="F395">
            <v>379</v>
          </cell>
          <cell r="G395">
            <v>335.4</v>
          </cell>
          <cell r="H395">
            <v>44.2</v>
          </cell>
          <cell r="I395">
            <v>394</v>
          </cell>
        </row>
        <row r="396">
          <cell r="B396" t="str">
            <v>Carlos Hyde</v>
          </cell>
          <cell r="C396" t="str">
            <v>Carlos Hyde (JAC) </v>
          </cell>
          <cell r="D396" t="str">
            <v>RB100</v>
          </cell>
          <cell r="E396">
            <v>277</v>
          </cell>
          <cell r="F396">
            <v>387</v>
          </cell>
          <cell r="G396">
            <v>337.1</v>
          </cell>
          <cell r="H396">
            <v>31.4</v>
          </cell>
          <cell r="I396">
            <v>395</v>
          </cell>
        </row>
        <row r="397">
          <cell r="B397" t="str">
            <v>Deonte Harty</v>
          </cell>
          <cell r="C397" t="str">
            <v>Deonte Harty (NO) </v>
          </cell>
          <cell r="D397" t="str">
            <v>WR118</v>
          </cell>
          <cell r="E397">
            <v>175</v>
          </cell>
          <cell r="F397">
            <v>329</v>
          </cell>
          <cell r="G397">
            <v>261</v>
          </cell>
          <cell r="H397">
            <v>57.2</v>
          </cell>
          <cell r="I397">
            <v>396</v>
          </cell>
        </row>
        <row r="398">
          <cell r="B398" t="str">
            <v>Dan Bailey</v>
          </cell>
          <cell r="C398" t="str">
            <v>Dan Bailey (FA) </v>
          </cell>
          <cell r="D398" t="str">
            <v>K29</v>
          </cell>
          <cell r="E398">
            <v>239</v>
          </cell>
          <cell r="F398">
            <v>319</v>
          </cell>
          <cell r="G398">
            <v>284.7</v>
          </cell>
          <cell r="H398">
            <v>32.799999999999997</v>
          </cell>
          <cell r="I398">
            <v>397</v>
          </cell>
        </row>
        <row r="399">
          <cell r="I399">
            <v>398</v>
          </cell>
        </row>
        <row r="400">
          <cell r="B400" t="str">
            <v>Ihmir Smith-Marsette</v>
          </cell>
          <cell r="C400" t="str">
            <v>Ihmir Smith-Marsette (MIN) </v>
          </cell>
          <cell r="D400" t="str">
            <v>WR119</v>
          </cell>
          <cell r="E400">
            <v>251</v>
          </cell>
          <cell r="F400">
            <v>373</v>
          </cell>
          <cell r="G400">
            <v>312.5</v>
          </cell>
          <cell r="H400">
            <v>46.2</v>
          </cell>
          <cell r="I400">
            <v>399</v>
          </cell>
        </row>
        <row r="401">
          <cell r="B401" t="str">
            <v>Olamide Zaccheaus</v>
          </cell>
          <cell r="C401" t="str">
            <v>Olamide Zaccheaus (ATL) </v>
          </cell>
          <cell r="D401" t="str">
            <v>WR120</v>
          </cell>
          <cell r="E401">
            <v>269</v>
          </cell>
          <cell r="F401">
            <v>329</v>
          </cell>
          <cell r="G401">
            <v>301.7</v>
          </cell>
          <cell r="H401">
            <v>18.399999999999999</v>
          </cell>
          <cell r="I401">
            <v>400</v>
          </cell>
        </row>
        <row r="402">
          <cell r="B402" t="str">
            <v>Taylor Heinicke</v>
          </cell>
          <cell r="C402" t="str">
            <v>Taylor Heinicke (WAS) </v>
          </cell>
          <cell r="D402" t="str">
            <v>QB36</v>
          </cell>
          <cell r="E402">
            <v>275</v>
          </cell>
          <cell r="F402">
            <v>380</v>
          </cell>
          <cell r="G402">
            <v>315.60000000000002</v>
          </cell>
          <cell r="H402">
            <v>41.4</v>
          </cell>
          <cell r="I402">
            <v>401</v>
          </cell>
        </row>
        <row r="403">
          <cell r="B403" t="str">
            <v>Chris Herndon IV</v>
          </cell>
          <cell r="C403" t="str">
            <v>Chris Herndon IV (MIN) </v>
          </cell>
          <cell r="D403" t="str">
            <v>TE45</v>
          </cell>
          <cell r="E403">
            <v>280</v>
          </cell>
          <cell r="F403">
            <v>369</v>
          </cell>
          <cell r="G403">
            <v>336.4</v>
          </cell>
          <cell r="H403">
            <v>31.2</v>
          </cell>
          <cell r="I403">
            <v>402</v>
          </cell>
        </row>
        <row r="404">
          <cell r="B404" t="str">
            <v>Royce Freeman</v>
          </cell>
          <cell r="C404" t="str">
            <v>Royce Freeman (HOU) </v>
          </cell>
          <cell r="D404" t="str">
            <v>RB101</v>
          </cell>
          <cell r="E404">
            <v>272</v>
          </cell>
          <cell r="F404">
            <v>393</v>
          </cell>
          <cell r="G404">
            <v>331.4</v>
          </cell>
          <cell r="H404">
            <v>44.3</v>
          </cell>
          <cell r="I404">
            <v>403</v>
          </cell>
        </row>
        <row r="405">
          <cell r="B405" t="str">
            <v>Kyle Trask</v>
          </cell>
          <cell r="C405" t="str">
            <v>Kyle Trask (TB) </v>
          </cell>
          <cell r="D405" t="str">
            <v>QB37</v>
          </cell>
          <cell r="E405">
            <v>241</v>
          </cell>
          <cell r="F405">
            <v>391</v>
          </cell>
          <cell r="G405">
            <v>306.60000000000002</v>
          </cell>
          <cell r="H405">
            <v>42.7</v>
          </cell>
          <cell r="I405">
            <v>404</v>
          </cell>
        </row>
        <row r="406">
          <cell r="H406" t="str">
            <v>Customize Tiers</v>
          </cell>
          <cell r="I406">
            <v>405</v>
          </cell>
        </row>
        <row r="407">
          <cell r="B407" t="str">
            <v>Isaiah McKenzie</v>
          </cell>
          <cell r="C407" t="str">
            <v>Isaiah McKenzie (BUF) </v>
          </cell>
          <cell r="D407" t="str">
            <v>WR121</v>
          </cell>
          <cell r="E407">
            <v>223</v>
          </cell>
          <cell r="F407">
            <v>396</v>
          </cell>
          <cell r="G407">
            <v>299</v>
          </cell>
          <cell r="H407">
            <v>65</v>
          </cell>
          <cell r="I407">
            <v>406</v>
          </cell>
        </row>
        <row r="408">
          <cell r="B408" t="str">
            <v>Malcolm Brown</v>
          </cell>
          <cell r="C408" t="str">
            <v>Malcolm Brown (MIA) </v>
          </cell>
          <cell r="D408" t="str">
            <v>RB102</v>
          </cell>
          <cell r="E408">
            <v>289</v>
          </cell>
          <cell r="F408">
            <v>374</v>
          </cell>
          <cell r="G408">
            <v>336.3</v>
          </cell>
          <cell r="H408">
            <v>23</v>
          </cell>
          <cell r="I408">
            <v>407</v>
          </cell>
        </row>
        <row r="409">
          <cell r="B409" t="str">
            <v>Atlanta Falcons</v>
          </cell>
          <cell r="C409" t="str">
            <v>Atlanta Falcons (ATL) </v>
          </cell>
          <cell r="D409" t="str">
            <v>DST29</v>
          </cell>
          <cell r="E409">
            <v>248</v>
          </cell>
          <cell r="F409">
            <v>349</v>
          </cell>
          <cell r="G409">
            <v>299.7</v>
          </cell>
          <cell r="H409">
            <v>39.9</v>
          </cell>
          <cell r="I409">
            <v>408</v>
          </cell>
        </row>
        <row r="410">
          <cell r="B410" t="str">
            <v>Jacob Harris</v>
          </cell>
          <cell r="C410" t="str">
            <v>Jacob Harris (LAR) </v>
          </cell>
          <cell r="D410" t="str">
            <v>TE46</v>
          </cell>
          <cell r="E410">
            <v>317</v>
          </cell>
          <cell r="F410">
            <v>388</v>
          </cell>
          <cell r="G410">
            <v>341.8</v>
          </cell>
          <cell r="H410">
            <v>23.8</v>
          </cell>
          <cell r="I410">
            <v>409</v>
          </cell>
        </row>
        <row r="411">
          <cell r="B411" t="str">
            <v>Joey Slye</v>
          </cell>
          <cell r="C411" t="str">
            <v>Joey Slye (WAS) </v>
          </cell>
          <cell r="D411" t="str">
            <v>K30</v>
          </cell>
          <cell r="E411">
            <v>281</v>
          </cell>
          <cell r="F411">
            <v>332</v>
          </cell>
          <cell r="G411">
            <v>323.8</v>
          </cell>
          <cell r="H411">
            <v>16.5</v>
          </cell>
          <cell r="I411">
            <v>410</v>
          </cell>
        </row>
        <row r="412">
          <cell r="B412" t="str">
            <v>Jack Doyle</v>
          </cell>
          <cell r="C412" t="str">
            <v>Jack Doyle (IND) </v>
          </cell>
          <cell r="D412" t="str">
            <v>TE47</v>
          </cell>
          <cell r="E412">
            <v>319</v>
          </cell>
          <cell r="F412">
            <v>375</v>
          </cell>
          <cell r="G412">
            <v>350</v>
          </cell>
          <cell r="H412">
            <v>17.399999999999999</v>
          </cell>
          <cell r="I412">
            <v>411</v>
          </cell>
        </row>
        <row r="413">
          <cell r="B413" t="str">
            <v>New York Jets</v>
          </cell>
          <cell r="C413" t="str">
            <v>New York Jets (NYJ) </v>
          </cell>
          <cell r="D413" t="str">
            <v>DST30</v>
          </cell>
          <cell r="E413">
            <v>219</v>
          </cell>
          <cell r="F413">
            <v>330</v>
          </cell>
          <cell r="G413">
            <v>303.5</v>
          </cell>
          <cell r="H413">
            <v>38.4</v>
          </cell>
          <cell r="I413">
            <v>412</v>
          </cell>
        </row>
        <row r="414">
          <cell r="B414" t="str">
            <v>Cam Newton</v>
          </cell>
          <cell r="C414" t="str">
            <v>Cam Newton (CAR) </v>
          </cell>
          <cell r="D414" t="str">
            <v>QB38</v>
          </cell>
          <cell r="E414">
            <v>241</v>
          </cell>
          <cell r="F414">
            <v>381</v>
          </cell>
          <cell r="G414">
            <v>326.39999999999998</v>
          </cell>
          <cell r="H414">
            <v>44.7</v>
          </cell>
          <cell r="I414">
            <v>413</v>
          </cell>
        </row>
        <row r="415">
          <cell r="B415" t="str">
            <v>Laquon Treadwell</v>
          </cell>
          <cell r="C415" t="str">
            <v>Laquon Treadwell (JAC) </v>
          </cell>
          <cell r="D415" t="str">
            <v>WR122</v>
          </cell>
          <cell r="E415">
            <v>216</v>
          </cell>
          <cell r="F415">
            <v>366</v>
          </cell>
          <cell r="G415">
            <v>287.60000000000002</v>
          </cell>
          <cell r="H415">
            <v>59.4</v>
          </cell>
          <cell r="I415">
            <v>414</v>
          </cell>
        </row>
        <row r="416">
          <cell r="B416" t="str">
            <v>Josh Lambo</v>
          </cell>
          <cell r="C416" t="str">
            <v>Josh Lambo (FA) </v>
          </cell>
          <cell r="D416" t="str">
            <v>K31</v>
          </cell>
          <cell r="E416">
            <v>184</v>
          </cell>
          <cell r="F416">
            <v>300</v>
          </cell>
          <cell r="G416">
            <v>262.8</v>
          </cell>
          <cell r="H416">
            <v>46</v>
          </cell>
          <cell r="I416">
            <v>415</v>
          </cell>
        </row>
        <row r="417">
          <cell r="B417" t="str">
            <v>John Bates</v>
          </cell>
          <cell r="C417" t="str">
            <v>John Bates (WAS) </v>
          </cell>
          <cell r="D417" t="str">
            <v>TE48</v>
          </cell>
          <cell r="E417">
            <v>258</v>
          </cell>
          <cell r="F417">
            <v>391</v>
          </cell>
          <cell r="G417">
            <v>289</v>
          </cell>
          <cell r="H417">
            <v>51.4</v>
          </cell>
          <cell r="I417">
            <v>416</v>
          </cell>
        </row>
        <row r="418">
          <cell r="B418" t="str">
            <v>Jauan Jennings</v>
          </cell>
          <cell r="C418" t="str">
            <v>Jauan Jennings (SF) </v>
          </cell>
          <cell r="D418" t="str">
            <v>WR123</v>
          </cell>
          <cell r="E418">
            <v>165</v>
          </cell>
          <cell r="F418">
            <v>302</v>
          </cell>
          <cell r="G418">
            <v>266.3</v>
          </cell>
          <cell r="H418">
            <v>58.5</v>
          </cell>
          <cell r="I418">
            <v>417</v>
          </cell>
        </row>
        <row r="419">
          <cell r="B419" t="str">
            <v>Mike Boone</v>
          </cell>
          <cell r="C419" t="str">
            <v>Mike Boone (DEN) </v>
          </cell>
          <cell r="D419" t="str">
            <v>RB103</v>
          </cell>
          <cell r="E419">
            <v>217</v>
          </cell>
          <cell r="F419">
            <v>361</v>
          </cell>
          <cell r="G419">
            <v>321.39999999999998</v>
          </cell>
          <cell r="H419">
            <v>45.5</v>
          </cell>
          <cell r="I419">
            <v>418</v>
          </cell>
        </row>
        <row r="420">
          <cell r="B420" t="str">
            <v>Josiah Deguara</v>
          </cell>
          <cell r="C420" t="str">
            <v>Josiah Deguara (GB) </v>
          </cell>
          <cell r="D420" t="str">
            <v>TE49</v>
          </cell>
          <cell r="E420">
            <v>226</v>
          </cell>
          <cell r="F420">
            <v>389</v>
          </cell>
          <cell r="G420">
            <v>294.2</v>
          </cell>
          <cell r="H420">
            <v>61.1</v>
          </cell>
          <cell r="I420">
            <v>419</v>
          </cell>
        </row>
        <row r="421">
          <cell r="B421" t="str">
            <v>Ty'Son Williams</v>
          </cell>
          <cell r="C421" t="str">
            <v>Ty'Son Williams (BAL) </v>
          </cell>
          <cell r="D421" t="str">
            <v>RB104</v>
          </cell>
          <cell r="E421">
            <v>289</v>
          </cell>
          <cell r="F421">
            <v>374</v>
          </cell>
          <cell r="G421">
            <v>331.6</v>
          </cell>
          <cell r="H421">
            <v>29.9</v>
          </cell>
          <cell r="I421">
            <v>420</v>
          </cell>
        </row>
        <row r="422">
          <cell r="B422" t="str">
            <v>Brett Maher</v>
          </cell>
          <cell r="C422" t="str">
            <v>Brett Maher (NO) </v>
          </cell>
          <cell r="D422" t="str">
            <v>K32</v>
          </cell>
          <cell r="E422">
            <v>252</v>
          </cell>
          <cell r="F422">
            <v>332</v>
          </cell>
          <cell r="G422">
            <v>296.8</v>
          </cell>
          <cell r="H422">
            <v>36.299999999999997</v>
          </cell>
          <cell r="I422">
            <v>421</v>
          </cell>
        </row>
        <row r="423">
          <cell r="I423">
            <v>422</v>
          </cell>
        </row>
        <row r="424">
          <cell r="B424" t="str">
            <v>Ryan Fitzpatrick</v>
          </cell>
          <cell r="C424" t="str">
            <v>Ryan Fitzpatrick (WAS) </v>
          </cell>
          <cell r="D424" t="str">
            <v>QB39</v>
          </cell>
          <cell r="E424">
            <v>254</v>
          </cell>
          <cell r="F424">
            <v>368</v>
          </cell>
          <cell r="G424">
            <v>324.10000000000002</v>
          </cell>
          <cell r="H424">
            <v>42.2</v>
          </cell>
          <cell r="I424">
            <v>423</v>
          </cell>
        </row>
        <row r="425">
          <cell r="B425" t="str">
            <v>Marcus Mariota</v>
          </cell>
          <cell r="C425" t="str">
            <v>Marcus Mariota (LV) </v>
          </cell>
          <cell r="D425" t="str">
            <v>QB40</v>
          </cell>
          <cell r="E425">
            <v>303</v>
          </cell>
          <cell r="F425">
            <v>390</v>
          </cell>
          <cell r="G425">
            <v>345.6</v>
          </cell>
          <cell r="H425">
            <v>24.9</v>
          </cell>
          <cell r="I425">
            <v>424</v>
          </cell>
        </row>
        <row r="426">
          <cell r="B426" t="str">
            <v>Dez Fitzpatrick</v>
          </cell>
          <cell r="C426" t="str">
            <v>Dez Fitzpatrick (TEN) </v>
          </cell>
          <cell r="D426" t="str">
            <v>WR124</v>
          </cell>
          <cell r="E426">
            <v>268</v>
          </cell>
          <cell r="F426">
            <v>388</v>
          </cell>
          <cell r="G426">
            <v>326.39999999999998</v>
          </cell>
          <cell r="H426">
            <v>39.1</v>
          </cell>
          <cell r="I426">
            <v>425</v>
          </cell>
        </row>
        <row r="427">
          <cell r="B427" t="str">
            <v>Collin Johnson</v>
          </cell>
          <cell r="C427" t="str">
            <v>Collin Johnson (NYG) </v>
          </cell>
          <cell r="D427" t="str">
            <v>WR125</v>
          </cell>
          <cell r="E427">
            <v>297</v>
          </cell>
          <cell r="F427">
            <v>371</v>
          </cell>
          <cell r="G427">
            <v>351.3</v>
          </cell>
          <cell r="H427">
            <v>25.2</v>
          </cell>
          <cell r="I427">
            <v>426</v>
          </cell>
        </row>
        <row r="428">
          <cell r="B428" t="str">
            <v>Gardner Minshew II</v>
          </cell>
          <cell r="C428" t="str">
            <v>Gardner Minshew II (PHI) </v>
          </cell>
          <cell r="D428" t="str">
            <v>QB41</v>
          </cell>
          <cell r="E428">
            <v>331</v>
          </cell>
          <cell r="F428">
            <v>391</v>
          </cell>
          <cell r="G428">
            <v>354.7</v>
          </cell>
          <cell r="H428">
            <v>23.5</v>
          </cell>
          <cell r="I428">
            <v>427</v>
          </cell>
        </row>
        <row r="429">
          <cell r="B429" t="str">
            <v>Juwan Johnson</v>
          </cell>
          <cell r="C429" t="str">
            <v>Juwan Johnson (NO) </v>
          </cell>
          <cell r="D429" t="str">
            <v>TE50</v>
          </cell>
          <cell r="E429">
            <v>267</v>
          </cell>
          <cell r="F429">
            <v>353</v>
          </cell>
          <cell r="G429">
            <v>337.4</v>
          </cell>
          <cell r="H429">
            <v>26.9</v>
          </cell>
          <cell r="I429">
            <v>428</v>
          </cell>
        </row>
        <row r="430">
          <cell r="B430" t="str">
            <v>Le'Veon Bell</v>
          </cell>
          <cell r="C430" t="str">
            <v>Le'Veon Bell (FA) </v>
          </cell>
          <cell r="D430" t="str">
            <v>RB105</v>
          </cell>
          <cell r="E430">
            <v>310</v>
          </cell>
          <cell r="F430">
            <v>375</v>
          </cell>
          <cell r="G430">
            <v>338.8</v>
          </cell>
          <cell r="H430">
            <v>21.9</v>
          </cell>
          <cell r="I430">
            <v>429</v>
          </cell>
        </row>
        <row r="431">
          <cell r="B431" t="str">
            <v>Tre' McKitty</v>
          </cell>
          <cell r="C431" t="str">
            <v>Tre' McKitty (LAC) </v>
          </cell>
          <cell r="D431" t="str">
            <v>TE51</v>
          </cell>
          <cell r="E431">
            <v>325</v>
          </cell>
          <cell r="F431">
            <v>370</v>
          </cell>
          <cell r="G431">
            <v>350.4</v>
          </cell>
          <cell r="H431">
            <v>13.3</v>
          </cell>
          <cell r="I431">
            <v>430</v>
          </cell>
        </row>
        <row r="432">
          <cell r="B432" t="str">
            <v>Ricky Seals-Jones</v>
          </cell>
          <cell r="C432" t="str">
            <v>Ricky Seals-Jones (WAS) </v>
          </cell>
          <cell r="D432" t="str">
            <v>TE52</v>
          </cell>
          <cell r="E432">
            <v>299</v>
          </cell>
          <cell r="F432">
            <v>381</v>
          </cell>
          <cell r="G432">
            <v>346.4</v>
          </cell>
          <cell r="H432">
            <v>22.8</v>
          </cell>
          <cell r="I432">
            <v>431</v>
          </cell>
        </row>
        <row r="433">
          <cell r="B433" t="str">
            <v>Las Vegas Raiders</v>
          </cell>
          <cell r="C433" t="str">
            <v>Las Vegas Raiders (LV) </v>
          </cell>
          <cell r="D433" t="str">
            <v>DST31</v>
          </cell>
          <cell r="E433">
            <v>198</v>
          </cell>
          <cell r="F433">
            <v>347</v>
          </cell>
          <cell r="G433">
            <v>291.5</v>
          </cell>
          <cell r="H433">
            <v>56.1</v>
          </cell>
          <cell r="I433">
            <v>432</v>
          </cell>
        </row>
        <row r="434">
          <cell r="B434" t="str">
            <v>Will Dissly</v>
          </cell>
          <cell r="C434" t="str">
            <v>Will Dissly (SEA) </v>
          </cell>
          <cell r="D434" t="str">
            <v>TE53</v>
          </cell>
          <cell r="E434">
            <v>299</v>
          </cell>
          <cell r="F434">
            <v>370</v>
          </cell>
          <cell r="G434">
            <v>352.6</v>
          </cell>
          <cell r="H434">
            <v>21.3</v>
          </cell>
          <cell r="I434">
            <v>433</v>
          </cell>
        </row>
        <row r="435">
          <cell r="B435" t="str">
            <v>Travis Homer</v>
          </cell>
          <cell r="C435" t="str">
            <v>Travis Homer (SEA) </v>
          </cell>
          <cell r="D435" t="str">
            <v>RB106</v>
          </cell>
          <cell r="E435">
            <v>296</v>
          </cell>
          <cell r="F435">
            <v>387</v>
          </cell>
          <cell r="G435">
            <v>342.9</v>
          </cell>
          <cell r="H435">
            <v>26.3</v>
          </cell>
          <cell r="I435">
            <v>434</v>
          </cell>
        </row>
        <row r="436">
          <cell r="B436" t="str">
            <v>Godwin Igwebuike</v>
          </cell>
          <cell r="C436" t="str">
            <v>Godwin Igwebuike (DET) </v>
          </cell>
          <cell r="D436" t="str">
            <v>RB107</v>
          </cell>
          <cell r="E436">
            <v>243</v>
          </cell>
          <cell r="F436">
            <v>288</v>
          </cell>
          <cell r="G436">
            <v>262.3</v>
          </cell>
          <cell r="H436">
            <v>18.899999999999999</v>
          </cell>
          <cell r="I436">
            <v>435</v>
          </cell>
        </row>
        <row r="437">
          <cell r="B437" t="str">
            <v>Noah Gray</v>
          </cell>
          <cell r="C437" t="str">
            <v>Noah Gray (KC) </v>
          </cell>
          <cell r="D437" t="str">
            <v>TE54</v>
          </cell>
          <cell r="E437">
            <v>303</v>
          </cell>
          <cell r="F437">
            <v>382</v>
          </cell>
          <cell r="G437">
            <v>337.6</v>
          </cell>
          <cell r="H437">
            <v>30.9</v>
          </cell>
          <cell r="I437">
            <v>436</v>
          </cell>
        </row>
        <row r="438">
          <cell r="B438" t="str">
            <v>Mitchell Trubisky</v>
          </cell>
          <cell r="C438" t="str">
            <v>Mitchell Trubisky (BUF) </v>
          </cell>
          <cell r="D438" t="str">
            <v>QB42</v>
          </cell>
          <cell r="E438">
            <v>320</v>
          </cell>
          <cell r="F438">
            <v>381</v>
          </cell>
          <cell r="G438">
            <v>344.5</v>
          </cell>
          <cell r="H438">
            <v>22.4</v>
          </cell>
          <cell r="I438">
            <v>437</v>
          </cell>
        </row>
        <row r="439">
          <cell r="B439" t="str">
            <v>Todd Gurley II</v>
          </cell>
          <cell r="C439" t="str">
            <v>Todd Gurley II (FA) </v>
          </cell>
          <cell r="D439" t="str">
            <v>RB108</v>
          </cell>
          <cell r="E439">
            <v>149</v>
          </cell>
          <cell r="F439">
            <v>256</v>
          </cell>
          <cell r="G439">
            <v>202.5</v>
          </cell>
          <cell r="H439">
            <v>53.5</v>
          </cell>
          <cell r="I439">
            <v>438</v>
          </cell>
        </row>
        <row r="440">
          <cell r="B440" t="str">
            <v>John Ross</v>
          </cell>
          <cell r="C440" t="str">
            <v>John Ross (NYG) </v>
          </cell>
          <cell r="D440" t="str">
            <v>WR126</v>
          </cell>
          <cell r="E440">
            <v>315</v>
          </cell>
          <cell r="F440">
            <v>363</v>
          </cell>
          <cell r="G440">
            <v>329.7</v>
          </cell>
          <cell r="H440">
            <v>17.399999999999999</v>
          </cell>
          <cell r="I440">
            <v>439</v>
          </cell>
        </row>
        <row r="441">
          <cell r="B441" t="str">
            <v>Javian Hawkins</v>
          </cell>
          <cell r="C441" t="str">
            <v>Javian Hawkins (TEN) </v>
          </cell>
          <cell r="D441" t="str">
            <v>RB109</v>
          </cell>
          <cell r="E441">
            <v>156</v>
          </cell>
          <cell r="F441">
            <v>385</v>
          </cell>
          <cell r="G441">
            <v>319.39999999999998</v>
          </cell>
          <cell r="H441">
            <v>89.4</v>
          </cell>
          <cell r="I441">
            <v>440</v>
          </cell>
        </row>
        <row r="442">
          <cell r="B442" t="str">
            <v>Detroit Lions</v>
          </cell>
          <cell r="C442" t="str">
            <v>Detroit Lions (DET) </v>
          </cell>
          <cell r="D442" t="str">
            <v>DST32</v>
          </cell>
          <cell r="E442">
            <v>299</v>
          </cell>
          <cell r="F442">
            <v>355</v>
          </cell>
          <cell r="G442">
            <v>332.8</v>
          </cell>
          <cell r="H442">
            <v>17.8</v>
          </cell>
          <cell r="I442">
            <v>441</v>
          </cell>
        </row>
        <row r="443">
          <cell r="B443" t="str">
            <v>Adam Humphries</v>
          </cell>
          <cell r="C443" t="str">
            <v>Adam Humphries (WAS) </v>
          </cell>
          <cell r="D443" t="str">
            <v>WR127</v>
          </cell>
          <cell r="E443">
            <v>290</v>
          </cell>
          <cell r="F443">
            <v>369</v>
          </cell>
          <cell r="G443">
            <v>322.8</v>
          </cell>
          <cell r="H443">
            <v>35.5</v>
          </cell>
          <cell r="I443">
            <v>442</v>
          </cell>
        </row>
        <row r="444">
          <cell r="B444" t="str">
            <v>Shi Smith</v>
          </cell>
          <cell r="C444" t="str">
            <v>Shi Smith (CAR) </v>
          </cell>
          <cell r="D444" t="str">
            <v>WR128</v>
          </cell>
          <cell r="E444">
            <v>297</v>
          </cell>
          <cell r="F444">
            <v>389</v>
          </cell>
          <cell r="G444">
            <v>334.7</v>
          </cell>
          <cell r="H444">
            <v>30.7</v>
          </cell>
          <cell r="I444">
            <v>443</v>
          </cell>
        </row>
        <row r="445">
          <cell r="B445" t="str">
            <v>Demarcus Robinson</v>
          </cell>
          <cell r="C445" t="str">
            <v>Demarcus Robinson (KC) </v>
          </cell>
          <cell r="D445" t="str">
            <v>WR129</v>
          </cell>
          <cell r="E445">
            <v>311</v>
          </cell>
          <cell r="F445">
            <v>377</v>
          </cell>
          <cell r="G445">
            <v>354</v>
          </cell>
          <cell r="H445">
            <v>22.3</v>
          </cell>
          <cell r="I445">
            <v>444</v>
          </cell>
        </row>
        <row r="446">
          <cell r="B446" t="str">
            <v>Tyler Huntley</v>
          </cell>
          <cell r="C446" t="str">
            <v>Tyler Huntley (BAL) </v>
          </cell>
          <cell r="D446" t="str">
            <v>QB43</v>
          </cell>
          <cell r="E446">
            <v>197</v>
          </cell>
          <cell r="F446">
            <v>367</v>
          </cell>
          <cell r="G446">
            <v>279.7</v>
          </cell>
          <cell r="H446">
            <v>69.5</v>
          </cell>
          <cell r="I446">
            <v>445</v>
          </cell>
        </row>
        <row r="447">
          <cell r="B447" t="str">
            <v>Auden Tate</v>
          </cell>
          <cell r="C447" t="str">
            <v>Auden Tate (CIN) </v>
          </cell>
          <cell r="D447" t="str">
            <v>WR130</v>
          </cell>
          <cell r="E447">
            <v>328</v>
          </cell>
          <cell r="F447">
            <v>366</v>
          </cell>
          <cell r="G447">
            <v>346</v>
          </cell>
          <cell r="H447">
            <v>12.8</v>
          </cell>
          <cell r="I447">
            <v>446</v>
          </cell>
        </row>
        <row r="448">
          <cell r="B448" t="str">
            <v>Miles Boykin</v>
          </cell>
          <cell r="C448" t="str">
            <v>Miles Boykin (BAL) </v>
          </cell>
          <cell r="D448" t="str">
            <v>WR131</v>
          </cell>
          <cell r="E448">
            <v>261</v>
          </cell>
          <cell r="F448">
            <v>301</v>
          </cell>
          <cell r="G448">
            <v>286.7</v>
          </cell>
          <cell r="H448">
            <v>18.2</v>
          </cell>
          <cell r="I448">
            <v>447</v>
          </cell>
        </row>
        <row r="449">
          <cell r="B449" t="str">
            <v>Dontrell Hilliard</v>
          </cell>
          <cell r="C449" t="str">
            <v>Dontrell Hilliard (TEN) </v>
          </cell>
          <cell r="D449" t="str">
            <v>RB110</v>
          </cell>
          <cell r="E449">
            <v>195</v>
          </cell>
          <cell r="F449">
            <v>386</v>
          </cell>
          <cell r="G449">
            <v>314</v>
          </cell>
          <cell r="H449">
            <v>73.7</v>
          </cell>
          <cell r="I449">
            <v>448</v>
          </cell>
        </row>
        <row r="450">
          <cell r="B450" t="str">
            <v>Henry Ruggs III</v>
          </cell>
          <cell r="C450" t="str">
            <v>Henry Ruggs III (FA) </v>
          </cell>
          <cell r="D450" t="str">
            <v>WR132</v>
          </cell>
          <cell r="E450">
            <v>109</v>
          </cell>
          <cell r="F450">
            <v>366</v>
          </cell>
          <cell r="G450">
            <v>237.5</v>
          </cell>
          <cell r="H450">
            <v>128.5</v>
          </cell>
          <cell r="I450">
            <v>449</v>
          </cell>
        </row>
        <row r="451">
          <cell r="I451">
            <v>450</v>
          </cell>
        </row>
        <row r="452">
          <cell r="B452" t="str">
            <v>Tyrod Taylor</v>
          </cell>
          <cell r="C452" t="str">
            <v>Tyrod Taylor (HOU) </v>
          </cell>
          <cell r="D452" t="str">
            <v>QB44</v>
          </cell>
          <cell r="E452">
            <v>275</v>
          </cell>
          <cell r="F452">
            <v>308</v>
          </cell>
          <cell r="G452">
            <v>289</v>
          </cell>
          <cell r="H452">
            <v>13.9</v>
          </cell>
          <cell r="I452">
            <v>451</v>
          </cell>
        </row>
        <row r="453">
          <cell r="B453" t="str">
            <v>Derrick Gore</v>
          </cell>
          <cell r="C453" t="str">
            <v>Derrick Gore (KC) </v>
          </cell>
          <cell r="D453" t="str">
            <v>RB111</v>
          </cell>
          <cell r="E453">
            <v>274</v>
          </cell>
          <cell r="F453">
            <v>359</v>
          </cell>
          <cell r="G453">
            <v>314.8</v>
          </cell>
          <cell r="H453">
            <v>36.4</v>
          </cell>
          <cell r="I453">
            <v>452</v>
          </cell>
        </row>
        <row r="454">
          <cell r="B454" t="str">
            <v>Jamal Agnew</v>
          </cell>
          <cell r="C454" t="str">
            <v>Jamal Agnew (JAC) </v>
          </cell>
          <cell r="D454" t="str">
            <v>WR133</v>
          </cell>
          <cell r="E454">
            <v>174</v>
          </cell>
          <cell r="F454">
            <v>371</v>
          </cell>
          <cell r="G454">
            <v>315.5</v>
          </cell>
          <cell r="H454">
            <v>82.1</v>
          </cell>
          <cell r="I454">
            <v>453</v>
          </cell>
        </row>
        <row r="455">
          <cell r="B455" t="str">
            <v>Mike Strachan</v>
          </cell>
          <cell r="C455" t="str">
            <v>Mike Strachan (IND) </v>
          </cell>
          <cell r="D455" t="str">
            <v>WR134</v>
          </cell>
          <cell r="E455">
            <v>230</v>
          </cell>
          <cell r="F455">
            <v>390</v>
          </cell>
          <cell r="G455">
            <v>331.2</v>
          </cell>
          <cell r="H455">
            <v>57.1</v>
          </cell>
          <cell r="I455">
            <v>454</v>
          </cell>
        </row>
        <row r="456">
          <cell r="B456" t="str">
            <v>DeSean Jackson</v>
          </cell>
          <cell r="C456" t="str">
            <v>DeSean Jackson (LV) </v>
          </cell>
          <cell r="D456" t="str">
            <v>WR135</v>
          </cell>
          <cell r="E456">
            <v>306</v>
          </cell>
          <cell r="F456">
            <v>377</v>
          </cell>
          <cell r="G456">
            <v>348.6</v>
          </cell>
          <cell r="H456">
            <v>22.1</v>
          </cell>
          <cell r="I456">
            <v>455</v>
          </cell>
        </row>
        <row r="457">
          <cell r="B457" t="str">
            <v>Ian Thomas</v>
          </cell>
          <cell r="C457" t="str">
            <v>Ian Thomas (CAR) </v>
          </cell>
          <cell r="D457" t="str">
            <v>TE55</v>
          </cell>
          <cell r="E457">
            <v>331</v>
          </cell>
          <cell r="F457">
            <v>385</v>
          </cell>
          <cell r="G457">
            <v>358.2</v>
          </cell>
          <cell r="H457">
            <v>19.100000000000001</v>
          </cell>
          <cell r="I457">
            <v>456</v>
          </cell>
        </row>
        <row r="458">
          <cell r="B458" t="str">
            <v>Justice Hill</v>
          </cell>
          <cell r="C458" t="str">
            <v>Justice Hill (BAL) </v>
          </cell>
          <cell r="D458" t="str">
            <v>RB112</v>
          </cell>
          <cell r="E458">
            <v>193</v>
          </cell>
          <cell r="F458">
            <v>356</v>
          </cell>
          <cell r="G458">
            <v>292.7</v>
          </cell>
          <cell r="H458">
            <v>71.3</v>
          </cell>
          <cell r="I458">
            <v>457</v>
          </cell>
        </row>
        <row r="459">
          <cell r="B459" t="str">
            <v>Kerryon Johnson</v>
          </cell>
          <cell r="C459" t="str">
            <v>Kerryon Johnson (FA) </v>
          </cell>
          <cell r="D459" t="str">
            <v>RB113</v>
          </cell>
          <cell r="E459">
            <v>195</v>
          </cell>
          <cell r="F459">
            <v>380</v>
          </cell>
          <cell r="G459">
            <v>318.3</v>
          </cell>
          <cell r="H459">
            <v>74.8</v>
          </cell>
          <cell r="I459">
            <v>458</v>
          </cell>
        </row>
        <row r="460">
          <cell r="B460" t="str">
            <v>Zane Gonzalez</v>
          </cell>
          <cell r="C460" t="str">
            <v>Zane Gonzalez (CAR) </v>
          </cell>
          <cell r="D460" t="str">
            <v>K33</v>
          </cell>
          <cell r="E460">
            <v>281</v>
          </cell>
          <cell r="F460">
            <v>308</v>
          </cell>
          <cell r="G460">
            <v>294.3</v>
          </cell>
          <cell r="H460">
            <v>11</v>
          </cell>
          <cell r="I460">
            <v>459</v>
          </cell>
        </row>
        <row r="461">
          <cell r="B461" t="str">
            <v>Andy Isabella</v>
          </cell>
          <cell r="C461" t="str">
            <v>Andy Isabella (ARI) </v>
          </cell>
          <cell r="D461" t="str">
            <v>WR136</v>
          </cell>
          <cell r="E461">
            <v>293</v>
          </cell>
          <cell r="F461">
            <v>390</v>
          </cell>
          <cell r="G461">
            <v>343.3</v>
          </cell>
          <cell r="H461">
            <v>37.299999999999997</v>
          </cell>
          <cell r="I461">
            <v>460</v>
          </cell>
        </row>
        <row r="462">
          <cell r="B462" t="str">
            <v>Kyle Rudolph</v>
          </cell>
          <cell r="C462" t="str">
            <v>Kyle Rudolph (NYG) </v>
          </cell>
          <cell r="D462" t="str">
            <v>TE56</v>
          </cell>
          <cell r="E462">
            <v>318</v>
          </cell>
          <cell r="F462">
            <v>383</v>
          </cell>
          <cell r="G462">
            <v>350.4</v>
          </cell>
          <cell r="H462">
            <v>20.399999999999999</v>
          </cell>
          <cell r="I462">
            <v>461</v>
          </cell>
        </row>
        <row r="463">
          <cell r="B463" t="str">
            <v>Cornell Powell</v>
          </cell>
          <cell r="C463" t="str">
            <v>Cornell Powell (KC) </v>
          </cell>
          <cell r="D463" t="str">
            <v>WR137</v>
          </cell>
          <cell r="E463">
            <v>212</v>
          </cell>
          <cell r="F463">
            <v>366</v>
          </cell>
          <cell r="G463">
            <v>302</v>
          </cell>
          <cell r="H463">
            <v>65.5</v>
          </cell>
          <cell r="I463">
            <v>462</v>
          </cell>
        </row>
        <row r="464">
          <cell r="B464" t="str">
            <v>Travis Fulgham</v>
          </cell>
          <cell r="C464" t="str">
            <v>Travis Fulgham (DEN) </v>
          </cell>
          <cell r="D464" t="str">
            <v>WR138</v>
          </cell>
          <cell r="E464">
            <v>268</v>
          </cell>
          <cell r="F464">
            <v>376</v>
          </cell>
          <cell r="G464">
            <v>325</v>
          </cell>
          <cell r="H464">
            <v>46.8</v>
          </cell>
          <cell r="I464">
            <v>463</v>
          </cell>
        </row>
        <row r="465">
          <cell r="B465" t="str">
            <v>Freddie Swain</v>
          </cell>
          <cell r="C465" t="str">
            <v>Freddie Swain (SEA) </v>
          </cell>
          <cell r="D465" t="str">
            <v>WR139</v>
          </cell>
          <cell r="E465">
            <v>244</v>
          </cell>
          <cell r="F465">
            <v>375</v>
          </cell>
          <cell r="G465">
            <v>326</v>
          </cell>
          <cell r="H465">
            <v>49.2</v>
          </cell>
          <cell r="I465">
            <v>464</v>
          </cell>
        </row>
        <row r="466">
          <cell r="B466" t="str">
            <v>Seth Williams</v>
          </cell>
          <cell r="C466" t="str">
            <v>Seth Williams (DEN) </v>
          </cell>
          <cell r="D466" t="str">
            <v>WR140</v>
          </cell>
          <cell r="E466">
            <v>290</v>
          </cell>
          <cell r="F466">
            <v>372</v>
          </cell>
          <cell r="G466">
            <v>339.4</v>
          </cell>
          <cell r="H466">
            <v>37.200000000000003</v>
          </cell>
          <cell r="I466">
            <v>465</v>
          </cell>
        </row>
        <row r="467">
          <cell r="B467" t="str">
            <v>Austin Seibert</v>
          </cell>
          <cell r="C467" t="str">
            <v>Austin Seibert (DET) </v>
          </cell>
          <cell r="D467" t="str">
            <v>K34</v>
          </cell>
          <cell r="E467">
            <v>182</v>
          </cell>
          <cell r="F467">
            <v>342</v>
          </cell>
          <cell r="G467">
            <v>262</v>
          </cell>
          <cell r="H467">
            <v>80</v>
          </cell>
          <cell r="I467">
            <v>466</v>
          </cell>
        </row>
        <row r="468">
          <cell r="B468" t="str">
            <v>Tyrell Williams</v>
          </cell>
          <cell r="C468" t="str">
            <v>Tyrell Williams (FA) </v>
          </cell>
          <cell r="D468" t="str">
            <v>WR141</v>
          </cell>
          <cell r="E468">
            <v>268</v>
          </cell>
          <cell r="F468">
            <v>388</v>
          </cell>
          <cell r="G468">
            <v>327.3</v>
          </cell>
          <cell r="H468">
            <v>51.6</v>
          </cell>
          <cell r="I468">
            <v>467</v>
          </cell>
        </row>
        <row r="469">
          <cell r="B469" t="str">
            <v>Keke Coutee</v>
          </cell>
          <cell r="C469" t="str">
            <v>Keke Coutee (IND) </v>
          </cell>
          <cell r="D469" t="str">
            <v>WR142</v>
          </cell>
          <cell r="E469">
            <v>271</v>
          </cell>
          <cell r="F469">
            <v>390</v>
          </cell>
          <cell r="G469">
            <v>340.4</v>
          </cell>
          <cell r="H469">
            <v>48.5</v>
          </cell>
          <cell r="I469">
            <v>468</v>
          </cell>
        </row>
        <row r="470">
          <cell r="B470" t="str">
            <v>Lynn Bowden Jr.</v>
          </cell>
          <cell r="C470" t="str">
            <v>Lynn Bowden Jr. (MIA) </v>
          </cell>
          <cell r="D470" t="str">
            <v>WR143</v>
          </cell>
          <cell r="E470">
            <v>295</v>
          </cell>
          <cell r="F470">
            <v>378</v>
          </cell>
          <cell r="G470">
            <v>341</v>
          </cell>
          <cell r="H470">
            <v>37.1</v>
          </cell>
          <cell r="I470">
            <v>469</v>
          </cell>
        </row>
        <row r="471">
          <cell r="B471" t="str">
            <v>Nick Westbrook-Ikhine</v>
          </cell>
          <cell r="C471" t="str">
            <v>Nick Westbrook-Ikhine (TEN) </v>
          </cell>
          <cell r="D471" t="str">
            <v>WR144</v>
          </cell>
          <cell r="E471">
            <v>271</v>
          </cell>
          <cell r="F471">
            <v>388</v>
          </cell>
          <cell r="G471">
            <v>341.2</v>
          </cell>
          <cell r="H471">
            <v>44.9</v>
          </cell>
          <cell r="I471">
            <v>470</v>
          </cell>
        </row>
        <row r="472">
          <cell r="B472" t="str">
            <v>Maxx Williams</v>
          </cell>
          <cell r="C472" t="str">
            <v>Maxx Williams (ARI) </v>
          </cell>
          <cell r="D472" t="str">
            <v>TE57</v>
          </cell>
          <cell r="E472">
            <v>305</v>
          </cell>
          <cell r="F472">
            <v>376</v>
          </cell>
          <cell r="G472">
            <v>341.8</v>
          </cell>
          <cell r="H472">
            <v>26.6</v>
          </cell>
          <cell r="I472">
            <v>471</v>
          </cell>
        </row>
        <row r="473">
          <cell r="B473" t="str">
            <v>Kalen Ballage</v>
          </cell>
          <cell r="C473" t="str">
            <v>Kalen Ballage (PIT) </v>
          </cell>
          <cell r="D473" t="str">
            <v>RB114</v>
          </cell>
          <cell r="E473">
            <v>313</v>
          </cell>
          <cell r="F473">
            <v>361</v>
          </cell>
          <cell r="G473">
            <v>329.5</v>
          </cell>
          <cell r="H473">
            <v>19.600000000000001</v>
          </cell>
          <cell r="I473">
            <v>472</v>
          </cell>
        </row>
        <row r="474">
          <cell r="B474" t="str">
            <v>Gerrid Doaks</v>
          </cell>
          <cell r="C474" t="str">
            <v>Gerrid Doaks (MIA) </v>
          </cell>
          <cell r="D474" t="str">
            <v>RB115</v>
          </cell>
          <cell r="E474">
            <v>259</v>
          </cell>
          <cell r="F474">
            <v>359</v>
          </cell>
          <cell r="G474">
            <v>330.5</v>
          </cell>
          <cell r="H474">
            <v>41.4</v>
          </cell>
          <cell r="I474">
            <v>473</v>
          </cell>
        </row>
        <row r="475">
          <cell r="B475" t="str">
            <v>Kellen Mond</v>
          </cell>
          <cell r="C475" t="str">
            <v>Kellen Mond (MIN) </v>
          </cell>
          <cell r="D475" t="str">
            <v>QB45</v>
          </cell>
          <cell r="E475">
            <v>320</v>
          </cell>
          <cell r="F475">
            <v>390</v>
          </cell>
          <cell r="G475">
            <v>357.6</v>
          </cell>
          <cell r="H475">
            <v>24.1</v>
          </cell>
          <cell r="I475">
            <v>474</v>
          </cell>
        </row>
        <row r="476">
          <cell r="B476" t="str">
            <v>Cameron Brate</v>
          </cell>
          <cell r="C476" t="str">
            <v>Cameron Brate (TB) </v>
          </cell>
          <cell r="D476" t="str">
            <v>TE58</v>
          </cell>
          <cell r="E476">
            <v>325</v>
          </cell>
          <cell r="F476">
            <v>384</v>
          </cell>
          <cell r="G476">
            <v>354.2</v>
          </cell>
          <cell r="H476">
            <v>22.6</v>
          </cell>
          <cell r="I476">
            <v>475</v>
          </cell>
        </row>
        <row r="477">
          <cell r="B477" t="str">
            <v>Qadree Ollison</v>
          </cell>
          <cell r="C477" t="str">
            <v>Qadree Ollison (ATL) </v>
          </cell>
          <cell r="D477" t="str">
            <v>RB116</v>
          </cell>
          <cell r="E477">
            <v>267</v>
          </cell>
          <cell r="F477">
            <v>353</v>
          </cell>
          <cell r="G477">
            <v>318.7</v>
          </cell>
          <cell r="H477">
            <v>37.200000000000003</v>
          </cell>
          <cell r="I477">
            <v>476</v>
          </cell>
        </row>
        <row r="478">
          <cell r="B478" t="str">
            <v>Jeremy McNichols</v>
          </cell>
          <cell r="C478" t="str">
            <v>Jeremy McNichols (FA) </v>
          </cell>
          <cell r="D478" t="str">
            <v>RB117</v>
          </cell>
          <cell r="E478">
            <v>302</v>
          </cell>
          <cell r="F478">
            <v>329</v>
          </cell>
          <cell r="G478">
            <v>319.7</v>
          </cell>
          <cell r="H478">
            <v>12.5</v>
          </cell>
          <cell r="I478">
            <v>477</v>
          </cell>
        </row>
        <row r="479">
          <cell r="B479" t="str">
            <v>Dare Ogunbowale</v>
          </cell>
          <cell r="C479" t="str">
            <v>Dare Ogunbowale (JAC) </v>
          </cell>
          <cell r="D479" t="str">
            <v>RB118</v>
          </cell>
          <cell r="E479">
            <v>296</v>
          </cell>
          <cell r="F479">
            <v>386</v>
          </cell>
          <cell r="G479">
            <v>356</v>
          </cell>
          <cell r="H479">
            <v>34</v>
          </cell>
          <cell r="I479">
            <v>478</v>
          </cell>
        </row>
        <row r="480">
          <cell r="B480" t="str">
            <v>Kalif Raymond</v>
          </cell>
          <cell r="C480" t="str">
            <v>Kalif Raymond (DET) </v>
          </cell>
          <cell r="D480" t="str">
            <v>WR145</v>
          </cell>
          <cell r="E480">
            <v>243</v>
          </cell>
          <cell r="F480">
            <v>377</v>
          </cell>
          <cell r="G480">
            <v>338.8</v>
          </cell>
          <cell r="H480">
            <v>55.6</v>
          </cell>
          <cell r="I480">
            <v>479</v>
          </cell>
        </row>
        <row r="481">
          <cell r="B481" t="str">
            <v>Mason Rudolph</v>
          </cell>
          <cell r="C481" t="str">
            <v>Mason Rudolph (PIT) </v>
          </cell>
          <cell r="D481" t="str">
            <v>QB46</v>
          </cell>
          <cell r="E481">
            <v>284</v>
          </cell>
          <cell r="F481">
            <v>385</v>
          </cell>
          <cell r="G481">
            <v>349.6</v>
          </cell>
          <cell r="H481">
            <v>35.700000000000003</v>
          </cell>
          <cell r="I481">
            <v>480</v>
          </cell>
        </row>
        <row r="482">
          <cell r="B482" t="str">
            <v>Aldrick Rosas</v>
          </cell>
          <cell r="C482" t="str">
            <v>Aldrick Rosas (FA) </v>
          </cell>
          <cell r="D482" t="str">
            <v>K35</v>
          </cell>
          <cell r="E482">
            <v>285</v>
          </cell>
          <cell r="F482">
            <v>292</v>
          </cell>
          <cell r="G482">
            <v>288.5</v>
          </cell>
          <cell r="H482">
            <v>3.5</v>
          </cell>
          <cell r="I482">
            <v>481</v>
          </cell>
        </row>
        <row r="483">
          <cell r="B483" t="str">
            <v>Drew Sample</v>
          </cell>
          <cell r="C483" t="str">
            <v>Drew Sample (CIN) </v>
          </cell>
          <cell r="D483" t="str">
            <v>TE59</v>
          </cell>
          <cell r="E483">
            <v>236</v>
          </cell>
          <cell r="F483">
            <v>344</v>
          </cell>
          <cell r="G483">
            <v>290</v>
          </cell>
          <cell r="H483">
            <v>54</v>
          </cell>
          <cell r="I483">
            <v>482</v>
          </cell>
        </row>
        <row r="484">
          <cell r="H484" t="str">
            <v>Customize Tiers</v>
          </cell>
          <cell r="I484">
            <v>483</v>
          </cell>
        </row>
        <row r="485">
          <cell r="B485" t="str">
            <v>Andy Dalton</v>
          </cell>
          <cell r="C485" t="str">
            <v>Andy Dalton (CHI) </v>
          </cell>
          <cell r="D485" t="str">
            <v>QB47</v>
          </cell>
          <cell r="E485">
            <v>306</v>
          </cell>
          <cell r="F485">
            <v>381</v>
          </cell>
          <cell r="G485">
            <v>352.4</v>
          </cell>
          <cell r="H485">
            <v>28.8</v>
          </cell>
          <cell r="I485">
            <v>484</v>
          </cell>
        </row>
        <row r="486">
          <cell r="B486" t="str">
            <v>Ashton Dulin</v>
          </cell>
          <cell r="C486" t="str">
            <v>Ashton Dulin (IND) </v>
          </cell>
          <cell r="D486" t="str">
            <v>WR146</v>
          </cell>
          <cell r="E486">
            <v>229</v>
          </cell>
          <cell r="F486">
            <v>383</v>
          </cell>
          <cell r="G486">
            <v>327.3</v>
          </cell>
          <cell r="H486">
            <v>69.7</v>
          </cell>
          <cell r="I486">
            <v>485</v>
          </cell>
        </row>
        <row r="487">
          <cell r="B487" t="str">
            <v>Tyron Johnson</v>
          </cell>
          <cell r="C487" t="str">
            <v>Tyron Johnson (LV) </v>
          </cell>
          <cell r="D487" t="str">
            <v>WR147</v>
          </cell>
          <cell r="E487">
            <v>311</v>
          </cell>
          <cell r="F487">
            <v>389</v>
          </cell>
          <cell r="G487">
            <v>354.4</v>
          </cell>
          <cell r="H487">
            <v>27</v>
          </cell>
          <cell r="I487">
            <v>486</v>
          </cell>
        </row>
        <row r="488">
          <cell r="B488" t="str">
            <v>Ray-Ray McCloud</v>
          </cell>
          <cell r="C488" t="str">
            <v>Ray-Ray McCloud (PIT) </v>
          </cell>
          <cell r="D488" t="str">
            <v>WR148</v>
          </cell>
          <cell r="E488">
            <v>255</v>
          </cell>
          <cell r="F488">
            <v>384</v>
          </cell>
          <cell r="G488">
            <v>346.3</v>
          </cell>
          <cell r="H488">
            <v>52.9</v>
          </cell>
          <cell r="I488">
            <v>487</v>
          </cell>
        </row>
        <row r="489">
          <cell r="B489" t="str">
            <v>Brandon Bolden</v>
          </cell>
          <cell r="C489" t="str">
            <v>Brandon Bolden (NE) </v>
          </cell>
          <cell r="D489" t="str">
            <v>RB119</v>
          </cell>
          <cell r="E489">
            <v>238</v>
          </cell>
          <cell r="F489">
            <v>365</v>
          </cell>
          <cell r="G489">
            <v>301.5</v>
          </cell>
          <cell r="H489">
            <v>63.5</v>
          </cell>
          <cell r="I489">
            <v>488</v>
          </cell>
        </row>
        <row r="490">
          <cell r="B490" t="str">
            <v>Trayveon Williams</v>
          </cell>
          <cell r="C490" t="str">
            <v>Trayveon Williams (CIN) </v>
          </cell>
          <cell r="D490" t="str">
            <v>RB120</v>
          </cell>
          <cell r="E490">
            <v>296</v>
          </cell>
          <cell r="F490">
            <v>368</v>
          </cell>
          <cell r="G490">
            <v>331.7</v>
          </cell>
          <cell r="H490">
            <v>29.4</v>
          </cell>
          <cell r="I490">
            <v>489</v>
          </cell>
        </row>
        <row r="491">
          <cell r="B491" t="str">
            <v>Jake Funk</v>
          </cell>
          <cell r="C491" t="str">
            <v>Jake Funk (LAR) </v>
          </cell>
          <cell r="D491" t="str">
            <v>RB121</v>
          </cell>
          <cell r="E491">
            <v>286</v>
          </cell>
          <cell r="F491">
            <v>386</v>
          </cell>
          <cell r="G491">
            <v>347.8</v>
          </cell>
          <cell r="H491">
            <v>37.299999999999997</v>
          </cell>
          <cell r="I491">
            <v>490</v>
          </cell>
        </row>
        <row r="492">
          <cell r="B492" t="str">
            <v>Brycen Hopkins</v>
          </cell>
          <cell r="C492" t="str">
            <v>Brycen Hopkins (LAR) </v>
          </cell>
          <cell r="D492" t="str">
            <v>TE60</v>
          </cell>
          <cell r="E492">
            <v>325</v>
          </cell>
          <cell r="F492">
            <v>374</v>
          </cell>
          <cell r="G492">
            <v>356.8</v>
          </cell>
          <cell r="H492">
            <v>19.2</v>
          </cell>
          <cell r="I492">
            <v>491</v>
          </cell>
        </row>
        <row r="493">
          <cell r="B493" t="str">
            <v>Chris Conley</v>
          </cell>
          <cell r="C493" t="str">
            <v>Chris Conley (HOU) </v>
          </cell>
          <cell r="D493" t="str">
            <v>WR149</v>
          </cell>
          <cell r="E493">
            <v>304</v>
          </cell>
          <cell r="F493">
            <v>383</v>
          </cell>
          <cell r="G493">
            <v>357.2</v>
          </cell>
          <cell r="H493">
            <v>30.7</v>
          </cell>
          <cell r="I493">
            <v>492</v>
          </cell>
        </row>
        <row r="494">
          <cell r="B494" t="str">
            <v>J.J. Arcega-Whiteside</v>
          </cell>
          <cell r="C494" t="str">
            <v>J.J. Arcega-Whiteside (PHI) </v>
          </cell>
          <cell r="D494" t="str">
            <v>WR150</v>
          </cell>
          <cell r="E494">
            <v>317</v>
          </cell>
          <cell r="F494">
            <v>379</v>
          </cell>
          <cell r="G494">
            <v>350</v>
          </cell>
          <cell r="H494">
            <v>24.8</v>
          </cell>
          <cell r="I494">
            <v>493</v>
          </cell>
        </row>
        <row r="495">
          <cell r="B495" t="str">
            <v>Brian Hill</v>
          </cell>
          <cell r="C495" t="str">
            <v>Brian Hill (SF) </v>
          </cell>
          <cell r="D495" t="str">
            <v>RB122</v>
          </cell>
          <cell r="E495">
            <v>329</v>
          </cell>
          <cell r="F495">
            <v>349</v>
          </cell>
          <cell r="G495">
            <v>336.7</v>
          </cell>
          <cell r="H495">
            <v>8.8000000000000007</v>
          </cell>
          <cell r="I495">
            <v>494</v>
          </cell>
        </row>
        <row r="496">
          <cell r="B496" t="str">
            <v>Tyree Jackson</v>
          </cell>
          <cell r="C496" t="str">
            <v>Tyree Jackson (PHI) </v>
          </cell>
          <cell r="D496" t="str">
            <v>TE61</v>
          </cell>
          <cell r="E496">
            <v>246</v>
          </cell>
          <cell r="F496">
            <v>374</v>
          </cell>
          <cell r="G496">
            <v>310</v>
          </cell>
          <cell r="H496">
            <v>64</v>
          </cell>
          <cell r="I496">
            <v>495</v>
          </cell>
        </row>
        <row r="497">
          <cell r="B497" t="str">
            <v>Antoine Wesley</v>
          </cell>
          <cell r="C497" t="str">
            <v>Antoine Wesley (ARI) </v>
          </cell>
          <cell r="D497" t="str">
            <v>WR151</v>
          </cell>
          <cell r="E497">
            <v>252</v>
          </cell>
          <cell r="F497">
            <v>385</v>
          </cell>
          <cell r="G497">
            <v>340.3</v>
          </cell>
          <cell r="H497">
            <v>62.5</v>
          </cell>
          <cell r="I497">
            <v>496</v>
          </cell>
        </row>
        <row r="498">
          <cell r="B498" t="str">
            <v>Alex Collins</v>
          </cell>
          <cell r="C498" t="str">
            <v>Alex Collins (SEA) </v>
          </cell>
          <cell r="D498" t="str">
            <v>RB123</v>
          </cell>
          <cell r="E498">
            <v>310</v>
          </cell>
          <cell r="F498">
            <v>359</v>
          </cell>
          <cell r="G498">
            <v>341.7</v>
          </cell>
          <cell r="H498">
            <v>22.4</v>
          </cell>
          <cell r="I498">
            <v>497</v>
          </cell>
        </row>
        <row r="499">
          <cell r="B499" t="str">
            <v>Peyton Barber</v>
          </cell>
          <cell r="C499" t="str">
            <v>Peyton Barber (LV) </v>
          </cell>
          <cell r="D499" t="str">
            <v>RB124</v>
          </cell>
          <cell r="E499">
            <v>316</v>
          </cell>
          <cell r="F499">
            <v>380</v>
          </cell>
          <cell r="G499">
            <v>362.4</v>
          </cell>
          <cell r="H499">
            <v>23.6</v>
          </cell>
          <cell r="I499">
            <v>498</v>
          </cell>
        </row>
        <row r="500">
          <cell r="B500" t="str">
            <v>Dazz Newsome</v>
          </cell>
          <cell r="C500" t="str">
            <v>Dazz Newsome (CHI) </v>
          </cell>
          <cell r="D500" t="str">
            <v>WR152</v>
          </cell>
          <cell r="E500">
            <v>343</v>
          </cell>
          <cell r="F500">
            <v>377</v>
          </cell>
          <cell r="G500">
            <v>363</v>
          </cell>
          <cell r="H500">
            <v>15.2</v>
          </cell>
          <cell r="I500">
            <v>499</v>
          </cell>
        </row>
        <row r="501">
          <cell r="B501" t="str">
            <v>Cam Sims</v>
          </cell>
          <cell r="C501" t="str">
            <v>Cam Sims (WAS) </v>
          </cell>
          <cell r="D501" t="str">
            <v>WR153</v>
          </cell>
          <cell r="E501">
            <v>271</v>
          </cell>
          <cell r="F501">
            <v>390</v>
          </cell>
          <cell r="G501">
            <v>344</v>
          </cell>
          <cell r="H501">
            <v>52.2</v>
          </cell>
          <cell r="I501">
            <v>500</v>
          </cell>
        </row>
        <row r="502">
          <cell r="B502" t="str">
            <v>Jaylen Samuels</v>
          </cell>
          <cell r="C502" t="str">
            <v>Jaylen Samuels (ARI) </v>
          </cell>
          <cell r="D502" t="str">
            <v>RB125</v>
          </cell>
          <cell r="E502">
            <v>310</v>
          </cell>
          <cell r="F502">
            <v>376</v>
          </cell>
          <cell r="G502">
            <v>344</v>
          </cell>
          <cell r="H502">
            <v>27</v>
          </cell>
          <cell r="I502">
            <v>501</v>
          </cell>
        </row>
        <row r="503">
          <cell r="B503" t="str">
            <v>David Moore</v>
          </cell>
          <cell r="C503" t="str">
            <v>David Moore (FA) </v>
          </cell>
          <cell r="D503" t="str">
            <v>WR154</v>
          </cell>
          <cell r="E503">
            <v>290</v>
          </cell>
          <cell r="F503">
            <v>377</v>
          </cell>
          <cell r="G503">
            <v>345.7</v>
          </cell>
          <cell r="H503">
            <v>39.5</v>
          </cell>
          <cell r="I503">
            <v>502</v>
          </cell>
        </row>
        <row r="504">
          <cell r="B504" t="str">
            <v>Kenny Yeboah</v>
          </cell>
          <cell r="C504" t="str">
            <v>Kenny Yeboah (NYJ) </v>
          </cell>
          <cell r="D504" t="str">
            <v>TE62</v>
          </cell>
          <cell r="E504">
            <v>277</v>
          </cell>
          <cell r="F504">
            <v>383</v>
          </cell>
          <cell r="G504">
            <v>346.3</v>
          </cell>
          <cell r="H504">
            <v>49</v>
          </cell>
          <cell r="I504">
            <v>503</v>
          </cell>
        </row>
        <row r="505">
          <cell r="B505" t="str">
            <v>Marquez Stevenson</v>
          </cell>
          <cell r="C505" t="str">
            <v>Marquez Stevenson (BUF) </v>
          </cell>
          <cell r="D505" t="str">
            <v>WR155</v>
          </cell>
          <cell r="E505">
            <v>335</v>
          </cell>
          <cell r="F505">
            <v>373</v>
          </cell>
          <cell r="G505">
            <v>358.3</v>
          </cell>
          <cell r="H505">
            <v>15.1</v>
          </cell>
          <cell r="I505">
            <v>504</v>
          </cell>
        </row>
        <row r="506">
          <cell r="B506" t="str">
            <v>Dede Westbrook</v>
          </cell>
          <cell r="C506" t="str">
            <v>Dede Westbrook (MIN) </v>
          </cell>
          <cell r="D506" t="str">
            <v>WR156</v>
          </cell>
          <cell r="E506">
            <v>298</v>
          </cell>
          <cell r="F506">
            <v>353</v>
          </cell>
          <cell r="G506">
            <v>325.5</v>
          </cell>
          <cell r="H506">
            <v>27.5</v>
          </cell>
          <cell r="I506">
            <v>505</v>
          </cell>
        </row>
        <row r="507">
          <cell r="B507" t="str">
            <v>Geoff Swaim</v>
          </cell>
          <cell r="C507" t="str">
            <v>Geoff Swaim (TEN) </v>
          </cell>
          <cell r="D507" t="str">
            <v>TE63</v>
          </cell>
          <cell r="E507">
            <v>278</v>
          </cell>
          <cell r="F507">
            <v>388</v>
          </cell>
          <cell r="G507">
            <v>350</v>
          </cell>
          <cell r="H507">
            <v>50.9</v>
          </cell>
          <cell r="I507">
            <v>506</v>
          </cell>
        </row>
        <row r="508">
          <cell r="B508" t="str">
            <v>J.J. Taylor</v>
          </cell>
          <cell r="C508" t="str">
            <v>J.J. Taylor (NE) </v>
          </cell>
          <cell r="D508" t="str">
            <v>RB126</v>
          </cell>
          <cell r="E508">
            <v>336</v>
          </cell>
          <cell r="F508">
            <v>382</v>
          </cell>
          <cell r="G508">
            <v>366.8</v>
          </cell>
          <cell r="H508">
            <v>17.7</v>
          </cell>
          <cell r="I508">
            <v>507</v>
          </cell>
        </row>
        <row r="509">
          <cell r="B509" t="str">
            <v>Ito Smith</v>
          </cell>
          <cell r="C509" t="str">
            <v>Ito Smith (DAL) </v>
          </cell>
          <cell r="D509" t="str">
            <v>RB127</v>
          </cell>
          <cell r="E509">
            <v>324</v>
          </cell>
          <cell r="F509">
            <v>382</v>
          </cell>
          <cell r="G509">
            <v>351</v>
          </cell>
          <cell r="H509">
            <v>23.9</v>
          </cell>
          <cell r="I509">
            <v>508</v>
          </cell>
        </row>
        <row r="510">
          <cell r="B510" t="str">
            <v>Kenny Stills</v>
          </cell>
          <cell r="C510" t="str">
            <v>Kenny Stills (NO) </v>
          </cell>
          <cell r="D510" t="str">
            <v>WR157</v>
          </cell>
          <cell r="E510">
            <v>328</v>
          </cell>
          <cell r="F510">
            <v>340</v>
          </cell>
          <cell r="G510">
            <v>334</v>
          </cell>
          <cell r="H510">
            <v>6</v>
          </cell>
          <cell r="I510">
            <v>509</v>
          </cell>
        </row>
        <row r="511">
          <cell r="B511" t="str">
            <v>Simi Fehoko</v>
          </cell>
          <cell r="C511" t="str">
            <v>Simi Fehoko (DAL) </v>
          </cell>
          <cell r="D511" t="str">
            <v>WR158</v>
          </cell>
          <cell r="E511">
            <v>301</v>
          </cell>
          <cell r="F511">
            <v>389</v>
          </cell>
          <cell r="G511">
            <v>353.7</v>
          </cell>
          <cell r="H511">
            <v>38</v>
          </cell>
          <cell r="I511">
            <v>510</v>
          </cell>
        </row>
        <row r="512">
          <cell r="B512" t="str">
            <v>Jordan Akins</v>
          </cell>
          <cell r="C512" t="str">
            <v>Jordan Akins (HOU) </v>
          </cell>
          <cell r="D512" t="str">
            <v>TE64</v>
          </cell>
          <cell r="E512">
            <v>354</v>
          </cell>
          <cell r="F512">
            <v>385</v>
          </cell>
          <cell r="G512">
            <v>370</v>
          </cell>
          <cell r="H512">
            <v>12.7</v>
          </cell>
          <cell r="I512">
            <v>511</v>
          </cell>
        </row>
        <row r="513">
          <cell r="B513" t="str">
            <v>Antonio Gandy-Golden</v>
          </cell>
          <cell r="C513" t="str">
            <v>Antonio Gandy-Golden (WAS) </v>
          </cell>
          <cell r="D513" t="str">
            <v>WR159</v>
          </cell>
          <cell r="E513">
            <v>317</v>
          </cell>
          <cell r="F513">
            <v>373</v>
          </cell>
          <cell r="G513">
            <v>345</v>
          </cell>
          <cell r="H513">
            <v>28</v>
          </cell>
          <cell r="I513">
            <v>512</v>
          </cell>
        </row>
        <row r="514">
          <cell r="B514" t="str">
            <v>Jacob Hollister</v>
          </cell>
          <cell r="C514" t="str">
            <v>Jacob Hollister (JAC) </v>
          </cell>
          <cell r="D514" t="str">
            <v>TE65</v>
          </cell>
          <cell r="E514">
            <v>349</v>
          </cell>
          <cell r="F514">
            <v>388</v>
          </cell>
          <cell r="G514">
            <v>369.3</v>
          </cell>
          <cell r="H514">
            <v>14.3</v>
          </cell>
          <cell r="I514">
            <v>513</v>
          </cell>
        </row>
        <row r="515">
          <cell r="B515" t="str">
            <v>Tyler Kroft</v>
          </cell>
          <cell r="C515" t="str">
            <v>Tyler Kroft (NYJ) </v>
          </cell>
          <cell r="D515" t="str">
            <v>TE66</v>
          </cell>
          <cell r="E515">
            <v>347</v>
          </cell>
          <cell r="F515">
            <v>348</v>
          </cell>
          <cell r="G515">
            <v>347.5</v>
          </cell>
          <cell r="H515">
            <v>0.5</v>
          </cell>
          <cell r="I515">
            <v>514</v>
          </cell>
        </row>
        <row r="516">
          <cell r="B516" t="str">
            <v>Jalen Richard</v>
          </cell>
          <cell r="C516" t="str">
            <v>Jalen Richard (LV) </v>
          </cell>
          <cell r="D516" t="str">
            <v>RB128</v>
          </cell>
          <cell r="E516">
            <v>353</v>
          </cell>
          <cell r="F516">
            <v>374</v>
          </cell>
          <cell r="G516">
            <v>364</v>
          </cell>
          <cell r="H516">
            <v>8.6</v>
          </cell>
          <cell r="I516">
            <v>515</v>
          </cell>
        </row>
        <row r="517">
          <cell r="B517" t="str">
            <v>Josh Oliver</v>
          </cell>
          <cell r="C517" t="str">
            <v>Josh Oliver (BAL) </v>
          </cell>
          <cell r="D517" t="str">
            <v>TE67</v>
          </cell>
          <cell r="E517">
            <v>360</v>
          </cell>
          <cell r="F517">
            <v>370</v>
          </cell>
          <cell r="G517">
            <v>365</v>
          </cell>
          <cell r="H517">
            <v>4.0999999999999996</v>
          </cell>
          <cell r="I517">
            <v>516</v>
          </cell>
        </row>
        <row r="518">
          <cell r="B518" t="str">
            <v>Jimmy Graham</v>
          </cell>
          <cell r="C518" t="str">
            <v>Jimmy Graham (CHI) </v>
          </cell>
          <cell r="D518" t="str">
            <v>TE68</v>
          </cell>
          <cell r="E518">
            <v>368</v>
          </cell>
          <cell r="F518">
            <v>394</v>
          </cell>
          <cell r="G518">
            <v>377</v>
          </cell>
          <cell r="H518">
            <v>10.3</v>
          </cell>
          <cell r="I518">
            <v>517</v>
          </cell>
        </row>
        <row r="519">
          <cell r="B519" t="str">
            <v>James O'Shaughnessy</v>
          </cell>
          <cell r="C519" t="str">
            <v>James O'Shaughnessy (JAC) </v>
          </cell>
          <cell r="D519" t="str">
            <v>TE69</v>
          </cell>
          <cell r="E519">
            <v>344</v>
          </cell>
          <cell r="F519">
            <v>385</v>
          </cell>
          <cell r="G519">
            <v>370</v>
          </cell>
          <cell r="H519">
            <v>18.5</v>
          </cell>
          <cell r="I519">
            <v>518</v>
          </cell>
        </row>
        <row r="520">
          <cell r="B520" t="str">
            <v>Jace Sternberger</v>
          </cell>
          <cell r="C520" t="str">
            <v>Jace Sternberger (PIT) </v>
          </cell>
          <cell r="D520" t="str">
            <v>TE70</v>
          </cell>
          <cell r="E520">
            <v>332</v>
          </cell>
          <cell r="F520">
            <v>387</v>
          </cell>
          <cell r="G520">
            <v>359.5</v>
          </cell>
          <cell r="H520">
            <v>27.5</v>
          </cell>
          <cell r="I520">
            <v>519</v>
          </cell>
        </row>
        <row r="521">
          <cell r="B521" t="str">
            <v>Cade Johnson</v>
          </cell>
          <cell r="C521" t="str">
            <v>Cade Johnson (SEA) </v>
          </cell>
          <cell r="D521" t="str">
            <v>WR160</v>
          </cell>
          <cell r="E521">
            <v>345</v>
          </cell>
          <cell r="F521">
            <v>384</v>
          </cell>
          <cell r="G521">
            <v>364.5</v>
          </cell>
          <cell r="H521">
            <v>19.5</v>
          </cell>
          <cell r="I521">
            <v>520</v>
          </cell>
        </row>
        <row r="522">
          <cell r="B522" t="str">
            <v>Mohamed Sanu Sr.</v>
          </cell>
          <cell r="C522" t="str">
            <v>Mohamed Sanu Sr. (SF) </v>
          </cell>
          <cell r="D522" t="str">
            <v>WR161</v>
          </cell>
          <cell r="E522">
            <v>364</v>
          </cell>
          <cell r="F522">
            <v>378</v>
          </cell>
          <cell r="G522">
            <v>371</v>
          </cell>
          <cell r="H522">
            <v>7</v>
          </cell>
          <cell r="I522">
            <v>521</v>
          </cell>
        </row>
        <row r="523">
          <cell r="B523" t="str">
            <v>Rodney Anderson</v>
          </cell>
          <cell r="C523" t="str">
            <v>Rodney Anderson (FA) </v>
          </cell>
          <cell r="D523" t="str">
            <v>RB129</v>
          </cell>
          <cell r="E523">
            <v>378</v>
          </cell>
          <cell r="F523">
            <v>382</v>
          </cell>
          <cell r="G523">
            <v>380</v>
          </cell>
          <cell r="H523">
            <v>2</v>
          </cell>
          <cell r="I523">
            <v>522</v>
          </cell>
        </row>
        <row r="524">
          <cell r="B524" t="str">
            <v>Dwayne Haskins</v>
          </cell>
          <cell r="C524" t="str">
            <v>Dwayne Haskins (PIT) </v>
          </cell>
          <cell r="D524" t="str">
            <v>QB48</v>
          </cell>
          <cell r="E524">
            <v>370</v>
          </cell>
          <cell r="F524">
            <v>391</v>
          </cell>
          <cell r="G524">
            <v>380.5</v>
          </cell>
          <cell r="H524">
            <v>10.5</v>
          </cell>
          <cell r="I524">
            <v>523</v>
          </cell>
        </row>
        <row r="525">
          <cell r="B525" t="str">
            <v>Greg Ward</v>
          </cell>
          <cell r="C525" t="str">
            <v>Greg Ward (PHI) </v>
          </cell>
          <cell r="D525" t="str">
            <v>WR162</v>
          </cell>
          <cell r="E525">
            <v>378</v>
          </cell>
          <cell r="F525">
            <v>387</v>
          </cell>
          <cell r="G525">
            <v>382.5</v>
          </cell>
          <cell r="H525">
            <v>4.5</v>
          </cell>
          <cell r="I525">
            <v>524</v>
          </cell>
        </row>
        <row r="526">
          <cell r="B526" t="str">
            <v>Adrian Peterson</v>
          </cell>
          <cell r="C526" t="str">
            <v>Adrian Peterson (SEA) </v>
          </cell>
          <cell r="D526" t="str">
            <v>RB130</v>
          </cell>
          <cell r="E526">
            <v>382</v>
          </cell>
          <cell r="F526">
            <v>387</v>
          </cell>
          <cell r="G526">
            <v>384.5</v>
          </cell>
          <cell r="H526">
            <v>2.5</v>
          </cell>
          <cell r="I526">
            <v>525</v>
          </cell>
        </row>
        <row r="527">
          <cell r="B527" t="str">
            <v>Kaden Smith</v>
          </cell>
          <cell r="C527" t="str">
            <v>Kaden Smith (NYG) </v>
          </cell>
          <cell r="D527" t="str">
            <v>TE71</v>
          </cell>
          <cell r="E527">
            <v>382</v>
          </cell>
          <cell r="F527">
            <v>387</v>
          </cell>
          <cell r="G527">
            <v>384.5</v>
          </cell>
          <cell r="H527">
            <v>2.5</v>
          </cell>
          <cell r="I527">
            <v>526</v>
          </cell>
        </row>
        <row r="528">
          <cell r="B528" t="str">
            <v>Equanimeous St. Brown</v>
          </cell>
          <cell r="C528" t="str">
            <v>Equanimeous St. Brown (GB) </v>
          </cell>
          <cell r="D528" t="str">
            <v>WR163</v>
          </cell>
          <cell r="E528">
            <v>386</v>
          </cell>
          <cell r="F528">
            <v>389</v>
          </cell>
          <cell r="G528">
            <v>387.5</v>
          </cell>
          <cell r="H528">
            <v>1.5</v>
          </cell>
          <cell r="I528">
            <v>527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75501-0556-4005-903B-FBB8ED7D80D9}">
  <dimension ref="A1:T330"/>
  <sheetViews>
    <sheetView tabSelected="1" workbookViewId="0">
      <selection activeCell="A16" sqref="A16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5.6640625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6" customWidth="1"/>
    <col min="8" max="8" width="5.2187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bestFit="1" customWidth="1"/>
  </cols>
  <sheetData>
    <row r="1" spans="1:20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19</v>
      </c>
    </row>
    <row r="2" spans="1:20" x14ac:dyDescent="0.3">
      <c r="A2" s="4">
        <f t="shared" ref="A2:A65" si="0">S2+T2</f>
        <v>72.103999999999999</v>
      </c>
      <c r="B2" s="2">
        <f>VLOOKUP(D:D,[1]Sheet3!$B:$H,7,FALSE)</f>
        <v>1</v>
      </c>
      <c r="C2" s="2">
        <f>VLOOKUP(D:D,[1]Sheet3!$B:$I,8,FALSE)</f>
        <v>1</v>
      </c>
      <c r="D2" t="s">
        <v>20</v>
      </c>
      <c r="E2" t="s">
        <v>21</v>
      </c>
      <c r="F2" t="s">
        <v>22</v>
      </c>
      <c r="G2" s="2">
        <f>VLOOKUP(D:D,[1]Sheet3!$B:$I,5,FALSE)</f>
        <v>23</v>
      </c>
      <c r="H2" s="2">
        <f>VLOOKUP($D:$D,[1]Sheet4!$B:$I,4,FALSE)</f>
        <v>1</v>
      </c>
      <c r="I2" s="2">
        <f>VLOOKUP($D:$D,[1]Sheet4!$B:$I,5,FALSE)</f>
        <v>1</v>
      </c>
      <c r="J2" s="2">
        <f>VLOOKUP($D:$D,[1]Sheet4!$B:$I,6,FALSE)</f>
        <v>1</v>
      </c>
      <c r="K2" s="2">
        <f>VLOOKUP($D:$D,[1]Sheet4!$B:$I,7,FALSE)</f>
        <v>0</v>
      </c>
      <c r="L2">
        <f>VLOOKUP(D:D,[1]Sheet2!$B:$D,3,FALSE)</f>
        <v>21.9</v>
      </c>
      <c r="M2" s="2">
        <f t="shared" ref="M2:M65" si="1">500-C2</f>
        <v>499</v>
      </c>
      <c r="N2" s="2">
        <f t="shared" ref="N2:N21" si="2">L2-12</f>
        <v>9.8999999999999986</v>
      </c>
      <c r="O2" s="2">
        <f>30-G2</f>
        <v>7</v>
      </c>
      <c r="P2" s="2">
        <f t="shared" ref="P2:P65" si="3">O2*2</f>
        <v>14</v>
      </c>
      <c r="Q2" s="2">
        <f t="shared" ref="Q2:Q65" si="4">K2*3</f>
        <v>0</v>
      </c>
      <c r="R2" s="2">
        <f>M2+(N2*3)+P2-Q2</f>
        <v>542.70000000000005</v>
      </c>
      <c r="S2" s="5">
        <f t="shared" ref="S2:S21" si="5">((((R2*(19-B2))*2)/(B2+2)-(B2+1))/100)+7</f>
        <v>72.103999999999999</v>
      </c>
    </row>
    <row r="3" spans="1:20" x14ac:dyDescent="0.3">
      <c r="A3" s="4">
        <f t="shared" si="0"/>
        <v>69.655999999999992</v>
      </c>
      <c r="B3" s="2">
        <f>VLOOKUP(D:D,[1]Sheet3!$B:$H,7,FALSE)</f>
        <v>1</v>
      </c>
      <c r="C3" s="2">
        <f>VLOOKUP(D:D,[1]Sheet3!$B:$I,8,FALSE)</f>
        <v>6</v>
      </c>
      <c r="D3" t="s">
        <v>27</v>
      </c>
      <c r="E3" t="s">
        <v>28</v>
      </c>
      <c r="F3" t="s">
        <v>29</v>
      </c>
      <c r="G3" s="2">
        <f>VLOOKUP(D:D,[1]Sheet3!$B:$I,5,FALSE)</f>
        <v>23</v>
      </c>
      <c r="H3" s="2">
        <f>VLOOKUP($D:$D,[1]Sheet4!$B:$I,4,FALSE)</f>
        <v>3</v>
      </c>
      <c r="I3" s="2">
        <f>VLOOKUP($D:$D,[1]Sheet4!$B:$I,5,FALSE)</f>
        <v>9</v>
      </c>
      <c r="J3" s="2">
        <f>VLOOKUP($D:$D,[1]Sheet4!$B:$I,6,FALSE)</f>
        <v>5.6</v>
      </c>
      <c r="K3" s="2">
        <f>VLOOKUP($D:$D,[1]Sheet4!$B:$I,7,FALSE)</f>
        <v>1.5</v>
      </c>
      <c r="L3">
        <f>VLOOKUP(D:D,[1]Sheet2!$B:$D,3,FALSE)</f>
        <v>19.399999999999999</v>
      </c>
      <c r="M3" s="2">
        <f t="shared" si="1"/>
        <v>494</v>
      </c>
      <c r="N3" s="2">
        <f t="shared" si="2"/>
        <v>7.3999999999999986</v>
      </c>
      <c r="O3" s="2">
        <f>32-G3</f>
        <v>9</v>
      </c>
      <c r="P3" s="2">
        <f t="shared" si="3"/>
        <v>18</v>
      </c>
      <c r="Q3" s="2">
        <f t="shared" si="4"/>
        <v>4.5</v>
      </c>
      <c r="R3" s="2">
        <f>M3+(N3*2)+P3-Q3</f>
        <v>522.29999999999995</v>
      </c>
      <c r="S3" s="5">
        <f t="shared" si="5"/>
        <v>69.655999999999992</v>
      </c>
    </row>
    <row r="4" spans="1:20" x14ac:dyDescent="0.3">
      <c r="A4" s="4">
        <f t="shared" si="0"/>
        <v>69.60799999999999</v>
      </c>
      <c r="B4" s="2">
        <f>VLOOKUP(D:D,[1]Sheet3!$B:$H,7,FALSE)</f>
        <v>1</v>
      </c>
      <c r="C4" s="2">
        <f>VLOOKUP(D:D,[1]Sheet3!$B:$I,8,FALSE)</f>
        <v>8</v>
      </c>
      <c r="D4" t="s">
        <v>43</v>
      </c>
      <c r="E4" t="s">
        <v>44</v>
      </c>
      <c r="F4" t="s">
        <v>29</v>
      </c>
      <c r="G4" s="2">
        <f>VLOOKUP(D:D,[1]Sheet3!$B:$I,5,FALSE)</f>
        <v>21</v>
      </c>
      <c r="H4" s="2">
        <f>VLOOKUP($D:$D,[1]Sheet4!$B:$I,4,FALSE)</f>
        <v>3</v>
      </c>
      <c r="I4" s="2">
        <f>VLOOKUP($D:$D,[1]Sheet4!$B:$I,5,FALSE)</f>
        <v>7</v>
      </c>
      <c r="J4" s="2">
        <f>VLOOKUP($D:$D,[1]Sheet4!$B:$I,6,FALSE)</f>
        <v>5.8</v>
      </c>
      <c r="K4" s="2">
        <f>VLOOKUP($D:$D,[1]Sheet4!$B:$I,7,FALSE)</f>
        <v>1.3</v>
      </c>
      <c r="L4">
        <f>VLOOKUP(D:D,[1]Sheet2!$B:$D,3,FALSE)</f>
        <v>17.899999999999999</v>
      </c>
      <c r="M4" s="2">
        <f t="shared" si="1"/>
        <v>492</v>
      </c>
      <c r="N4" s="2">
        <f t="shared" si="2"/>
        <v>5.8999999999999986</v>
      </c>
      <c r="O4" s="2">
        <f>32-G4</f>
        <v>11</v>
      </c>
      <c r="P4" s="2">
        <f t="shared" si="3"/>
        <v>22</v>
      </c>
      <c r="Q4" s="2">
        <f t="shared" si="4"/>
        <v>3.9000000000000004</v>
      </c>
      <c r="R4" s="2">
        <f>M4+(N4*2)+P4-Q4</f>
        <v>521.9</v>
      </c>
      <c r="S4" s="5">
        <f t="shared" si="5"/>
        <v>69.60799999999999</v>
      </c>
    </row>
    <row r="5" spans="1:20" x14ac:dyDescent="0.3">
      <c r="A5" s="4">
        <f t="shared" si="0"/>
        <v>69.824000000000012</v>
      </c>
      <c r="B5" s="2">
        <f>VLOOKUP(D:D,[1]Sheet3!$B:$H,7,FALSE)</f>
        <v>1</v>
      </c>
      <c r="C5" s="2">
        <f>VLOOKUP(D:D,[1]Sheet3!$B:$I,8,FALSE)</f>
        <v>2</v>
      </c>
      <c r="D5" t="s">
        <v>32</v>
      </c>
      <c r="E5" t="s">
        <v>33</v>
      </c>
      <c r="F5" t="s">
        <v>22</v>
      </c>
      <c r="G5" s="2">
        <f>VLOOKUP(D:D,[1]Sheet3!$B:$I,5,FALSE)</f>
        <v>23</v>
      </c>
      <c r="H5" s="2">
        <f>VLOOKUP($D:$D,[1]Sheet4!$B:$I,4,FALSE)</f>
        <v>2</v>
      </c>
      <c r="I5" s="2">
        <f>VLOOKUP($D:$D,[1]Sheet4!$B:$I,5,FALSE)</f>
        <v>7</v>
      </c>
      <c r="J5" s="2">
        <f>VLOOKUP($D:$D,[1]Sheet4!$B:$I,6,FALSE)</f>
        <v>4.2</v>
      </c>
      <c r="K5" s="2">
        <f>VLOOKUP($D:$D,[1]Sheet4!$B:$I,7,FALSE)</f>
        <v>1.8</v>
      </c>
      <c r="L5">
        <f>VLOOKUP(D:D,[1]Sheet2!$B:$D,3,FALSE)</f>
        <v>17.7</v>
      </c>
      <c r="M5" s="2">
        <f t="shared" si="1"/>
        <v>498</v>
      </c>
      <c r="N5" s="2">
        <f t="shared" si="2"/>
        <v>5.6999999999999993</v>
      </c>
      <c r="O5" s="2">
        <f>30-G5</f>
        <v>7</v>
      </c>
      <c r="P5" s="2">
        <f t="shared" si="3"/>
        <v>14</v>
      </c>
      <c r="Q5" s="2">
        <f t="shared" si="4"/>
        <v>5.4</v>
      </c>
      <c r="R5" s="2">
        <f>M5+(N5*3)+P5-Q5</f>
        <v>523.70000000000005</v>
      </c>
      <c r="S5" s="5">
        <f t="shared" si="5"/>
        <v>69.824000000000012</v>
      </c>
      <c r="T5" s="2"/>
    </row>
    <row r="6" spans="1:20" x14ac:dyDescent="0.3">
      <c r="A6" s="4">
        <f t="shared" si="0"/>
        <v>63.599999999999994</v>
      </c>
      <c r="B6" s="2">
        <f>VLOOKUP(D:D,[1]Sheet3!$B:$H,7,FALSE)</f>
        <v>1</v>
      </c>
      <c r="C6" s="2">
        <f>VLOOKUP(D:D,[1]Sheet3!$B:$I,8,FALSE)</f>
        <v>4</v>
      </c>
      <c r="D6" t="s">
        <v>23</v>
      </c>
      <c r="E6" t="s">
        <v>24</v>
      </c>
      <c r="F6" t="s">
        <v>22</v>
      </c>
      <c r="G6" s="2">
        <f>VLOOKUP(D:D,[1]Sheet3!$B:$I,5,FALSE)</f>
        <v>25</v>
      </c>
      <c r="H6" s="2">
        <f>VLOOKUP($D:$D,[1]Sheet4!$B:$I,4,FALSE)</f>
        <v>2</v>
      </c>
      <c r="I6" s="2">
        <f>VLOOKUP($D:$D,[1]Sheet4!$B:$I,5,FALSE)</f>
        <v>14</v>
      </c>
      <c r="J6" s="2">
        <f>VLOOKUP($D:$D,[1]Sheet4!$B:$I,6,FALSE)</f>
        <v>4.9000000000000004</v>
      </c>
      <c r="K6" s="2">
        <f>VLOOKUP($D:$D,[1]Sheet4!$B:$I,7,FALSE)</f>
        <v>3.7</v>
      </c>
      <c r="L6">
        <f>VLOOKUP(D:D,[1]Sheet2!$B:$D,3,FALSE)</f>
        <v>18.2</v>
      </c>
      <c r="M6" s="2">
        <f t="shared" si="1"/>
        <v>496</v>
      </c>
      <c r="N6" s="2">
        <f t="shared" si="2"/>
        <v>6.1999999999999993</v>
      </c>
      <c r="O6" s="2">
        <f>30-G6</f>
        <v>5</v>
      </c>
      <c r="P6" s="2">
        <f t="shared" si="3"/>
        <v>10</v>
      </c>
      <c r="Q6" s="2">
        <f t="shared" si="4"/>
        <v>11.100000000000001</v>
      </c>
      <c r="R6" s="2">
        <f>M6+(N6*3)+P6-Q6</f>
        <v>513.5</v>
      </c>
      <c r="S6" s="5">
        <f t="shared" si="5"/>
        <v>68.599999999999994</v>
      </c>
      <c r="T6" s="2">
        <v>-5</v>
      </c>
    </row>
    <row r="7" spans="1:20" x14ac:dyDescent="0.3">
      <c r="A7" s="4">
        <f t="shared" si="0"/>
        <v>43.4544</v>
      </c>
      <c r="B7" s="2">
        <f>VLOOKUP(D:D,[1]Sheet3!$B:$H,7,FALSE)</f>
        <v>3</v>
      </c>
      <c r="C7" s="2">
        <f>VLOOKUP(D:D,[1]Sheet3!$B:$I,8,FALSE)</f>
        <v>15</v>
      </c>
      <c r="D7" t="s">
        <v>25</v>
      </c>
      <c r="E7" t="s">
        <v>26</v>
      </c>
      <c r="F7" t="s">
        <v>22</v>
      </c>
      <c r="G7" s="2">
        <f>VLOOKUP(D:D,[1]Sheet3!$B:$I,5,FALSE)</f>
        <v>26</v>
      </c>
      <c r="H7" s="2">
        <f>VLOOKUP($D:$D,[1]Sheet4!$B:$I,4,FALSE)</f>
        <v>4</v>
      </c>
      <c r="I7" s="2">
        <f>VLOOKUP($D:$D,[1]Sheet4!$B:$I,5,FALSE)</f>
        <v>25</v>
      </c>
      <c r="J7" s="2">
        <f>VLOOKUP($D:$D,[1]Sheet4!$B:$I,6,FALSE)</f>
        <v>13.8</v>
      </c>
      <c r="K7" s="2">
        <f>VLOOKUP($D:$D,[1]Sheet4!$B:$I,7,FALSE)</f>
        <v>6.4</v>
      </c>
      <c r="L7">
        <f>VLOOKUP(D:D,[1]Sheet2!$B:$D,3,FALSE)</f>
        <v>18.100000000000001</v>
      </c>
      <c r="M7" s="2">
        <f t="shared" si="1"/>
        <v>485</v>
      </c>
      <c r="N7" s="2">
        <f t="shared" si="2"/>
        <v>6.1000000000000014</v>
      </c>
      <c r="O7" s="2">
        <f>30-G7</f>
        <v>4</v>
      </c>
      <c r="P7" s="2">
        <f t="shared" si="3"/>
        <v>8</v>
      </c>
      <c r="Q7" s="2">
        <f t="shared" si="4"/>
        <v>19.200000000000003</v>
      </c>
      <c r="R7" s="2">
        <f>M7+(N7*3)+P7-Q7</f>
        <v>492.1</v>
      </c>
      <c r="S7" s="5">
        <f t="shared" si="5"/>
        <v>38.4544</v>
      </c>
      <c r="T7" s="2">
        <v>5</v>
      </c>
    </row>
    <row r="8" spans="1:20" x14ac:dyDescent="0.3">
      <c r="A8" s="4">
        <f t="shared" si="0"/>
        <v>68</v>
      </c>
      <c r="B8" s="2">
        <f>VLOOKUP(D:D,[1]Sheet3!$B:$H,7,FALSE)</f>
        <v>1</v>
      </c>
      <c r="C8" s="2">
        <f>VLOOKUP(D:D,[1]Sheet3!$B:$I,8,FALSE)</f>
        <v>7</v>
      </c>
      <c r="D8" t="s">
        <v>52</v>
      </c>
      <c r="E8" t="s">
        <v>53</v>
      </c>
      <c r="F8" t="s">
        <v>22</v>
      </c>
      <c r="G8" s="2">
        <f>VLOOKUP(D:D,[1]Sheet3!$B:$I,5,FALSE)</f>
        <v>23</v>
      </c>
      <c r="H8" s="2">
        <f>VLOOKUP($D:$D,[1]Sheet4!$B:$I,4,FALSE)</f>
        <v>2</v>
      </c>
      <c r="I8" s="2">
        <f>VLOOKUP($D:$D,[1]Sheet4!$B:$I,5,FALSE)</f>
        <v>17</v>
      </c>
      <c r="J8" s="2">
        <f>VLOOKUP($D:$D,[1]Sheet4!$B:$I,6,FALSE)</f>
        <v>5.6</v>
      </c>
      <c r="K8" s="2">
        <f>VLOOKUP($D:$D,[1]Sheet4!$B:$I,7,FALSE)</f>
        <v>3.6</v>
      </c>
      <c r="L8">
        <f>VLOOKUP(D:D,[1]Sheet2!$B:$D,3,FALSE)</f>
        <v>16.100000000000001</v>
      </c>
      <c r="M8" s="2">
        <f t="shared" si="1"/>
        <v>493</v>
      </c>
      <c r="N8" s="2">
        <f t="shared" si="2"/>
        <v>4.1000000000000014</v>
      </c>
      <c r="O8" s="2">
        <f>30-G8</f>
        <v>7</v>
      </c>
      <c r="P8" s="2">
        <f t="shared" si="3"/>
        <v>14</v>
      </c>
      <c r="Q8" s="2">
        <f t="shared" si="4"/>
        <v>10.8</v>
      </c>
      <c r="R8" s="2">
        <f>M8+(N8*3)+P8-Q8</f>
        <v>508.49999999999994</v>
      </c>
      <c r="S8" s="5">
        <f t="shared" si="5"/>
        <v>68</v>
      </c>
      <c r="T8" s="2"/>
    </row>
    <row r="9" spans="1:20" x14ac:dyDescent="0.3">
      <c r="A9" s="4">
        <f t="shared" si="0"/>
        <v>37.955200000000005</v>
      </c>
      <c r="B9" s="2">
        <f>VLOOKUP(D:D,[1]Sheet3!$B:$H,7,FALSE)</f>
        <v>3</v>
      </c>
      <c r="C9" s="2">
        <f>VLOOKUP(D:D,[1]Sheet3!$B:$I,8,FALSE)</f>
        <v>26</v>
      </c>
      <c r="D9" t="s">
        <v>36</v>
      </c>
      <c r="E9" t="s">
        <v>37</v>
      </c>
      <c r="F9" t="s">
        <v>29</v>
      </c>
      <c r="G9" s="2">
        <f>VLOOKUP(D:D,[1]Sheet3!$B:$I,5,FALSE)</f>
        <v>29</v>
      </c>
      <c r="H9" s="2">
        <f>VLOOKUP($D:$D,[1]Sheet4!$B:$I,4,FALSE)</f>
        <v>10</v>
      </c>
      <c r="I9" s="2">
        <f>VLOOKUP($D:$D,[1]Sheet4!$B:$I,5,FALSE)</f>
        <v>25</v>
      </c>
      <c r="J9" s="2">
        <f>VLOOKUP($D:$D,[1]Sheet4!$B:$I,6,FALSE)</f>
        <v>17.899999999999999</v>
      </c>
      <c r="K9" s="2">
        <f>VLOOKUP($D:$D,[1]Sheet4!$B:$I,7,FALSE)</f>
        <v>4.9000000000000004</v>
      </c>
      <c r="L9">
        <f>VLOOKUP(D:D,[1]Sheet2!$B:$D,3,FALSE)</f>
        <v>21.5</v>
      </c>
      <c r="M9" s="2">
        <f t="shared" si="1"/>
        <v>474</v>
      </c>
      <c r="N9" s="2">
        <f t="shared" si="2"/>
        <v>9.5</v>
      </c>
      <c r="O9" s="2">
        <f>32-G9</f>
        <v>3</v>
      </c>
      <c r="P9" s="2">
        <f t="shared" si="3"/>
        <v>6</v>
      </c>
      <c r="Q9" s="2">
        <f t="shared" si="4"/>
        <v>14.700000000000001</v>
      </c>
      <c r="R9" s="2">
        <f>M9+(N9*2)+P9-Q9</f>
        <v>484.3</v>
      </c>
      <c r="S9" s="5">
        <f t="shared" si="5"/>
        <v>37.955200000000005</v>
      </c>
    </row>
    <row r="10" spans="1:20" x14ac:dyDescent="0.3">
      <c r="A10" s="4">
        <f t="shared" si="0"/>
        <v>37.635199999999998</v>
      </c>
      <c r="B10" s="2">
        <f>VLOOKUP(D:D,[1]Sheet3!$B:$H,7,FALSE)</f>
        <v>3</v>
      </c>
      <c r="C10" s="2">
        <f>VLOOKUP(D:D,[1]Sheet3!$B:$I,8,FALSE)</f>
        <v>24</v>
      </c>
      <c r="D10" t="s">
        <v>41</v>
      </c>
      <c r="E10" t="s">
        <v>42</v>
      </c>
      <c r="F10" t="s">
        <v>29</v>
      </c>
      <c r="G10" s="2">
        <f>VLOOKUP(D:D,[1]Sheet3!$B:$I,5,FALSE)</f>
        <v>22</v>
      </c>
      <c r="H10" s="2">
        <f>VLOOKUP($D:$D,[1]Sheet4!$B:$I,4,FALSE)</f>
        <v>9</v>
      </c>
      <c r="I10" s="2">
        <f>VLOOKUP($D:$D,[1]Sheet4!$B:$I,5,FALSE)</f>
        <v>28</v>
      </c>
      <c r="J10" s="2">
        <f>VLOOKUP($D:$D,[1]Sheet4!$B:$I,6,FALSE)</f>
        <v>17.3</v>
      </c>
      <c r="K10" s="2">
        <f>VLOOKUP($D:$D,[1]Sheet4!$B:$I,7,FALSE)</f>
        <v>7.3</v>
      </c>
      <c r="L10">
        <f>VLOOKUP(D:D,[1]Sheet2!$B:$D,3,FALSE)</f>
        <v>14.6</v>
      </c>
      <c r="M10" s="2">
        <f t="shared" si="1"/>
        <v>476</v>
      </c>
      <c r="N10" s="2">
        <f t="shared" si="2"/>
        <v>2.5999999999999996</v>
      </c>
      <c r="O10" s="2">
        <f>32-G10</f>
        <v>10</v>
      </c>
      <c r="P10" s="2">
        <f t="shared" si="3"/>
        <v>20</v>
      </c>
      <c r="Q10" s="2">
        <f t="shared" si="4"/>
        <v>21.9</v>
      </c>
      <c r="R10" s="2">
        <f>M10+(N10*2)+P10-Q10</f>
        <v>479.3</v>
      </c>
      <c r="S10" s="5">
        <f t="shared" si="5"/>
        <v>37.635199999999998</v>
      </c>
      <c r="T10" s="2"/>
    </row>
    <row r="11" spans="1:20" x14ac:dyDescent="0.3">
      <c r="A11" s="4">
        <f t="shared" si="0"/>
        <v>37.840000000000003</v>
      </c>
      <c r="B11" s="2">
        <f>VLOOKUP(D:D,[1]Sheet3!$B:$H,7,FALSE)</f>
        <v>3</v>
      </c>
      <c r="C11" s="2">
        <f>VLOOKUP(D:D,[1]Sheet3!$B:$I,8,FALSE)</f>
        <v>20</v>
      </c>
      <c r="D11" t="s">
        <v>30</v>
      </c>
      <c r="E11" t="s">
        <v>31</v>
      </c>
      <c r="F11" t="s">
        <v>29</v>
      </c>
      <c r="G11" s="2">
        <f>VLOOKUP(D:D,[1]Sheet3!$B:$I,5,FALSE)</f>
        <v>27</v>
      </c>
      <c r="H11" s="2">
        <f>VLOOKUP($D:$D,[1]Sheet4!$B:$I,4,FALSE)</f>
        <v>8</v>
      </c>
      <c r="I11" s="2">
        <f>VLOOKUP($D:$D,[1]Sheet4!$B:$I,5,FALSE)</f>
        <v>29</v>
      </c>
      <c r="J11" s="2">
        <f>VLOOKUP($D:$D,[1]Sheet4!$B:$I,6,FALSE)</f>
        <v>14</v>
      </c>
      <c r="K11" s="2">
        <f>VLOOKUP($D:$D,[1]Sheet4!$B:$I,7,FALSE)</f>
        <v>6.1</v>
      </c>
      <c r="L11">
        <f>VLOOKUP(D:D,[1]Sheet2!$B:$D,3,FALSE)</f>
        <v>17.399999999999999</v>
      </c>
      <c r="M11" s="2">
        <f t="shared" si="1"/>
        <v>480</v>
      </c>
      <c r="N11" s="2">
        <f t="shared" si="2"/>
        <v>5.3999999999999986</v>
      </c>
      <c r="O11" s="2">
        <f>32-G11</f>
        <v>5</v>
      </c>
      <c r="P11" s="2">
        <f t="shared" si="3"/>
        <v>10</v>
      </c>
      <c r="Q11" s="2">
        <f t="shared" si="4"/>
        <v>18.299999999999997</v>
      </c>
      <c r="R11" s="2">
        <f>M11+(N11*2)+P11-Q11</f>
        <v>482.5</v>
      </c>
      <c r="S11" s="5">
        <f t="shared" si="5"/>
        <v>37.840000000000003</v>
      </c>
    </row>
    <row r="12" spans="1:20" x14ac:dyDescent="0.3">
      <c r="A12" s="4">
        <f t="shared" si="0"/>
        <v>37.750399999999999</v>
      </c>
      <c r="B12" s="2">
        <f>VLOOKUP(D:D,[1]Sheet3!$B:$H,7,FALSE)</f>
        <v>3</v>
      </c>
      <c r="C12" s="2">
        <f>VLOOKUP(D:D,[1]Sheet3!$B:$I,8,FALSE)</f>
        <v>17</v>
      </c>
      <c r="D12" t="s">
        <v>38</v>
      </c>
      <c r="E12" t="s">
        <v>28</v>
      </c>
      <c r="F12" t="s">
        <v>22</v>
      </c>
      <c r="G12" s="2">
        <f>VLOOKUP(D:D,[1]Sheet3!$B:$I,5,FALSE)</f>
        <v>26</v>
      </c>
      <c r="H12" s="2">
        <f>VLOOKUP($D:$D,[1]Sheet4!$B:$I,4,FALSE)</f>
        <v>6</v>
      </c>
      <c r="I12" s="2">
        <f>VLOOKUP($D:$D,[1]Sheet4!$B:$I,5,FALSE)</f>
        <v>31</v>
      </c>
      <c r="J12" s="2">
        <f>VLOOKUP($D:$D,[1]Sheet4!$B:$I,6,FALSE)</f>
        <v>13.8</v>
      </c>
      <c r="K12" s="2">
        <f>VLOOKUP($D:$D,[1]Sheet4!$B:$I,7,FALSE)</f>
        <v>7.2</v>
      </c>
      <c r="L12">
        <f>VLOOKUP(D:D,[1]Sheet2!$B:$D,3,FALSE)</f>
        <v>15.9</v>
      </c>
      <c r="M12" s="2">
        <f t="shared" si="1"/>
        <v>483</v>
      </c>
      <c r="N12" s="2">
        <f t="shared" si="2"/>
        <v>3.9000000000000004</v>
      </c>
      <c r="O12" s="2">
        <f>30-G12</f>
        <v>4</v>
      </c>
      <c r="P12" s="2">
        <f t="shared" si="3"/>
        <v>8</v>
      </c>
      <c r="Q12" s="2">
        <f t="shared" si="4"/>
        <v>21.6</v>
      </c>
      <c r="R12" s="2">
        <f>M12+(N12*3)+P12-Q12</f>
        <v>481.09999999999997</v>
      </c>
      <c r="S12" s="5">
        <f t="shared" si="5"/>
        <v>37.750399999999999</v>
      </c>
    </row>
    <row r="13" spans="1:20" x14ac:dyDescent="0.3">
      <c r="A13" s="4">
        <f t="shared" si="0"/>
        <v>60.183999999999997</v>
      </c>
      <c r="B13" s="2">
        <f>VLOOKUP(D:D,[1]Sheet3!$B:$H,7,FALSE)</f>
        <v>2</v>
      </c>
      <c r="C13" s="2">
        <f>VLOOKUP(D:D,[1]Sheet3!$B:$I,8,FALSE)</f>
        <v>11</v>
      </c>
      <c r="D13" t="s">
        <v>54</v>
      </c>
      <c r="E13" t="s">
        <v>55</v>
      </c>
      <c r="F13" t="s">
        <v>22</v>
      </c>
      <c r="G13" s="2">
        <f>VLOOKUP(D:D,[1]Sheet3!$B:$I,5,FALSE)</f>
        <v>26</v>
      </c>
      <c r="H13" s="2">
        <f>VLOOKUP($D:$D,[1]Sheet4!$B:$I,4,FALSE)</f>
        <v>3</v>
      </c>
      <c r="I13" s="2">
        <f>VLOOKUP($D:$D,[1]Sheet4!$B:$I,5,FALSE)</f>
        <v>26</v>
      </c>
      <c r="J13" s="2">
        <f>VLOOKUP($D:$D,[1]Sheet4!$B:$I,6,FALSE)</f>
        <v>13.1</v>
      </c>
      <c r="K13" s="2">
        <f>VLOOKUP($D:$D,[1]Sheet4!$B:$I,7,FALSE)</f>
        <v>5.7</v>
      </c>
      <c r="L13">
        <f>VLOOKUP(D:D,[1]Sheet2!$B:$D,3,FALSE)</f>
        <v>21.5</v>
      </c>
      <c r="M13" s="2">
        <f t="shared" si="1"/>
        <v>489</v>
      </c>
      <c r="N13" s="2">
        <f t="shared" si="2"/>
        <v>9.5</v>
      </c>
      <c r="O13" s="2">
        <f>30-G13</f>
        <v>4</v>
      </c>
      <c r="P13" s="2">
        <f t="shared" si="3"/>
        <v>8</v>
      </c>
      <c r="Q13" s="2">
        <f t="shared" si="4"/>
        <v>17.100000000000001</v>
      </c>
      <c r="R13" s="2">
        <f>M13+(N13*3)+P13-Q13</f>
        <v>508.4</v>
      </c>
      <c r="S13" s="5">
        <f t="shared" si="5"/>
        <v>50.183999999999997</v>
      </c>
      <c r="T13" s="2">
        <v>10</v>
      </c>
    </row>
    <row r="14" spans="1:20" x14ac:dyDescent="0.3">
      <c r="A14" s="4">
        <f t="shared" si="0"/>
        <v>49.235199999999992</v>
      </c>
      <c r="B14" s="2">
        <f>VLOOKUP(D:D,[1]Sheet3!$B:$H,7,FALSE)</f>
        <v>3</v>
      </c>
      <c r="C14" s="2">
        <f>VLOOKUP(D:D,[1]Sheet3!$B:$I,8,FALSE)</f>
        <v>18</v>
      </c>
      <c r="D14" t="s">
        <v>72</v>
      </c>
      <c r="E14" t="s">
        <v>73</v>
      </c>
      <c r="F14" t="s">
        <v>29</v>
      </c>
      <c r="G14" s="2">
        <f>VLOOKUP(D:D,[1]Sheet3!$B:$I,5,FALSE)</f>
        <v>28</v>
      </c>
      <c r="H14" s="2">
        <f>VLOOKUP($D:$D,[1]Sheet4!$B:$I,4,FALSE)</f>
        <v>7</v>
      </c>
      <c r="I14" s="2">
        <f>VLOOKUP($D:$D,[1]Sheet4!$B:$I,5,FALSE)</f>
        <v>20</v>
      </c>
      <c r="J14" s="2">
        <f>VLOOKUP($D:$D,[1]Sheet4!$B:$I,6,FALSE)</f>
        <v>13.9</v>
      </c>
      <c r="K14" s="2">
        <f>VLOOKUP($D:$D,[1]Sheet4!$B:$I,7,FALSE)</f>
        <v>4.5</v>
      </c>
      <c r="L14">
        <f>VLOOKUP(D:D,[1]Sheet2!$B:$D,3,FALSE)</f>
        <v>25.9</v>
      </c>
      <c r="M14" s="2">
        <f t="shared" si="1"/>
        <v>482</v>
      </c>
      <c r="N14" s="2">
        <f t="shared" si="2"/>
        <v>13.899999999999999</v>
      </c>
      <c r="O14" s="2">
        <f>32-G14</f>
        <v>4</v>
      </c>
      <c r="P14" s="2">
        <f t="shared" si="3"/>
        <v>8</v>
      </c>
      <c r="Q14" s="2">
        <f t="shared" si="4"/>
        <v>13.5</v>
      </c>
      <c r="R14" s="2">
        <f>M14+(N14*2)+P14-Q14</f>
        <v>504.29999999999995</v>
      </c>
      <c r="S14" s="5">
        <f t="shared" si="5"/>
        <v>39.235199999999992</v>
      </c>
      <c r="T14">
        <v>10</v>
      </c>
    </row>
    <row r="15" spans="1:20" x14ac:dyDescent="0.3">
      <c r="A15" s="4">
        <f t="shared" si="0"/>
        <v>47.512</v>
      </c>
      <c r="B15" s="2">
        <f>VLOOKUP(D:D,[1]Sheet3!$B:$H,7,FALSE)</f>
        <v>3</v>
      </c>
      <c r="C15" s="2">
        <f>VLOOKUP(D:D,[1]Sheet3!$B:$I,8,FALSE)</f>
        <v>14</v>
      </c>
      <c r="D15" t="s">
        <v>65</v>
      </c>
      <c r="E15" t="s">
        <v>44</v>
      </c>
      <c r="F15" t="s">
        <v>22</v>
      </c>
      <c r="G15" s="2">
        <f>VLOOKUP(D:D,[1]Sheet3!$B:$I,5,FALSE)</f>
        <v>25</v>
      </c>
      <c r="H15" s="2">
        <f>VLOOKUP($D:$D,[1]Sheet4!$B:$I,4,FALSE)</f>
        <v>4</v>
      </c>
      <c r="I15" s="2">
        <f>VLOOKUP($D:$D,[1]Sheet4!$B:$I,5,FALSE)</f>
        <v>27</v>
      </c>
      <c r="J15" s="2">
        <f>VLOOKUP($D:$D,[1]Sheet4!$B:$I,6,FALSE)</f>
        <v>13.3</v>
      </c>
      <c r="K15" s="2">
        <f>VLOOKUP($D:$D,[1]Sheet4!$B:$I,7,FALSE)</f>
        <v>7</v>
      </c>
      <c r="L15">
        <f>VLOOKUP(D:D,[1]Sheet2!$B:$D,3,FALSE)</f>
        <v>18</v>
      </c>
      <c r="M15" s="2">
        <f t="shared" si="1"/>
        <v>486</v>
      </c>
      <c r="N15" s="2">
        <f t="shared" si="2"/>
        <v>6</v>
      </c>
      <c r="O15" s="2">
        <f>30-G15</f>
        <v>5</v>
      </c>
      <c r="P15" s="2">
        <f t="shared" si="3"/>
        <v>10</v>
      </c>
      <c r="Q15" s="2">
        <f t="shared" si="4"/>
        <v>21</v>
      </c>
      <c r="R15" s="2">
        <f>M15+(N15*3)+P15-Q15</f>
        <v>493</v>
      </c>
      <c r="S15" s="5">
        <f t="shared" si="5"/>
        <v>38.512</v>
      </c>
      <c r="T15" s="2">
        <v>9</v>
      </c>
    </row>
    <row r="16" spans="1:20" x14ac:dyDescent="0.3">
      <c r="A16" s="4">
        <f t="shared" si="0"/>
        <v>37.648000000000003</v>
      </c>
      <c r="B16" s="2">
        <f>VLOOKUP(D:D,[1]Sheet3!$B:$H,7,FALSE)</f>
        <v>3</v>
      </c>
      <c r="C16" s="2">
        <f>VLOOKUP(D:D,[1]Sheet3!$B:$I,8,FALSE)</f>
        <v>22</v>
      </c>
      <c r="D16" t="s">
        <v>49</v>
      </c>
      <c r="E16" t="s">
        <v>35</v>
      </c>
      <c r="F16" t="s">
        <v>29</v>
      </c>
      <c r="G16" s="2">
        <f>VLOOKUP(D:D,[1]Sheet3!$B:$I,5,FALSE)</f>
        <v>24</v>
      </c>
      <c r="H16" s="2">
        <f>VLOOKUP($D:$D,[1]Sheet4!$B:$I,4,FALSE)</f>
        <v>9</v>
      </c>
      <c r="I16" s="2">
        <f>VLOOKUP($D:$D,[1]Sheet4!$B:$I,5,FALSE)</f>
        <v>28</v>
      </c>
      <c r="J16" s="2">
        <f>VLOOKUP($D:$D,[1]Sheet4!$B:$I,6,FALSE)</f>
        <v>14.7</v>
      </c>
      <c r="K16" s="2">
        <f>VLOOKUP($D:$D,[1]Sheet4!$B:$I,7,FALSE)</f>
        <v>6.1</v>
      </c>
      <c r="L16">
        <f>VLOOKUP(D:D,[1]Sheet2!$B:$D,3,FALSE)</f>
        <v>13.9</v>
      </c>
      <c r="M16" s="2">
        <f t="shared" si="1"/>
        <v>478</v>
      </c>
      <c r="N16" s="2">
        <f t="shared" si="2"/>
        <v>1.9000000000000004</v>
      </c>
      <c r="O16" s="2">
        <f>32-G16</f>
        <v>8</v>
      </c>
      <c r="P16" s="2">
        <f t="shared" si="3"/>
        <v>16</v>
      </c>
      <c r="Q16" s="2">
        <f t="shared" si="4"/>
        <v>18.299999999999997</v>
      </c>
      <c r="R16" s="2">
        <f>M16+(N16*2)+P16-Q16</f>
        <v>479.5</v>
      </c>
      <c r="S16" s="5">
        <f t="shared" si="5"/>
        <v>37.648000000000003</v>
      </c>
    </row>
    <row r="17" spans="1:20" x14ac:dyDescent="0.3">
      <c r="A17" s="4">
        <f t="shared" si="0"/>
        <v>30.504999999999999</v>
      </c>
      <c r="B17" s="2">
        <f>VLOOKUP(D:D,[1]Sheet3!$B:$H,7,FALSE)</f>
        <v>4</v>
      </c>
      <c r="C17" s="2">
        <f>VLOOKUP(D:D,[1]Sheet3!$B:$I,8,FALSE)</f>
        <v>33</v>
      </c>
      <c r="D17" t="s">
        <v>47</v>
      </c>
      <c r="E17" t="s">
        <v>48</v>
      </c>
      <c r="F17" t="s">
        <v>29</v>
      </c>
      <c r="G17" s="2">
        <f>VLOOKUP(D:D,[1]Sheet3!$B:$I,5,FALSE)</f>
        <v>28</v>
      </c>
      <c r="H17" s="2">
        <f>VLOOKUP($D:$D,[1]Sheet4!$B:$I,4,FALSE)</f>
        <v>16</v>
      </c>
      <c r="I17" s="2">
        <f>VLOOKUP($D:$D,[1]Sheet4!$B:$I,5,FALSE)</f>
        <v>35</v>
      </c>
      <c r="J17" s="2">
        <f>VLOOKUP($D:$D,[1]Sheet4!$B:$I,6,FALSE)</f>
        <v>25.8</v>
      </c>
      <c r="K17" s="2">
        <f>VLOOKUP($D:$D,[1]Sheet4!$B:$I,7,FALSE)</f>
        <v>4.5</v>
      </c>
      <c r="L17">
        <f>VLOOKUP(D:D,[1]Sheet2!$B:$D,3,FALSE)</f>
        <v>16.8</v>
      </c>
      <c r="M17" s="2">
        <f t="shared" si="1"/>
        <v>467</v>
      </c>
      <c r="N17" s="2">
        <f t="shared" si="2"/>
        <v>4.8000000000000007</v>
      </c>
      <c r="O17" s="2">
        <f>32-G17</f>
        <v>4</v>
      </c>
      <c r="P17" s="2">
        <f t="shared" si="3"/>
        <v>8</v>
      </c>
      <c r="Q17" s="2">
        <f t="shared" si="4"/>
        <v>13.5</v>
      </c>
      <c r="R17" s="2">
        <f>M17+(N17*2)+P17-Q17</f>
        <v>471.1</v>
      </c>
      <c r="S17" s="5">
        <f t="shared" si="5"/>
        <v>30.504999999999999</v>
      </c>
      <c r="T17" s="2"/>
    </row>
    <row r="18" spans="1:20" x14ac:dyDescent="0.3">
      <c r="A18" s="4">
        <f t="shared" si="0"/>
        <v>37.782399999999996</v>
      </c>
      <c r="B18" s="2">
        <f>VLOOKUP(D:D,[1]Sheet3!$B:$H,7,FALSE)</f>
        <v>3</v>
      </c>
      <c r="C18" s="2">
        <f>VLOOKUP(D:D,[1]Sheet3!$B:$I,8,FALSE)</f>
        <v>27</v>
      </c>
      <c r="D18" t="s">
        <v>57</v>
      </c>
      <c r="E18" t="s">
        <v>58</v>
      </c>
      <c r="F18" t="s">
        <v>22</v>
      </c>
      <c r="G18" s="2">
        <f>VLOOKUP(D:D,[1]Sheet3!$B:$I,5,FALSE)</f>
        <v>26</v>
      </c>
      <c r="H18" s="2">
        <f>VLOOKUP($D:$D,[1]Sheet4!$B:$I,4,FALSE)</f>
        <v>10</v>
      </c>
      <c r="I18" s="2">
        <f>VLOOKUP($D:$D,[1]Sheet4!$B:$I,5,FALSE)</f>
        <v>23</v>
      </c>
      <c r="J18" s="2">
        <f>VLOOKUP($D:$D,[1]Sheet4!$B:$I,6,FALSE)</f>
        <v>18.8</v>
      </c>
      <c r="K18" s="2">
        <f>VLOOKUP($D:$D,[1]Sheet4!$B:$I,7,FALSE)</f>
        <v>3.2</v>
      </c>
      <c r="L18">
        <f>VLOOKUP(D:D,[1]Sheet2!$B:$D,3,FALSE)</f>
        <v>15.4</v>
      </c>
      <c r="M18" s="2">
        <f t="shared" si="1"/>
        <v>473</v>
      </c>
      <c r="N18" s="2">
        <f t="shared" si="2"/>
        <v>3.4000000000000004</v>
      </c>
      <c r="O18" s="2">
        <f>30-G18</f>
        <v>4</v>
      </c>
      <c r="P18" s="2">
        <f t="shared" si="3"/>
        <v>8</v>
      </c>
      <c r="Q18" s="2">
        <f t="shared" si="4"/>
        <v>9.6000000000000014</v>
      </c>
      <c r="R18" s="2">
        <f>M18+(N18*3)+P18-Q18</f>
        <v>481.59999999999997</v>
      </c>
      <c r="S18" s="5">
        <f t="shared" si="5"/>
        <v>37.782399999999996</v>
      </c>
    </row>
    <row r="19" spans="1:20" x14ac:dyDescent="0.3">
      <c r="A19" s="4">
        <f t="shared" si="0"/>
        <v>30.5</v>
      </c>
      <c r="B19" s="2">
        <f>VLOOKUP(D:D,[1]Sheet3!$B:$H,7,FALSE)</f>
        <v>4</v>
      </c>
      <c r="C19" s="2">
        <f>VLOOKUP(D:D,[1]Sheet3!$B:$I,8,FALSE)</f>
        <v>30</v>
      </c>
      <c r="D19" t="s">
        <v>50</v>
      </c>
      <c r="E19" t="s">
        <v>51</v>
      </c>
      <c r="F19" t="s">
        <v>29</v>
      </c>
      <c r="G19" s="2">
        <f>VLOOKUP(D:D,[1]Sheet3!$B:$I,5,FALSE)</f>
        <v>24</v>
      </c>
      <c r="H19" s="2">
        <f>VLOOKUP($D:$D,[1]Sheet4!$B:$I,4,FALSE)</f>
        <v>10</v>
      </c>
      <c r="I19" s="2">
        <f>VLOOKUP($D:$D,[1]Sheet4!$B:$I,5,FALSE)</f>
        <v>30</v>
      </c>
      <c r="J19" s="2">
        <f>VLOOKUP($D:$D,[1]Sheet4!$B:$I,6,FALSE)</f>
        <v>21.7</v>
      </c>
      <c r="K19" s="2">
        <f>VLOOKUP($D:$D,[1]Sheet4!$B:$I,7,FALSE)</f>
        <v>6.6</v>
      </c>
      <c r="L19">
        <f>VLOOKUP(D:D,[1]Sheet2!$B:$D,3,FALSE)</f>
        <v>14.4</v>
      </c>
      <c r="M19" s="2">
        <f t="shared" si="1"/>
        <v>470</v>
      </c>
      <c r="N19" s="2">
        <f t="shared" si="2"/>
        <v>2.4000000000000004</v>
      </c>
      <c r="O19" s="2">
        <f>32-G19</f>
        <v>8</v>
      </c>
      <c r="P19" s="2">
        <f t="shared" si="3"/>
        <v>16</v>
      </c>
      <c r="Q19" s="2">
        <f t="shared" si="4"/>
        <v>19.799999999999997</v>
      </c>
      <c r="R19" s="2">
        <f>M19+(N19*2)+P19-Q19</f>
        <v>471</v>
      </c>
      <c r="S19" s="5">
        <f t="shared" si="5"/>
        <v>30.5</v>
      </c>
    </row>
    <row r="20" spans="1:20" x14ac:dyDescent="0.3">
      <c r="A20" s="4">
        <f t="shared" si="0"/>
        <v>48.365000000000002</v>
      </c>
      <c r="B20" s="2">
        <f>VLOOKUP(D:D,[1]Sheet3!$B:$H,7,FALSE)</f>
        <v>2</v>
      </c>
      <c r="C20" s="2">
        <f>VLOOKUP(D:D,[1]Sheet3!$B:$I,8,FALSE)</f>
        <v>10</v>
      </c>
      <c r="D20" t="s">
        <v>80</v>
      </c>
      <c r="E20" t="s">
        <v>81</v>
      </c>
      <c r="F20" t="s">
        <v>22</v>
      </c>
      <c r="G20" s="2">
        <f>VLOOKUP(D:D,[1]Sheet3!$B:$I,5,FALSE)</f>
        <v>21</v>
      </c>
      <c r="H20" s="2">
        <f>VLOOKUP($D:$D,[1]Sheet4!$B:$I,4,FALSE)</f>
        <v>3</v>
      </c>
      <c r="I20" s="2">
        <f>VLOOKUP($D:$D,[1]Sheet4!$B:$I,5,FALSE)</f>
        <v>27</v>
      </c>
      <c r="J20" s="2">
        <f>VLOOKUP($D:$D,[1]Sheet4!$B:$I,6,FALSE)</f>
        <v>12.4</v>
      </c>
      <c r="K20" s="2">
        <f>VLOOKUP($D:$D,[1]Sheet4!$B:$I,7,FALSE)</f>
        <v>7.1</v>
      </c>
      <c r="L20">
        <f>VLOOKUP(D:D,[1]Sheet2!$B:$D,3,FALSE)</f>
        <v>12.1</v>
      </c>
      <c r="M20" s="2">
        <f t="shared" si="1"/>
        <v>490</v>
      </c>
      <c r="N20" s="2">
        <f t="shared" si="2"/>
        <v>9.9999999999999645E-2</v>
      </c>
      <c r="O20" s="2">
        <f>30-G20</f>
        <v>9</v>
      </c>
      <c r="P20" s="2">
        <f t="shared" si="3"/>
        <v>18</v>
      </c>
      <c r="Q20" s="2">
        <f t="shared" si="4"/>
        <v>21.299999999999997</v>
      </c>
      <c r="R20" s="2">
        <f>M20+(N20*3)+P20-Q20</f>
        <v>487</v>
      </c>
      <c r="S20" s="5">
        <f t="shared" si="5"/>
        <v>48.365000000000002</v>
      </c>
      <c r="T20" s="2"/>
    </row>
    <row r="21" spans="1:20" x14ac:dyDescent="0.3">
      <c r="A21" s="4">
        <f t="shared" si="0"/>
        <v>29.19</v>
      </c>
      <c r="B21" s="2">
        <f>VLOOKUP(D:D,[1]Sheet3!$B:$H,7,FALSE)</f>
        <v>4</v>
      </c>
      <c r="C21" s="2">
        <f>VLOOKUP(D:D,[1]Sheet3!$B:$I,8,FALSE)</f>
        <v>31</v>
      </c>
      <c r="D21" t="s">
        <v>39</v>
      </c>
      <c r="E21" t="s">
        <v>40</v>
      </c>
      <c r="F21" t="s">
        <v>22</v>
      </c>
      <c r="G21" s="2">
        <f>VLOOKUP(D:D,[1]Sheet3!$B:$I,5,FALSE)</f>
        <v>25</v>
      </c>
      <c r="H21" s="2">
        <f>VLOOKUP($D:$D,[1]Sheet4!$B:$I,4,FALSE)</f>
        <v>8</v>
      </c>
      <c r="I21" s="2">
        <f>VLOOKUP($D:$D,[1]Sheet4!$B:$I,5,FALSE)</f>
        <v>44</v>
      </c>
      <c r="J21" s="2">
        <f>VLOOKUP($D:$D,[1]Sheet4!$B:$I,6,FALSE)</f>
        <v>22.9</v>
      </c>
      <c r="K21" s="2">
        <f>VLOOKUP($D:$D,[1]Sheet4!$B:$I,7,FALSE)</f>
        <v>10</v>
      </c>
      <c r="L21">
        <f>VLOOKUP(D:D,[1]Sheet2!$B:$D,3,FALSE)</f>
        <v>10.6</v>
      </c>
      <c r="M21" s="2">
        <f t="shared" si="1"/>
        <v>469</v>
      </c>
      <c r="N21" s="2">
        <f t="shared" si="2"/>
        <v>-1.4000000000000004</v>
      </c>
      <c r="O21" s="2">
        <f>30-G21</f>
        <v>5</v>
      </c>
      <c r="P21" s="2">
        <f t="shared" si="3"/>
        <v>10</v>
      </c>
      <c r="Q21" s="2">
        <f t="shared" si="4"/>
        <v>30</v>
      </c>
      <c r="R21" s="2">
        <f>M21+(N21*3)+P21-Q21</f>
        <v>444.8</v>
      </c>
      <c r="S21" s="5">
        <f t="shared" si="5"/>
        <v>29.19</v>
      </c>
    </row>
    <row r="22" spans="1:20" x14ac:dyDescent="0.3">
      <c r="A22" s="4">
        <f t="shared" si="0"/>
        <v>36.238399999999999</v>
      </c>
      <c r="B22" s="2">
        <f>VLOOKUP(D:D,[1]Sheet3!$B:$H,7,FALSE)</f>
        <v>3</v>
      </c>
      <c r="C22" s="2">
        <f>VLOOKUP(D:D,[1]Sheet3!$B:$I,8,FALSE)</f>
        <v>21</v>
      </c>
      <c r="D22" t="s">
        <v>84</v>
      </c>
      <c r="E22" t="s">
        <v>63</v>
      </c>
      <c r="F22" t="s">
        <v>46</v>
      </c>
      <c r="G22" s="2">
        <f>VLOOKUP(D:D,[1]Sheet3!$B:$I,5,FALSE)</f>
        <v>21</v>
      </c>
      <c r="H22" s="2">
        <f>VLOOKUP($D:$D,[1]Sheet4!$B:$I,4,FALSE)</f>
        <v>12</v>
      </c>
      <c r="I22" s="2">
        <f>VLOOKUP($D:$D,[1]Sheet4!$B:$I,5,FALSE)</f>
        <v>23</v>
      </c>
      <c r="J22" s="2">
        <f>VLOOKUP($D:$D,[1]Sheet4!$B:$I,6,FALSE)</f>
        <v>14</v>
      </c>
      <c r="K22" s="2">
        <f>VLOOKUP($D:$D,[1]Sheet4!$B:$I,7,FALSE)</f>
        <v>3.3</v>
      </c>
      <c r="L22">
        <f>VLOOKUP(D:D,[1]Sheet2!$B:$D,3,FALSE)</f>
        <v>10.4</v>
      </c>
      <c r="M22" s="2">
        <f t="shared" si="1"/>
        <v>479</v>
      </c>
      <c r="N22" s="2">
        <v>-12</v>
      </c>
      <c r="O22" s="2">
        <f>35-G22</f>
        <v>14</v>
      </c>
      <c r="P22" s="2">
        <f t="shared" si="3"/>
        <v>28</v>
      </c>
      <c r="Q22" s="2">
        <f t="shared" si="4"/>
        <v>9.8999999999999986</v>
      </c>
      <c r="R22" s="2">
        <f>M22+(N22*2)+P22-Q22</f>
        <v>473.1</v>
      </c>
      <c r="S22" s="5">
        <f>((((R22*(19-B22))*2)/(B22+2)-(B22+1))/100)+6</f>
        <v>36.238399999999999</v>
      </c>
    </row>
    <row r="23" spans="1:20" x14ac:dyDescent="0.3">
      <c r="A23" s="4">
        <f t="shared" si="0"/>
        <v>32.714999999999996</v>
      </c>
      <c r="B23" s="2">
        <f>VLOOKUP(D:D,[1]Sheet3!$B:$H,7,FALSE)</f>
        <v>4</v>
      </c>
      <c r="C23" s="2">
        <f>VLOOKUP(D:D,[1]Sheet3!$B:$I,8,FALSE)</f>
        <v>32</v>
      </c>
      <c r="D23" t="s">
        <v>93</v>
      </c>
      <c r="E23" t="s">
        <v>79</v>
      </c>
      <c r="F23" t="s">
        <v>29</v>
      </c>
      <c r="G23" s="2">
        <f>VLOOKUP(D:D,[1]Sheet3!$B:$I,5,FALSE)</f>
        <v>26</v>
      </c>
      <c r="H23" s="2">
        <f>VLOOKUP($D:$D,[1]Sheet4!$B:$I,4,FALSE)</f>
        <v>10</v>
      </c>
      <c r="I23" s="2">
        <f>VLOOKUP($D:$D,[1]Sheet4!$B:$I,5,FALSE)</f>
        <v>34</v>
      </c>
      <c r="J23" s="2">
        <f>VLOOKUP($D:$D,[1]Sheet4!$B:$I,6,FALSE)</f>
        <v>24.2</v>
      </c>
      <c r="K23" s="2">
        <f>VLOOKUP($D:$D,[1]Sheet4!$B:$I,7,FALSE)</f>
        <v>7.7</v>
      </c>
      <c r="L23">
        <f>VLOOKUP(D:D,[1]Sheet2!$B:$D,3,FALSE)</f>
        <v>21.2</v>
      </c>
      <c r="M23" s="2">
        <f t="shared" si="1"/>
        <v>468</v>
      </c>
      <c r="N23" s="2">
        <f t="shared" ref="N23:N32" si="6">L23-12</f>
        <v>9.1999999999999993</v>
      </c>
      <c r="O23" s="2">
        <f>32-G23</f>
        <v>6</v>
      </c>
      <c r="P23" s="2">
        <f t="shared" si="3"/>
        <v>12</v>
      </c>
      <c r="Q23" s="2">
        <f t="shared" si="4"/>
        <v>23.1</v>
      </c>
      <c r="R23" s="2">
        <f>M23+(N23*2)+P23-Q23</f>
        <v>475.29999999999995</v>
      </c>
      <c r="S23" s="5">
        <f t="shared" ref="S23:S29" si="7">((((R23*(19-B23))*2)/(B23+2)-(B23+1))/100)+7</f>
        <v>30.714999999999996</v>
      </c>
      <c r="T23">
        <v>2</v>
      </c>
    </row>
    <row r="24" spans="1:20" x14ac:dyDescent="0.3">
      <c r="A24" s="4">
        <f t="shared" si="0"/>
        <v>30.524999999999999</v>
      </c>
      <c r="B24" s="2">
        <f>VLOOKUP(D:D,[1]Sheet3!$B:$H,7,FALSE)</f>
        <v>4</v>
      </c>
      <c r="C24" s="2">
        <f>VLOOKUP(D:D,[1]Sheet3!$B:$I,8,FALSE)</f>
        <v>34</v>
      </c>
      <c r="D24" t="s">
        <v>34</v>
      </c>
      <c r="E24" t="s">
        <v>35</v>
      </c>
      <c r="F24" t="s">
        <v>22</v>
      </c>
      <c r="G24" s="2">
        <f>VLOOKUP(D:D,[1]Sheet3!$B:$I,5,FALSE)</f>
        <v>28</v>
      </c>
      <c r="H24" s="2">
        <f>VLOOKUP($D:$D,[1]Sheet4!$B:$I,4,FALSE)</f>
        <v>11</v>
      </c>
      <c r="I24" s="2">
        <f>VLOOKUP($D:$D,[1]Sheet4!$B:$I,5,FALSE)</f>
        <v>51</v>
      </c>
      <c r="J24" s="2">
        <f>VLOOKUP($D:$D,[1]Sheet4!$B:$I,6,FALSE)</f>
        <v>27.4</v>
      </c>
      <c r="K24" s="2">
        <f>VLOOKUP($D:$D,[1]Sheet4!$B:$I,7,FALSE)</f>
        <v>11.7</v>
      </c>
      <c r="L24">
        <f>VLOOKUP(D:D,[1]Sheet2!$B:$D,3,FALSE)</f>
        <v>24.2</v>
      </c>
      <c r="M24" s="2">
        <f t="shared" si="1"/>
        <v>466</v>
      </c>
      <c r="N24" s="2">
        <f t="shared" si="6"/>
        <v>12.2</v>
      </c>
      <c r="O24" s="2">
        <f>30-G24</f>
        <v>2</v>
      </c>
      <c r="P24" s="2">
        <f t="shared" si="3"/>
        <v>4</v>
      </c>
      <c r="Q24" s="2">
        <f t="shared" si="4"/>
        <v>35.099999999999994</v>
      </c>
      <c r="R24" s="2">
        <f>M24+(N24*3)+P24-Q24</f>
        <v>471.5</v>
      </c>
      <c r="S24" s="5">
        <f t="shared" si="7"/>
        <v>30.524999999999999</v>
      </c>
    </row>
    <row r="25" spans="1:20" x14ac:dyDescent="0.3">
      <c r="A25" s="4">
        <f t="shared" si="0"/>
        <v>30.295000000000002</v>
      </c>
      <c r="B25" s="2">
        <f>VLOOKUP(D:D,[1]Sheet3!$B:$H,7,FALSE)</f>
        <v>4</v>
      </c>
      <c r="C25" s="2">
        <f>VLOOKUP(D:D,[1]Sheet3!$B:$I,8,FALSE)</f>
        <v>39</v>
      </c>
      <c r="D25" t="s">
        <v>388</v>
      </c>
      <c r="E25" t="s">
        <v>24</v>
      </c>
      <c r="F25" t="s">
        <v>29</v>
      </c>
      <c r="G25" s="2">
        <f>VLOOKUP(D:D,[1]Sheet3!$B:$I,5,FALSE)</f>
        <v>24</v>
      </c>
      <c r="H25" s="2">
        <f>VLOOKUP($D:$D,[1]Sheet4!$B:$I,4,FALSE)</f>
        <v>26</v>
      </c>
      <c r="I25" s="2">
        <f>VLOOKUP($D:$D,[1]Sheet4!$B:$I,5,FALSE)</f>
        <v>45</v>
      </c>
      <c r="J25" s="2">
        <f>VLOOKUP($D:$D,[1]Sheet4!$B:$I,6,FALSE)</f>
        <v>32.799999999999997</v>
      </c>
      <c r="K25" s="2">
        <f>VLOOKUP($D:$D,[1]Sheet4!$B:$I,7,FALSE)</f>
        <v>4.7</v>
      </c>
      <c r="L25">
        <f>VLOOKUP(D:D,[1]Sheet2!$B:$D,3,FALSE)</f>
        <v>14</v>
      </c>
      <c r="M25" s="2">
        <f t="shared" si="1"/>
        <v>461</v>
      </c>
      <c r="N25" s="2">
        <f t="shared" si="6"/>
        <v>2</v>
      </c>
      <c r="O25" s="2">
        <f>32-G25</f>
        <v>8</v>
      </c>
      <c r="P25" s="2">
        <f t="shared" si="3"/>
        <v>16</v>
      </c>
      <c r="Q25" s="2">
        <f t="shared" si="4"/>
        <v>14.100000000000001</v>
      </c>
      <c r="R25" s="2">
        <f>M25+(N25*2)+P25-Q25</f>
        <v>466.9</v>
      </c>
      <c r="S25" s="5">
        <f t="shared" si="7"/>
        <v>30.295000000000002</v>
      </c>
    </row>
    <row r="26" spans="1:20" x14ac:dyDescent="0.3">
      <c r="A26" s="4">
        <f t="shared" si="0"/>
        <v>25.828000000000003</v>
      </c>
      <c r="B26" s="2">
        <f>VLOOKUP(D:D,[1]Sheet3!$B:$H,7,FALSE)</f>
        <v>5</v>
      </c>
      <c r="C26" s="2">
        <f>VLOOKUP(D:D,[1]Sheet3!$B:$I,8,FALSE)</f>
        <v>41</v>
      </c>
      <c r="D26" t="s">
        <v>74</v>
      </c>
      <c r="E26" t="s">
        <v>75</v>
      </c>
      <c r="F26" t="s">
        <v>29</v>
      </c>
      <c r="G26" s="2">
        <f>VLOOKUP(D:D,[1]Sheet3!$B:$I,5,FALSE)</f>
        <v>25</v>
      </c>
      <c r="H26" s="2">
        <f>VLOOKUP($D:$D,[1]Sheet4!$B:$I,4,FALSE)</f>
        <v>29</v>
      </c>
      <c r="I26" s="2">
        <f>VLOOKUP($D:$D,[1]Sheet4!$B:$I,5,FALSE)</f>
        <v>44</v>
      </c>
      <c r="J26" s="2">
        <f>VLOOKUP($D:$D,[1]Sheet4!$B:$I,6,FALSE)</f>
        <v>33.799999999999997</v>
      </c>
      <c r="K26" s="2">
        <f>VLOOKUP($D:$D,[1]Sheet4!$B:$I,7,FALSE)</f>
        <v>3.8</v>
      </c>
      <c r="L26">
        <f>VLOOKUP(D:D,[1]Sheet2!$B:$D,3,FALSE)</f>
        <v>17.3</v>
      </c>
      <c r="M26" s="2">
        <f t="shared" si="1"/>
        <v>459</v>
      </c>
      <c r="N26" s="2">
        <f t="shared" si="6"/>
        <v>5.3000000000000007</v>
      </c>
      <c r="O26" s="2">
        <f>32-G26</f>
        <v>7</v>
      </c>
      <c r="P26" s="2">
        <f t="shared" si="3"/>
        <v>14</v>
      </c>
      <c r="Q26" s="2">
        <f t="shared" si="4"/>
        <v>11.399999999999999</v>
      </c>
      <c r="R26" s="2">
        <f>M26+(N26*2)+P26-Q26</f>
        <v>472.20000000000005</v>
      </c>
      <c r="S26" s="5">
        <f t="shared" si="7"/>
        <v>25.828000000000003</v>
      </c>
    </row>
    <row r="27" spans="1:20" x14ac:dyDescent="0.3">
      <c r="A27" s="4">
        <f t="shared" si="0"/>
        <v>20.069749999999999</v>
      </c>
      <c r="B27" s="2">
        <f>VLOOKUP(D:D,[1]Sheet3!$B:$H,7,FALSE)</f>
        <v>6</v>
      </c>
      <c r="C27" s="2">
        <f>VLOOKUP(D:D,[1]Sheet3!$B:$I,8,FALSE)</f>
        <v>65</v>
      </c>
      <c r="D27" t="s">
        <v>59</v>
      </c>
      <c r="E27" t="s">
        <v>42</v>
      </c>
      <c r="F27" t="s">
        <v>22</v>
      </c>
      <c r="G27" s="2">
        <f>VLOOKUP(D:D,[1]Sheet3!$B:$I,5,FALSE)</f>
        <v>26</v>
      </c>
      <c r="H27" s="2">
        <f>VLOOKUP($D:$D,[1]Sheet4!$B:$I,4,FALSE)</f>
        <v>21</v>
      </c>
      <c r="I27" s="2">
        <f>VLOOKUP($D:$D,[1]Sheet4!$B:$I,5,FALSE)</f>
        <v>76</v>
      </c>
      <c r="J27" s="2">
        <f>VLOOKUP($D:$D,[1]Sheet4!$B:$I,6,FALSE)</f>
        <v>49.6</v>
      </c>
      <c r="K27" s="2">
        <f>VLOOKUP($D:$D,[1]Sheet4!$B:$I,7,FALSE)</f>
        <v>15.7</v>
      </c>
      <c r="L27">
        <f>VLOOKUP(D:D,[1]Sheet2!$B:$D,3,FALSE)</f>
        <v>14.8</v>
      </c>
      <c r="M27" s="2">
        <f t="shared" si="1"/>
        <v>435</v>
      </c>
      <c r="N27" s="2">
        <f t="shared" si="6"/>
        <v>2.8000000000000007</v>
      </c>
      <c r="O27" s="2">
        <f>30-G27</f>
        <v>4</v>
      </c>
      <c r="P27" s="2">
        <f t="shared" si="3"/>
        <v>8</v>
      </c>
      <c r="Q27" s="2">
        <f t="shared" si="4"/>
        <v>47.099999999999994</v>
      </c>
      <c r="R27" s="2">
        <f>M27+(N27*3)+P27-Q27</f>
        <v>404.29999999999995</v>
      </c>
      <c r="S27" s="5">
        <f t="shared" si="7"/>
        <v>20.069749999999999</v>
      </c>
      <c r="T27" s="2"/>
    </row>
    <row r="28" spans="1:20" x14ac:dyDescent="0.3">
      <c r="A28" s="4">
        <f t="shared" si="0"/>
        <v>25.375999999999998</v>
      </c>
      <c r="B28" s="2">
        <f>VLOOKUP(D:D,[1]Sheet3!$B:$H,7,FALSE)</f>
        <v>5</v>
      </c>
      <c r="C28" s="2">
        <f>VLOOKUP(D:D,[1]Sheet3!$B:$I,8,FALSE)</f>
        <v>43</v>
      </c>
      <c r="D28" t="s">
        <v>64</v>
      </c>
      <c r="E28" t="s">
        <v>61</v>
      </c>
      <c r="F28" t="s">
        <v>29</v>
      </c>
      <c r="G28" s="2">
        <f>VLOOKUP(D:D,[1]Sheet3!$B:$I,5,FALSE)</f>
        <v>26</v>
      </c>
      <c r="H28" s="2">
        <f>VLOOKUP($D:$D,[1]Sheet4!$B:$I,4,FALSE)</f>
        <v>30</v>
      </c>
      <c r="I28" s="2">
        <f>VLOOKUP($D:$D,[1]Sheet4!$B:$I,5,FALSE)</f>
        <v>41</v>
      </c>
      <c r="J28" s="2">
        <f>VLOOKUP($D:$D,[1]Sheet4!$B:$I,6,FALSE)</f>
        <v>34.799999999999997</v>
      </c>
      <c r="K28" s="2">
        <f>VLOOKUP($D:$D,[1]Sheet4!$B:$I,7,FALSE)</f>
        <v>3.1</v>
      </c>
      <c r="L28">
        <f>VLOOKUP(D:D,[1]Sheet2!$B:$D,3,FALSE)</f>
        <v>12.6</v>
      </c>
      <c r="M28" s="2">
        <f t="shared" si="1"/>
        <v>457</v>
      </c>
      <c r="N28" s="2">
        <f t="shared" si="6"/>
        <v>0.59999999999999964</v>
      </c>
      <c r="O28" s="2">
        <f>32-G28</f>
        <v>6</v>
      </c>
      <c r="P28" s="2">
        <f t="shared" si="3"/>
        <v>12</v>
      </c>
      <c r="Q28" s="2">
        <f t="shared" si="4"/>
        <v>9.3000000000000007</v>
      </c>
      <c r="R28" s="2">
        <f>M28+(N28*2)+P28-Q28</f>
        <v>460.9</v>
      </c>
      <c r="S28" s="5">
        <f t="shared" si="7"/>
        <v>25.375999999999998</v>
      </c>
      <c r="T28" s="2"/>
    </row>
    <row r="29" spans="1:20" x14ac:dyDescent="0.3">
      <c r="A29" s="4">
        <f t="shared" si="0"/>
        <v>30.68</v>
      </c>
      <c r="B29" s="2">
        <f>VLOOKUP(D:D,[1]Sheet3!$B:$H,7,FALSE)</f>
        <v>4</v>
      </c>
      <c r="C29" s="2">
        <f>VLOOKUP(D:D,[1]Sheet3!$B:$I,8,FALSE)</f>
        <v>37</v>
      </c>
      <c r="D29" t="s">
        <v>116</v>
      </c>
      <c r="E29" t="s">
        <v>117</v>
      </c>
      <c r="F29" t="s">
        <v>29</v>
      </c>
      <c r="G29" s="2">
        <f>VLOOKUP(D:D,[1]Sheet3!$B:$I,5,FALSE)</f>
        <v>23</v>
      </c>
      <c r="H29" s="2">
        <f>VLOOKUP($D:$D,[1]Sheet4!$B:$I,4,FALSE)</f>
        <v>20</v>
      </c>
      <c r="I29" s="2">
        <f>VLOOKUP($D:$D,[1]Sheet4!$B:$I,5,FALSE)</f>
        <v>36</v>
      </c>
      <c r="J29" s="2">
        <f>VLOOKUP($D:$D,[1]Sheet4!$B:$I,6,FALSE)</f>
        <v>29.8</v>
      </c>
      <c r="K29" s="2">
        <f>VLOOKUP($D:$D,[1]Sheet4!$B:$I,7,FALSE)</f>
        <v>4.4000000000000004</v>
      </c>
      <c r="L29">
        <f>VLOOKUP(D:D,[1]Sheet2!$B:$D,3,FALSE)</f>
        <v>15.4</v>
      </c>
      <c r="M29" s="2">
        <f t="shared" si="1"/>
        <v>463</v>
      </c>
      <c r="N29" s="2">
        <f t="shared" si="6"/>
        <v>3.4000000000000004</v>
      </c>
      <c r="O29" s="2">
        <f>32-G29</f>
        <v>9</v>
      </c>
      <c r="P29" s="2">
        <f t="shared" si="3"/>
        <v>18</v>
      </c>
      <c r="Q29" s="2">
        <f t="shared" si="4"/>
        <v>13.200000000000001</v>
      </c>
      <c r="R29" s="2">
        <f>M29+(N29*2)+P29-Q29</f>
        <v>474.6</v>
      </c>
      <c r="S29" s="5">
        <f t="shared" si="7"/>
        <v>30.68</v>
      </c>
      <c r="T29" s="2"/>
    </row>
    <row r="30" spans="1:20" x14ac:dyDescent="0.3">
      <c r="A30" s="4">
        <f t="shared" si="0"/>
        <v>29.452000000000002</v>
      </c>
      <c r="B30" s="2">
        <f>VLOOKUP(D:D,[1]Sheet3!$B:$H,7,FALSE)</f>
        <v>5</v>
      </c>
      <c r="C30" s="2">
        <f>VLOOKUP(D:D,[1]Sheet3!$B:$I,8,FALSE)</f>
        <v>51</v>
      </c>
      <c r="D30" t="s">
        <v>45</v>
      </c>
      <c r="E30" t="s">
        <v>31</v>
      </c>
      <c r="F30" t="s">
        <v>46</v>
      </c>
      <c r="G30" s="2">
        <f>VLOOKUP(D:D,[1]Sheet3!$B:$I,5,FALSE)</f>
        <v>32</v>
      </c>
      <c r="H30" s="2">
        <f>VLOOKUP($D:$D,[1]Sheet4!$B:$I,4,FALSE)</f>
        <v>12</v>
      </c>
      <c r="I30" s="2">
        <f>VLOOKUP($D:$D,[1]Sheet4!$B:$I,5,FALSE)</f>
        <v>63</v>
      </c>
      <c r="J30" s="2">
        <f>VLOOKUP($D:$D,[1]Sheet4!$B:$I,6,FALSE)</f>
        <v>41.3</v>
      </c>
      <c r="K30" s="2">
        <f>VLOOKUP($D:$D,[1]Sheet4!$B:$I,7,FALSE)</f>
        <v>17</v>
      </c>
      <c r="L30">
        <f>VLOOKUP(D:D,[1]Sheet2!$B:$D,3,FALSE)</f>
        <v>16.399999999999999</v>
      </c>
      <c r="M30" s="2">
        <f t="shared" si="1"/>
        <v>449</v>
      </c>
      <c r="N30" s="2">
        <f t="shared" si="6"/>
        <v>4.3999999999999986</v>
      </c>
      <c r="O30" s="2">
        <f>35-G30</f>
        <v>3</v>
      </c>
      <c r="P30" s="2">
        <f t="shared" si="3"/>
        <v>6</v>
      </c>
      <c r="Q30" s="2">
        <f t="shared" si="4"/>
        <v>51</v>
      </c>
      <c r="R30" s="2">
        <f>M30+(N30*2)+P30-Q30</f>
        <v>412.8</v>
      </c>
      <c r="S30" s="5">
        <f>((((R30*(19-B30))*2)/(B30+2)-(B30+1))/100)+8</f>
        <v>24.452000000000002</v>
      </c>
      <c r="T30" s="2">
        <v>5</v>
      </c>
    </row>
    <row r="31" spans="1:20" x14ac:dyDescent="0.3">
      <c r="A31" s="4">
        <f t="shared" si="0"/>
        <v>24.971999999999994</v>
      </c>
      <c r="B31" s="2">
        <f>VLOOKUP(D:D,[1]Sheet3!$B:$H,7,FALSE)</f>
        <v>5</v>
      </c>
      <c r="C31" s="2">
        <f>VLOOKUP(D:D,[1]Sheet3!$B:$I,8,FALSE)</f>
        <v>45</v>
      </c>
      <c r="D31" t="s">
        <v>78</v>
      </c>
      <c r="E31" t="s">
        <v>79</v>
      </c>
      <c r="F31" t="s">
        <v>46</v>
      </c>
      <c r="G31" s="2">
        <f>VLOOKUP(D:D,[1]Sheet3!$B:$I,5,FALSE)</f>
        <v>28</v>
      </c>
      <c r="H31" s="2">
        <f>VLOOKUP($D:$D,[1]Sheet4!$B:$I,4,FALSE)</f>
        <v>22</v>
      </c>
      <c r="I31" s="2">
        <f>VLOOKUP($D:$D,[1]Sheet4!$B:$I,5,FALSE)</f>
        <v>63</v>
      </c>
      <c r="J31" s="2">
        <f>VLOOKUP($D:$D,[1]Sheet4!$B:$I,6,FALSE)</f>
        <v>35.200000000000003</v>
      </c>
      <c r="K31" s="2">
        <f>VLOOKUP($D:$D,[1]Sheet4!$B:$I,7,FALSE)</f>
        <v>15.8</v>
      </c>
      <c r="L31">
        <f>VLOOKUP(D:D,[1]Sheet2!$B:$D,3,FALSE)</f>
        <v>14.1</v>
      </c>
      <c r="M31" s="2">
        <f t="shared" si="1"/>
        <v>455</v>
      </c>
      <c r="N31" s="2">
        <f t="shared" si="6"/>
        <v>2.0999999999999996</v>
      </c>
      <c r="O31" s="2">
        <f>35-G31</f>
        <v>7</v>
      </c>
      <c r="P31" s="2">
        <f t="shared" si="3"/>
        <v>14</v>
      </c>
      <c r="Q31" s="2">
        <f t="shared" si="4"/>
        <v>47.400000000000006</v>
      </c>
      <c r="R31" s="2">
        <f>M31+(N31*2)+P31-Q31</f>
        <v>425.79999999999995</v>
      </c>
      <c r="S31" s="5">
        <f>((((R31*(19-B31))*2)/(B31+2)-(B31+1))/100)+8</f>
        <v>24.971999999999994</v>
      </c>
      <c r="T31" s="2"/>
    </row>
    <row r="32" spans="1:20" x14ac:dyDescent="0.3">
      <c r="A32" s="4">
        <f t="shared" si="0"/>
        <v>24.183999999999997</v>
      </c>
      <c r="B32" s="2">
        <f>VLOOKUP(D:D,[1]Sheet3!$B:$H,7,FALSE)</f>
        <v>5</v>
      </c>
      <c r="C32" s="2">
        <f>VLOOKUP(D:D,[1]Sheet3!$B:$I,8,FALSE)</f>
        <v>50</v>
      </c>
      <c r="D32" t="s">
        <v>56</v>
      </c>
      <c r="E32" t="s">
        <v>37</v>
      </c>
      <c r="F32" t="s">
        <v>22</v>
      </c>
      <c r="G32" s="2">
        <f>VLOOKUP(D:D,[1]Sheet3!$B:$I,5,FALSE)</f>
        <v>27</v>
      </c>
      <c r="H32" s="2">
        <f>VLOOKUP($D:$D,[1]Sheet4!$B:$I,4,FALSE)</f>
        <v>19</v>
      </c>
      <c r="I32" s="2">
        <f>VLOOKUP($D:$D,[1]Sheet4!$B:$I,5,FALSE)</f>
        <v>61</v>
      </c>
      <c r="J32" s="2">
        <f>VLOOKUP($D:$D,[1]Sheet4!$B:$I,6,FALSE)</f>
        <v>40.4</v>
      </c>
      <c r="K32" s="2">
        <f>VLOOKUP($D:$D,[1]Sheet4!$B:$I,7,FALSE)</f>
        <v>11.6</v>
      </c>
      <c r="L32">
        <f>VLOOKUP(D:D,[1]Sheet2!$B:$D,3,FALSE)</f>
        <v>15.3</v>
      </c>
      <c r="M32" s="2">
        <f t="shared" si="1"/>
        <v>450</v>
      </c>
      <c r="N32" s="2">
        <f t="shared" si="6"/>
        <v>3.3000000000000007</v>
      </c>
      <c r="O32" s="2">
        <f>30-G32</f>
        <v>3</v>
      </c>
      <c r="P32" s="2">
        <f t="shared" si="3"/>
        <v>6</v>
      </c>
      <c r="Q32" s="2">
        <f t="shared" si="4"/>
        <v>34.799999999999997</v>
      </c>
      <c r="R32" s="2">
        <f>M32+(N32*3)+P32-Q32</f>
        <v>431.09999999999997</v>
      </c>
      <c r="S32" s="5">
        <f>((((R32*(19-B32))*2)/(B32+2)-(B32+1))/100)+7</f>
        <v>24.183999999999997</v>
      </c>
    </row>
    <row r="33" spans="1:20" x14ac:dyDescent="0.3">
      <c r="A33" s="4">
        <f t="shared" si="0"/>
        <v>25.330749999999998</v>
      </c>
      <c r="B33" s="2">
        <f>VLOOKUP(D:D,[1]Sheet3!$B:$H,7,FALSE)</f>
        <v>6</v>
      </c>
      <c r="C33" s="2">
        <f>VLOOKUP(D:D,[1]Sheet3!$B:$I,8,FALSE)</f>
        <v>69</v>
      </c>
      <c r="D33" t="s">
        <v>83</v>
      </c>
      <c r="E33" t="s">
        <v>69</v>
      </c>
      <c r="F33" t="s">
        <v>67</v>
      </c>
      <c r="G33" s="2">
        <f>VLOOKUP(D:D,[1]Sheet3!$B:$I,5,FALSE)</f>
        <v>24</v>
      </c>
      <c r="H33" s="2">
        <f>VLOOKUP($D:$D,[1]Sheet4!$B:$I,4,FALSE)</f>
        <v>47</v>
      </c>
      <c r="I33" s="2">
        <f>VLOOKUP($D:$D,[1]Sheet4!$B:$I,5,FALSE)</f>
        <v>70</v>
      </c>
      <c r="J33" s="2">
        <f>VLOOKUP($D:$D,[1]Sheet4!$B:$I,6,FALSE)</f>
        <v>54.7</v>
      </c>
      <c r="K33" s="2">
        <f>VLOOKUP($D:$D,[1]Sheet4!$B:$I,7,FALSE)</f>
        <v>6.1</v>
      </c>
      <c r="L33">
        <f>VLOOKUP(D:D,[1]Sheet2!$B:$D,3,FALSE)</f>
        <v>22.2</v>
      </c>
      <c r="M33" s="2">
        <f t="shared" si="1"/>
        <v>431</v>
      </c>
      <c r="N33" s="2">
        <f>L33-18</f>
        <v>4.1999999999999993</v>
      </c>
      <c r="O33" s="2">
        <f>35-G33</f>
        <v>11</v>
      </c>
      <c r="P33" s="2">
        <f t="shared" si="3"/>
        <v>22</v>
      </c>
      <c r="Q33" s="2">
        <f t="shared" si="4"/>
        <v>18.299999999999997</v>
      </c>
      <c r="R33" s="2">
        <f>M33+(N33*2)+P33-Q33</f>
        <v>443.09999999999997</v>
      </c>
      <c r="S33" s="5">
        <f>((((R33*(19-B33))*2)/(B33+2)-(B33+1))/100)+8</f>
        <v>22.330749999999998</v>
      </c>
      <c r="T33" s="2">
        <v>3</v>
      </c>
    </row>
    <row r="34" spans="1:20" x14ac:dyDescent="0.3">
      <c r="A34" s="4">
        <f t="shared" si="0"/>
        <v>42.435199999999995</v>
      </c>
      <c r="B34" s="2">
        <f>VLOOKUP(D:D,[1]Sheet3!$B:$H,7,FALSE)</f>
        <v>3</v>
      </c>
      <c r="C34" s="2">
        <f>VLOOKUP(D:D,[1]Sheet3!$B:$I,8,FALSE)</f>
        <v>25</v>
      </c>
      <c r="D34" t="s">
        <v>107</v>
      </c>
      <c r="E34" t="s">
        <v>88</v>
      </c>
      <c r="F34" t="s">
        <v>46</v>
      </c>
      <c r="G34" s="2">
        <f>VLOOKUP(D:D,[1]Sheet3!$B:$I,5,FALSE)</f>
        <v>26</v>
      </c>
      <c r="H34" s="2">
        <f>VLOOKUP($D:$D,[1]Sheet4!$B:$I,4,FALSE)</f>
        <v>12</v>
      </c>
      <c r="I34" s="2">
        <f>VLOOKUP($D:$D,[1]Sheet4!$B:$I,5,FALSE)</f>
        <v>26</v>
      </c>
      <c r="J34" s="2">
        <f>VLOOKUP($D:$D,[1]Sheet4!$B:$I,6,FALSE)</f>
        <v>17.600000000000001</v>
      </c>
      <c r="K34" s="2">
        <f>VLOOKUP($D:$D,[1]Sheet4!$B:$I,7,FALSE)</f>
        <v>4.2</v>
      </c>
      <c r="L34">
        <f>VLOOKUP(D:D,[1]Sheet2!$B:$D,3,FALSE)</f>
        <v>17.7</v>
      </c>
      <c r="M34" s="2">
        <f t="shared" si="1"/>
        <v>475</v>
      </c>
      <c r="N34" s="2">
        <f>L34-12</f>
        <v>5.6999999999999993</v>
      </c>
      <c r="O34" s="2">
        <f>35-G34</f>
        <v>9</v>
      </c>
      <c r="P34" s="2">
        <f t="shared" si="3"/>
        <v>18</v>
      </c>
      <c r="Q34" s="2">
        <f t="shared" si="4"/>
        <v>12.600000000000001</v>
      </c>
      <c r="R34" s="2">
        <f>M34+(N34*2)+P34-Q34</f>
        <v>491.79999999999995</v>
      </c>
      <c r="S34" s="5">
        <f>((((R34*(19-B34))*2)/(B34+2)-(B34+1))/100)+7</f>
        <v>38.435199999999995</v>
      </c>
      <c r="T34" s="2">
        <v>4</v>
      </c>
    </row>
    <row r="35" spans="1:20" x14ac:dyDescent="0.3">
      <c r="A35" s="4">
        <f t="shared" si="0"/>
        <v>33.911999999999999</v>
      </c>
      <c r="B35" s="2">
        <f>VLOOKUP(D:D,[1]Sheet3!$B:$H,7,FALSE)</f>
        <v>3</v>
      </c>
      <c r="C35" s="2">
        <f>VLOOKUP(D:D,[1]Sheet3!$B:$I,8,FALSE)</f>
        <v>28</v>
      </c>
      <c r="D35" t="s">
        <v>60</v>
      </c>
      <c r="E35" t="s">
        <v>61</v>
      </c>
      <c r="F35" t="s">
        <v>22</v>
      </c>
      <c r="G35" s="2">
        <f>VLOOKUP(D:D,[1]Sheet3!$B:$I,5,FALSE)</f>
        <v>23</v>
      </c>
      <c r="H35" s="2">
        <f>VLOOKUP($D:$D,[1]Sheet4!$B:$I,4,FALSE)</f>
        <v>8</v>
      </c>
      <c r="I35" s="2">
        <f>VLOOKUP($D:$D,[1]Sheet4!$B:$I,5,FALSE)</f>
        <v>36</v>
      </c>
      <c r="J35" s="2">
        <f>VLOOKUP($D:$D,[1]Sheet4!$B:$I,6,FALSE)</f>
        <v>19.899999999999999</v>
      </c>
      <c r="K35" s="2">
        <f>VLOOKUP($D:$D,[1]Sheet4!$B:$I,7,FALSE)</f>
        <v>8.3000000000000007</v>
      </c>
      <c r="L35">
        <f>VLOOKUP(D:D,[1]Sheet2!$B:$D,3,FALSE)</f>
        <v>14.3</v>
      </c>
      <c r="M35" s="2">
        <f t="shared" si="1"/>
        <v>472</v>
      </c>
      <c r="N35" s="2">
        <f>L35-12</f>
        <v>2.3000000000000007</v>
      </c>
      <c r="O35" s="2">
        <f>30-G35</f>
        <v>7</v>
      </c>
      <c r="P35" s="2">
        <f t="shared" si="3"/>
        <v>14</v>
      </c>
      <c r="Q35" s="2">
        <f t="shared" si="4"/>
        <v>24.900000000000002</v>
      </c>
      <c r="R35" s="2">
        <f>M35+(N35*3)+P35-Q35</f>
        <v>468</v>
      </c>
      <c r="S35" s="5">
        <f>((((R35*(19-B35))*2)/(B35+2)-(B35+1))/100)+7</f>
        <v>36.911999999999999</v>
      </c>
      <c r="T35" s="2">
        <v>-3</v>
      </c>
    </row>
    <row r="36" spans="1:20" x14ac:dyDescent="0.3">
      <c r="A36" s="4">
        <f t="shared" si="0"/>
        <v>27.02</v>
      </c>
      <c r="B36" s="2">
        <f>VLOOKUP(D:D,[1]Sheet3!$B:$H,7,FALSE)</f>
        <v>5</v>
      </c>
      <c r="C36" s="2">
        <f>VLOOKUP(D:D,[1]Sheet3!$B:$I,8,FALSE)</f>
        <v>47</v>
      </c>
      <c r="D36" t="s">
        <v>86</v>
      </c>
      <c r="E36" t="s">
        <v>48</v>
      </c>
      <c r="F36" t="s">
        <v>67</v>
      </c>
      <c r="G36" s="2">
        <f>VLOOKUP(D:D,[1]Sheet3!$B:$I,5,FALSE)</f>
        <v>25</v>
      </c>
      <c r="H36" s="2">
        <f>VLOOKUP($D:$D,[1]Sheet4!$B:$I,4,FALSE)</f>
        <v>24</v>
      </c>
      <c r="I36" s="2">
        <f>VLOOKUP($D:$D,[1]Sheet4!$B:$I,5,FALSE)</f>
        <v>54</v>
      </c>
      <c r="J36" s="2">
        <f>VLOOKUP($D:$D,[1]Sheet4!$B:$I,6,FALSE)</f>
        <v>36.799999999999997</v>
      </c>
      <c r="K36" s="2">
        <f>VLOOKUP($D:$D,[1]Sheet4!$B:$I,7,FALSE)</f>
        <v>11.4</v>
      </c>
      <c r="L36">
        <f>VLOOKUP(D:D,[1]Sheet2!$B:$D,3,FALSE)</f>
        <v>24.6</v>
      </c>
      <c r="M36" s="2">
        <f t="shared" si="1"/>
        <v>453</v>
      </c>
      <c r="N36" s="2">
        <f>L36-18</f>
        <v>6.6000000000000014</v>
      </c>
      <c r="O36" s="2">
        <f>35-G36</f>
        <v>10</v>
      </c>
      <c r="P36" s="2">
        <f t="shared" si="3"/>
        <v>20</v>
      </c>
      <c r="Q36" s="2">
        <f t="shared" si="4"/>
        <v>34.200000000000003</v>
      </c>
      <c r="R36" s="2">
        <f>M36+(N36*2)+P36-Q36</f>
        <v>452</v>
      </c>
      <c r="S36" s="5">
        <f>((((R36*(19-B36))*2)/(B36+2)-(B36+1))/100)+7</f>
        <v>25.02</v>
      </c>
      <c r="T36" s="2">
        <v>2</v>
      </c>
    </row>
    <row r="37" spans="1:20" x14ac:dyDescent="0.3">
      <c r="A37" s="4">
        <f t="shared" si="0"/>
        <v>21.875999999999998</v>
      </c>
      <c r="B37" s="2">
        <f>VLOOKUP(D:D,[1]Sheet3!$B:$H,7,FALSE)</f>
        <v>5</v>
      </c>
      <c r="C37" s="2">
        <f>VLOOKUP(D:D,[1]Sheet3!$B:$I,8,FALSE)</f>
        <v>44</v>
      </c>
      <c r="D37" t="s">
        <v>66</v>
      </c>
      <c r="E37" t="s">
        <v>31</v>
      </c>
      <c r="F37" t="s">
        <v>67</v>
      </c>
      <c r="G37" s="2">
        <f>VLOOKUP(D:D,[1]Sheet3!$B:$I,5,FALSE)</f>
        <v>26</v>
      </c>
      <c r="H37" s="2">
        <f>VLOOKUP($D:$D,[1]Sheet4!$B:$I,4,FALSE)</f>
        <v>24</v>
      </c>
      <c r="I37" s="2">
        <f>VLOOKUP($D:$D,[1]Sheet4!$B:$I,5,FALSE)</f>
        <v>48</v>
      </c>
      <c r="J37" s="2">
        <f>VLOOKUP($D:$D,[1]Sheet4!$B:$I,6,FALSE)</f>
        <v>35</v>
      </c>
      <c r="K37" s="2">
        <f>VLOOKUP($D:$D,[1]Sheet4!$B:$I,7,FALSE)</f>
        <v>11.2</v>
      </c>
      <c r="L37">
        <f>VLOOKUP(D:D,[1]Sheet2!$B:$D,3,FALSE)</f>
        <v>22</v>
      </c>
      <c r="M37" s="2">
        <f t="shared" si="1"/>
        <v>456</v>
      </c>
      <c r="N37" s="2">
        <f>L37-18</f>
        <v>4</v>
      </c>
      <c r="O37" s="2">
        <f>35-G37</f>
        <v>9</v>
      </c>
      <c r="P37" s="2">
        <f t="shared" si="3"/>
        <v>18</v>
      </c>
      <c r="Q37" s="2">
        <f t="shared" si="4"/>
        <v>33.599999999999994</v>
      </c>
      <c r="R37" s="2">
        <f>M37+(N37*2)+P37-Q37</f>
        <v>448.4</v>
      </c>
      <c r="S37" s="5">
        <f>((((R37*(19-B37))*2)/(B37+2)-(B37+1))/100)+6</f>
        <v>23.875999999999998</v>
      </c>
      <c r="T37">
        <v>-2</v>
      </c>
    </row>
    <row r="38" spans="1:20" x14ac:dyDescent="0.3">
      <c r="A38" s="4">
        <f t="shared" si="0"/>
        <v>26.612000000000002</v>
      </c>
      <c r="B38" s="2">
        <f>VLOOKUP(D:D,[1]Sheet3!$B:$H,7,FALSE)</f>
        <v>5</v>
      </c>
      <c r="C38" s="2">
        <f>VLOOKUP(D:D,[1]Sheet3!$B:$I,8,FALSE)</f>
        <v>48</v>
      </c>
      <c r="D38" t="s">
        <v>91</v>
      </c>
      <c r="E38" t="s">
        <v>92</v>
      </c>
      <c r="F38" t="s">
        <v>22</v>
      </c>
      <c r="G38" s="2">
        <f>VLOOKUP(D:D,[1]Sheet3!$B:$I,5,FALSE)</f>
        <v>24</v>
      </c>
      <c r="H38" s="2">
        <f>VLOOKUP($D:$D,[1]Sheet4!$B:$I,4,FALSE)</f>
        <v>18</v>
      </c>
      <c r="I38" s="2">
        <f>VLOOKUP($D:$D,[1]Sheet4!$B:$I,5,FALSE)</f>
        <v>52</v>
      </c>
      <c r="J38" s="2">
        <f>VLOOKUP($D:$D,[1]Sheet4!$B:$I,6,FALSE)</f>
        <v>38</v>
      </c>
      <c r="K38" s="2">
        <f>VLOOKUP($D:$D,[1]Sheet4!$B:$I,7,FALSE)</f>
        <v>9.4</v>
      </c>
      <c r="L38">
        <f>VLOOKUP(D:D,[1]Sheet2!$B:$D,3,FALSE)</f>
        <v>14</v>
      </c>
      <c r="M38" s="2">
        <f t="shared" si="1"/>
        <v>452</v>
      </c>
      <c r="N38" s="2">
        <f t="shared" ref="N38:N47" si="8">L38-12</f>
        <v>2</v>
      </c>
      <c r="O38" s="2">
        <f>30-G38</f>
        <v>6</v>
      </c>
      <c r="P38" s="2">
        <f t="shared" si="3"/>
        <v>12</v>
      </c>
      <c r="Q38" s="2">
        <f t="shared" si="4"/>
        <v>28.200000000000003</v>
      </c>
      <c r="R38" s="2">
        <f>M38+(N38*3)+P38-Q38</f>
        <v>441.8</v>
      </c>
      <c r="S38" s="5">
        <f t="shared" ref="S38:S54" si="9">((((R38*(19-B38))*2)/(B38+2)-(B38+1))/100)+7</f>
        <v>24.612000000000002</v>
      </c>
      <c r="T38" s="2">
        <v>2</v>
      </c>
    </row>
    <row r="39" spans="1:20" x14ac:dyDescent="0.3">
      <c r="A39" s="4">
        <f t="shared" si="0"/>
        <v>25.195</v>
      </c>
      <c r="B39" s="2">
        <f>VLOOKUP(D:D,[1]Sheet3!$B:$H,7,FALSE)</f>
        <v>4</v>
      </c>
      <c r="C39" s="2">
        <f>VLOOKUP(D:D,[1]Sheet3!$B:$I,8,FALSE)</f>
        <v>35</v>
      </c>
      <c r="D39" t="s">
        <v>76</v>
      </c>
      <c r="E39" t="s">
        <v>44</v>
      </c>
      <c r="F39" t="s">
        <v>29</v>
      </c>
      <c r="G39" s="2">
        <f>VLOOKUP(D:D,[1]Sheet3!$B:$I,5,FALSE)</f>
        <v>23</v>
      </c>
      <c r="H39" s="2">
        <f>VLOOKUP($D:$D,[1]Sheet4!$B:$I,4,FALSE)</f>
        <v>13</v>
      </c>
      <c r="I39" s="2">
        <f>VLOOKUP($D:$D,[1]Sheet4!$B:$I,5,FALSE)</f>
        <v>46</v>
      </c>
      <c r="J39" s="2">
        <f>VLOOKUP($D:$D,[1]Sheet4!$B:$I,6,FALSE)</f>
        <v>29.4</v>
      </c>
      <c r="K39" s="2">
        <f>VLOOKUP($D:$D,[1]Sheet4!$B:$I,7,FALSE)</f>
        <v>8.5</v>
      </c>
      <c r="L39">
        <f>VLOOKUP(D:D,[1]Sheet2!$B:$D,3,FALSE)</f>
        <v>15.7</v>
      </c>
      <c r="M39" s="2">
        <f t="shared" si="1"/>
        <v>465</v>
      </c>
      <c r="N39" s="2">
        <f t="shared" si="8"/>
        <v>3.6999999999999993</v>
      </c>
      <c r="O39" s="2">
        <f t="shared" ref="O39:O47" si="10">32-G39</f>
        <v>9</v>
      </c>
      <c r="P39" s="2">
        <f t="shared" si="3"/>
        <v>18</v>
      </c>
      <c r="Q39" s="2">
        <f t="shared" si="4"/>
        <v>25.5</v>
      </c>
      <c r="R39" s="2">
        <f t="shared" ref="R39:R48" si="11">M39+(N39*2)+P39-Q39</f>
        <v>464.9</v>
      </c>
      <c r="S39" s="5">
        <f t="shared" si="9"/>
        <v>30.195</v>
      </c>
      <c r="T39">
        <v>-5</v>
      </c>
    </row>
    <row r="40" spans="1:20" x14ac:dyDescent="0.3">
      <c r="A40" s="4">
        <f t="shared" si="0"/>
        <v>25.772000000000002</v>
      </c>
      <c r="B40" s="2">
        <f>VLOOKUP(D:D,[1]Sheet3!$B:$H,7,FALSE)</f>
        <v>5</v>
      </c>
      <c r="C40" s="2">
        <f>VLOOKUP(D:D,[1]Sheet3!$B:$I,8,FALSE)</f>
        <v>42</v>
      </c>
      <c r="D40" t="s">
        <v>90</v>
      </c>
      <c r="E40" t="s">
        <v>33</v>
      </c>
      <c r="F40" t="s">
        <v>29</v>
      </c>
      <c r="G40" s="2">
        <f>VLOOKUP(D:D,[1]Sheet3!$B:$I,5,FALSE)</f>
        <v>25</v>
      </c>
      <c r="H40" s="2">
        <f>VLOOKUP($D:$D,[1]Sheet4!$B:$I,4,FALSE)</f>
        <v>29</v>
      </c>
      <c r="I40" s="2">
        <f>VLOOKUP($D:$D,[1]Sheet4!$B:$I,5,FALSE)</f>
        <v>43</v>
      </c>
      <c r="J40" s="2">
        <f>VLOOKUP($D:$D,[1]Sheet4!$B:$I,6,FALSE)</f>
        <v>34.6</v>
      </c>
      <c r="K40" s="2">
        <f>VLOOKUP($D:$D,[1]Sheet4!$B:$I,7,FALSE)</f>
        <v>3.8</v>
      </c>
      <c r="L40">
        <f>VLOOKUP(D:D,[1]Sheet2!$B:$D,3,FALSE)</f>
        <v>17.100000000000001</v>
      </c>
      <c r="M40" s="2">
        <f t="shared" si="1"/>
        <v>458</v>
      </c>
      <c r="N40" s="2">
        <f t="shared" si="8"/>
        <v>5.1000000000000014</v>
      </c>
      <c r="O40" s="2">
        <f t="shared" si="10"/>
        <v>7</v>
      </c>
      <c r="P40" s="2">
        <f t="shared" si="3"/>
        <v>14</v>
      </c>
      <c r="Q40" s="2">
        <f t="shared" si="4"/>
        <v>11.399999999999999</v>
      </c>
      <c r="R40" s="2">
        <f t="shared" si="11"/>
        <v>470.8</v>
      </c>
      <c r="S40" s="5">
        <f t="shared" si="9"/>
        <v>25.772000000000002</v>
      </c>
      <c r="T40" s="2"/>
    </row>
    <row r="41" spans="1:20" x14ac:dyDescent="0.3">
      <c r="A41" s="4">
        <f t="shared" si="0"/>
        <v>24.108000000000001</v>
      </c>
      <c r="B41" s="2">
        <f>VLOOKUP(D:D,[1]Sheet3!$B:$H,7,FALSE)</f>
        <v>5</v>
      </c>
      <c r="C41" s="2">
        <f>VLOOKUP(D:D,[1]Sheet3!$B:$I,8,FALSE)</f>
        <v>55</v>
      </c>
      <c r="D41" t="s">
        <v>77</v>
      </c>
      <c r="E41" t="s">
        <v>42</v>
      </c>
      <c r="F41" t="s">
        <v>29</v>
      </c>
      <c r="G41" s="2">
        <f>VLOOKUP(D:D,[1]Sheet3!$B:$I,5,FALSE)</f>
        <v>27</v>
      </c>
      <c r="H41" s="2">
        <f>VLOOKUP($D:$D,[1]Sheet4!$B:$I,4,FALSE)</f>
        <v>36</v>
      </c>
      <c r="I41" s="2">
        <f>VLOOKUP($D:$D,[1]Sheet4!$B:$I,5,FALSE)</f>
        <v>64</v>
      </c>
      <c r="J41" s="2">
        <f>VLOOKUP($D:$D,[1]Sheet4!$B:$I,6,FALSE)</f>
        <v>45.2</v>
      </c>
      <c r="K41" s="2">
        <f>VLOOKUP($D:$D,[1]Sheet4!$B:$I,7,FALSE)</f>
        <v>9.6</v>
      </c>
      <c r="L41">
        <f>VLOOKUP(D:D,[1]Sheet2!$B:$D,3,FALSE)</f>
        <v>13.5</v>
      </c>
      <c r="M41" s="2">
        <f t="shared" si="1"/>
        <v>445</v>
      </c>
      <c r="N41" s="2">
        <f t="shared" si="8"/>
        <v>1.5</v>
      </c>
      <c r="O41" s="2">
        <f t="shared" si="10"/>
        <v>5</v>
      </c>
      <c r="P41" s="2">
        <f t="shared" si="3"/>
        <v>10</v>
      </c>
      <c r="Q41" s="2">
        <f t="shared" si="4"/>
        <v>28.799999999999997</v>
      </c>
      <c r="R41" s="2">
        <f t="shared" si="11"/>
        <v>429.2</v>
      </c>
      <c r="S41" s="5">
        <f t="shared" si="9"/>
        <v>24.108000000000001</v>
      </c>
    </row>
    <row r="42" spans="1:20" x14ac:dyDescent="0.3">
      <c r="A42" s="4">
        <f t="shared" si="0"/>
        <v>24.588000000000001</v>
      </c>
      <c r="B42" s="2">
        <f>VLOOKUP(D:D,[1]Sheet3!$B:$H,7,FALSE)</f>
        <v>5</v>
      </c>
      <c r="C42" s="2">
        <f>VLOOKUP(D:D,[1]Sheet3!$B:$I,8,FALSE)</f>
        <v>52</v>
      </c>
      <c r="D42" t="s">
        <v>82</v>
      </c>
      <c r="E42" t="s">
        <v>55</v>
      </c>
      <c r="F42" t="s">
        <v>29</v>
      </c>
      <c r="G42" s="2">
        <f>VLOOKUP(D:D,[1]Sheet3!$B:$I,5,FALSE)</f>
        <v>29</v>
      </c>
      <c r="H42" s="2">
        <f>VLOOKUP($D:$D,[1]Sheet4!$B:$I,4,FALSE)</f>
        <v>34</v>
      </c>
      <c r="I42" s="2">
        <f>VLOOKUP($D:$D,[1]Sheet4!$B:$I,5,FALSE)</f>
        <v>67</v>
      </c>
      <c r="J42" s="2">
        <f>VLOOKUP($D:$D,[1]Sheet4!$B:$I,6,FALSE)</f>
        <v>42.8</v>
      </c>
      <c r="K42" s="2">
        <f>VLOOKUP($D:$D,[1]Sheet4!$B:$I,7,FALSE)</f>
        <v>7</v>
      </c>
      <c r="L42">
        <f>VLOOKUP(D:D,[1]Sheet2!$B:$D,3,FALSE)</f>
        <v>16.100000000000001</v>
      </c>
      <c r="M42" s="2">
        <f t="shared" si="1"/>
        <v>448</v>
      </c>
      <c r="N42" s="2">
        <f t="shared" si="8"/>
        <v>4.1000000000000014</v>
      </c>
      <c r="O42" s="2">
        <f t="shared" si="10"/>
        <v>3</v>
      </c>
      <c r="P42" s="2">
        <f t="shared" si="3"/>
        <v>6</v>
      </c>
      <c r="Q42" s="2">
        <f t="shared" si="4"/>
        <v>21</v>
      </c>
      <c r="R42" s="2">
        <f t="shared" si="11"/>
        <v>441.2</v>
      </c>
      <c r="S42" s="5">
        <f t="shared" si="9"/>
        <v>24.588000000000001</v>
      </c>
    </row>
    <row r="43" spans="1:20" x14ac:dyDescent="0.3">
      <c r="A43" s="4">
        <f t="shared" si="0"/>
        <v>23.603999999999999</v>
      </c>
      <c r="B43" s="2">
        <f>VLOOKUP(D:D,[1]Sheet3!$B:$H,7,FALSE)</f>
        <v>5</v>
      </c>
      <c r="C43" s="2">
        <f>VLOOKUP(D:D,[1]Sheet3!$B:$I,8,FALSE)</f>
        <v>54</v>
      </c>
      <c r="D43" t="s">
        <v>62</v>
      </c>
      <c r="E43" t="s">
        <v>63</v>
      </c>
      <c r="F43" t="s">
        <v>29</v>
      </c>
      <c r="G43" s="2">
        <f>VLOOKUP(D:D,[1]Sheet3!$B:$I,5,FALSE)</f>
        <v>27</v>
      </c>
      <c r="H43" s="2">
        <f>VLOOKUP($D:$D,[1]Sheet4!$B:$I,4,FALSE)</f>
        <v>28</v>
      </c>
      <c r="I43" s="2">
        <f>VLOOKUP($D:$D,[1]Sheet4!$B:$I,5,FALSE)</f>
        <v>75</v>
      </c>
      <c r="J43" s="2">
        <f>VLOOKUP($D:$D,[1]Sheet4!$B:$I,6,FALSE)</f>
        <v>44.4</v>
      </c>
      <c r="K43" s="2">
        <f>VLOOKUP($D:$D,[1]Sheet4!$B:$I,7,FALSE)</f>
        <v>14.6</v>
      </c>
      <c r="L43">
        <f>VLOOKUP(D:D,[1]Sheet2!$B:$D,3,FALSE)</f>
        <v>14.2</v>
      </c>
      <c r="M43" s="2">
        <f t="shared" si="1"/>
        <v>446</v>
      </c>
      <c r="N43" s="2">
        <f t="shared" si="8"/>
        <v>2.1999999999999993</v>
      </c>
      <c r="O43" s="2">
        <f t="shared" si="10"/>
        <v>5</v>
      </c>
      <c r="P43" s="2">
        <f t="shared" si="3"/>
        <v>10</v>
      </c>
      <c r="Q43" s="2">
        <f t="shared" si="4"/>
        <v>43.8</v>
      </c>
      <c r="R43" s="2">
        <f t="shared" si="11"/>
        <v>416.59999999999997</v>
      </c>
      <c r="S43" s="5">
        <f t="shared" si="9"/>
        <v>23.603999999999999</v>
      </c>
    </row>
    <row r="44" spans="1:20" x14ac:dyDescent="0.3">
      <c r="A44" s="4">
        <f t="shared" si="0"/>
        <v>24.567999999999998</v>
      </c>
      <c r="B44" s="2">
        <f>VLOOKUP(D:D,[1]Sheet3!$B:$H,7,FALSE)</f>
        <v>5</v>
      </c>
      <c r="C44" s="2">
        <f>VLOOKUP(D:D,[1]Sheet3!$B:$I,8,FALSE)</f>
        <v>53</v>
      </c>
      <c r="D44" t="s">
        <v>97</v>
      </c>
      <c r="E44" t="s">
        <v>75</v>
      </c>
      <c r="F44" t="s">
        <v>29</v>
      </c>
      <c r="G44" s="2">
        <f>VLOOKUP(D:D,[1]Sheet3!$B:$I,5,FALSE)</f>
        <v>28</v>
      </c>
      <c r="H44" s="2">
        <f>VLOOKUP($D:$D,[1]Sheet4!$B:$I,4,FALSE)</f>
        <v>32</v>
      </c>
      <c r="I44" s="2">
        <f>VLOOKUP($D:$D,[1]Sheet4!$B:$I,5,FALSE)</f>
        <v>58</v>
      </c>
      <c r="J44" s="2">
        <f>VLOOKUP($D:$D,[1]Sheet4!$B:$I,6,FALSE)</f>
        <v>43.8</v>
      </c>
      <c r="K44" s="2">
        <f>VLOOKUP($D:$D,[1]Sheet4!$B:$I,7,FALSE)</f>
        <v>7.7</v>
      </c>
      <c r="L44">
        <f>VLOOKUP(D:D,[1]Sheet2!$B:$D,3,FALSE)</f>
        <v>16.399999999999999</v>
      </c>
      <c r="M44" s="2">
        <f t="shared" si="1"/>
        <v>447</v>
      </c>
      <c r="N44" s="2">
        <f t="shared" si="8"/>
        <v>4.3999999999999986</v>
      </c>
      <c r="O44" s="2">
        <f t="shared" si="10"/>
        <v>4</v>
      </c>
      <c r="P44" s="2">
        <f t="shared" si="3"/>
        <v>8</v>
      </c>
      <c r="Q44" s="2">
        <f t="shared" si="4"/>
        <v>23.1</v>
      </c>
      <c r="R44" s="2">
        <f t="shared" si="11"/>
        <v>440.7</v>
      </c>
      <c r="S44" s="5">
        <f t="shared" si="9"/>
        <v>24.567999999999998</v>
      </c>
      <c r="T44" s="2"/>
    </row>
    <row r="45" spans="1:20" x14ac:dyDescent="0.3">
      <c r="A45" s="4">
        <f t="shared" si="0"/>
        <v>20.375250000000001</v>
      </c>
      <c r="B45" s="2">
        <f>VLOOKUP(D:D,[1]Sheet3!$B:$H,7,FALSE)</f>
        <v>6</v>
      </c>
      <c r="C45" s="2">
        <f>VLOOKUP(D:D,[1]Sheet3!$B:$I,8,FALSE)</f>
        <v>64</v>
      </c>
      <c r="D45" t="s">
        <v>95</v>
      </c>
      <c r="E45" t="s">
        <v>96</v>
      </c>
      <c r="F45" t="s">
        <v>29</v>
      </c>
      <c r="G45" s="2">
        <f>VLOOKUP(D:D,[1]Sheet3!$B:$I,5,FALSE)</f>
        <v>23</v>
      </c>
      <c r="H45" s="2">
        <f>VLOOKUP($D:$D,[1]Sheet4!$B:$I,4,FALSE)</f>
        <v>36</v>
      </c>
      <c r="I45" s="2">
        <f>VLOOKUP($D:$D,[1]Sheet4!$B:$I,5,FALSE)</f>
        <v>86</v>
      </c>
      <c r="J45" s="2">
        <f>VLOOKUP($D:$D,[1]Sheet4!$B:$I,6,FALSE)</f>
        <v>48.9</v>
      </c>
      <c r="K45" s="2">
        <f>VLOOKUP($D:$D,[1]Sheet4!$B:$I,7,FALSE)</f>
        <v>12.7</v>
      </c>
      <c r="L45">
        <f>VLOOKUP(D:D,[1]Sheet2!$B:$D,3,FALSE)</f>
        <v>10.9</v>
      </c>
      <c r="M45" s="2">
        <f t="shared" si="1"/>
        <v>436</v>
      </c>
      <c r="N45" s="2">
        <f t="shared" si="8"/>
        <v>-1.0999999999999996</v>
      </c>
      <c r="O45" s="2">
        <f t="shared" si="10"/>
        <v>9</v>
      </c>
      <c r="P45" s="2">
        <f t="shared" si="3"/>
        <v>18</v>
      </c>
      <c r="Q45" s="2">
        <f t="shared" si="4"/>
        <v>38.099999999999994</v>
      </c>
      <c r="R45" s="2">
        <f t="shared" si="11"/>
        <v>413.70000000000005</v>
      </c>
      <c r="S45" s="5">
        <f t="shared" si="9"/>
        <v>20.375250000000001</v>
      </c>
      <c r="T45" s="2"/>
    </row>
    <row r="46" spans="1:20" x14ac:dyDescent="0.3">
      <c r="A46" s="4">
        <f t="shared" si="0"/>
        <v>20.245249999999999</v>
      </c>
      <c r="B46" s="2">
        <f>VLOOKUP(D:D,[1]Sheet3!$B:$H,7,FALSE)</f>
        <v>6</v>
      </c>
      <c r="C46" s="2">
        <f>VLOOKUP(D:D,[1]Sheet3!$B:$I,8,FALSE)</f>
        <v>63</v>
      </c>
      <c r="D46" t="s">
        <v>68</v>
      </c>
      <c r="E46" t="s">
        <v>69</v>
      </c>
      <c r="F46" t="s">
        <v>29</v>
      </c>
      <c r="G46" s="2">
        <f>VLOOKUP(D:D,[1]Sheet3!$B:$I,5,FALSE)</f>
        <v>29</v>
      </c>
      <c r="H46" s="2">
        <f>VLOOKUP($D:$D,[1]Sheet4!$B:$I,4,FALSE)</f>
        <v>30</v>
      </c>
      <c r="I46" s="2">
        <f>VLOOKUP($D:$D,[1]Sheet4!$B:$I,5,FALSE)</f>
        <v>73</v>
      </c>
      <c r="J46" s="2">
        <f>VLOOKUP($D:$D,[1]Sheet4!$B:$I,6,FALSE)</f>
        <v>47.9</v>
      </c>
      <c r="K46" s="2">
        <f>VLOOKUP($D:$D,[1]Sheet4!$B:$I,7,FALSE)</f>
        <v>12.9</v>
      </c>
      <c r="L46">
        <f>VLOOKUP(D:D,[1]Sheet2!$B:$D,3,FALSE)</f>
        <v>14.7</v>
      </c>
      <c r="M46" s="2">
        <f t="shared" si="1"/>
        <v>437</v>
      </c>
      <c r="N46" s="2">
        <f t="shared" si="8"/>
        <v>2.6999999999999993</v>
      </c>
      <c r="O46" s="2">
        <f t="shared" si="10"/>
        <v>3</v>
      </c>
      <c r="P46" s="2">
        <f t="shared" si="3"/>
        <v>6</v>
      </c>
      <c r="Q46" s="2">
        <f t="shared" si="4"/>
        <v>38.700000000000003</v>
      </c>
      <c r="R46" s="2">
        <f t="shared" si="11"/>
        <v>409.7</v>
      </c>
      <c r="S46" s="5">
        <f t="shared" si="9"/>
        <v>20.245249999999999</v>
      </c>
      <c r="T46" s="2"/>
    </row>
    <row r="47" spans="1:20" x14ac:dyDescent="0.3">
      <c r="A47" s="4">
        <f t="shared" si="0"/>
        <v>20.154249999999998</v>
      </c>
      <c r="B47" s="2">
        <f>VLOOKUP(D:D,[1]Sheet3!$B:$H,7,FALSE)</f>
        <v>6</v>
      </c>
      <c r="C47" s="2">
        <f>VLOOKUP(D:D,[1]Sheet3!$B:$I,8,FALSE)</f>
        <v>68</v>
      </c>
      <c r="D47" t="s">
        <v>94</v>
      </c>
      <c r="E47" t="s">
        <v>81</v>
      </c>
      <c r="F47" t="s">
        <v>29</v>
      </c>
      <c r="G47" s="2">
        <f>VLOOKUP(D:D,[1]Sheet3!$B:$I,5,FALSE)</f>
        <v>22</v>
      </c>
      <c r="H47" s="2">
        <f>VLOOKUP($D:$D,[1]Sheet4!$B:$I,4,FALSE)</f>
        <v>38</v>
      </c>
      <c r="I47" s="2">
        <f>VLOOKUP($D:$D,[1]Sheet4!$B:$I,5,FALSE)</f>
        <v>81</v>
      </c>
      <c r="J47" s="2">
        <f>VLOOKUP($D:$D,[1]Sheet4!$B:$I,6,FALSE)</f>
        <v>54.2</v>
      </c>
      <c r="K47" s="2">
        <f>VLOOKUP($D:$D,[1]Sheet4!$B:$I,7,FALSE)</f>
        <v>12.7</v>
      </c>
      <c r="L47">
        <f>VLOOKUP(D:D,[1]Sheet2!$B:$D,3,FALSE)</f>
        <v>8.5</v>
      </c>
      <c r="M47" s="2">
        <f t="shared" si="1"/>
        <v>432</v>
      </c>
      <c r="N47" s="2">
        <f t="shared" si="8"/>
        <v>-3.5</v>
      </c>
      <c r="O47" s="2">
        <f t="shared" si="10"/>
        <v>10</v>
      </c>
      <c r="P47" s="2">
        <f t="shared" si="3"/>
        <v>20</v>
      </c>
      <c r="Q47" s="2">
        <f t="shared" si="4"/>
        <v>38.099999999999994</v>
      </c>
      <c r="R47" s="2">
        <f t="shared" si="11"/>
        <v>406.9</v>
      </c>
      <c r="S47" s="5">
        <f t="shared" si="9"/>
        <v>20.154249999999998</v>
      </c>
      <c r="T47" s="2"/>
    </row>
    <row r="48" spans="1:20" x14ac:dyDescent="0.3">
      <c r="A48" s="4">
        <f t="shared" si="0"/>
        <v>22.347000000000001</v>
      </c>
      <c r="B48" s="2">
        <f>VLOOKUP(D:D,[1]Sheet3!$B:$H,7,FALSE)</f>
        <v>6</v>
      </c>
      <c r="C48" s="2">
        <f>VLOOKUP(D:D,[1]Sheet3!$B:$I,8,FALSE)</f>
        <v>70</v>
      </c>
      <c r="D48" t="s">
        <v>104</v>
      </c>
      <c r="E48" t="s">
        <v>55</v>
      </c>
      <c r="F48" t="s">
        <v>67</v>
      </c>
      <c r="G48" s="2">
        <f>VLOOKUP(D:D,[1]Sheet3!$B:$I,5,FALSE)</f>
        <v>23</v>
      </c>
      <c r="H48" s="2">
        <f>VLOOKUP($D:$D,[1]Sheet4!$B:$I,4,FALSE)</f>
        <v>49</v>
      </c>
      <c r="I48" s="2">
        <f>VLOOKUP($D:$D,[1]Sheet4!$B:$I,5,FALSE)</f>
        <v>70</v>
      </c>
      <c r="J48" s="2">
        <f>VLOOKUP($D:$D,[1]Sheet4!$B:$I,6,FALSE)</f>
        <v>56.2</v>
      </c>
      <c r="K48" s="2">
        <f>VLOOKUP($D:$D,[1]Sheet4!$B:$I,7,FALSE)</f>
        <v>7</v>
      </c>
      <c r="L48">
        <f>VLOOKUP(D:D,[1]Sheet2!$B:$D,3,FALSE)</f>
        <v>23.3</v>
      </c>
      <c r="M48" s="2">
        <f t="shared" si="1"/>
        <v>430</v>
      </c>
      <c r="N48" s="2">
        <f>L48-18</f>
        <v>5.3000000000000007</v>
      </c>
      <c r="O48" s="2">
        <f>35-G48</f>
        <v>12</v>
      </c>
      <c r="P48" s="2">
        <f t="shared" si="3"/>
        <v>24</v>
      </c>
      <c r="Q48" s="2">
        <f t="shared" si="4"/>
        <v>21</v>
      </c>
      <c r="R48" s="2">
        <f t="shared" si="11"/>
        <v>443.6</v>
      </c>
      <c r="S48" s="5">
        <f t="shared" si="9"/>
        <v>21.347000000000001</v>
      </c>
      <c r="T48" s="2">
        <v>1</v>
      </c>
    </row>
    <row r="49" spans="1:20" x14ac:dyDescent="0.3">
      <c r="A49" s="4">
        <f t="shared" si="0"/>
        <v>22.492000000000001</v>
      </c>
      <c r="B49" s="2">
        <f>VLOOKUP(D:D,[1]Sheet3!$B:$H,7,FALSE)</f>
        <v>5</v>
      </c>
      <c r="C49" s="2">
        <f>VLOOKUP(D:D,[1]Sheet3!$B:$I,8,FALSE)</f>
        <v>46</v>
      </c>
      <c r="D49" t="s">
        <v>101</v>
      </c>
      <c r="E49" t="s">
        <v>88</v>
      </c>
      <c r="F49" t="s">
        <v>22</v>
      </c>
      <c r="G49" s="2">
        <f>VLOOKUP(D:D,[1]Sheet3!$B:$I,5,FALSE)</f>
        <v>23</v>
      </c>
      <c r="H49" s="2">
        <f>VLOOKUP($D:$D,[1]Sheet4!$B:$I,4,FALSE)</f>
        <v>17</v>
      </c>
      <c r="I49" s="2">
        <f>VLOOKUP($D:$D,[1]Sheet4!$B:$I,5,FALSE)</f>
        <v>66</v>
      </c>
      <c r="J49" s="2">
        <f>VLOOKUP($D:$D,[1]Sheet4!$B:$I,6,FALSE)</f>
        <v>36</v>
      </c>
      <c r="K49" s="2">
        <f>VLOOKUP($D:$D,[1]Sheet4!$B:$I,7,FALSE)</f>
        <v>14.4</v>
      </c>
      <c r="L49">
        <f>VLOOKUP(D:D,[1]Sheet2!$B:$D,3,FALSE)</f>
        <v>0</v>
      </c>
      <c r="M49" s="2">
        <f t="shared" si="1"/>
        <v>454</v>
      </c>
      <c r="N49" s="2">
        <f>L49-12</f>
        <v>-12</v>
      </c>
      <c r="O49" s="2">
        <f>30-G49</f>
        <v>7</v>
      </c>
      <c r="P49" s="2">
        <f t="shared" si="3"/>
        <v>14</v>
      </c>
      <c r="Q49" s="2">
        <f t="shared" si="4"/>
        <v>43.2</v>
      </c>
      <c r="R49" s="2">
        <f>M49+(N49*3)+P49-Q49</f>
        <v>388.8</v>
      </c>
      <c r="S49" s="5">
        <f t="shared" si="9"/>
        <v>22.492000000000001</v>
      </c>
    </row>
    <row r="50" spans="1:20" x14ac:dyDescent="0.3">
      <c r="A50" s="4">
        <f t="shared" si="0"/>
        <v>26.9</v>
      </c>
      <c r="B50" s="2">
        <f>VLOOKUP(D:D,[1]Sheet3!$B:$H,7,FALSE)</f>
        <v>4</v>
      </c>
      <c r="C50" s="2">
        <f>VLOOKUP(D:D,[1]Sheet3!$B:$I,8,FALSE)</f>
        <v>36</v>
      </c>
      <c r="D50" t="s">
        <v>121</v>
      </c>
      <c r="E50" t="s">
        <v>73</v>
      </c>
      <c r="F50" t="s">
        <v>22</v>
      </c>
      <c r="G50" s="2">
        <f>VLOOKUP(D:D,[1]Sheet3!$B:$I,5,FALSE)</f>
        <v>22</v>
      </c>
      <c r="H50" s="2">
        <f>VLOOKUP($D:$D,[1]Sheet4!$B:$I,4,FALSE)</f>
        <v>4</v>
      </c>
      <c r="I50" s="2">
        <f>VLOOKUP($D:$D,[1]Sheet4!$B:$I,5,FALSE)</f>
        <v>71</v>
      </c>
      <c r="J50" s="2">
        <f>VLOOKUP($D:$D,[1]Sheet4!$B:$I,6,FALSE)</f>
        <v>29.7</v>
      </c>
      <c r="K50" s="2">
        <f>VLOOKUP($D:$D,[1]Sheet4!$B:$I,7,FALSE)</f>
        <v>17.100000000000001</v>
      </c>
      <c r="L50">
        <f>VLOOKUP(D:D,[1]Sheet2!$B:$D,3,FALSE)</f>
        <v>2.1</v>
      </c>
      <c r="M50" s="2">
        <f t="shared" si="1"/>
        <v>464</v>
      </c>
      <c r="N50" s="2">
        <f>L50-12</f>
        <v>-9.9</v>
      </c>
      <c r="O50" s="2">
        <f>30-G50</f>
        <v>8</v>
      </c>
      <c r="P50" s="2">
        <f t="shared" si="3"/>
        <v>16</v>
      </c>
      <c r="Q50" s="2">
        <f t="shared" si="4"/>
        <v>51.300000000000004</v>
      </c>
      <c r="R50" s="2">
        <f>M50+(N50*3)+P50-Q50</f>
        <v>399</v>
      </c>
      <c r="S50" s="5">
        <f t="shared" si="9"/>
        <v>26.9</v>
      </c>
    </row>
    <row r="51" spans="1:20" x14ac:dyDescent="0.3">
      <c r="A51" s="4">
        <f t="shared" si="0"/>
        <v>21.005749999999999</v>
      </c>
      <c r="B51" s="2">
        <f>VLOOKUP(D:D,[1]Sheet3!$B:$H,7,FALSE)</f>
        <v>6</v>
      </c>
      <c r="C51" s="2">
        <f>VLOOKUP(D:D,[1]Sheet3!$B:$I,8,FALSE)</f>
        <v>66</v>
      </c>
      <c r="D51" t="s">
        <v>106</v>
      </c>
      <c r="E51" t="s">
        <v>71</v>
      </c>
      <c r="F51" t="s">
        <v>22</v>
      </c>
      <c r="G51" s="2">
        <f>VLOOKUP(D:D,[1]Sheet3!$B:$I,5,FALSE)</f>
        <v>24</v>
      </c>
      <c r="H51" s="2">
        <f>VLOOKUP($D:$D,[1]Sheet4!$B:$I,4,FALSE)</f>
        <v>31</v>
      </c>
      <c r="I51" s="2">
        <f>VLOOKUP($D:$D,[1]Sheet4!$B:$I,5,FALSE)</f>
        <v>60</v>
      </c>
      <c r="J51" s="2">
        <f>VLOOKUP($D:$D,[1]Sheet4!$B:$I,6,FALSE)</f>
        <v>49.8</v>
      </c>
      <c r="K51" s="2">
        <f>VLOOKUP($D:$D,[1]Sheet4!$B:$I,7,FALSE)</f>
        <v>7.4</v>
      </c>
      <c r="L51">
        <f>VLOOKUP(D:D,[1]Sheet2!$B:$D,3,FALSE)</f>
        <v>15.1</v>
      </c>
      <c r="M51" s="2">
        <f t="shared" si="1"/>
        <v>434</v>
      </c>
      <c r="N51" s="2">
        <f>L51-12</f>
        <v>3.0999999999999996</v>
      </c>
      <c r="O51" s="2">
        <f>30-G51</f>
        <v>6</v>
      </c>
      <c r="P51" s="2">
        <f t="shared" si="3"/>
        <v>12</v>
      </c>
      <c r="Q51" s="2">
        <f t="shared" si="4"/>
        <v>22.200000000000003</v>
      </c>
      <c r="R51" s="2">
        <f>M51+(N51*3)+P51-Q51</f>
        <v>433.1</v>
      </c>
      <c r="S51" s="5">
        <f t="shared" si="9"/>
        <v>21.005749999999999</v>
      </c>
      <c r="T51" s="2"/>
    </row>
    <row r="52" spans="1:20" x14ac:dyDescent="0.3">
      <c r="A52" s="4">
        <f t="shared" si="0"/>
        <v>21.018750000000001</v>
      </c>
      <c r="B52" s="2">
        <f>VLOOKUP(D:D,[1]Sheet3!$B:$H,7,FALSE)</f>
        <v>6</v>
      </c>
      <c r="C52" s="2">
        <f>VLOOKUP(D:D,[1]Sheet3!$B:$I,8,FALSE)</f>
        <v>72</v>
      </c>
      <c r="D52" t="s">
        <v>87</v>
      </c>
      <c r="E52" t="s">
        <v>88</v>
      </c>
      <c r="F52" t="s">
        <v>67</v>
      </c>
      <c r="G52" s="2">
        <f>VLOOKUP(D:D,[1]Sheet3!$B:$I,5,FALSE)</f>
        <v>25</v>
      </c>
      <c r="H52" s="2">
        <f>VLOOKUP($D:$D,[1]Sheet4!$B:$I,4,FALSE)</f>
        <v>50</v>
      </c>
      <c r="I52" s="2">
        <f>VLOOKUP($D:$D,[1]Sheet4!$B:$I,5,FALSE)</f>
        <v>70</v>
      </c>
      <c r="J52" s="2">
        <f>VLOOKUP($D:$D,[1]Sheet4!$B:$I,6,FALSE)</f>
        <v>59.1</v>
      </c>
      <c r="K52" s="2">
        <f>VLOOKUP($D:$D,[1]Sheet4!$B:$I,7,FALSE)</f>
        <v>6.9</v>
      </c>
      <c r="L52">
        <f>VLOOKUP(D:D,[1]Sheet2!$B:$D,3,FALSE)</f>
        <v>21.1</v>
      </c>
      <c r="M52" s="2">
        <f t="shared" si="1"/>
        <v>428</v>
      </c>
      <c r="N52" s="2">
        <f>L52-18</f>
        <v>3.1000000000000014</v>
      </c>
      <c r="O52" s="2">
        <f>35-G52</f>
        <v>10</v>
      </c>
      <c r="P52" s="2">
        <f t="shared" si="3"/>
        <v>20</v>
      </c>
      <c r="Q52" s="2">
        <f t="shared" si="4"/>
        <v>20.700000000000003</v>
      </c>
      <c r="R52" s="2">
        <f>M52+(N52*2)+P52-Q52</f>
        <v>433.5</v>
      </c>
      <c r="S52" s="5">
        <f t="shared" si="9"/>
        <v>21.018750000000001</v>
      </c>
      <c r="T52" s="2"/>
    </row>
    <row r="53" spans="1:20" x14ac:dyDescent="0.3">
      <c r="A53" s="4">
        <f t="shared" si="0"/>
        <v>20.134750000000004</v>
      </c>
      <c r="B53" s="2">
        <f>VLOOKUP(D:D,[1]Sheet3!$B:$H,7,FALSE)</f>
        <v>6</v>
      </c>
      <c r="C53" s="2">
        <f>VLOOKUP(D:D,[1]Sheet3!$B:$I,8,FALSE)</f>
        <v>74</v>
      </c>
      <c r="D53" t="s">
        <v>98</v>
      </c>
      <c r="E53" t="s">
        <v>31</v>
      </c>
      <c r="F53" t="s">
        <v>22</v>
      </c>
      <c r="G53" s="2">
        <f>VLOOKUP(D:D,[1]Sheet3!$B:$I,5,FALSE)</f>
        <v>22</v>
      </c>
      <c r="H53" s="2">
        <f>VLOOKUP($D:$D,[1]Sheet4!$B:$I,4,FALSE)</f>
        <v>46</v>
      </c>
      <c r="I53" s="2">
        <f>VLOOKUP($D:$D,[1]Sheet4!$B:$I,5,FALSE)</f>
        <v>83</v>
      </c>
      <c r="J53" s="2">
        <f>VLOOKUP($D:$D,[1]Sheet4!$B:$I,6,FALSE)</f>
        <v>60.1</v>
      </c>
      <c r="K53" s="2">
        <f>VLOOKUP($D:$D,[1]Sheet4!$B:$I,7,FALSE)</f>
        <v>11.6</v>
      </c>
      <c r="L53">
        <f>VLOOKUP(D:D,[1]Sheet2!$B:$D,3,FALSE)</f>
        <v>11.7</v>
      </c>
      <c r="M53" s="2">
        <f t="shared" si="1"/>
        <v>426</v>
      </c>
      <c r="N53" s="2">
        <f>L53-12</f>
        <v>-0.30000000000000071</v>
      </c>
      <c r="O53" s="2">
        <f>30-G53</f>
        <v>8</v>
      </c>
      <c r="P53" s="2">
        <f t="shared" si="3"/>
        <v>16</v>
      </c>
      <c r="Q53" s="2">
        <f t="shared" si="4"/>
        <v>34.799999999999997</v>
      </c>
      <c r="R53" s="2">
        <f>M53+(N53*3)+P53-Q53</f>
        <v>406.3</v>
      </c>
      <c r="S53" s="5">
        <f t="shared" si="9"/>
        <v>20.134750000000004</v>
      </c>
      <c r="T53" s="2"/>
    </row>
    <row r="54" spans="1:20" x14ac:dyDescent="0.3">
      <c r="A54" s="4">
        <f t="shared" si="0"/>
        <v>20.716499999999996</v>
      </c>
      <c r="B54" s="2">
        <f>VLOOKUP(D:D,[1]Sheet3!$B:$H,7,FALSE)</f>
        <v>6</v>
      </c>
      <c r="C54" s="2">
        <f>VLOOKUP(D:D,[1]Sheet3!$B:$I,8,FALSE)</f>
        <v>75</v>
      </c>
      <c r="D54" t="s">
        <v>105</v>
      </c>
      <c r="E54" t="s">
        <v>44</v>
      </c>
      <c r="F54" t="s">
        <v>67</v>
      </c>
      <c r="G54" s="2">
        <f>VLOOKUP(D:D,[1]Sheet3!$B:$I,5,FALSE)</f>
        <v>25</v>
      </c>
      <c r="H54" s="2">
        <f>VLOOKUP($D:$D,[1]Sheet4!$B:$I,4,FALSE)</f>
        <v>50</v>
      </c>
      <c r="I54" s="2">
        <f>VLOOKUP($D:$D,[1]Sheet4!$B:$I,5,FALSE)</f>
        <v>77</v>
      </c>
      <c r="J54" s="2">
        <f>VLOOKUP($D:$D,[1]Sheet4!$B:$I,6,FALSE)</f>
        <v>61.4</v>
      </c>
      <c r="K54" s="2">
        <f>VLOOKUP($D:$D,[1]Sheet4!$B:$I,7,FALSE)</f>
        <v>8.6</v>
      </c>
      <c r="L54">
        <f>VLOOKUP(D:D,[1]Sheet2!$B:$D,3,FALSE)</f>
        <v>20.5</v>
      </c>
      <c r="M54" s="2">
        <f t="shared" si="1"/>
        <v>425</v>
      </c>
      <c r="N54" s="2">
        <f>L54-18</f>
        <v>2.5</v>
      </c>
      <c r="O54" s="2">
        <f>35-G54</f>
        <v>10</v>
      </c>
      <c r="P54" s="2">
        <f t="shared" si="3"/>
        <v>20</v>
      </c>
      <c r="Q54" s="2">
        <f t="shared" si="4"/>
        <v>25.799999999999997</v>
      </c>
      <c r="R54" s="2">
        <f>M54+(N54*2)+P54-Q54</f>
        <v>424.2</v>
      </c>
      <c r="S54" s="5">
        <f t="shared" si="9"/>
        <v>20.716499999999996</v>
      </c>
      <c r="T54" s="2"/>
    </row>
    <row r="55" spans="1:20" x14ac:dyDescent="0.3">
      <c r="A55" s="4">
        <f t="shared" si="0"/>
        <v>25.184000000000001</v>
      </c>
      <c r="B55" s="2">
        <f>VLOOKUP(D:D,[1]Sheet3!$B:$H,7,FALSE)</f>
        <v>5</v>
      </c>
      <c r="C55" s="2">
        <f>VLOOKUP(D:D,[1]Sheet3!$B:$I,8,FALSE)</f>
        <v>57</v>
      </c>
      <c r="D55" t="s">
        <v>136</v>
      </c>
      <c r="E55" t="s">
        <v>130</v>
      </c>
      <c r="F55" t="s">
        <v>29</v>
      </c>
      <c r="G55" s="2">
        <f>VLOOKUP(D:D,[1]Sheet3!$B:$I,5,FALSE)</f>
        <v>21</v>
      </c>
      <c r="H55" s="2">
        <f>VLOOKUP($D:$D,[1]Sheet4!$B:$I,4,FALSE)</f>
        <v>34</v>
      </c>
      <c r="I55" s="2">
        <f>VLOOKUP($D:$D,[1]Sheet4!$B:$I,5,FALSE)</f>
        <v>73</v>
      </c>
      <c r="J55" s="2">
        <f>VLOOKUP($D:$D,[1]Sheet4!$B:$I,6,FALSE)</f>
        <v>46.1</v>
      </c>
      <c r="K55" s="2">
        <f>VLOOKUP($D:$D,[1]Sheet4!$B:$I,7,FALSE)</f>
        <v>11.7</v>
      </c>
      <c r="L55">
        <f>VLOOKUP(D:D,[1]Sheet2!$B:$D,3,FALSE)</f>
        <v>12.6</v>
      </c>
      <c r="M55" s="2">
        <f t="shared" si="1"/>
        <v>443</v>
      </c>
      <c r="N55" s="2">
        <f t="shared" ref="N55:N63" si="12">L55-12</f>
        <v>0.59999999999999964</v>
      </c>
      <c r="O55" s="2">
        <f>32-G55</f>
        <v>11</v>
      </c>
      <c r="P55" s="2">
        <f t="shared" si="3"/>
        <v>22</v>
      </c>
      <c r="Q55" s="2">
        <f t="shared" si="4"/>
        <v>35.099999999999994</v>
      </c>
      <c r="R55" s="2">
        <f>M55+(N55*2)+P55-Q55</f>
        <v>431.1</v>
      </c>
      <c r="S55" s="5">
        <f>((((R55*(19-B55))*2)/(B55+2)-(B55+1))/100)+8</f>
        <v>25.184000000000001</v>
      </c>
      <c r="T55" s="2"/>
    </row>
    <row r="56" spans="1:20" x14ac:dyDescent="0.3">
      <c r="A56" s="4">
        <f t="shared" si="0"/>
        <v>19.939749999999997</v>
      </c>
      <c r="B56" s="2">
        <f>VLOOKUP(D:D,[1]Sheet3!$B:$H,7,FALSE)</f>
        <v>6</v>
      </c>
      <c r="C56" s="2">
        <f>VLOOKUP(D:D,[1]Sheet3!$B:$I,8,FALSE)</f>
        <v>73</v>
      </c>
      <c r="D56" t="s">
        <v>113</v>
      </c>
      <c r="E56" t="s">
        <v>33</v>
      </c>
      <c r="F56" t="s">
        <v>29</v>
      </c>
      <c r="G56" s="2">
        <f>VLOOKUP(D:D,[1]Sheet3!$B:$I,5,FALSE)</f>
        <v>23</v>
      </c>
      <c r="H56" s="2">
        <f>VLOOKUP($D:$D,[1]Sheet4!$B:$I,4,FALSE)</f>
        <v>37</v>
      </c>
      <c r="I56" s="2">
        <f>VLOOKUP($D:$D,[1]Sheet4!$B:$I,5,FALSE)</f>
        <v>96</v>
      </c>
      <c r="J56" s="2">
        <f>VLOOKUP($D:$D,[1]Sheet4!$B:$I,6,FALSE)</f>
        <v>59.3</v>
      </c>
      <c r="K56" s="2">
        <f>VLOOKUP($D:$D,[1]Sheet4!$B:$I,7,FALSE)</f>
        <v>14.3</v>
      </c>
      <c r="L56">
        <f>VLOOKUP(D:D,[1]Sheet2!$B:$D,3,FALSE)</f>
        <v>11.1</v>
      </c>
      <c r="M56" s="2">
        <f t="shared" si="1"/>
        <v>427</v>
      </c>
      <c r="N56" s="2">
        <f t="shared" si="12"/>
        <v>-0.90000000000000036</v>
      </c>
      <c r="O56" s="2">
        <f>32-G56</f>
        <v>9</v>
      </c>
      <c r="P56" s="2">
        <f t="shared" si="3"/>
        <v>18</v>
      </c>
      <c r="Q56" s="2">
        <f t="shared" si="4"/>
        <v>42.900000000000006</v>
      </c>
      <c r="R56" s="2">
        <f>M56+(N56*2)+P56-Q56</f>
        <v>400.29999999999995</v>
      </c>
      <c r="S56" s="5">
        <f t="shared" ref="S56:S63" si="13">((((R56*(19-B56))*2)/(B56+2)-(B56+1))/100)+7</f>
        <v>19.939749999999997</v>
      </c>
    </row>
    <row r="57" spans="1:20" x14ac:dyDescent="0.3">
      <c r="A57" s="4">
        <f t="shared" si="0"/>
        <v>19.02975</v>
      </c>
      <c r="B57" s="2">
        <f>VLOOKUP(D:D,[1]Sheet3!$B:$H,7,FALSE)</f>
        <v>6</v>
      </c>
      <c r="C57" s="2">
        <f>VLOOKUP(D:D,[1]Sheet3!$B:$I,8,FALSE)</f>
        <v>77</v>
      </c>
      <c r="D57" t="s">
        <v>111</v>
      </c>
      <c r="E57" t="s">
        <v>88</v>
      </c>
      <c r="F57" t="s">
        <v>29</v>
      </c>
      <c r="G57" s="2">
        <f>VLOOKUP(D:D,[1]Sheet3!$B:$I,5,FALSE)</f>
        <v>22</v>
      </c>
      <c r="H57" s="2">
        <f>VLOOKUP($D:$D,[1]Sheet4!$B:$I,4,FALSE)</f>
        <v>37</v>
      </c>
      <c r="I57" s="2">
        <f>VLOOKUP($D:$D,[1]Sheet4!$B:$I,5,FALSE)</f>
        <v>107</v>
      </c>
      <c r="J57" s="2">
        <f>VLOOKUP($D:$D,[1]Sheet4!$B:$I,6,FALSE)</f>
        <v>64.3</v>
      </c>
      <c r="K57" s="2">
        <f>VLOOKUP($D:$D,[1]Sheet4!$B:$I,7,FALSE)</f>
        <v>21.3</v>
      </c>
      <c r="L57">
        <f>VLOOKUP(D:D,[1]Sheet2!$B:$D,3,FALSE)</f>
        <v>8.6</v>
      </c>
      <c r="M57" s="2">
        <f t="shared" si="1"/>
        <v>423</v>
      </c>
      <c r="N57" s="2">
        <f t="shared" si="12"/>
        <v>-3.4000000000000004</v>
      </c>
      <c r="O57" s="2">
        <f>32-G57</f>
        <v>10</v>
      </c>
      <c r="P57" s="2">
        <f t="shared" si="3"/>
        <v>20</v>
      </c>
      <c r="Q57" s="2">
        <f t="shared" si="4"/>
        <v>63.900000000000006</v>
      </c>
      <c r="R57" s="2">
        <f>M57+(N57*2)+P57-Q57</f>
        <v>372.29999999999995</v>
      </c>
      <c r="S57" s="5">
        <f t="shared" si="13"/>
        <v>19.02975</v>
      </c>
      <c r="T57" s="2"/>
    </row>
    <row r="58" spans="1:20" x14ac:dyDescent="0.3">
      <c r="A58" s="4">
        <f t="shared" si="0"/>
        <v>24.024000000000001</v>
      </c>
      <c r="B58" s="2">
        <f>VLOOKUP(D:D,[1]Sheet3!$B:$H,7,FALSE)</f>
        <v>5</v>
      </c>
      <c r="C58" s="2">
        <f>VLOOKUP(D:D,[1]Sheet3!$B:$I,8,FALSE)</f>
        <v>59</v>
      </c>
      <c r="D58" t="s">
        <v>131</v>
      </c>
      <c r="E58" t="s">
        <v>21</v>
      </c>
      <c r="F58" t="s">
        <v>29</v>
      </c>
      <c r="G58" s="2">
        <f>VLOOKUP(D:D,[1]Sheet3!$B:$I,5,FALSE)</f>
        <v>24</v>
      </c>
      <c r="H58" s="2">
        <f>VLOOKUP($D:$D,[1]Sheet4!$B:$I,4,FALSE)</f>
        <v>34</v>
      </c>
      <c r="I58" s="2">
        <f>VLOOKUP($D:$D,[1]Sheet4!$B:$I,5,FALSE)</f>
        <v>74</v>
      </c>
      <c r="J58" s="2">
        <f>VLOOKUP($D:$D,[1]Sheet4!$B:$I,6,FALSE)</f>
        <v>46.1</v>
      </c>
      <c r="K58" s="2">
        <f>VLOOKUP($D:$D,[1]Sheet4!$B:$I,7,FALSE)</f>
        <v>11.3</v>
      </c>
      <c r="L58">
        <f>VLOOKUP(D:D,[1]Sheet2!$B:$D,3,FALSE)</f>
        <v>14</v>
      </c>
      <c r="M58" s="2">
        <f t="shared" si="1"/>
        <v>441</v>
      </c>
      <c r="N58" s="2">
        <f t="shared" si="12"/>
        <v>2</v>
      </c>
      <c r="O58" s="2">
        <f>32-G58</f>
        <v>8</v>
      </c>
      <c r="P58" s="2">
        <f t="shared" si="3"/>
        <v>16</v>
      </c>
      <c r="Q58" s="2">
        <f t="shared" si="4"/>
        <v>33.900000000000006</v>
      </c>
      <c r="R58" s="2">
        <f>M58+(N58*2)+P58-Q58</f>
        <v>427.1</v>
      </c>
      <c r="S58" s="5">
        <f t="shared" si="13"/>
        <v>24.024000000000001</v>
      </c>
      <c r="T58" s="2"/>
    </row>
    <row r="59" spans="1:20" x14ac:dyDescent="0.3">
      <c r="A59" s="4">
        <f t="shared" si="0"/>
        <v>17.205333333333336</v>
      </c>
      <c r="B59" s="2">
        <f>VLOOKUP(D:D,[1]Sheet3!$B:$H,7,FALSE)</f>
        <v>7</v>
      </c>
      <c r="C59" s="2">
        <f>VLOOKUP(D:D,[1]Sheet3!$B:$I,8,FALSE)</f>
        <v>87</v>
      </c>
      <c r="D59" t="s">
        <v>135</v>
      </c>
      <c r="E59" t="s">
        <v>75</v>
      </c>
      <c r="F59" t="s">
        <v>22</v>
      </c>
      <c r="G59" s="2">
        <f>VLOOKUP(D:D,[1]Sheet3!$B:$I,5,FALSE)</f>
        <v>27</v>
      </c>
      <c r="H59" s="2">
        <f>VLOOKUP($D:$D,[1]Sheet4!$B:$I,4,FALSE)</f>
        <v>42</v>
      </c>
      <c r="I59" s="2">
        <f>VLOOKUP($D:$D,[1]Sheet4!$B:$I,5,FALSE)</f>
        <v>104</v>
      </c>
      <c r="J59" s="2">
        <f>VLOOKUP($D:$D,[1]Sheet4!$B:$I,6,FALSE)</f>
        <v>70.3</v>
      </c>
      <c r="K59" s="2">
        <f>VLOOKUP($D:$D,[1]Sheet4!$B:$I,7,FALSE)</f>
        <v>17.399999999999999</v>
      </c>
      <c r="L59">
        <f>VLOOKUP(D:D,[1]Sheet2!$B:$D,3,FALSE)</f>
        <v>18.3</v>
      </c>
      <c r="M59" s="2">
        <f t="shared" si="1"/>
        <v>413</v>
      </c>
      <c r="N59" s="2">
        <f t="shared" si="12"/>
        <v>6.3000000000000007</v>
      </c>
      <c r="O59" s="2">
        <f>30-G59</f>
        <v>3</v>
      </c>
      <c r="P59" s="2">
        <f t="shared" si="3"/>
        <v>6</v>
      </c>
      <c r="Q59" s="2">
        <f t="shared" si="4"/>
        <v>52.199999999999996</v>
      </c>
      <c r="R59" s="2">
        <f>M59+(N59*3)+P59-Q59</f>
        <v>385.7</v>
      </c>
      <c r="S59" s="5">
        <f t="shared" si="13"/>
        <v>17.205333333333336</v>
      </c>
    </row>
    <row r="60" spans="1:20" x14ac:dyDescent="0.3">
      <c r="A60" s="4">
        <f t="shared" si="0"/>
        <v>17.38133333333333</v>
      </c>
      <c r="B60" s="2">
        <f>VLOOKUP(D:D,[1]Sheet3!$B:$H,7,FALSE)</f>
        <v>7</v>
      </c>
      <c r="C60" s="2">
        <f>VLOOKUP(D:D,[1]Sheet3!$B:$I,8,FALSE)</f>
        <v>84</v>
      </c>
      <c r="D60" t="s">
        <v>115</v>
      </c>
      <c r="E60" t="s">
        <v>96</v>
      </c>
      <c r="F60" t="s">
        <v>22</v>
      </c>
      <c r="G60" s="2">
        <f>VLOOKUP(D:D,[1]Sheet3!$B:$I,5,FALSE)</f>
        <v>24</v>
      </c>
      <c r="H60" s="2">
        <f>VLOOKUP($D:$D,[1]Sheet4!$B:$I,4,FALSE)</f>
        <v>57</v>
      </c>
      <c r="I60" s="2">
        <f>VLOOKUP($D:$D,[1]Sheet4!$B:$I,5,FALSE)</f>
        <v>84</v>
      </c>
      <c r="J60" s="2">
        <f>VLOOKUP($D:$D,[1]Sheet4!$B:$I,6,FALSE)</f>
        <v>68.3</v>
      </c>
      <c r="K60" s="2">
        <f>VLOOKUP($D:$D,[1]Sheet4!$B:$I,7,FALSE)</f>
        <v>9.6999999999999993</v>
      </c>
      <c r="L60">
        <f>VLOOKUP(D:D,[1]Sheet2!$B:$D,3,FALSE)</f>
        <v>9.8000000000000007</v>
      </c>
      <c r="M60" s="2">
        <f t="shared" si="1"/>
        <v>416</v>
      </c>
      <c r="N60" s="2">
        <f t="shared" si="12"/>
        <v>-2.1999999999999993</v>
      </c>
      <c r="O60" s="2">
        <f>30-G60</f>
        <v>6</v>
      </c>
      <c r="P60" s="2">
        <f t="shared" si="3"/>
        <v>12</v>
      </c>
      <c r="Q60" s="2">
        <f t="shared" si="4"/>
        <v>29.099999999999998</v>
      </c>
      <c r="R60" s="2">
        <f>M60+(N60*3)+P60-Q60</f>
        <v>392.29999999999995</v>
      </c>
      <c r="S60" s="5">
        <f t="shared" si="13"/>
        <v>17.38133333333333</v>
      </c>
      <c r="T60" s="2"/>
    </row>
    <row r="61" spans="1:20" x14ac:dyDescent="0.3">
      <c r="A61" s="4">
        <f t="shared" si="0"/>
        <v>16.67733333333333</v>
      </c>
      <c r="B61" s="2">
        <f>VLOOKUP(D:D,[1]Sheet3!$B:$H,7,FALSE)</f>
        <v>7</v>
      </c>
      <c r="C61" s="2">
        <f>VLOOKUP(D:D,[1]Sheet3!$B:$I,8,FALSE)</f>
        <v>90</v>
      </c>
      <c r="D61" t="s">
        <v>89</v>
      </c>
      <c r="E61" t="s">
        <v>55</v>
      </c>
      <c r="F61" t="s">
        <v>29</v>
      </c>
      <c r="G61" s="2">
        <f>VLOOKUP(D:D,[1]Sheet3!$B:$I,5,FALSE)</f>
        <v>27</v>
      </c>
      <c r="H61" s="2">
        <f>VLOOKUP($D:$D,[1]Sheet4!$B:$I,4,FALSE)</f>
        <v>55</v>
      </c>
      <c r="I61" s="2">
        <f>VLOOKUP($D:$D,[1]Sheet4!$B:$I,5,FALSE)</f>
        <v>151</v>
      </c>
      <c r="J61" s="2">
        <f>VLOOKUP($D:$D,[1]Sheet4!$B:$I,6,FALSE)</f>
        <v>74.599999999999994</v>
      </c>
      <c r="K61" s="2">
        <f>VLOOKUP($D:$D,[1]Sheet4!$B:$I,7,FALSE)</f>
        <v>20.3</v>
      </c>
      <c r="L61">
        <f>VLOOKUP(D:D,[1]Sheet2!$B:$D,3,FALSE)</f>
        <v>15.4</v>
      </c>
      <c r="M61" s="2">
        <f t="shared" si="1"/>
        <v>410</v>
      </c>
      <c r="N61" s="2">
        <f t="shared" si="12"/>
        <v>3.4000000000000004</v>
      </c>
      <c r="O61" s="2">
        <f>32-G61</f>
        <v>5</v>
      </c>
      <c r="P61" s="2">
        <f t="shared" si="3"/>
        <v>10</v>
      </c>
      <c r="Q61" s="2">
        <f t="shared" si="4"/>
        <v>60.900000000000006</v>
      </c>
      <c r="R61" s="2">
        <f>M61+(N61*2)+P61-Q61</f>
        <v>365.9</v>
      </c>
      <c r="S61" s="5">
        <f t="shared" si="13"/>
        <v>16.67733333333333</v>
      </c>
      <c r="T61" s="2"/>
    </row>
    <row r="62" spans="1:20" x14ac:dyDescent="0.3">
      <c r="A62" s="4">
        <f t="shared" si="0"/>
        <v>17.413333333333334</v>
      </c>
      <c r="B62" s="2">
        <f>VLOOKUP(D:D,[1]Sheet3!$B:$H,7,FALSE)</f>
        <v>7</v>
      </c>
      <c r="C62" s="2">
        <f>VLOOKUP(D:D,[1]Sheet3!$B:$I,8,FALSE)</f>
        <v>83</v>
      </c>
      <c r="D62" t="s">
        <v>102</v>
      </c>
      <c r="E62" t="s">
        <v>58</v>
      </c>
      <c r="F62" t="s">
        <v>22</v>
      </c>
      <c r="G62" s="2">
        <f>VLOOKUP(D:D,[1]Sheet3!$B:$I,5,FALSE)</f>
        <v>26</v>
      </c>
      <c r="H62" s="2">
        <f>VLOOKUP($D:$D,[1]Sheet4!$B:$I,4,FALSE)</f>
        <v>46</v>
      </c>
      <c r="I62" s="2">
        <f>VLOOKUP($D:$D,[1]Sheet4!$B:$I,5,FALSE)</f>
        <v>92</v>
      </c>
      <c r="J62" s="2">
        <f>VLOOKUP($D:$D,[1]Sheet4!$B:$I,6,FALSE)</f>
        <v>68.099999999999994</v>
      </c>
      <c r="K62" s="2">
        <f>VLOOKUP($D:$D,[1]Sheet4!$B:$I,7,FALSE)</f>
        <v>12.3</v>
      </c>
      <c r="L62">
        <f>VLOOKUP(D:D,[1]Sheet2!$B:$D,3,FALSE)</f>
        <v>13.8</v>
      </c>
      <c r="M62" s="2">
        <f t="shared" si="1"/>
        <v>417</v>
      </c>
      <c r="N62" s="2">
        <f t="shared" si="12"/>
        <v>1.8000000000000007</v>
      </c>
      <c r="O62" s="2">
        <f>30-G62</f>
        <v>4</v>
      </c>
      <c r="P62" s="2">
        <f t="shared" si="3"/>
        <v>8</v>
      </c>
      <c r="Q62" s="2">
        <f t="shared" si="4"/>
        <v>36.900000000000006</v>
      </c>
      <c r="R62" s="2">
        <f>M62+(N62*3)+P62-Q62</f>
        <v>393.5</v>
      </c>
      <c r="S62" s="5">
        <f t="shared" si="13"/>
        <v>17.413333333333334</v>
      </c>
      <c r="T62" s="2"/>
    </row>
    <row r="63" spans="1:20" x14ac:dyDescent="0.3">
      <c r="A63" s="4">
        <f t="shared" si="0"/>
        <v>17.162666666666667</v>
      </c>
      <c r="B63" s="2">
        <f>VLOOKUP(D:D,[1]Sheet3!$B:$H,7,FALSE)</f>
        <v>7</v>
      </c>
      <c r="C63" s="2">
        <f>VLOOKUP(D:D,[1]Sheet3!$B:$I,8,FALSE)</f>
        <v>89</v>
      </c>
      <c r="D63" t="s">
        <v>112</v>
      </c>
      <c r="E63" t="s">
        <v>88</v>
      </c>
      <c r="F63" t="s">
        <v>29</v>
      </c>
      <c r="G63" s="2">
        <f>VLOOKUP(D:D,[1]Sheet3!$B:$I,5,FALSE)</f>
        <v>24</v>
      </c>
      <c r="H63" s="2">
        <f>VLOOKUP($D:$D,[1]Sheet4!$B:$I,4,FALSE)</f>
        <v>45</v>
      </c>
      <c r="I63" s="2">
        <f>VLOOKUP($D:$D,[1]Sheet4!$B:$I,5,FALSE)</f>
        <v>111</v>
      </c>
      <c r="J63" s="2">
        <f>VLOOKUP($D:$D,[1]Sheet4!$B:$I,6,FALSE)</f>
        <v>73.599999999999994</v>
      </c>
      <c r="K63" s="2">
        <f>VLOOKUP($D:$D,[1]Sheet4!$B:$I,7,FALSE)</f>
        <v>15.7</v>
      </c>
      <c r="L63">
        <f>VLOOKUP(D:D,[1]Sheet2!$B:$D,3,FALSE)</f>
        <v>14.1</v>
      </c>
      <c r="M63" s="2">
        <f t="shared" si="1"/>
        <v>411</v>
      </c>
      <c r="N63" s="2">
        <f t="shared" si="12"/>
        <v>2.0999999999999996</v>
      </c>
      <c r="O63" s="2">
        <f>32-G63</f>
        <v>8</v>
      </c>
      <c r="P63" s="2">
        <f t="shared" si="3"/>
        <v>16</v>
      </c>
      <c r="Q63" s="2">
        <f t="shared" si="4"/>
        <v>47.099999999999994</v>
      </c>
      <c r="R63" s="2">
        <f t="shared" ref="R63:R68" si="14">M63+(N63*2)+P63-Q63</f>
        <v>384.1</v>
      </c>
      <c r="S63" s="5">
        <f t="shared" si="13"/>
        <v>17.162666666666667</v>
      </c>
    </row>
    <row r="64" spans="1:20" x14ac:dyDescent="0.3">
      <c r="A64" s="4">
        <f t="shared" si="0"/>
        <v>16.72</v>
      </c>
      <c r="B64" s="2">
        <f>VLOOKUP(D:D,[1]Sheet3!$B:$H,7,FALSE)</f>
        <v>7</v>
      </c>
      <c r="C64" s="2">
        <f>VLOOKUP(D:D,[1]Sheet3!$B:$I,8,FALSE)</f>
        <v>85</v>
      </c>
      <c r="D64" t="s">
        <v>118</v>
      </c>
      <c r="E64" t="s">
        <v>42</v>
      </c>
      <c r="F64" t="s">
        <v>67</v>
      </c>
      <c r="G64" s="2">
        <f>VLOOKUP(D:D,[1]Sheet3!$B:$I,5,FALSE)</f>
        <v>28</v>
      </c>
      <c r="H64" s="2">
        <f>VLOOKUP($D:$D,[1]Sheet4!$B:$I,4,FALSE)</f>
        <v>50</v>
      </c>
      <c r="I64" s="2">
        <f>VLOOKUP($D:$D,[1]Sheet4!$B:$I,5,FALSE)</f>
        <v>91</v>
      </c>
      <c r="J64" s="2">
        <f>VLOOKUP($D:$D,[1]Sheet4!$B:$I,6,FALSE)</f>
        <v>68.7</v>
      </c>
      <c r="K64" s="2">
        <f>VLOOKUP($D:$D,[1]Sheet4!$B:$I,7,FALSE)</f>
        <v>9.8000000000000007</v>
      </c>
      <c r="L64">
        <f>VLOOKUP(D:D,[1]Sheet2!$B:$D,3,FALSE)</f>
        <v>20.7</v>
      </c>
      <c r="M64" s="2">
        <f t="shared" si="1"/>
        <v>415</v>
      </c>
      <c r="N64" s="2">
        <f>L64-18</f>
        <v>2.6999999999999993</v>
      </c>
      <c r="O64" s="2">
        <f>35-G64</f>
        <v>7</v>
      </c>
      <c r="P64" s="2">
        <f t="shared" si="3"/>
        <v>14</v>
      </c>
      <c r="Q64" s="2">
        <f t="shared" si="4"/>
        <v>29.400000000000002</v>
      </c>
      <c r="R64" s="2">
        <f t="shared" si="14"/>
        <v>405</v>
      </c>
      <c r="S64" s="5">
        <f>((((R64*(19-B64))*2)/(B64+2)-(B64+1))/100)+6</f>
        <v>16.72</v>
      </c>
    </row>
    <row r="65" spans="1:20" x14ac:dyDescent="0.3">
      <c r="A65" s="4">
        <f t="shared" si="0"/>
        <v>16.877333333333333</v>
      </c>
      <c r="B65" s="2">
        <f>VLOOKUP(D:D,[1]Sheet3!$B:$H,7,FALSE)</f>
        <v>7</v>
      </c>
      <c r="C65" s="2">
        <f>VLOOKUP(D:D,[1]Sheet3!$B:$I,8,FALSE)</f>
        <v>80</v>
      </c>
      <c r="D65" t="s">
        <v>70</v>
      </c>
      <c r="E65" t="s">
        <v>71</v>
      </c>
      <c r="F65" t="s">
        <v>46</v>
      </c>
      <c r="G65" s="2">
        <f>VLOOKUP(D:D,[1]Sheet3!$B:$I,5,FALSE)</f>
        <v>29</v>
      </c>
      <c r="H65" s="2">
        <f>VLOOKUP($D:$D,[1]Sheet4!$B:$I,4,FALSE)</f>
        <v>53</v>
      </c>
      <c r="I65" s="2">
        <f>VLOOKUP($D:$D,[1]Sheet4!$B:$I,5,FALSE)</f>
        <v>78</v>
      </c>
      <c r="J65" s="2">
        <f>VLOOKUP($D:$D,[1]Sheet4!$B:$I,6,FALSE)</f>
        <v>65.3</v>
      </c>
      <c r="K65" s="2">
        <f>VLOOKUP($D:$D,[1]Sheet4!$B:$I,7,FALSE)</f>
        <v>7.1</v>
      </c>
      <c r="L65">
        <f>VLOOKUP(D:D,[1]Sheet2!$B:$D,3,FALSE)</f>
        <v>12.1</v>
      </c>
      <c r="M65" s="2">
        <f t="shared" si="1"/>
        <v>420</v>
      </c>
      <c r="N65" s="2">
        <f t="shared" ref="N65:N75" si="15">L65-12</f>
        <v>9.9999999999999645E-2</v>
      </c>
      <c r="O65" s="2">
        <f>35-G65</f>
        <v>6</v>
      </c>
      <c r="P65" s="2">
        <f t="shared" si="3"/>
        <v>12</v>
      </c>
      <c r="Q65" s="2">
        <f t="shared" si="4"/>
        <v>21.299999999999997</v>
      </c>
      <c r="R65" s="2">
        <f t="shared" si="14"/>
        <v>410.9</v>
      </c>
      <c r="S65" s="5">
        <f>((((R65*(19-B65))*2)/(B65+2)-(B65+1))/100)+6</f>
        <v>16.877333333333333</v>
      </c>
    </row>
    <row r="66" spans="1:20" x14ac:dyDescent="0.3">
      <c r="A66" s="4">
        <f t="shared" ref="A66:A129" si="16">S66+T66</f>
        <v>16.445333333333334</v>
      </c>
      <c r="B66" s="2">
        <f>VLOOKUP(D:D,[1]Sheet3!$B:$H,7,FALSE)</f>
        <v>7</v>
      </c>
      <c r="C66" s="2">
        <f>VLOOKUP(D:D,[1]Sheet3!$B:$I,8,FALSE)</f>
        <v>92</v>
      </c>
      <c r="D66" t="s">
        <v>109</v>
      </c>
      <c r="E66" t="s">
        <v>81</v>
      </c>
      <c r="F66" t="s">
        <v>29</v>
      </c>
      <c r="G66" s="2">
        <f>VLOOKUP(D:D,[1]Sheet3!$B:$I,5,FALSE)</f>
        <v>26</v>
      </c>
      <c r="H66" s="2">
        <f>VLOOKUP($D:$D,[1]Sheet4!$B:$I,4,FALSE)</f>
        <v>48</v>
      </c>
      <c r="I66" s="2">
        <f>VLOOKUP($D:$D,[1]Sheet4!$B:$I,5,FALSE)</f>
        <v>107</v>
      </c>
      <c r="J66" s="2">
        <f>VLOOKUP($D:$D,[1]Sheet4!$B:$I,6,FALSE)</f>
        <v>77.5</v>
      </c>
      <c r="K66" s="2">
        <f>VLOOKUP($D:$D,[1]Sheet4!$B:$I,7,FALSE)</f>
        <v>18.8</v>
      </c>
      <c r="L66">
        <f>VLOOKUP(D:D,[1]Sheet2!$B:$D,3,FALSE)</f>
        <v>8.8000000000000007</v>
      </c>
      <c r="M66" s="2">
        <f t="shared" ref="M66:M129" si="17">500-C66</f>
        <v>408</v>
      </c>
      <c r="N66" s="2">
        <f t="shared" si="15"/>
        <v>-3.1999999999999993</v>
      </c>
      <c r="O66" s="2">
        <f>32-G66</f>
        <v>6</v>
      </c>
      <c r="P66" s="2">
        <f t="shared" ref="P66:P129" si="18">O66*2</f>
        <v>12</v>
      </c>
      <c r="Q66" s="2">
        <f t="shared" ref="Q66:Q129" si="19">K66*3</f>
        <v>56.400000000000006</v>
      </c>
      <c r="R66" s="2">
        <f t="shared" si="14"/>
        <v>357.20000000000005</v>
      </c>
      <c r="S66" s="5">
        <f t="shared" ref="S66:S71" si="20">((((R66*(19-B66))*2)/(B66+2)-(B66+1))/100)+7</f>
        <v>16.445333333333334</v>
      </c>
      <c r="T66" s="2"/>
    </row>
    <row r="67" spans="1:20" x14ac:dyDescent="0.3">
      <c r="A67" s="4">
        <f t="shared" si="16"/>
        <v>14.412000000000001</v>
      </c>
      <c r="B67" s="2">
        <f>VLOOKUP(D:D,[1]Sheet3!$B:$H,7,FALSE)</f>
        <v>8</v>
      </c>
      <c r="C67" s="2">
        <f>VLOOKUP(D:D,[1]Sheet3!$B:$I,8,FALSE)</f>
        <v>109</v>
      </c>
      <c r="D67" t="s">
        <v>103</v>
      </c>
      <c r="E67" t="s">
        <v>92</v>
      </c>
      <c r="F67" t="s">
        <v>29</v>
      </c>
      <c r="G67" s="2">
        <f>VLOOKUP(D:D,[1]Sheet3!$B:$I,5,FALSE)</f>
        <v>28</v>
      </c>
      <c r="H67" s="2">
        <f>VLOOKUP($D:$D,[1]Sheet4!$B:$I,4,FALSE)</f>
        <v>73</v>
      </c>
      <c r="I67" s="2">
        <f>VLOOKUP($D:$D,[1]Sheet4!$B:$I,5,FALSE)</f>
        <v>122</v>
      </c>
      <c r="J67" s="2">
        <f>VLOOKUP($D:$D,[1]Sheet4!$B:$I,6,FALSE)</f>
        <v>91.7</v>
      </c>
      <c r="K67" s="2">
        <f>VLOOKUP($D:$D,[1]Sheet4!$B:$I,7,FALSE)</f>
        <v>16.2</v>
      </c>
      <c r="L67">
        <f>VLOOKUP(D:D,[1]Sheet2!$B:$D,3,FALSE)</f>
        <v>7.3</v>
      </c>
      <c r="M67" s="2">
        <f t="shared" si="17"/>
        <v>391</v>
      </c>
      <c r="N67" s="2">
        <f t="shared" si="15"/>
        <v>-4.7</v>
      </c>
      <c r="O67" s="2">
        <f>32-G67</f>
        <v>4</v>
      </c>
      <c r="P67" s="2">
        <f t="shared" si="18"/>
        <v>8</v>
      </c>
      <c r="Q67" s="2">
        <f t="shared" si="19"/>
        <v>48.599999999999994</v>
      </c>
      <c r="R67" s="2">
        <f t="shared" si="14"/>
        <v>341</v>
      </c>
      <c r="S67" s="5">
        <f t="shared" si="20"/>
        <v>14.412000000000001</v>
      </c>
      <c r="T67" s="2"/>
    </row>
    <row r="68" spans="1:20" x14ac:dyDescent="0.3">
      <c r="A68" s="4">
        <f t="shared" si="16"/>
        <v>16.096000000000004</v>
      </c>
      <c r="B68" s="2">
        <f>VLOOKUP(D:D,[1]Sheet3!$B:$H,7,FALSE)</f>
        <v>7</v>
      </c>
      <c r="C68" s="2">
        <f>VLOOKUP(D:D,[1]Sheet3!$B:$I,8,FALSE)</f>
        <v>91</v>
      </c>
      <c r="D68" t="s">
        <v>85</v>
      </c>
      <c r="E68" t="s">
        <v>26</v>
      </c>
      <c r="F68" t="s">
        <v>29</v>
      </c>
      <c r="G68" s="2">
        <f>VLOOKUP(D:D,[1]Sheet3!$B:$I,5,FALSE)</f>
        <v>28</v>
      </c>
      <c r="H68" s="2">
        <f>VLOOKUP($D:$D,[1]Sheet4!$B:$I,4,FALSE)</f>
        <v>38</v>
      </c>
      <c r="I68" s="2">
        <f>VLOOKUP($D:$D,[1]Sheet4!$B:$I,5,FALSE)</f>
        <v>99</v>
      </c>
      <c r="J68" s="2">
        <f>VLOOKUP($D:$D,[1]Sheet4!$B:$I,6,FALSE)</f>
        <v>74.900000000000006</v>
      </c>
      <c r="K68" s="2">
        <f>VLOOKUP($D:$D,[1]Sheet4!$B:$I,7,FALSE)</f>
        <v>16.3</v>
      </c>
      <c r="L68">
        <f>VLOOKUP(D:D,[1]Sheet2!$B:$D,3,FALSE)</f>
        <v>0</v>
      </c>
      <c r="M68" s="2">
        <f t="shared" si="17"/>
        <v>409</v>
      </c>
      <c r="N68" s="2">
        <f t="shared" si="15"/>
        <v>-12</v>
      </c>
      <c r="O68" s="2">
        <f>32-G68</f>
        <v>4</v>
      </c>
      <c r="P68" s="2">
        <f t="shared" si="18"/>
        <v>8</v>
      </c>
      <c r="Q68" s="2">
        <f t="shared" si="19"/>
        <v>48.900000000000006</v>
      </c>
      <c r="R68" s="2">
        <f t="shared" si="14"/>
        <v>344.1</v>
      </c>
      <c r="S68" s="5">
        <f t="shared" si="20"/>
        <v>16.096000000000004</v>
      </c>
    </row>
    <row r="69" spans="1:20" x14ac:dyDescent="0.3">
      <c r="A69" s="4">
        <f t="shared" si="16"/>
        <v>18.36675</v>
      </c>
      <c r="B69" s="2">
        <f>VLOOKUP(D:D,[1]Sheet3!$B:$H,7,FALSE)</f>
        <v>6</v>
      </c>
      <c r="C69" s="2">
        <f>VLOOKUP(D:D,[1]Sheet3!$B:$I,8,FALSE)</f>
        <v>67</v>
      </c>
      <c r="D69" t="s">
        <v>120</v>
      </c>
      <c r="E69" t="s">
        <v>100</v>
      </c>
      <c r="F69" t="s">
        <v>22</v>
      </c>
      <c r="G69" s="2">
        <f>VLOOKUP(D:D,[1]Sheet3!$B:$I,5,FALSE)</f>
        <v>23</v>
      </c>
      <c r="H69" s="2">
        <f>VLOOKUP($D:$D,[1]Sheet4!$B:$I,4,FALSE)</f>
        <v>27</v>
      </c>
      <c r="I69" s="2">
        <f>VLOOKUP($D:$D,[1]Sheet4!$B:$I,5,FALSE)</f>
        <v>100</v>
      </c>
      <c r="J69" s="2">
        <f>VLOOKUP($D:$D,[1]Sheet4!$B:$I,6,FALSE)</f>
        <v>52.8</v>
      </c>
      <c r="K69" s="2">
        <f>VLOOKUP($D:$D,[1]Sheet4!$B:$I,7,FALSE)</f>
        <v>19.7</v>
      </c>
      <c r="L69">
        <f>VLOOKUP(D:D,[1]Sheet2!$B:$D,3,FALSE)</f>
        <v>0</v>
      </c>
      <c r="M69" s="2">
        <f t="shared" si="17"/>
        <v>433</v>
      </c>
      <c r="N69" s="2">
        <f t="shared" si="15"/>
        <v>-12</v>
      </c>
      <c r="O69" s="2">
        <f>30-G69</f>
        <v>7</v>
      </c>
      <c r="P69" s="2">
        <f t="shared" si="18"/>
        <v>14</v>
      </c>
      <c r="Q69" s="2">
        <f t="shared" si="19"/>
        <v>59.099999999999994</v>
      </c>
      <c r="R69" s="2">
        <f>M69+(N69*3)+P69-Q69</f>
        <v>351.9</v>
      </c>
      <c r="S69" s="5">
        <f t="shared" si="20"/>
        <v>18.36675</v>
      </c>
      <c r="T69" s="2"/>
    </row>
    <row r="70" spans="1:20" x14ac:dyDescent="0.3">
      <c r="A70" s="4">
        <f t="shared" si="16"/>
        <v>17.258666666666663</v>
      </c>
      <c r="B70" s="2">
        <f>VLOOKUP(D:D,[1]Sheet3!$B:$H,7,FALSE)</f>
        <v>7</v>
      </c>
      <c r="C70" s="2">
        <f>VLOOKUP(D:D,[1]Sheet3!$B:$I,8,FALSE)</f>
        <v>81</v>
      </c>
      <c r="D70" t="s">
        <v>114</v>
      </c>
      <c r="E70" t="s">
        <v>51</v>
      </c>
      <c r="F70" t="s">
        <v>29</v>
      </c>
      <c r="G70" s="2">
        <f>VLOOKUP(D:D,[1]Sheet3!$B:$I,5,FALSE)</f>
        <v>29</v>
      </c>
      <c r="H70" s="2">
        <f>VLOOKUP($D:$D,[1]Sheet4!$B:$I,4,FALSE)</f>
        <v>39</v>
      </c>
      <c r="I70" s="2">
        <f>VLOOKUP($D:$D,[1]Sheet4!$B:$I,5,FALSE)</f>
        <v>90</v>
      </c>
      <c r="J70" s="2">
        <f>VLOOKUP($D:$D,[1]Sheet4!$B:$I,6,FALSE)</f>
        <v>65.599999999999994</v>
      </c>
      <c r="K70" s="2">
        <f>VLOOKUP($D:$D,[1]Sheet4!$B:$I,7,FALSE)</f>
        <v>14.5</v>
      </c>
      <c r="L70">
        <f>VLOOKUP(D:D,[1]Sheet2!$B:$D,3,FALSE)</f>
        <v>15.1</v>
      </c>
      <c r="M70" s="2">
        <f t="shared" si="17"/>
        <v>419</v>
      </c>
      <c r="N70" s="2">
        <f t="shared" si="15"/>
        <v>3.0999999999999996</v>
      </c>
      <c r="O70" s="2">
        <f>32-G70</f>
        <v>3</v>
      </c>
      <c r="P70" s="2">
        <f t="shared" si="18"/>
        <v>6</v>
      </c>
      <c r="Q70" s="2">
        <f t="shared" si="19"/>
        <v>43.5</v>
      </c>
      <c r="R70" s="2">
        <f>M70+(N70*2)+P70-Q70</f>
        <v>387.7</v>
      </c>
      <c r="S70" s="5">
        <f t="shared" si="20"/>
        <v>17.258666666666663</v>
      </c>
    </row>
    <row r="71" spans="1:20" x14ac:dyDescent="0.3">
      <c r="A71" s="4">
        <f t="shared" si="16"/>
        <v>14.711200000000002</v>
      </c>
      <c r="B71" s="2">
        <f>VLOOKUP(D:D,[1]Sheet3!$B:$H,7,FALSE)</f>
        <v>8</v>
      </c>
      <c r="C71" s="2">
        <f>VLOOKUP(D:D,[1]Sheet3!$B:$I,8,FALSE)</f>
        <v>111</v>
      </c>
      <c r="D71" t="s">
        <v>123</v>
      </c>
      <c r="E71" t="s">
        <v>81</v>
      </c>
      <c r="F71" t="s">
        <v>46</v>
      </c>
      <c r="G71" s="2">
        <f>VLOOKUP(D:D,[1]Sheet3!$B:$I,5,FALSE)</f>
        <v>24</v>
      </c>
      <c r="H71" s="2">
        <f>VLOOKUP($D:$D,[1]Sheet4!$B:$I,4,FALSE)</f>
        <v>69</v>
      </c>
      <c r="I71" s="2">
        <f>VLOOKUP($D:$D,[1]Sheet4!$B:$I,5,FALSE)</f>
        <v>121</v>
      </c>
      <c r="J71" s="2">
        <f>VLOOKUP($D:$D,[1]Sheet4!$B:$I,6,FALSE)</f>
        <v>91.7</v>
      </c>
      <c r="K71" s="2">
        <f>VLOOKUP($D:$D,[1]Sheet4!$B:$I,7,FALSE)</f>
        <v>17.399999999999999</v>
      </c>
      <c r="L71">
        <f>VLOOKUP(D:D,[1]Sheet2!$B:$D,3,FALSE)</f>
        <v>9.9</v>
      </c>
      <c r="M71" s="2">
        <f t="shared" si="17"/>
        <v>389</v>
      </c>
      <c r="N71" s="2">
        <f t="shared" si="15"/>
        <v>-2.0999999999999996</v>
      </c>
      <c r="O71" s="2">
        <f>35-G71</f>
        <v>11</v>
      </c>
      <c r="P71" s="2">
        <f t="shared" si="18"/>
        <v>22</v>
      </c>
      <c r="Q71" s="2">
        <f t="shared" si="19"/>
        <v>52.199999999999996</v>
      </c>
      <c r="R71" s="2">
        <f>M71+(N71*2)+P71-Q71</f>
        <v>354.6</v>
      </c>
      <c r="S71" s="5">
        <f t="shared" si="20"/>
        <v>14.711200000000002</v>
      </c>
      <c r="T71" s="2"/>
    </row>
    <row r="72" spans="1:20" x14ac:dyDescent="0.3">
      <c r="A72" s="4">
        <f t="shared" si="16"/>
        <v>17.151200000000003</v>
      </c>
      <c r="B72" s="2">
        <f>VLOOKUP(D:D,[1]Sheet3!$B:$H,7,FALSE)</f>
        <v>8</v>
      </c>
      <c r="C72" s="2">
        <f>VLOOKUP(D:D,[1]Sheet3!$B:$I,8,FALSE)</f>
        <v>100</v>
      </c>
      <c r="D72" t="s">
        <v>191</v>
      </c>
      <c r="E72" t="s">
        <v>48</v>
      </c>
      <c r="F72" t="s">
        <v>46</v>
      </c>
      <c r="G72" s="2">
        <f>VLOOKUP(D:D,[1]Sheet3!$B:$I,5,FALSE)</f>
        <v>25</v>
      </c>
      <c r="H72" s="2">
        <f>VLOOKUP($D:$D,[1]Sheet4!$B:$I,4,FALSE)</f>
        <v>72</v>
      </c>
      <c r="I72" s="2">
        <f>VLOOKUP($D:$D,[1]Sheet4!$B:$I,5,FALSE)</f>
        <v>127</v>
      </c>
      <c r="J72" s="2">
        <f>VLOOKUP($D:$D,[1]Sheet4!$B:$I,6,FALSE)</f>
        <v>88.3</v>
      </c>
      <c r="K72" s="2">
        <f>VLOOKUP($D:$D,[1]Sheet4!$B:$I,7,FALSE)</f>
        <v>14.4</v>
      </c>
      <c r="L72">
        <f>VLOOKUP(D:D,[1]Sheet2!$B:$D,3,FALSE)</f>
        <v>10.9</v>
      </c>
      <c r="M72" s="2">
        <f t="shared" si="17"/>
        <v>400</v>
      </c>
      <c r="N72" s="2">
        <f t="shared" si="15"/>
        <v>-1.0999999999999996</v>
      </c>
      <c r="O72" s="2">
        <f>35-G72</f>
        <v>10</v>
      </c>
      <c r="P72" s="2">
        <f t="shared" si="18"/>
        <v>20</v>
      </c>
      <c r="Q72" s="2">
        <f t="shared" si="19"/>
        <v>43.2</v>
      </c>
      <c r="R72" s="2">
        <f>M72+(N72*2)+P72-Q72</f>
        <v>374.6</v>
      </c>
      <c r="S72" s="5">
        <f>((((R72*(19-B72))*2)/(B72+2)-(B72+1))/100)+8</f>
        <v>16.151200000000003</v>
      </c>
      <c r="T72" s="2">
        <v>1</v>
      </c>
    </row>
    <row r="73" spans="1:20" x14ac:dyDescent="0.3">
      <c r="A73" s="4">
        <f t="shared" si="16"/>
        <v>17.192</v>
      </c>
      <c r="B73" s="2">
        <f>VLOOKUP(D:D,[1]Sheet3!$B:$H,7,FALSE)</f>
        <v>7</v>
      </c>
      <c r="C73" s="2">
        <f>VLOOKUP(D:D,[1]Sheet3!$B:$I,8,FALSE)</f>
        <v>82</v>
      </c>
      <c r="D73" t="s">
        <v>119</v>
      </c>
      <c r="E73" t="s">
        <v>79</v>
      </c>
      <c r="F73" t="s">
        <v>29</v>
      </c>
      <c r="G73" s="2">
        <f>VLOOKUP(D:D,[1]Sheet3!$B:$I,5,FALSE)</f>
        <v>23</v>
      </c>
      <c r="H73" s="2">
        <f>VLOOKUP($D:$D,[1]Sheet4!$B:$I,4,FALSE)</f>
        <v>42</v>
      </c>
      <c r="I73" s="2">
        <f>VLOOKUP($D:$D,[1]Sheet4!$B:$I,5,FALSE)</f>
        <v>97</v>
      </c>
      <c r="J73" s="2">
        <f>VLOOKUP($D:$D,[1]Sheet4!$B:$I,6,FALSE)</f>
        <v>66.099999999999994</v>
      </c>
      <c r="K73" s="2">
        <f>VLOOKUP($D:$D,[1]Sheet4!$B:$I,7,FALSE)</f>
        <v>15.6</v>
      </c>
      <c r="L73">
        <f>VLOOKUP(D:D,[1]Sheet2!$B:$D,3,FALSE)</f>
        <v>10</v>
      </c>
      <c r="M73" s="2">
        <f t="shared" si="17"/>
        <v>418</v>
      </c>
      <c r="N73" s="2">
        <f t="shared" si="15"/>
        <v>-2</v>
      </c>
      <c r="O73" s="2">
        <f>32-G73</f>
        <v>9</v>
      </c>
      <c r="P73" s="2">
        <f t="shared" si="18"/>
        <v>18</v>
      </c>
      <c r="Q73" s="2">
        <f t="shared" si="19"/>
        <v>46.8</v>
      </c>
      <c r="R73" s="2">
        <f>M73+(N73*2)+P73-Q73</f>
        <v>385.2</v>
      </c>
      <c r="S73" s="5">
        <f>((((R73*(19-B73))*2)/(B73+2)-(B73+1))/100)+7</f>
        <v>17.192</v>
      </c>
      <c r="T73" s="2"/>
    </row>
    <row r="74" spans="1:20" x14ac:dyDescent="0.3">
      <c r="A74" s="4">
        <f t="shared" si="16"/>
        <v>17.071999999999999</v>
      </c>
      <c r="B74" s="2">
        <f>VLOOKUP(D:D,[1]Sheet3!$B:$H,7,FALSE)</f>
        <v>7</v>
      </c>
      <c r="C74" s="2">
        <f>VLOOKUP(D:D,[1]Sheet3!$B:$I,8,FALSE)</f>
        <v>96</v>
      </c>
      <c r="D74" t="s">
        <v>138</v>
      </c>
      <c r="E74" t="s">
        <v>139</v>
      </c>
      <c r="F74" t="s">
        <v>29</v>
      </c>
      <c r="G74" s="2">
        <f>VLOOKUP(D:D,[1]Sheet3!$B:$I,5,FALSE)</f>
        <v>28</v>
      </c>
      <c r="H74" s="2">
        <f>VLOOKUP($D:$D,[1]Sheet4!$B:$I,4,FALSE)</f>
        <v>62</v>
      </c>
      <c r="I74" s="2">
        <f>VLOOKUP($D:$D,[1]Sheet4!$B:$I,5,FALSE)</f>
        <v>99</v>
      </c>
      <c r="J74" s="2">
        <f>VLOOKUP($D:$D,[1]Sheet4!$B:$I,6,FALSE)</f>
        <v>84.1</v>
      </c>
      <c r="K74" s="2">
        <f>VLOOKUP($D:$D,[1]Sheet4!$B:$I,7,FALSE)</f>
        <v>12.1</v>
      </c>
      <c r="L74">
        <f>VLOOKUP(D:D,[1]Sheet2!$B:$D,3,FALSE)</f>
        <v>14.5</v>
      </c>
      <c r="M74" s="2">
        <f t="shared" si="17"/>
        <v>404</v>
      </c>
      <c r="N74" s="2">
        <f t="shared" si="15"/>
        <v>2.5</v>
      </c>
      <c r="O74" s="2">
        <f>32-G74</f>
        <v>4</v>
      </c>
      <c r="P74" s="2">
        <f t="shared" si="18"/>
        <v>8</v>
      </c>
      <c r="Q74" s="2">
        <f t="shared" si="19"/>
        <v>36.299999999999997</v>
      </c>
      <c r="R74" s="2">
        <f>M74+(N74*2)+P74-Q74</f>
        <v>380.7</v>
      </c>
      <c r="S74" s="5">
        <f>((((R74*(19-B74))*2)/(B74+2)-(B74+1))/100)+7</f>
        <v>17.071999999999999</v>
      </c>
    </row>
    <row r="75" spans="1:20" x14ac:dyDescent="0.3">
      <c r="A75" s="4">
        <f t="shared" si="16"/>
        <v>17.405333333333331</v>
      </c>
      <c r="B75" s="2">
        <f>VLOOKUP(D:D,[1]Sheet3!$B:$H,7,FALSE)</f>
        <v>7</v>
      </c>
      <c r="C75" s="2">
        <f>VLOOKUP(D:D,[1]Sheet3!$B:$I,8,FALSE)</f>
        <v>88</v>
      </c>
      <c r="D75" t="s">
        <v>126</v>
      </c>
      <c r="E75" t="s">
        <v>127</v>
      </c>
      <c r="F75" t="s">
        <v>22</v>
      </c>
      <c r="G75" s="2">
        <f>VLOOKUP(D:D,[1]Sheet3!$B:$I,5,FALSE)</f>
        <v>25</v>
      </c>
      <c r="H75" s="2">
        <f>VLOOKUP($D:$D,[1]Sheet4!$B:$I,4,FALSE)</f>
        <v>46</v>
      </c>
      <c r="I75" s="2">
        <f>VLOOKUP($D:$D,[1]Sheet4!$B:$I,5,FALSE)</f>
        <v>93</v>
      </c>
      <c r="J75" s="2">
        <f>VLOOKUP($D:$D,[1]Sheet4!$B:$I,6,FALSE)</f>
        <v>73.2</v>
      </c>
      <c r="K75" s="2">
        <f>VLOOKUP($D:$D,[1]Sheet4!$B:$I,7,FALSE)</f>
        <v>11.6</v>
      </c>
      <c r="L75">
        <f>VLOOKUP(D:D,[1]Sheet2!$B:$D,3,FALSE)</f>
        <v>14</v>
      </c>
      <c r="M75" s="2">
        <f t="shared" si="17"/>
        <v>412</v>
      </c>
      <c r="N75" s="2">
        <f t="shared" si="15"/>
        <v>2</v>
      </c>
      <c r="O75" s="2">
        <f>30-G75</f>
        <v>5</v>
      </c>
      <c r="P75" s="2">
        <f t="shared" si="18"/>
        <v>10</v>
      </c>
      <c r="Q75" s="2">
        <f t="shared" si="19"/>
        <v>34.799999999999997</v>
      </c>
      <c r="R75" s="2">
        <f>M75+(N75*3)+P75-Q75</f>
        <v>393.2</v>
      </c>
      <c r="S75" s="5">
        <f>((((R75*(19-B75))*2)/(B75+2)-(B75+1))/100)+7</f>
        <v>17.405333333333331</v>
      </c>
      <c r="T75" s="2"/>
    </row>
    <row r="76" spans="1:20" x14ac:dyDescent="0.3">
      <c r="A76" s="4">
        <f t="shared" si="16"/>
        <v>14.6342</v>
      </c>
      <c r="B76" s="2">
        <f>VLOOKUP(D:D,[1]Sheet3!$B:$H,7,FALSE)</f>
        <v>8</v>
      </c>
      <c r="C76" s="2">
        <f>VLOOKUP(D:D,[1]Sheet3!$B:$I,8,FALSE)</f>
        <v>112</v>
      </c>
      <c r="D76" t="s">
        <v>146</v>
      </c>
      <c r="E76" t="s">
        <v>51</v>
      </c>
      <c r="F76" t="s">
        <v>67</v>
      </c>
      <c r="G76" s="2">
        <f>VLOOKUP(D:D,[1]Sheet3!$B:$I,5,FALSE)</f>
        <v>33</v>
      </c>
      <c r="H76" s="2">
        <f>VLOOKUP($D:$D,[1]Sheet4!$B:$I,4,FALSE)</f>
        <v>77</v>
      </c>
      <c r="I76" s="2">
        <f>VLOOKUP($D:$D,[1]Sheet4!$B:$I,5,FALSE)</f>
        <v>117</v>
      </c>
      <c r="J76" s="2">
        <f>VLOOKUP($D:$D,[1]Sheet4!$B:$I,6,FALSE)</f>
        <v>93.1</v>
      </c>
      <c r="K76" s="2">
        <f>VLOOKUP($D:$D,[1]Sheet4!$B:$I,7,FALSE)</f>
        <v>13.5</v>
      </c>
      <c r="L76">
        <f>VLOOKUP(D:D,[1]Sheet2!$B:$D,3,FALSE)</f>
        <v>17.8</v>
      </c>
      <c r="M76" s="2">
        <f t="shared" si="17"/>
        <v>388</v>
      </c>
      <c r="N76" s="2">
        <f>L76-18</f>
        <v>-0.19999999999999929</v>
      </c>
      <c r="O76" s="2">
        <f>35-G76</f>
        <v>2</v>
      </c>
      <c r="P76" s="2">
        <f t="shared" si="18"/>
        <v>4</v>
      </c>
      <c r="Q76" s="2">
        <f t="shared" si="19"/>
        <v>40.5</v>
      </c>
      <c r="R76" s="2">
        <f>M76+(N76*2)+P76-Q76</f>
        <v>351.1</v>
      </c>
      <c r="S76" s="5">
        <f>((((R76*(19-B76))*2)/(B76+2)-(B76+1))/100)+7</f>
        <v>14.6342</v>
      </c>
    </row>
    <row r="77" spans="1:20" x14ac:dyDescent="0.3">
      <c r="A77" s="4">
        <f t="shared" si="16"/>
        <v>14.185400000000001</v>
      </c>
      <c r="B77" s="2">
        <f>VLOOKUP(D:D,[1]Sheet3!$B:$H,7,FALSE)</f>
        <v>8</v>
      </c>
      <c r="C77" s="2">
        <f>VLOOKUP(D:D,[1]Sheet3!$B:$I,8,FALSE)</f>
        <v>119</v>
      </c>
      <c r="D77" t="s">
        <v>124</v>
      </c>
      <c r="E77" t="s">
        <v>28</v>
      </c>
      <c r="F77" t="s">
        <v>29</v>
      </c>
      <c r="G77" s="2">
        <f>VLOOKUP(D:D,[1]Sheet3!$B:$I,5,FALSE)</f>
        <v>31</v>
      </c>
      <c r="H77" s="2">
        <f>VLOOKUP($D:$D,[1]Sheet4!$B:$I,4,FALSE)</f>
        <v>67</v>
      </c>
      <c r="I77" s="2">
        <f>VLOOKUP($D:$D,[1]Sheet4!$B:$I,5,FALSE)</f>
        <v>151</v>
      </c>
      <c r="J77" s="2">
        <f>VLOOKUP($D:$D,[1]Sheet4!$B:$I,6,FALSE)</f>
        <v>100.7</v>
      </c>
      <c r="K77" s="2">
        <f>VLOOKUP($D:$D,[1]Sheet4!$B:$I,7,FALSE)</f>
        <v>19.7</v>
      </c>
      <c r="L77">
        <f>VLOOKUP(D:D,[1]Sheet2!$B:$D,3,FALSE)</f>
        <v>15.4</v>
      </c>
      <c r="M77" s="2">
        <f t="shared" si="17"/>
        <v>381</v>
      </c>
      <c r="N77" s="2">
        <f t="shared" ref="N77:N83" si="21">L77-12</f>
        <v>3.4000000000000004</v>
      </c>
      <c r="O77" s="2">
        <f>32-G77</f>
        <v>1</v>
      </c>
      <c r="P77" s="2">
        <f t="shared" si="18"/>
        <v>2</v>
      </c>
      <c r="Q77" s="2">
        <f t="shared" si="19"/>
        <v>59.099999999999994</v>
      </c>
      <c r="R77" s="2">
        <f>M77+(N77*2)+P77-Q77</f>
        <v>330.70000000000005</v>
      </c>
      <c r="S77" s="5">
        <f>((((R77*(19-B77))*2)/(B77+2)-(B77+1))/100)+7</f>
        <v>14.185400000000001</v>
      </c>
    </row>
    <row r="78" spans="1:20" x14ac:dyDescent="0.3">
      <c r="A78" s="4">
        <f t="shared" si="16"/>
        <v>17.406399999999998</v>
      </c>
      <c r="B78" s="2">
        <f>VLOOKUP(D:D,[1]Sheet3!$B:$H,7,FALSE)</f>
        <v>8</v>
      </c>
      <c r="C78" s="2">
        <f>VLOOKUP(D:D,[1]Sheet3!$B:$I,8,FALSE)</f>
        <v>98</v>
      </c>
      <c r="D78" t="s">
        <v>179</v>
      </c>
      <c r="E78" t="s">
        <v>33</v>
      </c>
      <c r="F78" t="s">
        <v>46</v>
      </c>
      <c r="G78" s="2">
        <f>VLOOKUP(D:D,[1]Sheet3!$B:$I,5,FALSE)</f>
        <v>23</v>
      </c>
      <c r="H78" s="2">
        <f>VLOOKUP($D:$D,[1]Sheet4!$B:$I,4,FALSE)</f>
        <v>69</v>
      </c>
      <c r="I78" s="2">
        <f>VLOOKUP($D:$D,[1]Sheet4!$B:$I,5,FALSE)</f>
        <v>106</v>
      </c>
      <c r="J78" s="2">
        <f>VLOOKUP($D:$D,[1]Sheet4!$B:$I,6,FALSE)</f>
        <v>86.2</v>
      </c>
      <c r="K78" s="2">
        <f>VLOOKUP($D:$D,[1]Sheet4!$B:$I,7,FALSE)</f>
        <v>11.6</v>
      </c>
      <c r="L78">
        <f>VLOOKUP(D:D,[1]Sheet2!$B:$D,3,FALSE)</f>
        <v>9.5</v>
      </c>
      <c r="M78" s="2">
        <f t="shared" si="17"/>
        <v>402</v>
      </c>
      <c r="N78" s="2">
        <f t="shared" si="21"/>
        <v>-2.5</v>
      </c>
      <c r="O78" s="2">
        <f>35-G78</f>
        <v>12</v>
      </c>
      <c r="P78" s="2">
        <f t="shared" si="18"/>
        <v>24</v>
      </c>
      <c r="Q78" s="2">
        <f t="shared" si="19"/>
        <v>34.799999999999997</v>
      </c>
      <c r="R78" s="2">
        <f>M78+(N78*2)+P78-Q78</f>
        <v>386.2</v>
      </c>
      <c r="S78" s="5">
        <f>((((R78*(19-B78))*2)/(B78+2)-(B78+1))/100)+8</f>
        <v>16.406399999999998</v>
      </c>
      <c r="T78" s="2">
        <v>1</v>
      </c>
    </row>
    <row r="79" spans="1:20" x14ac:dyDescent="0.3">
      <c r="A79" s="4">
        <f t="shared" si="16"/>
        <v>14.339399999999999</v>
      </c>
      <c r="B79" s="2">
        <f>VLOOKUP(D:D,[1]Sheet3!$B:$H,7,FALSE)</f>
        <v>8</v>
      </c>
      <c r="C79" s="2">
        <f>VLOOKUP(D:D,[1]Sheet3!$B:$I,8,FALSE)</f>
        <v>99</v>
      </c>
      <c r="D79" t="s">
        <v>142</v>
      </c>
      <c r="E79" t="s">
        <v>42</v>
      </c>
      <c r="F79" t="s">
        <v>22</v>
      </c>
      <c r="G79" s="2">
        <f>VLOOKUP(D:D,[1]Sheet3!$B:$I,5,FALSE)</f>
        <v>24</v>
      </c>
      <c r="H79" s="2">
        <f>VLOOKUP($D:$D,[1]Sheet4!$B:$I,4,FALSE)</f>
        <v>60</v>
      </c>
      <c r="I79" s="2">
        <f>VLOOKUP($D:$D,[1]Sheet4!$B:$I,5,FALSE)</f>
        <v>149</v>
      </c>
      <c r="J79" s="2">
        <f>VLOOKUP($D:$D,[1]Sheet4!$B:$I,6,FALSE)</f>
        <v>86.3</v>
      </c>
      <c r="K79" s="2">
        <f>VLOOKUP($D:$D,[1]Sheet4!$B:$I,7,FALSE)</f>
        <v>23.9</v>
      </c>
      <c r="L79">
        <f>VLOOKUP(D:D,[1]Sheet2!$B:$D,3,FALSE)</f>
        <v>10.8</v>
      </c>
      <c r="M79" s="2">
        <f t="shared" si="17"/>
        <v>401</v>
      </c>
      <c r="N79" s="2">
        <f t="shared" si="21"/>
        <v>-1.1999999999999993</v>
      </c>
      <c r="O79" s="2">
        <f>30-G79</f>
        <v>6</v>
      </c>
      <c r="P79" s="2">
        <f t="shared" si="18"/>
        <v>12</v>
      </c>
      <c r="Q79" s="2">
        <f t="shared" si="19"/>
        <v>71.699999999999989</v>
      </c>
      <c r="R79" s="2">
        <f>M79+(N79*3)+P79-Q79</f>
        <v>337.7</v>
      </c>
      <c r="S79" s="5">
        <f>((((R79*(19-B79))*2)/(B79+2)-(B79+1))/100)+7</f>
        <v>14.339399999999999</v>
      </c>
      <c r="T79" s="2"/>
    </row>
    <row r="80" spans="1:20" x14ac:dyDescent="0.3">
      <c r="A80" s="4">
        <f t="shared" si="16"/>
        <v>16.522666666666666</v>
      </c>
      <c r="B80" s="2">
        <f>VLOOKUP(D:D,[1]Sheet3!$B:$H,7,FALSE)</f>
        <v>7</v>
      </c>
      <c r="C80" s="2">
        <f>VLOOKUP(D:D,[1]Sheet3!$B:$I,8,FALSE)</f>
        <v>95</v>
      </c>
      <c r="D80" t="s">
        <v>140</v>
      </c>
      <c r="E80" t="s">
        <v>58</v>
      </c>
      <c r="F80" t="s">
        <v>29</v>
      </c>
      <c r="G80" s="2">
        <f>VLOOKUP(D:D,[1]Sheet3!$B:$I,5,FALSE)</f>
        <v>29</v>
      </c>
      <c r="H80" s="2">
        <f>VLOOKUP($D:$D,[1]Sheet4!$B:$I,4,FALSE)</f>
        <v>49</v>
      </c>
      <c r="I80" s="2">
        <f>VLOOKUP($D:$D,[1]Sheet4!$B:$I,5,FALSE)</f>
        <v>102</v>
      </c>
      <c r="J80" s="2">
        <f>VLOOKUP($D:$D,[1]Sheet4!$B:$I,6,FALSE)</f>
        <v>80.7</v>
      </c>
      <c r="K80" s="2">
        <f>VLOOKUP($D:$D,[1]Sheet4!$B:$I,7,FALSE)</f>
        <v>15.1</v>
      </c>
      <c r="L80">
        <f>VLOOKUP(D:D,[1]Sheet2!$B:$D,3,FALSE)</f>
        <v>9.1999999999999993</v>
      </c>
      <c r="M80" s="2">
        <f t="shared" si="17"/>
        <v>405</v>
      </c>
      <c r="N80" s="2">
        <f t="shared" si="21"/>
        <v>-2.8000000000000007</v>
      </c>
      <c r="O80" s="2">
        <f>32-G80</f>
        <v>3</v>
      </c>
      <c r="P80" s="2">
        <f t="shared" si="18"/>
        <v>6</v>
      </c>
      <c r="Q80" s="2">
        <f t="shared" si="19"/>
        <v>45.3</v>
      </c>
      <c r="R80" s="2">
        <f>M80+(N80*2)+P80-Q80</f>
        <v>360.09999999999997</v>
      </c>
      <c r="S80" s="5">
        <f>((((R80*(19-B80))*2)/(B80+2)-(B80+1))/100)+7</f>
        <v>16.522666666666666</v>
      </c>
      <c r="T80" s="2"/>
    </row>
    <row r="81" spans="1:20" x14ac:dyDescent="0.3">
      <c r="A81" s="4">
        <f t="shared" si="16"/>
        <v>14.163399999999999</v>
      </c>
      <c r="B81" s="2">
        <f>VLOOKUP(D:D,[1]Sheet3!$B:$H,7,FALSE)</f>
        <v>8</v>
      </c>
      <c r="C81" s="2">
        <f>VLOOKUP(D:D,[1]Sheet3!$B:$I,8,FALSE)</f>
        <v>114</v>
      </c>
      <c r="D81" t="s">
        <v>108</v>
      </c>
      <c r="E81" t="s">
        <v>73</v>
      </c>
      <c r="F81" t="s">
        <v>29</v>
      </c>
      <c r="G81" s="2">
        <f>VLOOKUP(D:D,[1]Sheet3!$B:$I,5,FALSE)</f>
        <v>29</v>
      </c>
      <c r="H81" s="2">
        <f>VLOOKUP($D:$D,[1]Sheet4!$B:$I,4,FALSE)</f>
        <v>49</v>
      </c>
      <c r="I81" s="2">
        <f>VLOOKUP($D:$D,[1]Sheet4!$B:$I,5,FALSE)</f>
        <v>146</v>
      </c>
      <c r="J81" s="2">
        <f>VLOOKUP($D:$D,[1]Sheet4!$B:$I,6,FALSE)</f>
        <v>93.8</v>
      </c>
      <c r="K81" s="2">
        <f>VLOOKUP($D:$D,[1]Sheet4!$B:$I,7,FALSE)</f>
        <v>22.9</v>
      </c>
      <c r="L81">
        <f>VLOOKUP(D:D,[1]Sheet2!$B:$D,3,FALSE)</f>
        <v>15.2</v>
      </c>
      <c r="M81" s="2">
        <f t="shared" si="17"/>
        <v>386</v>
      </c>
      <c r="N81" s="2">
        <f t="shared" si="21"/>
        <v>3.1999999999999993</v>
      </c>
      <c r="O81" s="2">
        <f>32-G81</f>
        <v>3</v>
      </c>
      <c r="P81" s="2">
        <f t="shared" si="18"/>
        <v>6</v>
      </c>
      <c r="Q81" s="2">
        <f t="shared" si="19"/>
        <v>68.699999999999989</v>
      </c>
      <c r="R81" s="2">
        <f>M81+(N81*2)+P81-Q81</f>
        <v>329.7</v>
      </c>
      <c r="S81" s="5">
        <f>((((R81*(19-B81))*2)/(B81+2)-(B81+1))/100)+7</f>
        <v>14.163399999999999</v>
      </c>
    </row>
    <row r="82" spans="1:20" x14ac:dyDescent="0.3">
      <c r="A82" s="4">
        <f t="shared" si="16"/>
        <v>16.44533333333333</v>
      </c>
      <c r="B82" s="2">
        <f>VLOOKUP(D:D,[1]Sheet3!$B:$H,7,FALSE)</f>
        <v>7</v>
      </c>
      <c r="C82" s="2">
        <f>VLOOKUP(D:D,[1]Sheet3!$B:$I,8,FALSE)</f>
        <v>94</v>
      </c>
      <c r="D82" t="s">
        <v>149</v>
      </c>
      <c r="E82" t="s">
        <v>96</v>
      </c>
      <c r="F82" t="s">
        <v>46</v>
      </c>
      <c r="G82" s="2">
        <f>VLOOKUP(D:D,[1]Sheet3!$B:$I,5,FALSE)</f>
        <v>26</v>
      </c>
      <c r="H82" s="2">
        <f>VLOOKUP($D:$D,[1]Sheet4!$B:$I,4,FALSE)</f>
        <v>69</v>
      </c>
      <c r="I82" s="2">
        <f>VLOOKUP($D:$D,[1]Sheet4!$B:$I,5,FALSE)</f>
        <v>94</v>
      </c>
      <c r="J82" s="2">
        <f>VLOOKUP($D:$D,[1]Sheet4!$B:$I,6,FALSE)</f>
        <v>78.400000000000006</v>
      </c>
      <c r="K82" s="2">
        <f>VLOOKUP($D:$D,[1]Sheet4!$B:$I,7,FALSE)</f>
        <v>9.1</v>
      </c>
      <c r="L82">
        <f>VLOOKUP(D:D,[1]Sheet2!$B:$D,3,FALSE)</f>
        <v>11</v>
      </c>
      <c r="M82" s="2">
        <f t="shared" si="17"/>
        <v>406</v>
      </c>
      <c r="N82" s="2">
        <f t="shared" si="21"/>
        <v>-1</v>
      </c>
      <c r="O82" s="2">
        <f>35-G82</f>
        <v>9</v>
      </c>
      <c r="P82" s="2">
        <f t="shared" si="18"/>
        <v>18</v>
      </c>
      <c r="Q82" s="2">
        <f t="shared" si="19"/>
        <v>27.299999999999997</v>
      </c>
      <c r="R82" s="2">
        <f>M82+(N82*2)+P82-Q82</f>
        <v>394.7</v>
      </c>
      <c r="S82" s="5">
        <f>((((R82*(19-B82))*2)/(B82+2)-(B82+1))/100)+6</f>
        <v>16.44533333333333</v>
      </c>
    </row>
    <row r="83" spans="1:20" x14ac:dyDescent="0.3">
      <c r="A83" s="4">
        <f t="shared" si="16"/>
        <v>19.920249999999999</v>
      </c>
      <c r="B83" s="2">
        <f>VLOOKUP(D:D,[1]Sheet3!$B:$H,7,FALSE)</f>
        <v>6</v>
      </c>
      <c r="C83" s="2">
        <f>VLOOKUP(D:D,[1]Sheet3!$B:$I,8,FALSE)</f>
        <v>71</v>
      </c>
      <c r="D83" t="s">
        <v>129</v>
      </c>
      <c r="E83" t="s">
        <v>130</v>
      </c>
      <c r="F83" t="s">
        <v>22</v>
      </c>
      <c r="G83" s="2">
        <f>VLOOKUP(D:D,[1]Sheet3!$B:$I,5,FALSE)</f>
        <v>22</v>
      </c>
      <c r="H83" s="2">
        <f>VLOOKUP($D:$D,[1]Sheet4!$B:$I,4,FALSE)</f>
        <v>31</v>
      </c>
      <c r="I83" s="2">
        <f>VLOOKUP($D:$D,[1]Sheet4!$B:$I,5,FALSE)</f>
        <v>80</v>
      </c>
      <c r="J83" s="2">
        <f>VLOOKUP($D:$D,[1]Sheet4!$B:$I,6,FALSE)</f>
        <v>57.3</v>
      </c>
      <c r="K83" s="2">
        <f>VLOOKUP($D:$D,[1]Sheet4!$B:$I,7,FALSE)</f>
        <v>14.1</v>
      </c>
      <c r="L83">
        <f>VLOOKUP(D:D,[1]Sheet2!$B:$D,3,FALSE)</f>
        <v>11</v>
      </c>
      <c r="M83" s="2">
        <f t="shared" si="17"/>
        <v>429</v>
      </c>
      <c r="N83" s="2">
        <f t="shared" si="21"/>
        <v>-1</v>
      </c>
      <c r="O83" s="2">
        <f>30-G83</f>
        <v>8</v>
      </c>
      <c r="P83" s="2">
        <f t="shared" si="18"/>
        <v>16</v>
      </c>
      <c r="Q83" s="2">
        <f t="shared" si="19"/>
        <v>42.3</v>
      </c>
      <c r="R83" s="2">
        <f>M83+(N83*3)+P83-Q83</f>
        <v>399.7</v>
      </c>
      <c r="S83" s="5">
        <f>((((R83*(19-B83))*2)/(B83+2)-(B83+1))/100)+7</f>
        <v>19.920249999999999</v>
      </c>
      <c r="T83" s="2"/>
    </row>
    <row r="84" spans="1:20" x14ac:dyDescent="0.3">
      <c r="A84" s="4">
        <f t="shared" si="16"/>
        <v>11.690625000000001</v>
      </c>
      <c r="B84" s="2">
        <f>VLOOKUP(D:D,[1]Sheet3!$B:$H,7,FALSE)</f>
        <v>14</v>
      </c>
      <c r="C84" s="2">
        <f>VLOOKUP(D:D,[1]Sheet3!$B:$I,8,FALSE)</f>
        <v>357</v>
      </c>
      <c r="D84" t="s">
        <v>201</v>
      </c>
      <c r="E84" t="s">
        <v>75</v>
      </c>
      <c r="F84" t="s">
        <v>67</v>
      </c>
      <c r="G84" s="2">
        <f>VLOOKUP(D:D,[1]Sheet3!$B:$I,5,FALSE)</f>
        <v>44</v>
      </c>
      <c r="H84" s="2">
        <f>VLOOKUP($D:$D,[1]Sheet4!$B:$I,4,FALSE)</f>
        <v>114</v>
      </c>
      <c r="I84" s="2">
        <f>VLOOKUP($D:$D,[1]Sheet4!$B:$I,5,FALSE)</f>
        <v>254</v>
      </c>
      <c r="J84" s="2">
        <f>VLOOKUP($D:$D,[1]Sheet4!$B:$I,6,FALSE)</f>
        <v>150.6</v>
      </c>
      <c r="K84" s="2">
        <f>VLOOKUP($D:$D,[1]Sheet4!$B:$I,7,FALSE)</f>
        <v>53.3</v>
      </c>
      <c r="L84">
        <f>VLOOKUP(D:D,[1]Sheet2!$B:$D,3,FALSE)</f>
        <v>22.7</v>
      </c>
      <c r="M84" s="2">
        <f t="shared" si="17"/>
        <v>143</v>
      </c>
      <c r="N84" s="2">
        <f>L84-18</f>
        <v>4.6999999999999993</v>
      </c>
      <c r="O84" s="2">
        <f>35-G84</f>
        <v>-9</v>
      </c>
      <c r="P84" s="2">
        <f t="shared" si="18"/>
        <v>-18</v>
      </c>
      <c r="Q84" s="2">
        <f t="shared" si="19"/>
        <v>159.89999999999998</v>
      </c>
      <c r="R84" s="2">
        <f>M84+(N84*2)+P84-Q84</f>
        <v>-25.499999999999972</v>
      </c>
      <c r="S84" s="5">
        <f>((((R84*(19-B84))*2)/(B84+2)-(B84+1))/100)+6</f>
        <v>5.6906249999999998</v>
      </c>
      <c r="T84">
        <v>6</v>
      </c>
    </row>
    <row r="85" spans="1:20" x14ac:dyDescent="0.3">
      <c r="A85" s="4">
        <f t="shared" si="16"/>
        <v>14.920200000000001</v>
      </c>
      <c r="B85" s="2">
        <f>VLOOKUP(D:D,[1]Sheet3!$B:$H,7,FALSE)</f>
        <v>8</v>
      </c>
      <c r="C85" s="2">
        <f>VLOOKUP(D:D,[1]Sheet3!$B:$I,8,FALSE)</f>
        <v>107</v>
      </c>
      <c r="D85" t="s">
        <v>99</v>
      </c>
      <c r="E85" t="s">
        <v>100</v>
      </c>
      <c r="F85" t="s">
        <v>22</v>
      </c>
      <c r="G85" s="2">
        <f>VLOOKUP(D:D,[1]Sheet3!$B:$I,5,FALSE)</f>
        <v>23</v>
      </c>
      <c r="H85" s="2">
        <f>VLOOKUP($D:$D,[1]Sheet4!$B:$I,4,FALSE)</f>
        <v>60</v>
      </c>
      <c r="I85" s="2">
        <f>VLOOKUP($D:$D,[1]Sheet4!$B:$I,5,FALSE)</f>
        <v>119</v>
      </c>
      <c r="J85" s="2">
        <f>VLOOKUP($D:$D,[1]Sheet4!$B:$I,6,FALSE)</f>
        <v>91.5</v>
      </c>
      <c r="K85" s="2">
        <f>VLOOKUP($D:$D,[1]Sheet4!$B:$I,7,FALSE)</f>
        <v>14.7</v>
      </c>
      <c r="L85">
        <f>VLOOKUP(D:D,[1]Sheet2!$B:$D,3,FALSE)</f>
        <v>12.4</v>
      </c>
      <c r="M85" s="2">
        <f t="shared" si="17"/>
        <v>393</v>
      </c>
      <c r="N85" s="2">
        <f>L85-12</f>
        <v>0.40000000000000036</v>
      </c>
      <c r="O85" s="2">
        <f>30-G85</f>
        <v>7</v>
      </c>
      <c r="P85" s="2">
        <f t="shared" si="18"/>
        <v>14</v>
      </c>
      <c r="Q85" s="2">
        <f t="shared" si="19"/>
        <v>44.099999999999994</v>
      </c>
      <c r="R85" s="2">
        <f>M85+(N85*3)+P85-Q85</f>
        <v>364.1</v>
      </c>
      <c r="S85" s="5">
        <f>((((R85*(19-B85))*2)/(B85+2)-(B85+1))/100)+7</f>
        <v>14.920200000000001</v>
      </c>
      <c r="T85" s="2"/>
    </row>
    <row r="86" spans="1:20" x14ac:dyDescent="0.3">
      <c r="A86" s="4">
        <f t="shared" si="16"/>
        <v>19.419750000000001</v>
      </c>
      <c r="B86" s="2">
        <f>VLOOKUP(D:D,[1]Sheet3!$B:$H,7,FALSE)</f>
        <v>6</v>
      </c>
      <c r="C86" s="2">
        <f>VLOOKUP(D:D,[1]Sheet3!$B:$I,8,FALSE)</f>
        <v>76</v>
      </c>
      <c r="D86" t="s">
        <v>145</v>
      </c>
      <c r="E86" t="s">
        <v>37</v>
      </c>
      <c r="F86" t="s">
        <v>22</v>
      </c>
      <c r="G86" s="2">
        <f>VLOOKUP(D:D,[1]Sheet3!$B:$I,5,FALSE)</f>
        <v>23</v>
      </c>
      <c r="H86" s="2">
        <f>VLOOKUP($D:$D,[1]Sheet4!$B:$I,4,FALSE)</f>
        <v>40</v>
      </c>
      <c r="I86" s="2">
        <f>VLOOKUP($D:$D,[1]Sheet4!$B:$I,5,FALSE)</f>
        <v>97</v>
      </c>
      <c r="J86" s="2">
        <f>VLOOKUP($D:$D,[1]Sheet4!$B:$I,6,FALSE)</f>
        <v>62.6</v>
      </c>
      <c r="K86" s="2">
        <f>VLOOKUP($D:$D,[1]Sheet4!$B:$I,7,FALSE)</f>
        <v>16.8</v>
      </c>
      <c r="L86">
        <f>VLOOKUP(D:D,[1]Sheet2!$B:$D,3,FALSE)</f>
        <v>10.9</v>
      </c>
      <c r="M86" s="2">
        <f t="shared" si="17"/>
        <v>424</v>
      </c>
      <c r="N86" s="2">
        <f>L86-12</f>
        <v>-1.0999999999999996</v>
      </c>
      <c r="O86" s="2">
        <f>30-G86</f>
        <v>7</v>
      </c>
      <c r="P86" s="2">
        <f t="shared" si="18"/>
        <v>14</v>
      </c>
      <c r="Q86" s="2">
        <f t="shared" si="19"/>
        <v>50.400000000000006</v>
      </c>
      <c r="R86" s="2">
        <f>M86+(N86*3)+P86-Q86</f>
        <v>384.29999999999995</v>
      </c>
      <c r="S86" s="5">
        <f>((((R86*(19-B86))*2)/(B86+2)-(B86+1))/100)+7</f>
        <v>19.419750000000001</v>
      </c>
      <c r="T86" s="2"/>
    </row>
    <row r="87" spans="1:20" x14ac:dyDescent="0.3">
      <c r="A87" s="4">
        <f t="shared" si="16"/>
        <v>14.120000000000001</v>
      </c>
      <c r="B87" s="2">
        <f>VLOOKUP(D:D,[1]Sheet3!$B:$H,7,FALSE)</f>
        <v>9</v>
      </c>
      <c r="C87" s="2">
        <f>VLOOKUP(D:D,[1]Sheet3!$B:$I,8,FALSE)</f>
        <v>137</v>
      </c>
      <c r="D87" t="s">
        <v>128</v>
      </c>
      <c r="E87" t="s">
        <v>51</v>
      </c>
      <c r="F87" t="s">
        <v>22</v>
      </c>
      <c r="G87" s="2">
        <f>VLOOKUP(D:D,[1]Sheet3!$B:$I,5,FALSE)</f>
        <v>27</v>
      </c>
      <c r="H87" s="2">
        <f>VLOOKUP($D:$D,[1]Sheet4!$B:$I,4,FALSE)</f>
        <v>66</v>
      </c>
      <c r="I87" s="2">
        <f>VLOOKUP($D:$D,[1]Sheet4!$B:$I,5,FALSE)</f>
        <v>193</v>
      </c>
      <c r="J87" s="2">
        <f>VLOOKUP($D:$D,[1]Sheet4!$B:$I,6,FALSE)</f>
        <v>115.2</v>
      </c>
      <c r="K87" s="2">
        <f>VLOOKUP($D:$D,[1]Sheet4!$B:$I,7,FALSE)</f>
        <v>27.3</v>
      </c>
      <c r="L87">
        <f>VLOOKUP(D:D,[1]Sheet2!$B:$D,3,FALSE)</f>
        <v>12</v>
      </c>
      <c r="M87" s="2">
        <f t="shared" si="17"/>
        <v>363</v>
      </c>
      <c r="N87" s="2">
        <f>L87-12</f>
        <v>0</v>
      </c>
      <c r="O87" s="2">
        <f>30-G87</f>
        <v>3</v>
      </c>
      <c r="P87" s="2">
        <f t="shared" si="18"/>
        <v>6</v>
      </c>
      <c r="Q87" s="2">
        <f t="shared" si="19"/>
        <v>81.900000000000006</v>
      </c>
      <c r="R87" s="2">
        <f>M87+(N87*3)+P87-Q87</f>
        <v>287.10000000000002</v>
      </c>
      <c r="S87" s="5">
        <f>((((R87*(19-B87))*2)/(B87+2)-(B87+1))/100)+7</f>
        <v>12.120000000000001</v>
      </c>
      <c r="T87" s="2">
        <v>2</v>
      </c>
    </row>
    <row r="88" spans="1:20" x14ac:dyDescent="0.3">
      <c r="A88" s="4">
        <f t="shared" si="16"/>
        <v>14.1524</v>
      </c>
      <c r="B88" s="2">
        <f>VLOOKUP(D:D,[1]Sheet3!$B:$H,7,FALSE)</f>
        <v>8</v>
      </c>
      <c r="C88" s="2">
        <f>VLOOKUP(D:D,[1]Sheet3!$B:$I,8,FALSE)</f>
        <v>121</v>
      </c>
      <c r="D88" t="s">
        <v>110</v>
      </c>
      <c r="E88" t="s">
        <v>73</v>
      </c>
      <c r="F88" t="s">
        <v>22</v>
      </c>
      <c r="G88" s="2">
        <f>VLOOKUP(D:D,[1]Sheet3!$B:$I,5,FALSE)</f>
        <v>24</v>
      </c>
      <c r="H88" s="2">
        <f>VLOOKUP($D:$D,[1]Sheet4!$B:$I,4,FALSE)</f>
        <v>66</v>
      </c>
      <c r="I88" s="2">
        <f>VLOOKUP($D:$D,[1]Sheet4!$B:$I,5,FALSE)</f>
        <v>143</v>
      </c>
      <c r="J88" s="2">
        <f>VLOOKUP($D:$D,[1]Sheet4!$B:$I,6,FALSE)</f>
        <v>101.1</v>
      </c>
      <c r="K88" s="2">
        <f>VLOOKUP($D:$D,[1]Sheet4!$B:$I,7,FALSE)</f>
        <v>22.2</v>
      </c>
      <c r="L88">
        <f>VLOOKUP(D:D,[1]Sheet2!$B:$D,3,FALSE)</f>
        <v>13.6</v>
      </c>
      <c r="M88" s="2">
        <f t="shared" si="17"/>
        <v>379</v>
      </c>
      <c r="N88" s="2">
        <f>L88-12</f>
        <v>1.5999999999999996</v>
      </c>
      <c r="O88" s="2">
        <f>30-G88</f>
        <v>6</v>
      </c>
      <c r="P88" s="2">
        <f t="shared" si="18"/>
        <v>12</v>
      </c>
      <c r="Q88" s="2">
        <f t="shared" si="19"/>
        <v>66.599999999999994</v>
      </c>
      <c r="R88" s="2">
        <f>M88+(N88*3)+P88-Q88</f>
        <v>329.20000000000005</v>
      </c>
      <c r="S88" s="5">
        <f>((((R88*(19-B88))*2)/(B88+2)-(B88+1))/100)+7</f>
        <v>14.1524</v>
      </c>
    </row>
    <row r="89" spans="1:20" x14ac:dyDescent="0.3">
      <c r="A89" s="4">
        <f t="shared" si="16"/>
        <v>20.696999999999996</v>
      </c>
      <c r="B89" s="2">
        <f>VLOOKUP(D:D,[1]Sheet3!$B:$H,7,FALSE)</f>
        <v>6</v>
      </c>
      <c r="C89" s="2">
        <f>VLOOKUP(D:D,[1]Sheet3!$B:$I,8,FALSE)</f>
        <v>61</v>
      </c>
      <c r="D89" t="s">
        <v>154</v>
      </c>
      <c r="E89" t="s">
        <v>79</v>
      </c>
      <c r="F89" t="s">
        <v>22</v>
      </c>
      <c r="G89" s="2">
        <f>VLOOKUP(D:D,[1]Sheet3!$B:$I,5,FALSE)</f>
        <v>23</v>
      </c>
      <c r="H89" s="2">
        <f>VLOOKUP($D:$D,[1]Sheet4!$B:$I,4,FALSE)</f>
        <v>21</v>
      </c>
      <c r="I89" s="2">
        <f>VLOOKUP($D:$D,[1]Sheet4!$B:$I,5,FALSE)</f>
        <v>71</v>
      </c>
      <c r="J89" s="2">
        <f>VLOOKUP($D:$D,[1]Sheet4!$B:$I,6,FALSE)</f>
        <v>47.8</v>
      </c>
      <c r="K89" s="2">
        <f>VLOOKUP($D:$D,[1]Sheet4!$B:$I,7,FALSE)</f>
        <v>11.6</v>
      </c>
      <c r="L89">
        <f>VLOOKUP(D:D,[1]Sheet2!$B:$D,3,FALSE)</f>
        <v>13.8</v>
      </c>
      <c r="M89" s="2">
        <f t="shared" si="17"/>
        <v>439</v>
      </c>
      <c r="N89" s="2">
        <f>L89-12</f>
        <v>1.8000000000000007</v>
      </c>
      <c r="O89" s="2">
        <f>30-G89</f>
        <v>7</v>
      </c>
      <c r="P89" s="2">
        <f t="shared" si="18"/>
        <v>14</v>
      </c>
      <c r="Q89" s="2">
        <f t="shared" si="19"/>
        <v>34.799999999999997</v>
      </c>
      <c r="R89" s="2">
        <f>M89+(N89*3)+P89-Q89</f>
        <v>423.59999999999997</v>
      </c>
      <c r="S89" s="5">
        <f>((((R89*(19-B89))*2)/(B89+2)-(B89+1))/100)+7</f>
        <v>20.696999999999996</v>
      </c>
      <c r="T89" s="2"/>
    </row>
    <row r="90" spans="1:20" x14ac:dyDescent="0.3">
      <c r="A90" s="4">
        <f t="shared" si="16"/>
        <v>15.308599999999998</v>
      </c>
      <c r="B90" s="2">
        <f>VLOOKUP(D:D,[1]Sheet3!$B:$H,7,FALSE)</f>
        <v>8</v>
      </c>
      <c r="C90" s="2">
        <f>VLOOKUP(D:D,[1]Sheet3!$B:$I,8,FALSE)</f>
        <v>127</v>
      </c>
      <c r="D90" t="s">
        <v>148</v>
      </c>
      <c r="E90" t="s">
        <v>37</v>
      </c>
      <c r="F90" t="s">
        <v>67</v>
      </c>
      <c r="G90" s="2">
        <f>VLOOKUP(D:D,[1]Sheet3!$B:$I,5,FALSE)</f>
        <v>38</v>
      </c>
      <c r="H90" s="2">
        <f>VLOOKUP($D:$D,[1]Sheet4!$B:$I,4,FALSE)</f>
        <v>77</v>
      </c>
      <c r="I90" s="2">
        <f>VLOOKUP($D:$D,[1]Sheet4!$B:$I,5,FALSE)</f>
        <v>118</v>
      </c>
      <c r="J90" s="2">
        <f>VLOOKUP($D:$D,[1]Sheet4!$B:$I,6,FALSE)</f>
        <v>104.2</v>
      </c>
      <c r="K90" s="2">
        <f>VLOOKUP($D:$D,[1]Sheet4!$B:$I,7,FALSE)</f>
        <v>12.3</v>
      </c>
      <c r="L90">
        <f>VLOOKUP(D:D,[1]Sheet2!$B:$D,3,FALSE)</f>
        <v>21.1</v>
      </c>
      <c r="M90" s="2">
        <f t="shared" si="17"/>
        <v>373</v>
      </c>
      <c r="N90" s="2">
        <f>L90-18</f>
        <v>3.1000000000000014</v>
      </c>
      <c r="O90" s="2">
        <f>35-G90</f>
        <v>-3</v>
      </c>
      <c r="P90" s="2">
        <f t="shared" si="18"/>
        <v>-6</v>
      </c>
      <c r="Q90" s="2">
        <f t="shared" si="19"/>
        <v>36.900000000000006</v>
      </c>
      <c r="R90" s="2">
        <f>M90+(N90*2)+P90-Q90</f>
        <v>336.29999999999995</v>
      </c>
      <c r="S90" s="5">
        <f>((((R90*(19-B90))*2)/(B90+2)-(B90+1))/100)+8</f>
        <v>15.308599999999998</v>
      </c>
      <c r="T90" s="2"/>
    </row>
    <row r="91" spans="1:20" x14ac:dyDescent="0.3">
      <c r="A91" s="4">
        <f t="shared" si="16"/>
        <v>13.027000000000001</v>
      </c>
      <c r="B91" s="2">
        <f>VLOOKUP(D:D,[1]Sheet3!$B:$H,7,FALSE)</f>
        <v>8</v>
      </c>
      <c r="C91" s="2">
        <f>VLOOKUP(D:D,[1]Sheet3!$B:$I,8,FALSE)</f>
        <v>131</v>
      </c>
      <c r="D91" t="s">
        <v>150</v>
      </c>
      <c r="E91" t="s">
        <v>69</v>
      </c>
      <c r="F91" t="s">
        <v>29</v>
      </c>
      <c r="G91" s="2">
        <f>VLOOKUP(D:D,[1]Sheet3!$B:$I,5,FALSE)</f>
        <v>21</v>
      </c>
      <c r="H91" s="2">
        <f>VLOOKUP($D:$D,[1]Sheet4!$B:$I,4,FALSE)</f>
        <v>81</v>
      </c>
      <c r="I91" s="2">
        <f>VLOOKUP($D:$D,[1]Sheet4!$B:$I,5,FALSE)</f>
        <v>157</v>
      </c>
      <c r="J91" s="2">
        <f>VLOOKUP($D:$D,[1]Sheet4!$B:$I,6,FALSE)</f>
        <v>110.2</v>
      </c>
      <c r="K91" s="2">
        <f>VLOOKUP($D:$D,[1]Sheet4!$B:$I,7,FALSE)</f>
        <v>19.7</v>
      </c>
      <c r="L91">
        <f>VLOOKUP(D:D,[1]Sheet2!$B:$D,3,FALSE)</f>
        <v>7.8</v>
      </c>
      <c r="M91" s="2">
        <f t="shared" si="17"/>
        <v>369</v>
      </c>
      <c r="N91" s="2">
        <f t="shared" ref="N91:N97" si="22">L91-12</f>
        <v>-4.2</v>
      </c>
      <c r="O91" s="2">
        <f>32-G91</f>
        <v>11</v>
      </c>
      <c r="P91" s="2">
        <f t="shared" si="18"/>
        <v>22</v>
      </c>
      <c r="Q91" s="2">
        <f t="shared" si="19"/>
        <v>59.099999999999994</v>
      </c>
      <c r="R91" s="2">
        <f>M91+(N91*2)+P91-Q91</f>
        <v>323.5</v>
      </c>
      <c r="S91" s="5">
        <f>((((R91*(19-B91))*2)/(B91+2)-(B91+1))/100)+6</f>
        <v>13.027000000000001</v>
      </c>
      <c r="T91" s="2"/>
    </row>
    <row r="92" spans="1:20" x14ac:dyDescent="0.3">
      <c r="A92" s="4">
        <f t="shared" si="16"/>
        <v>13.126000000000001</v>
      </c>
      <c r="B92" s="2">
        <f>VLOOKUP(D:D,[1]Sheet3!$B:$H,7,FALSE)</f>
        <v>8</v>
      </c>
      <c r="C92" s="2">
        <f>VLOOKUP(D:D,[1]Sheet3!$B:$I,8,FALSE)</f>
        <v>116</v>
      </c>
      <c r="D92" t="s">
        <v>155</v>
      </c>
      <c r="E92" t="s">
        <v>40</v>
      </c>
      <c r="F92" t="s">
        <v>29</v>
      </c>
      <c r="G92" s="2">
        <f>VLOOKUP(D:D,[1]Sheet3!$B:$I,5,FALSE)</f>
        <v>23</v>
      </c>
      <c r="H92" s="2">
        <f>VLOOKUP($D:$D,[1]Sheet4!$B:$I,4,FALSE)</f>
        <v>58</v>
      </c>
      <c r="I92" s="2">
        <f>VLOOKUP($D:$D,[1]Sheet4!$B:$I,5,FALSE)</f>
        <v>151</v>
      </c>
      <c r="J92" s="2">
        <f>VLOOKUP($D:$D,[1]Sheet4!$B:$I,6,FALSE)</f>
        <v>97.1</v>
      </c>
      <c r="K92" s="2">
        <f>VLOOKUP($D:$D,[1]Sheet4!$B:$I,7,FALSE)</f>
        <v>22.8</v>
      </c>
      <c r="L92">
        <f>VLOOKUP(D:D,[1]Sheet2!$B:$D,3,FALSE)</f>
        <v>9.1999999999999993</v>
      </c>
      <c r="M92" s="2">
        <f t="shared" si="17"/>
        <v>384</v>
      </c>
      <c r="N92" s="2">
        <f t="shared" si="22"/>
        <v>-2.8000000000000007</v>
      </c>
      <c r="O92" s="2">
        <f>32-G92</f>
        <v>9</v>
      </c>
      <c r="P92" s="2">
        <f t="shared" si="18"/>
        <v>18</v>
      </c>
      <c r="Q92" s="2">
        <f t="shared" si="19"/>
        <v>68.400000000000006</v>
      </c>
      <c r="R92" s="2">
        <f>M92+(N92*2)+P92-Q92</f>
        <v>328</v>
      </c>
      <c r="S92" s="5">
        <f>((((R92*(19-B92))*2)/(B92+2)-(B92+1))/100)+6</f>
        <v>13.126000000000001</v>
      </c>
    </row>
    <row r="93" spans="1:20" x14ac:dyDescent="0.3">
      <c r="A93" s="4">
        <f t="shared" si="16"/>
        <v>14.315200000000001</v>
      </c>
      <c r="B93" s="2">
        <f>VLOOKUP(D:D,[1]Sheet3!$B:$H,7,FALSE)</f>
        <v>8</v>
      </c>
      <c r="C93" s="2">
        <f>VLOOKUP(D:D,[1]Sheet3!$B:$I,8,FALSE)</f>
        <v>125</v>
      </c>
      <c r="D93" t="s">
        <v>132</v>
      </c>
      <c r="E93" t="s">
        <v>44</v>
      </c>
      <c r="F93" t="s">
        <v>29</v>
      </c>
      <c r="G93" s="2">
        <f>VLOOKUP(D:D,[1]Sheet3!$B:$I,5,FALSE)</f>
        <v>27</v>
      </c>
      <c r="H93" s="2">
        <f>VLOOKUP($D:$D,[1]Sheet4!$B:$I,4,FALSE)</f>
        <v>81</v>
      </c>
      <c r="I93" s="2">
        <f>VLOOKUP($D:$D,[1]Sheet4!$B:$I,5,FALSE)</f>
        <v>148</v>
      </c>
      <c r="J93" s="2">
        <f>VLOOKUP($D:$D,[1]Sheet4!$B:$I,6,FALSE)</f>
        <v>102.9</v>
      </c>
      <c r="K93" s="2">
        <f>VLOOKUP($D:$D,[1]Sheet4!$B:$I,7,FALSE)</f>
        <v>15.8</v>
      </c>
      <c r="L93">
        <f>VLOOKUP(D:D,[1]Sheet2!$B:$D,3,FALSE)</f>
        <v>11.5</v>
      </c>
      <c r="M93" s="2">
        <f t="shared" si="17"/>
        <v>375</v>
      </c>
      <c r="N93" s="2">
        <f t="shared" si="22"/>
        <v>-0.5</v>
      </c>
      <c r="O93" s="2">
        <f>32-G93</f>
        <v>5</v>
      </c>
      <c r="P93" s="2">
        <f t="shared" si="18"/>
        <v>10</v>
      </c>
      <c r="Q93" s="2">
        <f t="shared" si="19"/>
        <v>47.400000000000006</v>
      </c>
      <c r="R93" s="2">
        <f>M93+(N93*2)+P93-Q93</f>
        <v>336.6</v>
      </c>
      <c r="S93" s="5">
        <f>((((R93*(19-B93))*2)/(B93+2)-(B93+1))/100)+7</f>
        <v>14.315200000000001</v>
      </c>
    </row>
    <row r="94" spans="1:20" x14ac:dyDescent="0.3">
      <c r="A94" s="4">
        <f t="shared" si="16"/>
        <v>15.259</v>
      </c>
      <c r="B94" s="2">
        <f>VLOOKUP(D:D,[1]Sheet3!$B:$H,7,FALSE)</f>
        <v>8</v>
      </c>
      <c r="C94" s="2">
        <f>VLOOKUP(D:D,[1]Sheet3!$B:$I,8,FALSE)</f>
        <v>103</v>
      </c>
      <c r="D94" t="s">
        <v>177</v>
      </c>
      <c r="E94" t="s">
        <v>69</v>
      </c>
      <c r="F94" t="s">
        <v>22</v>
      </c>
      <c r="G94" s="2">
        <f>VLOOKUP(D:D,[1]Sheet3!$B:$I,5,FALSE)</f>
        <v>26</v>
      </c>
      <c r="H94" s="2">
        <f>VLOOKUP($D:$D,[1]Sheet4!$B:$I,4,FALSE)</f>
        <v>52</v>
      </c>
      <c r="I94" s="2">
        <f>VLOOKUP($D:$D,[1]Sheet4!$B:$I,5,FALSE)</f>
        <v>112</v>
      </c>
      <c r="J94" s="2">
        <f>VLOOKUP($D:$D,[1]Sheet4!$B:$I,6,FALSE)</f>
        <v>88.7</v>
      </c>
      <c r="K94" s="2">
        <f>VLOOKUP($D:$D,[1]Sheet4!$B:$I,7,FALSE)</f>
        <v>13.7</v>
      </c>
      <c r="L94">
        <f>VLOOKUP(D:D,[1]Sheet2!$B:$D,3,FALSE)</f>
        <v>17.2</v>
      </c>
      <c r="M94" s="2">
        <f t="shared" si="17"/>
        <v>397</v>
      </c>
      <c r="N94" s="2">
        <f t="shared" si="22"/>
        <v>5.1999999999999993</v>
      </c>
      <c r="O94" s="2">
        <f>30-G94</f>
        <v>4</v>
      </c>
      <c r="P94" s="2">
        <f t="shared" si="18"/>
        <v>8</v>
      </c>
      <c r="Q94" s="2">
        <f t="shared" si="19"/>
        <v>41.099999999999994</v>
      </c>
      <c r="R94" s="2">
        <f>M94+(N94*3)+P94-Q94</f>
        <v>379.5</v>
      </c>
      <c r="S94" s="5">
        <f>((((R94*(19-B94))*2)/(B94+2)-(B94+1))/100)+7</f>
        <v>15.259</v>
      </c>
      <c r="T94" s="2"/>
    </row>
    <row r="95" spans="1:20" x14ac:dyDescent="0.3">
      <c r="A95" s="4">
        <f t="shared" si="16"/>
        <v>12.616363636363637</v>
      </c>
      <c r="B95" s="2">
        <f>VLOOKUP(D:D,[1]Sheet3!$B:$H,7,FALSE)</f>
        <v>9</v>
      </c>
      <c r="C95" s="2">
        <f>VLOOKUP(D:D,[1]Sheet3!$B:$I,8,FALSE)</f>
        <v>138</v>
      </c>
      <c r="D95" t="s">
        <v>137</v>
      </c>
      <c r="E95" t="s">
        <v>100</v>
      </c>
      <c r="F95" t="s">
        <v>29</v>
      </c>
      <c r="G95" s="2">
        <f>VLOOKUP(D:D,[1]Sheet3!$B:$I,5,FALSE)</f>
        <v>25</v>
      </c>
      <c r="H95" s="2">
        <f>VLOOKUP($D:$D,[1]Sheet4!$B:$I,4,FALSE)</f>
        <v>79</v>
      </c>
      <c r="I95" s="2">
        <f>VLOOKUP($D:$D,[1]Sheet4!$B:$I,5,FALSE)</f>
        <v>148</v>
      </c>
      <c r="J95" s="2">
        <f>VLOOKUP($D:$D,[1]Sheet4!$B:$I,6,FALSE)</f>
        <v>117.2</v>
      </c>
      <c r="K95" s="2">
        <f>VLOOKUP($D:$D,[1]Sheet4!$B:$I,7,FALSE)</f>
        <v>20.2</v>
      </c>
      <c r="L95">
        <f>VLOOKUP(D:D,[1]Sheet2!$B:$D,3,FALSE)</f>
        <v>11.5</v>
      </c>
      <c r="M95" s="2">
        <f t="shared" si="17"/>
        <v>362</v>
      </c>
      <c r="N95" s="2">
        <f t="shared" si="22"/>
        <v>-0.5</v>
      </c>
      <c r="O95" s="2">
        <f>32-G95</f>
        <v>7</v>
      </c>
      <c r="P95" s="2">
        <f t="shared" si="18"/>
        <v>14</v>
      </c>
      <c r="Q95" s="2">
        <f t="shared" si="19"/>
        <v>60.599999999999994</v>
      </c>
      <c r="R95" s="2">
        <f t="shared" ref="R95:R100" si="23">M95+(N95*2)+P95-Q95</f>
        <v>314.39999999999998</v>
      </c>
      <c r="S95" s="5">
        <f>((((R95*(19-B95))*2)/(B95+2)-(B95+1))/100)+7</f>
        <v>12.616363636363637</v>
      </c>
      <c r="T95" s="2"/>
    </row>
    <row r="96" spans="1:20" x14ac:dyDescent="0.3">
      <c r="A96" s="4">
        <f t="shared" si="16"/>
        <v>14.541799999999999</v>
      </c>
      <c r="B96" s="2">
        <f>VLOOKUP(D:D,[1]Sheet3!$B:$H,7,FALSE)</f>
        <v>8</v>
      </c>
      <c r="C96" s="2">
        <f>VLOOKUP(D:D,[1]Sheet3!$B:$I,8,FALSE)</f>
        <v>126</v>
      </c>
      <c r="D96" t="s">
        <v>144</v>
      </c>
      <c r="E96" t="s">
        <v>42</v>
      </c>
      <c r="F96" t="s">
        <v>29</v>
      </c>
      <c r="G96" s="2">
        <f>VLOOKUP(D:D,[1]Sheet3!$B:$I,5,FALSE)</f>
        <v>25</v>
      </c>
      <c r="H96" s="2">
        <f>VLOOKUP($D:$D,[1]Sheet4!$B:$I,4,FALSE)</f>
        <v>82</v>
      </c>
      <c r="I96" s="2">
        <f>VLOOKUP($D:$D,[1]Sheet4!$B:$I,5,FALSE)</f>
        <v>128</v>
      </c>
      <c r="J96" s="2">
        <f>VLOOKUP($D:$D,[1]Sheet4!$B:$I,6,FALSE)</f>
        <v>103.6</v>
      </c>
      <c r="K96" s="2">
        <f>VLOOKUP($D:$D,[1]Sheet4!$B:$I,7,FALSE)</f>
        <v>12.5</v>
      </c>
      <c r="L96">
        <f>VLOOKUP(D:D,[1]Sheet2!$B:$D,3,FALSE)</f>
        <v>10.199999999999999</v>
      </c>
      <c r="M96" s="2">
        <f t="shared" si="17"/>
        <v>374</v>
      </c>
      <c r="N96" s="2">
        <f t="shared" si="22"/>
        <v>-1.8000000000000007</v>
      </c>
      <c r="O96" s="2">
        <f>32-G96</f>
        <v>7</v>
      </c>
      <c r="P96" s="2">
        <f t="shared" si="18"/>
        <v>14</v>
      </c>
      <c r="Q96" s="2">
        <f t="shared" si="19"/>
        <v>37.5</v>
      </c>
      <c r="R96" s="2">
        <f t="shared" si="23"/>
        <v>346.9</v>
      </c>
      <c r="S96" s="5">
        <f>((((R96*(19-B96))*2)/(B96+2)-(B96+1))/100)+7</f>
        <v>14.541799999999999</v>
      </c>
    </row>
    <row r="97" spans="1:20" x14ac:dyDescent="0.3">
      <c r="A97" s="4">
        <f t="shared" si="16"/>
        <v>14.6584</v>
      </c>
      <c r="B97" s="2">
        <f>VLOOKUP(D:D,[1]Sheet3!$B:$H,7,FALSE)</f>
        <v>8</v>
      </c>
      <c r="C97" s="2">
        <f>VLOOKUP(D:D,[1]Sheet3!$B:$I,8,FALSE)</f>
        <v>102</v>
      </c>
      <c r="D97" t="s">
        <v>147</v>
      </c>
      <c r="E97" t="s">
        <v>33</v>
      </c>
      <c r="F97" t="s">
        <v>29</v>
      </c>
      <c r="G97" s="2">
        <f>VLOOKUP(D:D,[1]Sheet3!$B:$I,5,FALSE)</f>
        <v>25</v>
      </c>
      <c r="H97" s="2">
        <f>VLOOKUP($D:$D,[1]Sheet4!$B:$I,4,FALSE)</f>
        <v>64</v>
      </c>
      <c r="I97" s="2">
        <f>VLOOKUP($D:$D,[1]Sheet4!$B:$I,5,FALSE)</f>
        <v>137</v>
      </c>
      <c r="J97" s="2">
        <f>VLOOKUP($D:$D,[1]Sheet4!$B:$I,6,FALSE)</f>
        <v>88.6</v>
      </c>
      <c r="K97" s="2">
        <f>VLOOKUP($D:$D,[1]Sheet4!$B:$I,7,FALSE)</f>
        <v>16.600000000000001</v>
      </c>
      <c r="L97">
        <f>VLOOKUP(D:D,[1]Sheet2!$B:$D,3,FALSE)</f>
        <v>7</v>
      </c>
      <c r="M97" s="2">
        <f t="shared" si="17"/>
        <v>398</v>
      </c>
      <c r="N97" s="2">
        <f t="shared" si="22"/>
        <v>-5</v>
      </c>
      <c r="O97" s="2">
        <f>32-G97</f>
        <v>7</v>
      </c>
      <c r="P97" s="2">
        <f t="shared" si="18"/>
        <v>14</v>
      </c>
      <c r="Q97" s="2">
        <f t="shared" si="19"/>
        <v>49.800000000000004</v>
      </c>
      <c r="R97" s="2">
        <f t="shared" si="23"/>
        <v>352.2</v>
      </c>
      <c r="S97" s="5">
        <f>((((R97*(19-B97))*2)/(B97+2)-(B97+1))/100)+7</f>
        <v>14.6584</v>
      </c>
      <c r="T97" s="2"/>
    </row>
    <row r="98" spans="1:20" x14ac:dyDescent="0.3">
      <c r="A98" s="4">
        <f t="shared" si="16"/>
        <v>14.168799999999999</v>
      </c>
      <c r="B98" s="2">
        <f>VLOOKUP(D:D,[1]Sheet3!$B:$H,7,FALSE)</f>
        <v>8</v>
      </c>
      <c r="C98" s="2">
        <f>VLOOKUP(D:D,[1]Sheet3!$B:$I,8,FALSE)</f>
        <v>117</v>
      </c>
      <c r="D98" t="s">
        <v>152</v>
      </c>
      <c r="E98" t="s">
        <v>96</v>
      </c>
      <c r="F98" t="s">
        <v>67</v>
      </c>
      <c r="G98" s="2">
        <f>VLOOKUP(D:D,[1]Sheet3!$B:$I,5,FALSE)</f>
        <v>23</v>
      </c>
      <c r="H98" s="2">
        <f>VLOOKUP($D:$D,[1]Sheet4!$B:$I,4,FALSE)</f>
        <v>77</v>
      </c>
      <c r="I98" s="2">
        <f>VLOOKUP($D:$D,[1]Sheet4!$B:$I,5,FALSE)</f>
        <v>117</v>
      </c>
      <c r="J98" s="2">
        <f>VLOOKUP($D:$D,[1]Sheet4!$B:$I,6,FALSE)</f>
        <v>99.3</v>
      </c>
      <c r="K98" s="2">
        <f>VLOOKUP($D:$D,[1]Sheet4!$B:$I,7,FALSE)</f>
        <v>12.8</v>
      </c>
      <c r="L98">
        <f>VLOOKUP(D:D,[1]Sheet2!$B:$D,3,FALSE)</f>
        <v>21.4</v>
      </c>
      <c r="M98" s="2">
        <f t="shared" si="17"/>
        <v>383</v>
      </c>
      <c r="N98" s="2">
        <f>L98-18</f>
        <v>3.3999999999999986</v>
      </c>
      <c r="O98" s="2">
        <f>35-G98</f>
        <v>12</v>
      </c>
      <c r="P98" s="2">
        <f t="shared" si="18"/>
        <v>24</v>
      </c>
      <c r="Q98" s="2">
        <f t="shared" si="19"/>
        <v>38.400000000000006</v>
      </c>
      <c r="R98" s="2">
        <f t="shared" si="23"/>
        <v>375.4</v>
      </c>
      <c r="S98" s="5">
        <f>((((R98*(19-B98))*2)/(B98+2)-(B98+1))/100)+6</f>
        <v>14.168799999999999</v>
      </c>
    </row>
    <row r="99" spans="1:20" x14ac:dyDescent="0.3">
      <c r="A99" s="4">
        <f t="shared" si="16"/>
        <v>16.872</v>
      </c>
      <c r="B99" s="2">
        <f>VLOOKUP(D:D,[1]Sheet3!$B:$H,7,FALSE)</f>
        <v>7</v>
      </c>
      <c r="C99" s="2">
        <f>VLOOKUP(D:D,[1]Sheet3!$B:$I,8,FALSE)</f>
        <v>93</v>
      </c>
      <c r="D99" t="s">
        <v>159</v>
      </c>
      <c r="E99" t="s">
        <v>92</v>
      </c>
      <c r="F99" t="s">
        <v>29</v>
      </c>
      <c r="G99" s="2">
        <f>VLOOKUP(D:D,[1]Sheet3!$B:$I,5,FALSE)</f>
        <v>24</v>
      </c>
      <c r="H99" s="2">
        <f>VLOOKUP($D:$D,[1]Sheet4!$B:$I,4,FALSE)</f>
        <v>47</v>
      </c>
      <c r="I99" s="2">
        <f>VLOOKUP($D:$D,[1]Sheet4!$B:$I,5,FALSE)</f>
        <v>107</v>
      </c>
      <c r="J99" s="2">
        <f>VLOOKUP($D:$D,[1]Sheet4!$B:$I,6,FALSE)</f>
        <v>77.900000000000006</v>
      </c>
      <c r="K99" s="2">
        <f>VLOOKUP($D:$D,[1]Sheet4!$B:$I,7,FALSE)</f>
        <v>17.2</v>
      </c>
      <c r="L99">
        <f>VLOOKUP(D:D,[1]Sheet2!$B:$D,3,FALSE)</f>
        <v>12.9</v>
      </c>
      <c r="M99" s="2">
        <f t="shared" si="17"/>
        <v>407</v>
      </c>
      <c r="N99" s="2">
        <f>L99-12</f>
        <v>0.90000000000000036</v>
      </c>
      <c r="O99" s="2">
        <f>32-G99</f>
        <v>8</v>
      </c>
      <c r="P99" s="2">
        <f t="shared" si="18"/>
        <v>16</v>
      </c>
      <c r="Q99" s="2">
        <f t="shared" si="19"/>
        <v>51.599999999999994</v>
      </c>
      <c r="R99" s="2">
        <f t="shared" si="23"/>
        <v>373.20000000000005</v>
      </c>
      <c r="S99" s="5">
        <f>((((R99*(19-B99))*2)/(B99+2)-(B99+1))/100)+7</f>
        <v>16.872</v>
      </c>
    </row>
    <row r="100" spans="1:20" x14ac:dyDescent="0.3">
      <c r="A100" s="4">
        <f t="shared" si="16"/>
        <v>12.003636363636364</v>
      </c>
      <c r="B100" s="2">
        <f>VLOOKUP(D:D,[1]Sheet3!$B:$H,7,FALSE)</f>
        <v>9</v>
      </c>
      <c r="C100" s="2">
        <f>VLOOKUP(D:D,[1]Sheet3!$B:$I,8,FALSE)</f>
        <v>148</v>
      </c>
      <c r="D100" t="s">
        <v>133</v>
      </c>
      <c r="E100" t="s">
        <v>40</v>
      </c>
      <c r="F100" t="s">
        <v>29</v>
      </c>
      <c r="G100" s="2">
        <f>VLOOKUP(D:D,[1]Sheet3!$B:$I,5,FALSE)</f>
        <v>28</v>
      </c>
      <c r="H100" s="2">
        <f>VLOOKUP($D:$D,[1]Sheet4!$B:$I,4,FALSE)</f>
        <v>86</v>
      </c>
      <c r="I100" s="2">
        <f>VLOOKUP($D:$D,[1]Sheet4!$B:$I,5,FALSE)</f>
        <v>172</v>
      </c>
      <c r="J100" s="2">
        <f>VLOOKUP($D:$D,[1]Sheet4!$B:$I,6,FALSE)</f>
        <v>121.2</v>
      </c>
      <c r="K100" s="2">
        <f>VLOOKUP($D:$D,[1]Sheet4!$B:$I,7,FALSE)</f>
        <v>22.7</v>
      </c>
      <c r="L100">
        <f>VLOOKUP(D:D,[1]Sheet2!$B:$D,3,FALSE)</f>
        <v>6.4</v>
      </c>
      <c r="M100" s="2">
        <f t="shared" si="17"/>
        <v>352</v>
      </c>
      <c r="N100" s="2">
        <f>L100-12</f>
        <v>-5.6</v>
      </c>
      <c r="O100" s="2">
        <f>32-G100</f>
        <v>4</v>
      </c>
      <c r="P100" s="2">
        <f t="shared" si="18"/>
        <v>8</v>
      </c>
      <c r="Q100" s="2">
        <f t="shared" si="19"/>
        <v>68.099999999999994</v>
      </c>
      <c r="R100" s="2">
        <f t="shared" si="23"/>
        <v>280.70000000000005</v>
      </c>
      <c r="S100" s="5">
        <f>((((R100*(19-B100))*2)/(B100+2)-(B100+1))/100)+7</f>
        <v>12.003636363636364</v>
      </c>
      <c r="T100" s="2"/>
    </row>
    <row r="101" spans="1:20" x14ac:dyDescent="0.3">
      <c r="A101" s="4">
        <f t="shared" si="16"/>
        <v>14.555</v>
      </c>
      <c r="B101" s="2">
        <f>VLOOKUP(D:D,[1]Sheet3!$B:$H,7,FALSE)</f>
        <v>8</v>
      </c>
      <c r="C101" s="2">
        <f>VLOOKUP(D:D,[1]Sheet3!$B:$I,8,FALSE)</f>
        <v>122</v>
      </c>
      <c r="D101" t="s">
        <v>164</v>
      </c>
      <c r="E101" t="s">
        <v>81</v>
      </c>
      <c r="F101" t="s">
        <v>22</v>
      </c>
      <c r="G101" s="2">
        <f>VLOOKUP(D:D,[1]Sheet3!$B:$I,5,FALSE)</f>
        <v>28</v>
      </c>
      <c r="H101" s="2">
        <f>VLOOKUP($D:$D,[1]Sheet4!$B:$I,4,FALSE)</f>
        <v>84</v>
      </c>
      <c r="I101" s="2">
        <f>VLOOKUP($D:$D,[1]Sheet4!$B:$I,5,FALSE)</f>
        <v>130</v>
      </c>
      <c r="J101" s="2">
        <f>VLOOKUP($D:$D,[1]Sheet4!$B:$I,6,FALSE)</f>
        <v>102.2</v>
      </c>
      <c r="K101" s="2">
        <f>VLOOKUP($D:$D,[1]Sheet4!$B:$I,7,FALSE)</f>
        <v>11.7</v>
      </c>
      <c r="L101">
        <f>VLOOKUP(D:D,[1]Sheet2!$B:$D,3,FALSE)</f>
        <v>12.2</v>
      </c>
      <c r="M101" s="2">
        <f t="shared" si="17"/>
        <v>378</v>
      </c>
      <c r="N101" s="2">
        <f>L101-12</f>
        <v>0.19999999999999929</v>
      </c>
      <c r="O101" s="2">
        <f>30-G101</f>
        <v>2</v>
      </c>
      <c r="P101" s="2">
        <f t="shared" si="18"/>
        <v>4</v>
      </c>
      <c r="Q101" s="2">
        <f t="shared" si="19"/>
        <v>35.099999999999994</v>
      </c>
      <c r="R101" s="2">
        <f>M101+(N101*3)+P101-Q101</f>
        <v>347.5</v>
      </c>
      <c r="S101" s="5">
        <f>((((R101*(19-B101))*2)/(B101+2)-(B101+1))/100)+7</f>
        <v>14.555</v>
      </c>
      <c r="T101" s="2"/>
    </row>
    <row r="102" spans="1:20" x14ac:dyDescent="0.3">
      <c r="A102" s="4">
        <f t="shared" si="16"/>
        <v>13.5594</v>
      </c>
      <c r="B102" s="2">
        <f>VLOOKUP(D:D,[1]Sheet3!$B:$H,7,FALSE)</f>
        <v>8</v>
      </c>
      <c r="C102" s="2">
        <f>VLOOKUP(D:D,[1]Sheet3!$B:$I,8,FALSE)</f>
        <v>130</v>
      </c>
      <c r="D102" t="s">
        <v>157</v>
      </c>
      <c r="E102" t="s">
        <v>117</v>
      </c>
      <c r="F102" t="s">
        <v>46</v>
      </c>
      <c r="G102" s="2">
        <f>VLOOKUP(D:D,[1]Sheet3!$B:$I,5,FALSE)</f>
        <v>26</v>
      </c>
      <c r="H102" s="2">
        <f>VLOOKUP($D:$D,[1]Sheet4!$B:$I,4,FALSE)</f>
        <v>92</v>
      </c>
      <c r="I102" s="2">
        <f>VLOOKUP($D:$D,[1]Sheet4!$B:$I,5,FALSE)</f>
        <v>133</v>
      </c>
      <c r="J102" s="2">
        <f>VLOOKUP($D:$D,[1]Sheet4!$B:$I,6,FALSE)</f>
        <v>108.6</v>
      </c>
      <c r="K102" s="2">
        <f>VLOOKUP($D:$D,[1]Sheet4!$B:$I,7,FALSE)</f>
        <v>11.9</v>
      </c>
      <c r="L102">
        <f>VLOOKUP(D:D,[1]Sheet2!$B:$D,3,FALSE)</f>
        <v>9.6999999999999993</v>
      </c>
      <c r="M102" s="2">
        <f t="shared" si="17"/>
        <v>370</v>
      </c>
      <c r="N102" s="2">
        <f>L102-12</f>
        <v>-2.3000000000000007</v>
      </c>
      <c r="O102" s="2">
        <f>35-G102</f>
        <v>9</v>
      </c>
      <c r="P102" s="2">
        <f t="shared" si="18"/>
        <v>18</v>
      </c>
      <c r="Q102" s="2">
        <f t="shared" si="19"/>
        <v>35.700000000000003</v>
      </c>
      <c r="R102" s="2">
        <f>M102+(N102*2)+P102-Q102</f>
        <v>347.7</v>
      </c>
      <c r="S102" s="5">
        <f>((((R102*(19-B102))*2)/(B102+2)-(B102+1))/100)+6</f>
        <v>13.5594</v>
      </c>
    </row>
    <row r="103" spans="1:20" x14ac:dyDescent="0.3">
      <c r="A103" s="4">
        <f t="shared" si="16"/>
        <v>13.933399999999999</v>
      </c>
      <c r="B103" s="2">
        <f>VLOOKUP(D:D,[1]Sheet3!$B:$H,7,FALSE)</f>
        <v>8</v>
      </c>
      <c r="C103" s="2">
        <f>VLOOKUP(D:D,[1]Sheet3!$B:$I,8,FALSE)</f>
        <v>108</v>
      </c>
      <c r="D103" t="s">
        <v>169</v>
      </c>
      <c r="E103" t="s">
        <v>79</v>
      </c>
      <c r="F103" t="s">
        <v>67</v>
      </c>
      <c r="G103" s="2">
        <f>VLOOKUP(D:D,[1]Sheet3!$B:$I,5,FALSE)</f>
        <v>21</v>
      </c>
      <c r="H103" s="2">
        <f>VLOOKUP($D:$D,[1]Sheet4!$B:$I,4,FALSE)</f>
        <v>77</v>
      </c>
      <c r="I103" s="2">
        <f>VLOOKUP($D:$D,[1]Sheet4!$B:$I,5,FALSE)</f>
        <v>118</v>
      </c>
      <c r="J103" s="2">
        <f>VLOOKUP($D:$D,[1]Sheet4!$B:$I,6,FALSE)</f>
        <v>91.6</v>
      </c>
      <c r="K103" s="2">
        <f>VLOOKUP($D:$D,[1]Sheet4!$B:$I,7,FALSE)</f>
        <v>13.9</v>
      </c>
      <c r="L103">
        <f>VLOOKUP(D:D,[1]Sheet2!$B:$D,3,FALSE)</f>
        <v>11.2</v>
      </c>
      <c r="M103" s="2">
        <f t="shared" si="17"/>
        <v>392</v>
      </c>
      <c r="N103" s="2">
        <f>L103-18</f>
        <v>-6.8000000000000007</v>
      </c>
      <c r="O103" s="2">
        <f>35-G103</f>
        <v>14</v>
      </c>
      <c r="P103" s="2">
        <f t="shared" si="18"/>
        <v>28</v>
      </c>
      <c r="Q103" s="2">
        <f t="shared" si="19"/>
        <v>41.7</v>
      </c>
      <c r="R103" s="2">
        <f>M103+(N103*2)+P103-Q103</f>
        <v>364.7</v>
      </c>
      <c r="S103" s="5">
        <f>((((R103*(19-B103))*2)/(B103+2)-(B103+1))/100)+6</f>
        <v>13.933399999999999</v>
      </c>
    </row>
    <row r="104" spans="1:20" x14ac:dyDescent="0.3">
      <c r="A104" s="4">
        <f t="shared" si="16"/>
        <v>15.300799999999999</v>
      </c>
      <c r="B104" s="2">
        <f>VLOOKUP(D:D,[1]Sheet3!$B:$H,7,FALSE)</f>
        <v>8</v>
      </c>
      <c r="C104" s="2">
        <f>VLOOKUP(D:D,[1]Sheet3!$B:$I,8,FALSE)</f>
        <v>101</v>
      </c>
      <c r="D104" t="s">
        <v>134</v>
      </c>
      <c r="E104" t="s">
        <v>69</v>
      </c>
      <c r="F104" t="s">
        <v>22</v>
      </c>
      <c r="G104" s="2">
        <f>VLOOKUP(D:D,[1]Sheet3!$B:$I,5,FALSE)</f>
        <v>25</v>
      </c>
      <c r="H104" s="2">
        <f>VLOOKUP($D:$D,[1]Sheet4!$B:$I,4,FALSE)</f>
        <v>76</v>
      </c>
      <c r="I104" s="2">
        <f>VLOOKUP($D:$D,[1]Sheet4!$B:$I,5,FALSE)</f>
        <v>119</v>
      </c>
      <c r="J104" s="2">
        <f>VLOOKUP($D:$D,[1]Sheet4!$B:$I,6,FALSE)</f>
        <v>88.6</v>
      </c>
      <c r="K104" s="2">
        <f>VLOOKUP($D:$D,[1]Sheet4!$B:$I,7,FALSE)</f>
        <v>9.1</v>
      </c>
      <c r="L104">
        <f>VLOOKUP(D:D,[1]Sheet2!$B:$D,3,FALSE)</f>
        <v>11.9</v>
      </c>
      <c r="M104" s="2">
        <f t="shared" si="17"/>
        <v>399</v>
      </c>
      <c r="N104" s="2">
        <f>L104-12</f>
        <v>-9.9999999999999645E-2</v>
      </c>
      <c r="O104" s="2">
        <f>30-G104</f>
        <v>5</v>
      </c>
      <c r="P104" s="2">
        <f t="shared" si="18"/>
        <v>10</v>
      </c>
      <c r="Q104" s="2">
        <f t="shared" si="19"/>
        <v>27.299999999999997</v>
      </c>
      <c r="R104" s="2">
        <f>M104+(N104*3)+P104-Q104</f>
        <v>381.4</v>
      </c>
      <c r="S104" s="5">
        <f>((((R104*(19-B104))*2)/(B104+2)-(B104+1))/100)+7</f>
        <v>15.300799999999999</v>
      </c>
      <c r="T104" s="2"/>
    </row>
    <row r="105" spans="1:20" x14ac:dyDescent="0.3">
      <c r="A105" s="4">
        <f t="shared" si="16"/>
        <v>13.956363636363637</v>
      </c>
      <c r="B105" s="2">
        <f>VLOOKUP(D:D,[1]Sheet3!$B:$H,7,FALSE)</f>
        <v>9</v>
      </c>
      <c r="C105" s="2">
        <f>VLOOKUP(D:D,[1]Sheet3!$B:$I,8,FALSE)</f>
        <v>145</v>
      </c>
      <c r="D105" t="s">
        <v>160</v>
      </c>
      <c r="E105" t="s">
        <v>127</v>
      </c>
      <c r="F105" t="s">
        <v>46</v>
      </c>
      <c r="G105" s="2">
        <f>VLOOKUP(D:D,[1]Sheet3!$B:$I,5,FALSE)</f>
        <v>27</v>
      </c>
      <c r="H105" s="2">
        <f>VLOOKUP($D:$D,[1]Sheet4!$B:$I,4,FALSE)</f>
        <v>99</v>
      </c>
      <c r="I105" s="2">
        <f>VLOOKUP($D:$D,[1]Sheet4!$B:$I,5,FALSE)</f>
        <v>142</v>
      </c>
      <c r="J105" s="2">
        <f>VLOOKUP($D:$D,[1]Sheet4!$B:$I,6,FALSE)</f>
        <v>125.6</v>
      </c>
      <c r="K105" s="2">
        <f>VLOOKUP($D:$D,[1]Sheet4!$B:$I,7,FALSE)</f>
        <v>11.5</v>
      </c>
      <c r="L105">
        <f>VLOOKUP(D:D,[1]Sheet2!$B:$D,3,FALSE)</f>
        <v>10.3</v>
      </c>
      <c r="M105" s="2">
        <f t="shared" si="17"/>
        <v>355</v>
      </c>
      <c r="N105" s="2">
        <f>L105-12</f>
        <v>-1.6999999999999993</v>
      </c>
      <c r="O105" s="2">
        <f>35-G105</f>
        <v>8</v>
      </c>
      <c r="P105" s="2">
        <f t="shared" si="18"/>
        <v>16</v>
      </c>
      <c r="Q105" s="2">
        <f t="shared" si="19"/>
        <v>34.5</v>
      </c>
      <c r="R105" s="2">
        <f t="shared" ref="R105:R113" si="24">M105+(N105*2)+P105-Q105</f>
        <v>333.1</v>
      </c>
      <c r="S105" s="5">
        <f>((((R105*(19-B105))*2)/(B105+2)-(B105+1))/100)+8</f>
        <v>13.956363636363637</v>
      </c>
      <c r="T105" s="2"/>
    </row>
    <row r="106" spans="1:20" x14ac:dyDescent="0.3">
      <c r="A106" s="4">
        <f t="shared" si="16"/>
        <v>12.270909090909091</v>
      </c>
      <c r="B106" s="2">
        <f>VLOOKUP(D:D,[1]Sheet3!$B:$H,7,FALSE)</f>
        <v>9</v>
      </c>
      <c r="C106" s="2">
        <f>VLOOKUP(D:D,[1]Sheet3!$B:$I,8,FALSE)</f>
        <v>139</v>
      </c>
      <c r="D106" t="s">
        <v>141</v>
      </c>
      <c r="E106" t="s">
        <v>130</v>
      </c>
      <c r="F106" t="s">
        <v>29</v>
      </c>
      <c r="G106" s="2">
        <f>VLOOKUP(D:D,[1]Sheet3!$B:$I,5,FALSE)</f>
        <v>27</v>
      </c>
      <c r="H106" s="2">
        <f>VLOOKUP($D:$D,[1]Sheet4!$B:$I,4,FALSE)</f>
        <v>97</v>
      </c>
      <c r="I106" s="2">
        <f>VLOOKUP($D:$D,[1]Sheet4!$B:$I,5,FALSE)</f>
        <v>208</v>
      </c>
      <c r="J106" s="2">
        <f>VLOOKUP($D:$D,[1]Sheet4!$B:$I,6,FALSE)</f>
        <v>118.9</v>
      </c>
      <c r="K106" s="2">
        <f>VLOOKUP($D:$D,[1]Sheet4!$B:$I,7,FALSE)</f>
        <v>25</v>
      </c>
      <c r="L106">
        <f>VLOOKUP(D:D,[1]Sheet2!$B:$D,3,FALSE)</f>
        <v>11.7</v>
      </c>
      <c r="M106" s="2">
        <f t="shared" si="17"/>
        <v>361</v>
      </c>
      <c r="N106" s="2">
        <f>L106-12</f>
        <v>-0.30000000000000071</v>
      </c>
      <c r="O106" s="2">
        <f>32-G106</f>
        <v>5</v>
      </c>
      <c r="P106" s="2">
        <f t="shared" si="18"/>
        <v>10</v>
      </c>
      <c r="Q106" s="2">
        <f t="shared" si="19"/>
        <v>75</v>
      </c>
      <c r="R106" s="2">
        <f t="shared" si="24"/>
        <v>295.39999999999998</v>
      </c>
      <c r="S106" s="5">
        <f>((((R106*(19-B106))*2)/(B106+2)-(B106+1))/100)+7</f>
        <v>12.270909090909091</v>
      </c>
    </row>
    <row r="107" spans="1:20" x14ac:dyDescent="0.3">
      <c r="A107" s="4">
        <f t="shared" si="16"/>
        <v>13.632000000000001</v>
      </c>
      <c r="B107" s="2">
        <f>VLOOKUP(D:D,[1]Sheet3!$B:$H,7,FALSE)</f>
        <v>8</v>
      </c>
      <c r="C107" s="2">
        <f>VLOOKUP(D:D,[1]Sheet3!$B:$I,8,FALSE)</f>
        <v>115</v>
      </c>
      <c r="D107" t="s">
        <v>181</v>
      </c>
      <c r="E107" t="s">
        <v>73</v>
      </c>
      <c r="F107" t="s">
        <v>67</v>
      </c>
      <c r="G107" s="2">
        <f>VLOOKUP(D:D,[1]Sheet3!$B:$I,5,FALSE)</f>
        <v>34</v>
      </c>
      <c r="H107" s="2">
        <f>VLOOKUP($D:$D,[1]Sheet4!$B:$I,4,FALSE)</f>
        <v>70</v>
      </c>
      <c r="I107" s="2">
        <f>VLOOKUP($D:$D,[1]Sheet4!$B:$I,5,FALSE)</f>
        <v>118</v>
      </c>
      <c r="J107" s="2">
        <f>VLOOKUP($D:$D,[1]Sheet4!$B:$I,6,FALSE)</f>
        <v>96.1</v>
      </c>
      <c r="K107" s="2">
        <f>VLOOKUP($D:$D,[1]Sheet4!$B:$I,7,FALSE)</f>
        <v>13.6</v>
      </c>
      <c r="L107">
        <f>VLOOKUP(D:D,[1]Sheet2!$B:$D,3,FALSE)</f>
        <v>20.399999999999999</v>
      </c>
      <c r="M107" s="2">
        <f t="shared" si="17"/>
        <v>385</v>
      </c>
      <c r="N107" s="2">
        <f>L107-18</f>
        <v>2.3999999999999986</v>
      </c>
      <c r="O107" s="2">
        <f>35-G107</f>
        <v>1</v>
      </c>
      <c r="P107" s="2">
        <f t="shared" si="18"/>
        <v>2</v>
      </c>
      <c r="Q107" s="2">
        <f t="shared" si="19"/>
        <v>40.799999999999997</v>
      </c>
      <c r="R107" s="2">
        <f t="shared" si="24"/>
        <v>351</v>
      </c>
      <c r="S107" s="5">
        <f>((((R107*(19-B107))*2)/(B107+2)-(B107+1))/100)+6</f>
        <v>13.632000000000001</v>
      </c>
    </row>
    <row r="108" spans="1:20" x14ac:dyDescent="0.3">
      <c r="A108" s="4">
        <f t="shared" si="16"/>
        <v>13.2355</v>
      </c>
      <c r="B108" s="2">
        <f>VLOOKUP(D:D,[1]Sheet3!$B:$H,7,FALSE)</f>
        <v>6</v>
      </c>
      <c r="C108" s="2">
        <f>VLOOKUP(D:D,[1]Sheet3!$B:$I,8,FALSE)</f>
        <v>78</v>
      </c>
      <c r="D108" t="s">
        <v>192</v>
      </c>
      <c r="E108" t="s">
        <v>53</v>
      </c>
      <c r="F108" t="s">
        <v>46</v>
      </c>
      <c r="G108" s="2">
        <f>VLOOKUP(D:D,[1]Sheet3!$B:$I,5,FALSE)</f>
        <v>24</v>
      </c>
      <c r="H108" s="2">
        <f>VLOOKUP($D:$D,[1]Sheet4!$B:$I,4,FALSE)</f>
        <v>22</v>
      </c>
      <c r="I108" s="2">
        <f>VLOOKUP($D:$D,[1]Sheet4!$B:$I,5,FALSE)</f>
        <v>75</v>
      </c>
      <c r="J108" s="2">
        <f>VLOOKUP($D:$D,[1]Sheet4!$B:$I,6,FALSE)</f>
        <v>64.400000000000006</v>
      </c>
      <c r="K108" s="2">
        <f>VLOOKUP($D:$D,[1]Sheet4!$B:$I,7,FALSE)</f>
        <v>11.6</v>
      </c>
      <c r="L108">
        <f>VLOOKUP(D:D,[1]Sheet2!$B:$D,3,FALSE)</f>
        <v>12.1</v>
      </c>
      <c r="M108" s="2">
        <f t="shared" si="17"/>
        <v>422</v>
      </c>
      <c r="N108" s="2">
        <f>L108-12</f>
        <v>9.9999999999999645E-2</v>
      </c>
      <c r="O108" s="2">
        <f>35-G108</f>
        <v>11</v>
      </c>
      <c r="P108" s="2">
        <f t="shared" si="18"/>
        <v>22</v>
      </c>
      <c r="Q108" s="2">
        <f t="shared" si="19"/>
        <v>34.799999999999997</v>
      </c>
      <c r="R108" s="2">
        <f t="shared" si="24"/>
        <v>409.4</v>
      </c>
      <c r="S108" s="5">
        <f>((((R108*(19-B108))*2)/(B108+2)-(B108+1))/100)</f>
        <v>13.2355</v>
      </c>
    </row>
    <row r="109" spans="1:20" x14ac:dyDescent="0.3">
      <c r="A109" s="4">
        <f t="shared" si="16"/>
        <v>13.823400000000001</v>
      </c>
      <c r="B109" s="2">
        <f>VLOOKUP(D:D,[1]Sheet3!$B:$H,7,FALSE)</f>
        <v>8</v>
      </c>
      <c r="C109" s="2">
        <f>VLOOKUP(D:D,[1]Sheet3!$B:$I,8,FALSE)</f>
        <v>118</v>
      </c>
      <c r="D109" t="s">
        <v>173</v>
      </c>
      <c r="E109" t="s">
        <v>92</v>
      </c>
      <c r="F109" t="s">
        <v>67</v>
      </c>
      <c r="G109" s="2">
        <f>VLOOKUP(D:D,[1]Sheet3!$B:$I,5,FALSE)</f>
        <v>22</v>
      </c>
      <c r="H109" s="2">
        <f>VLOOKUP($D:$D,[1]Sheet4!$B:$I,4,FALSE)</f>
        <v>83</v>
      </c>
      <c r="I109" s="2">
        <f>VLOOKUP($D:$D,[1]Sheet4!$B:$I,5,FALSE)</f>
        <v>125</v>
      </c>
      <c r="J109" s="2">
        <f>VLOOKUP($D:$D,[1]Sheet4!$B:$I,6,FALSE)</f>
        <v>99.8</v>
      </c>
      <c r="K109" s="2">
        <f>VLOOKUP($D:$D,[1]Sheet4!$B:$I,7,FALSE)</f>
        <v>11.7</v>
      </c>
      <c r="L109">
        <f>VLOOKUP(D:D,[1]Sheet2!$B:$D,3,FALSE)</f>
        <v>11.4</v>
      </c>
      <c r="M109" s="2">
        <f t="shared" si="17"/>
        <v>382</v>
      </c>
      <c r="N109" s="2">
        <f>L109-18</f>
        <v>-6.6</v>
      </c>
      <c r="O109" s="2">
        <f>35-G109</f>
        <v>13</v>
      </c>
      <c r="P109" s="2">
        <f t="shared" si="18"/>
        <v>26</v>
      </c>
      <c r="Q109" s="2">
        <f t="shared" si="19"/>
        <v>35.099999999999994</v>
      </c>
      <c r="R109" s="2">
        <f t="shared" si="24"/>
        <v>359.70000000000005</v>
      </c>
      <c r="S109" s="5">
        <f>((((R109*(19-B109))*2)/(B109+2)-(B109+1))/100)+6</f>
        <v>13.823400000000001</v>
      </c>
    </row>
    <row r="110" spans="1:20" x14ac:dyDescent="0.3">
      <c r="A110" s="4">
        <f t="shared" si="16"/>
        <v>13.721818181818183</v>
      </c>
      <c r="B110" s="2">
        <f>VLOOKUP(D:D,[1]Sheet3!$B:$H,7,FALSE)</f>
        <v>9</v>
      </c>
      <c r="C110" s="2">
        <f>VLOOKUP(D:D,[1]Sheet3!$B:$I,8,FALSE)</f>
        <v>155</v>
      </c>
      <c r="D110" t="s">
        <v>158</v>
      </c>
      <c r="E110" t="s">
        <v>73</v>
      </c>
      <c r="F110" t="s">
        <v>46</v>
      </c>
      <c r="G110" s="2">
        <f>VLOOKUP(D:D,[1]Sheet3!$B:$I,5,FALSE)</f>
        <v>29</v>
      </c>
      <c r="H110" s="2">
        <f>VLOOKUP($D:$D,[1]Sheet4!$B:$I,4,FALSE)</f>
        <v>121</v>
      </c>
      <c r="I110" s="2">
        <f>VLOOKUP($D:$D,[1]Sheet4!$B:$I,5,FALSE)</f>
        <v>161</v>
      </c>
      <c r="J110" s="2">
        <f>VLOOKUP($D:$D,[1]Sheet4!$B:$I,6,FALSE)</f>
        <v>139.4</v>
      </c>
      <c r="K110" s="2">
        <f>VLOOKUP($D:$D,[1]Sheet4!$B:$I,7,FALSE)</f>
        <v>10.8</v>
      </c>
      <c r="L110">
        <f>VLOOKUP(D:D,[1]Sheet2!$B:$D,3,FALSE)</f>
        <v>9.8000000000000007</v>
      </c>
      <c r="M110" s="2">
        <f t="shared" si="17"/>
        <v>345</v>
      </c>
      <c r="N110" s="2">
        <f>L110-12</f>
        <v>-2.1999999999999993</v>
      </c>
      <c r="O110" s="2">
        <f>35-G110</f>
        <v>6</v>
      </c>
      <c r="P110" s="2">
        <f t="shared" si="18"/>
        <v>12</v>
      </c>
      <c r="Q110" s="2">
        <f t="shared" si="19"/>
        <v>32.400000000000006</v>
      </c>
      <c r="R110" s="2">
        <f t="shared" si="24"/>
        <v>320.20000000000005</v>
      </c>
      <c r="S110" s="5">
        <f>((((R110*(19-B110))*2)/(B110+2)-(B110+1))/100)+8</f>
        <v>13.721818181818183</v>
      </c>
      <c r="T110" s="2"/>
    </row>
    <row r="111" spans="1:20" x14ac:dyDescent="0.3">
      <c r="A111" s="4">
        <f t="shared" si="16"/>
        <v>12.103636363636364</v>
      </c>
      <c r="B111" s="2">
        <f>VLOOKUP(D:D,[1]Sheet3!$B:$H,7,FALSE)</f>
        <v>9</v>
      </c>
      <c r="C111" s="2">
        <f>VLOOKUP(D:D,[1]Sheet3!$B:$I,8,FALSE)</f>
        <v>154</v>
      </c>
      <c r="D111" t="s">
        <v>163</v>
      </c>
      <c r="E111" t="s">
        <v>127</v>
      </c>
      <c r="F111" t="s">
        <v>67</v>
      </c>
      <c r="G111" s="2">
        <f>VLOOKUP(D:D,[1]Sheet3!$B:$I,5,FALSE)</f>
        <v>23</v>
      </c>
      <c r="H111" s="2">
        <f>VLOOKUP($D:$D,[1]Sheet4!$B:$I,4,FALSE)</f>
        <v>114</v>
      </c>
      <c r="I111" s="2">
        <f>VLOOKUP($D:$D,[1]Sheet4!$B:$I,5,FALSE)</f>
        <v>305</v>
      </c>
      <c r="J111" s="2">
        <f>VLOOKUP($D:$D,[1]Sheet4!$B:$I,6,FALSE)</f>
        <v>139.4</v>
      </c>
      <c r="K111" s="2">
        <f>VLOOKUP($D:$D,[1]Sheet4!$B:$I,7,FALSE)</f>
        <v>43.6</v>
      </c>
      <c r="L111">
        <f>VLOOKUP(D:D,[1]Sheet2!$B:$D,3,FALSE)</f>
        <v>14</v>
      </c>
      <c r="M111" s="2">
        <f t="shared" si="17"/>
        <v>346</v>
      </c>
      <c r="N111" s="2">
        <f>L111-18</f>
        <v>-4</v>
      </c>
      <c r="O111" s="2">
        <f>35-G111</f>
        <v>12</v>
      </c>
      <c r="P111" s="2">
        <f t="shared" si="18"/>
        <v>24</v>
      </c>
      <c r="Q111" s="2">
        <f t="shared" si="19"/>
        <v>130.80000000000001</v>
      </c>
      <c r="R111" s="2">
        <f t="shared" si="24"/>
        <v>231.2</v>
      </c>
      <c r="S111" s="5">
        <f>((((R111*(19-B111))*2)/(B111+2)-(B111+1))/100)+8</f>
        <v>12.103636363636364</v>
      </c>
      <c r="T111" s="2"/>
    </row>
    <row r="112" spans="1:20" x14ac:dyDescent="0.3">
      <c r="A112" s="4">
        <f t="shared" si="16"/>
        <v>12.312727272727273</v>
      </c>
      <c r="B112" s="2">
        <f>VLOOKUP(D:D,[1]Sheet3!$B:$H,7,FALSE)</f>
        <v>9</v>
      </c>
      <c r="C112" s="2">
        <f>VLOOKUP(D:D,[1]Sheet3!$B:$I,8,FALSE)</f>
        <v>147</v>
      </c>
      <c r="D112" t="s">
        <v>125</v>
      </c>
      <c r="E112" t="s">
        <v>100</v>
      </c>
      <c r="F112" t="s">
        <v>29</v>
      </c>
      <c r="G112" s="2">
        <f>VLOOKUP(D:D,[1]Sheet3!$B:$I,5,FALSE)</f>
        <v>23</v>
      </c>
      <c r="H112" s="2">
        <f>VLOOKUP($D:$D,[1]Sheet4!$B:$I,4,FALSE)</f>
        <v>94</v>
      </c>
      <c r="I112" s="2">
        <f>VLOOKUP($D:$D,[1]Sheet4!$B:$I,5,FALSE)</f>
        <v>175</v>
      </c>
      <c r="J112" s="2">
        <f>VLOOKUP($D:$D,[1]Sheet4!$B:$I,6,FALSE)</f>
        <v>128.9</v>
      </c>
      <c r="K112" s="2">
        <f>VLOOKUP($D:$D,[1]Sheet4!$B:$I,7,FALSE)</f>
        <v>21.7</v>
      </c>
      <c r="L112">
        <f>VLOOKUP(D:D,[1]Sheet2!$B:$D,3,FALSE)</f>
        <v>7.9</v>
      </c>
      <c r="M112" s="2">
        <f t="shared" si="17"/>
        <v>353</v>
      </c>
      <c r="N112" s="2">
        <f>L112-12</f>
        <v>-4.0999999999999996</v>
      </c>
      <c r="O112" s="2">
        <f>32-G112</f>
        <v>9</v>
      </c>
      <c r="P112" s="2">
        <f t="shared" si="18"/>
        <v>18</v>
      </c>
      <c r="Q112" s="2">
        <f t="shared" si="19"/>
        <v>65.099999999999994</v>
      </c>
      <c r="R112" s="2">
        <f t="shared" si="24"/>
        <v>297.70000000000005</v>
      </c>
      <c r="S112" s="5">
        <f>((((R112*(19-B112))*2)/(B112+2)-(B112+1))/100)+7</f>
        <v>12.312727272727273</v>
      </c>
    </row>
    <row r="113" spans="1:20" x14ac:dyDescent="0.3">
      <c r="A113" s="4">
        <f t="shared" si="16"/>
        <v>13.32181818181818</v>
      </c>
      <c r="B113" s="2">
        <f>VLOOKUP(D:D,[1]Sheet3!$B:$H,7,FALSE)</f>
        <v>9</v>
      </c>
      <c r="C113" s="2">
        <f>VLOOKUP(D:D,[1]Sheet3!$B:$I,8,FALSE)</f>
        <v>150</v>
      </c>
      <c r="D113" t="s">
        <v>184</v>
      </c>
      <c r="E113" t="s">
        <v>28</v>
      </c>
      <c r="F113" t="s">
        <v>67</v>
      </c>
      <c r="G113" s="2">
        <f>VLOOKUP(D:D,[1]Sheet3!$B:$I,5,FALSE)</f>
        <v>33</v>
      </c>
      <c r="H113" s="2">
        <f>VLOOKUP($D:$D,[1]Sheet4!$B:$I,4,FALSE)</f>
        <v>103</v>
      </c>
      <c r="I113" s="2">
        <f>VLOOKUP($D:$D,[1]Sheet4!$B:$I,5,FALSE)</f>
        <v>165</v>
      </c>
      <c r="J113" s="2">
        <f>VLOOKUP($D:$D,[1]Sheet4!$B:$I,6,FALSE)</f>
        <v>137.6</v>
      </c>
      <c r="K113" s="2">
        <f>VLOOKUP($D:$D,[1]Sheet4!$B:$I,7,FALSE)</f>
        <v>19.399999999999999</v>
      </c>
      <c r="L113">
        <f>VLOOKUP(D:D,[1]Sheet2!$B:$D,3,FALSE)</f>
        <v>19.2</v>
      </c>
      <c r="M113" s="2">
        <f t="shared" si="17"/>
        <v>350</v>
      </c>
      <c r="N113" s="2">
        <f>L113-18</f>
        <v>1.1999999999999993</v>
      </c>
      <c r="O113" s="2">
        <f>35-G113</f>
        <v>2</v>
      </c>
      <c r="P113" s="2">
        <f t="shared" si="18"/>
        <v>4</v>
      </c>
      <c r="Q113" s="2">
        <f t="shared" si="19"/>
        <v>58.199999999999996</v>
      </c>
      <c r="R113" s="2">
        <f t="shared" si="24"/>
        <v>298.2</v>
      </c>
      <c r="S113" s="5">
        <f>((((R113*(19-B113))*2)/(B113+2)-(B113+1))/100)+8</f>
        <v>13.32181818181818</v>
      </c>
      <c r="T113" s="2"/>
    </row>
    <row r="114" spans="1:20" x14ac:dyDescent="0.3">
      <c r="A114" s="4">
        <f t="shared" si="16"/>
        <v>13.1426</v>
      </c>
      <c r="B114" s="2">
        <f>VLOOKUP(D:D,[1]Sheet3!$B:$H,7,FALSE)</f>
        <v>8</v>
      </c>
      <c r="C114" s="2">
        <f>VLOOKUP(D:D,[1]Sheet3!$B:$I,8,FALSE)</f>
        <v>120</v>
      </c>
      <c r="D114" t="s">
        <v>195</v>
      </c>
      <c r="E114" t="s">
        <v>127</v>
      </c>
      <c r="F114" t="s">
        <v>22</v>
      </c>
      <c r="G114" s="2">
        <f>VLOOKUP(D:D,[1]Sheet3!$B:$I,5,FALSE)</f>
        <v>23</v>
      </c>
      <c r="H114" s="2">
        <f>VLOOKUP($D:$D,[1]Sheet4!$B:$I,4,FALSE)</f>
        <v>80</v>
      </c>
      <c r="I114" s="2">
        <f>VLOOKUP($D:$D,[1]Sheet4!$B:$I,5,FALSE)</f>
        <v>237</v>
      </c>
      <c r="J114" s="2">
        <f>VLOOKUP($D:$D,[1]Sheet4!$B:$I,6,FALSE)</f>
        <v>100.9</v>
      </c>
      <c r="K114" s="2">
        <f>VLOOKUP($D:$D,[1]Sheet4!$B:$I,7,FALSE)</f>
        <v>34.5</v>
      </c>
      <c r="L114">
        <f>VLOOKUP(D:D,[1]Sheet2!$B:$D,3,FALSE)</f>
        <v>9.6</v>
      </c>
      <c r="M114" s="2">
        <f t="shared" si="17"/>
        <v>380</v>
      </c>
      <c r="N114" s="2">
        <f>L114-12</f>
        <v>-2.4000000000000004</v>
      </c>
      <c r="O114" s="2">
        <f>30-G114</f>
        <v>7</v>
      </c>
      <c r="P114" s="2">
        <f t="shared" si="18"/>
        <v>14</v>
      </c>
      <c r="Q114" s="2">
        <f t="shared" si="19"/>
        <v>103.5</v>
      </c>
      <c r="R114" s="2">
        <f>M114+(N114*3)+P114-Q114</f>
        <v>283.3</v>
      </c>
      <c r="S114" s="5">
        <f>((((R114*(19-B114))*2)/(B114+2)-(B114+1))/100)+7</f>
        <v>13.1426</v>
      </c>
      <c r="T114" s="2"/>
    </row>
    <row r="115" spans="1:20" x14ac:dyDescent="0.3">
      <c r="A115" s="4">
        <f t="shared" si="16"/>
        <v>12.215999999999999</v>
      </c>
      <c r="B115" s="2">
        <f>VLOOKUP(D:D,[1]Sheet3!$B:$H,7,FALSE)</f>
        <v>10</v>
      </c>
      <c r="C115" s="2">
        <f>VLOOKUP(D:D,[1]Sheet3!$B:$I,8,FALSE)</f>
        <v>172</v>
      </c>
      <c r="D115" t="s">
        <v>166</v>
      </c>
      <c r="E115" t="s">
        <v>21</v>
      </c>
      <c r="F115" t="s">
        <v>67</v>
      </c>
      <c r="G115" s="2">
        <f>VLOOKUP(D:D,[1]Sheet3!$B:$I,5,FALSE)</f>
        <v>29</v>
      </c>
      <c r="H115" s="2">
        <f>VLOOKUP($D:$D,[1]Sheet4!$B:$I,4,FALSE)</f>
        <v>131</v>
      </c>
      <c r="I115" s="2">
        <f>VLOOKUP($D:$D,[1]Sheet4!$B:$I,5,FALSE)</f>
        <v>200</v>
      </c>
      <c r="J115" s="2">
        <f>VLOOKUP($D:$D,[1]Sheet4!$B:$I,6,FALSE)</f>
        <v>163.9</v>
      </c>
      <c r="K115" s="2">
        <f>VLOOKUP($D:$D,[1]Sheet4!$B:$I,7,FALSE)</f>
        <v>15.6</v>
      </c>
      <c r="L115">
        <f>VLOOKUP(D:D,[1]Sheet2!$B:$D,3,FALSE)</f>
        <v>15.6</v>
      </c>
      <c r="M115" s="2">
        <f t="shared" si="17"/>
        <v>328</v>
      </c>
      <c r="N115" s="2">
        <f>L115-18</f>
        <v>-2.4000000000000004</v>
      </c>
      <c r="O115" s="2">
        <f>35-G115</f>
        <v>6</v>
      </c>
      <c r="P115" s="2">
        <f t="shared" si="18"/>
        <v>12</v>
      </c>
      <c r="Q115" s="2">
        <f t="shared" si="19"/>
        <v>46.8</v>
      </c>
      <c r="R115" s="2">
        <f>M115+(N115*2)+P115-Q115</f>
        <v>288.39999999999998</v>
      </c>
      <c r="S115" s="5">
        <f>((((R115*(19-B115))*2)/(B115+2)-(B115+1))/100)+8</f>
        <v>12.215999999999999</v>
      </c>
      <c r="T115" s="2"/>
    </row>
    <row r="116" spans="1:20" x14ac:dyDescent="0.3">
      <c r="A116" s="4">
        <f t="shared" si="16"/>
        <v>12.178000000000001</v>
      </c>
      <c r="B116" s="2">
        <f>VLOOKUP(D:D,[1]Sheet3!$B:$H,7,FALSE)</f>
        <v>10</v>
      </c>
      <c r="C116" s="2">
        <f>VLOOKUP(D:D,[1]Sheet3!$B:$I,8,FALSE)</f>
        <v>165</v>
      </c>
      <c r="D116" t="s">
        <v>310</v>
      </c>
      <c r="E116" t="s">
        <v>127</v>
      </c>
      <c r="F116" t="s">
        <v>29</v>
      </c>
      <c r="G116" s="2">
        <f>VLOOKUP(D:D,[1]Sheet3!$B:$I,5,FALSE)</f>
        <v>25</v>
      </c>
      <c r="H116" s="2">
        <f>VLOOKUP($D:$D,[1]Sheet4!$B:$I,4,FALSE)</f>
        <v>97</v>
      </c>
      <c r="I116" s="2">
        <f>VLOOKUP($D:$D,[1]Sheet4!$B:$I,5,FALSE)</f>
        <v>291</v>
      </c>
      <c r="J116" s="2">
        <f>VLOOKUP($D:$D,[1]Sheet4!$B:$I,6,FALSE)</f>
        <v>154.19999999999999</v>
      </c>
      <c r="K116" s="2">
        <f>VLOOKUP($D:$D,[1]Sheet4!$B:$I,7,FALSE)</f>
        <v>43</v>
      </c>
      <c r="L116">
        <f>VLOOKUP(D:D,[1]Sheet2!$B:$D,3,FALSE)</f>
        <v>11.6</v>
      </c>
      <c r="M116" s="2">
        <f t="shared" si="17"/>
        <v>335</v>
      </c>
      <c r="N116" s="2">
        <f>L116-12</f>
        <v>-0.40000000000000036</v>
      </c>
      <c r="O116" s="2">
        <f>32-G116</f>
        <v>7</v>
      </c>
      <c r="P116" s="2">
        <f t="shared" si="18"/>
        <v>14</v>
      </c>
      <c r="Q116" s="2">
        <f t="shared" si="19"/>
        <v>129</v>
      </c>
      <c r="R116" s="2">
        <f>M116+(N116*2)+P116-Q116</f>
        <v>219.2</v>
      </c>
      <c r="S116" s="5">
        <f>((((R116*(19-B116))*2)/(B116+2)-(B116+1))/100)+6</f>
        <v>9.1780000000000008</v>
      </c>
      <c r="T116">
        <v>3</v>
      </c>
    </row>
    <row r="117" spans="1:20" x14ac:dyDescent="0.3">
      <c r="A117" s="4">
        <f t="shared" si="16"/>
        <v>13.436363636363637</v>
      </c>
      <c r="B117" s="2">
        <f>VLOOKUP(D:D,[1]Sheet3!$B:$H,7,FALSE)</f>
        <v>9</v>
      </c>
      <c r="C117" s="2">
        <f>VLOOKUP(D:D,[1]Sheet3!$B:$I,8,FALSE)</f>
        <v>152</v>
      </c>
      <c r="D117" t="s">
        <v>162</v>
      </c>
      <c r="E117" t="s">
        <v>130</v>
      </c>
      <c r="F117" t="s">
        <v>67</v>
      </c>
      <c r="G117" s="2">
        <f>VLOOKUP(D:D,[1]Sheet3!$B:$I,5,FALSE)</f>
        <v>22</v>
      </c>
      <c r="H117" s="2">
        <f>VLOOKUP($D:$D,[1]Sheet4!$B:$I,4,FALSE)</f>
        <v>105</v>
      </c>
      <c r="I117" s="2">
        <f>VLOOKUP($D:$D,[1]Sheet4!$B:$I,5,FALSE)</f>
        <v>162</v>
      </c>
      <c r="J117" s="2">
        <f>VLOOKUP($D:$D,[1]Sheet4!$B:$I,6,FALSE)</f>
        <v>139.19999999999999</v>
      </c>
      <c r="K117" s="2">
        <f>VLOOKUP($D:$D,[1]Sheet4!$B:$I,7,FALSE)</f>
        <v>19.5</v>
      </c>
      <c r="L117">
        <f>VLOOKUP(D:D,[1]Sheet2!$B:$D,3,FALSE)</f>
        <v>12.5</v>
      </c>
      <c r="M117" s="2">
        <f t="shared" si="17"/>
        <v>348</v>
      </c>
      <c r="N117" s="2">
        <f>L117-18</f>
        <v>-5.5</v>
      </c>
      <c r="O117" s="2">
        <f>35-G117</f>
        <v>13</v>
      </c>
      <c r="P117" s="2">
        <f t="shared" si="18"/>
        <v>26</v>
      </c>
      <c r="Q117" s="2">
        <f t="shared" si="19"/>
        <v>58.5</v>
      </c>
      <c r="R117" s="2">
        <f>M117+(N117*2)+P117-Q117</f>
        <v>304.5</v>
      </c>
      <c r="S117" s="5">
        <f>((((R117*(19-B117))*2)/(B117+2)-(B117+1))/100)+8</f>
        <v>13.436363636363637</v>
      </c>
      <c r="T117" s="2"/>
    </row>
    <row r="118" spans="1:20" x14ac:dyDescent="0.3">
      <c r="A118" s="4">
        <f t="shared" si="16"/>
        <v>12.580000000000002</v>
      </c>
      <c r="B118" s="2">
        <f>VLOOKUP(D:D,[1]Sheet3!$B:$H,7,FALSE)</f>
        <v>9</v>
      </c>
      <c r="C118" s="2">
        <f>VLOOKUP(D:D,[1]Sheet3!$B:$I,8,FALSE)</f>
        <v>143</v>
      </c>
      <c r="D118" t="s">
        <v>174</v>
      </c>
      <c r="E118" t="s">
        <v>96</v>
      </c>
      <c r="F118" t="s">
        <v>22</v>
      </c>
      <c r="G118" s="2">
        <f>VLOOKUP(D:D,[1]Sheet3!$B:$I,5,FALSE)</f>
        <v>22</v>
      </c>
      <c r="H118" s="2">
        <f>VLOOKUP($D:$D,[1]Sheet4!$B:$I,4,FALSE)</f>
        <v>93</v>
      </c>
      <c r="I118" s="2">
        <f>VLOOKUP($D:$D,[1]Sheet4!$B:$I,5,FALSE)</f>
        <v>156</v>
      </c>
      <c r="J118" s="2">
        <f>VLOOKUP($D:$D,[1]Sheet4!$B:$I,6,FALSE)</f>
        <v>124.7</v>
      </c>
      <c r="K118" s="2">
        <f>VLOOKUP($D:$D,[1]Sheet4!$B:$I,7,FALSE)</f>
        <v>15.9</v>
      </c>
      <c r="L118">
        <f>VLOOKUP(D:D,[1]Sheet2!$B:$D,3,FALSE)</f>
        <v>7.7</v>
      </c>
      <c r="M118" s="2">
        <f t="shared" si="17"/>
        <v>357</v>
      </c>
      <c r="N118" s="2">
        <f>L118-12</f>
        <v>-4.3</v>
      </c>
      <c r="O118" s="2">
        <f>30-G118</f>
        <v>8</v>
      </c>
      <c r="P118" s="2">
        <f t="shared" si="18"/>
        <v>16</v>
      </c>
      <c r="Q118" s="2">
        <f t="shared" si="19"/>
        <v>47.7</v>
      </c>
      <c r="R118" s="2">
        <f>M118+(N118*3)+P118-Q118</f>
        <v>312.40000000000003</v>
      </c>
      <c r="S118" s="5">
        <f t="shared" ref="S118:S124" si="25">((((R118*(19-B118))*2)/(B118+2)-(B118+1))/100)+7</f>
        <v>12.580000000000002</v>
      </c>
      <c r="T118" s="2"/>
    </row>
    <row r="119" spans="1:20" x14ac:dyDescent="0.3">
      <c r="A119" s="4">
        <f t="shared" si="16"/>
        <v>11.812727272727273</v>
      </c>
      <c r="B119" s="2">
        <f>VLOOKUP(D:D,[1]Sheet3!$B:$H,7,FALSE)</f>
        <v>9</v>
      </c>
      <c r="C119" s="2">
        <f>VLOOKUP(D:D,[1]Sheet3!$B:$I,8,FALSE)</f>
        <v>159</v>
      </c>
      <c r="D119" t="s">
        <v>153</v>
      </c>
      <c r="E119" t="s">
        <v>58</v>
      </c>
      <c r="F119" t="s">
        <v>29</v>
      </c>
      <c r="G119" s="2">
        <f>VLOOKUP(D:D,[1]Sheet3!$B:$I,5,FALSE)</f>
        <v>29</v>
      </c>
      <c r="H119" s="2">
        <f>VLOOKUP($D:$D,[1]Sheet4!$B:$I,4,FALSE)</f>
        <v>122</v>
      </c>
      <c r="I119" s="2">
        <f>VLOOKUP($D:$D,[1]Sheet4!$B:$I,5,FALSE)</f>
        <v>206</v>
      </c>
      <c r="J119" s="2">
        <f>VLOOKUP($D:$D,[1]Sheet4!$B:$I,6,FALSE)</f>
        <v>147.6</v>
      </c>
      <c r="K119" s="2">
        <f>VLOOKUP($D:$D,[1]Sheet4!$B:$I,7,FALSE)</f>
        <v>25</v>
      </c>
      <c r="L119">
        <f>VLOOKUP(D:D,[1]Sheet2!$B:$D,3,FALSE)</f>
        <v>11.1</v>
      </c>
      <c r="M119" s="2">
        <f t="shared" si="17"/>
        <v>341</v>
      </c>
      <c r="N119" s="2">
        <f>L119-12</f>
        <v>-0.90000000000000036</v>
      </c>
      <c r="O119" s="2">
        <f>32-G119</f>
        <v>3</v>
      </c>
      <c r="P119" s="2">
        <f t="shared" si="18"/>
        <v>6</v>
      </c>
      <c r="Q119" s="2">
        <f t="shared" si="19"/>
        <v>75</v>
      </c>
      <c r="R119" s="2">
        <f>M119+(N119*2)+P119-Q119</f>
        <v>270.2</v>
      </c>
      <c r="S119" s="5">
        <f t="shared" si="25"/>
        <v>11.812727272727273</v>
      </c>
    </row>
    <row r="120" spans="1:20" x14ac:dyDescent="0.3">
      <c r="A120" s="4">
        <f t="shared" si="16"/>
        <v>12.546199999999999</v>
      </c>
      <c r="B120" s="2">
        <f>VLOOKUP(D:D,[1]Sheet3!$B:$H,7,FALSE)</f>
        <v>8</v>
      </c>
      <c r="C120" s="2">
        <f>VLOOKUP(D:D,[1]Sheet3!$B:$I,8,FALSE)</f>
        <v>129</v>
      </c>
      <c r="D120" t="s">
        <v>122</v>
      </c>
      <c r="E120" t="s">
        <v>100</v>
      </c>
      <c r="F120" t="s">
        <v>67</v>
      </c>
      <c r="G120" s="2">
        <f>VLOOKUP(D:D,[1]Sheet3!$B:$I,5,FALSE)</f>
        <v>22</v>
      </c>
      <c r="H120" s="2">
        <f>VLOOKUP($D:$D,[1]Sheet4!$B:$I,4,FALSE)</f>
        <v>77</v>
      </c>
      <c r="I120" s="2">
        <f>VLOOKUP($D:$D,[1]Sheet4!$B:$I,5,FALSE)</f>
        <v>131</v>
      </c>
      <c r="J120" s="2">
        <f>VLOOKUP($D:$D,[1]Sheet4!$B:$I,6,FALSE)</f>
        <v>105.4</v>
      </c>
      <c r="K120" s="2">
        <f>VLOOKUP($D:$D,[1]Sheet4!$B:$I,7,FALSE)</f>
        <v>13.1</v>
      </c>
      <c r="L120">
        <f>VLOOKUP(D:D,[1]Sheet2!$B:$D,3,FALSE)</f>
        <v>12.7</v>
      </c>
      <c r="M120" s="2">
        <f t="shared" si="17"/>
        <v>371</v>
      </c>
      <c r="N120" s="2">
        <f>L120-18</f>
        <v>-5.3000000000000007</v>
      </c>
      <c r="O120" s="2">
        <f>35-G120</f>
        <v>13</v>
      </c>
      <c r="P120" s="2">
        <f t="shared" si="18"/>
        <v>26</v>
      </c>
      <c r="Q120" s="2">
        <f t="shared" si="19"/>
        <v>39.299999999999997</v>
      </c>
      <c r="R120" s="2">
        <f>M120+(N120*2)+P120-Q120</f>
        <v>347.09999999999997</v>
      </c>
      <c r="S120" s="5">
        <f t="shared" si="25"/>
        <v>14.546199999999999</v>
      </c>
      <c r="T120" s="2">
        <v>-2</v>
      </c>
    </row>
    <row r="121" spans="1:20" x14ac:dyDescent="0.3">
      <c r="A121" s="4">
        <f t="shared" si="16"/>
        <v>14.522</v>
      </c>
      <c r="B121" s="2">
        <f>VLOOKUP(D:D,[1]Sheet3!$B:$H,7,FALSE)</f>
        <v>8</v>
      </c>
      <c r="C121" s="2">
        <f>VLOOKUP(D:D,[1]Sheet3!$B:$I,8,FALSE)</f>
        <v>106</v>
      </c>
      <c r="D121" t="s">
        <v>183</v>
      </c>
      <c r="E121" t="s">
        <v>48</v>
      </c>
      <c r="F121" t="s">
        <v>22</v>
      </c>
      <c r="G121" s="2">
        <f>VLOOKUP(D:D,[1]Sheet3!$B:$I,5,FALSE)</f>
        <v>24</v>
      </c>
      <c r="H121" s="2">
        <f>VLOOKUP($D:$D,[1]Sheet4!$B:$I,4,FALSE)</f>
        <v>60</v>
      </c>
      <c r="I121" s="2">
        <f>VLOOKUP($D:$D,[1]Sheet4!$B:$I,5,FALSE)</f>
        <v>115</v>
      </c>
      <c r="J121" s="2">
        <f>VLOOKUP($D:$D,[1]Sheet4!$B:$I,6,FALSE)</f>
        <v>91</v>
      </c>
      <c r="K121" s="2">
        <f>VLOOKUP($D:$D,[1]Sheet4!$B:$I,7,FALSE)</f>
        <v>19.600000000000001</v>
      </c>
      <c r="L121">
        <f>VLOOKUP(D:D,[1]Sheet2!$B:$D,3,FALSE)</f>
        <v>11.6</v>
      </c>
      <c r="M121" s="2">
        <f t="shared" si="17"/>
        <v>394</v>
      </c>
      <c r="N121" s="2">
        <f>L121-12</f>
        <v>-0.40000000000000036</v>
      </c>
      <c r="O121" s="2">
        <f>30-G121</f>
        <v>6</v>
      </c>
      <c r="P121" s="2">
        <f t="shared" si="18"/>
        <v>12</v>
      </c>
      <c r="Q121" s="2">
        <f t="shared" si="19"/>
        <v>58.800000000000004</v>
      </c>
      <c r="R121" s="2">
        <f>M121+(N121*3)+P121-Q121</f>
        <v>346</v>
      </c>
      <c r="S121" s="5">
        <f t="shared" si="25"/>
        <v>14.522</v>
      </c>
    </row>
    <row r="122" spans="1:20" x14ac:dyDescent="0.3">
      <c r="A122" s="4">
        <f t="shared" si="16"/>
        <v>10.372999999999999</v>
      </c>
      <c r="B122" s="2">
        <f>VLOOKUP(D:D,[1]Sheet3!$B:$H,7,FALSE)</f>
        <v>10</v>
      </c>
      <c r="C122" s="2">
        <f>VLOOKUP(D:D,[1]Sheet3!$B:$I,8,FALSE)</f>
        <v>166</v>
      </c>
      <c r="D122" t="s">
        <v>143</v>
      </c>
      <c r="E122" t="s">
        <v>35</v>
      </c>
      <c r="F122" t="s">
        <v>29</v>
      </c>
      <c r="G122" s="2">
        <f>VLOOKUP(D:D,[1]Sheet3!$B:$I,5,FALSE)</f>
        <v>33</v>
      </c>
      <c r="H122" s="2">
        <f>VLOOKUP($D:$D,[1]Sheet4!$B:$I,4,FALSE)</f>
        <v>96</v>
      </c>
      <c r="I122" s="2">
        <f>VLOOKUP($D:$D,[1]Sheet4!$B:$I,5,FALSE)</f>
        <v>194</v>
      </c>
      <c r="J122" s="2">
        <f>VLOOKUP($D:$D,[1]Sheet4!$B:$I,6,FALSE)</f>
        <v>143.80000000000001</v>
      </c>
      <c r="K122" s="2">
        <f>VLOOKUP($D:$D,[1]Sheet4!$B:$I,7,FALSE)</f>
        <v>30.6</v>
      </c>
      <c r="L122">
        <f>VLOOKUP(D:D,[1]Sheet2!$B:$D,3,FALSE)</f>
        <v>8</v>
      </c>
      <c r="M122" s="2">
        <f t="shared" si="17"/>
        <v>334</v>
      </c>
      <c r="N122" s="2">
        <f>L122-12</f>
        <v>-4</v>
      </c>
      <c r="O122" s="2">
        <f>32-G122</f>
        <v>-1</v>
      </c>
      <c r="P122" s="2">
        <f t="shared" si="18"/>
        <v>-2</v>
      </c>
      <c r="Q122" s="2">
        <f t="shared" si="19"/>
        <v>91.800000000000011</v>
      </c>
      <c r="R122" s="2">
        <f>M122+(N122*2)+P122-Q122</f>
        <v>232.2</v>
      </c>
      <c r="S122" s="5">
        <f t="shared" si="25"/>
        <v>10.372999999999999</v>
      </c>
      <c r="T122" s="2"/>
    </row>
    <row r="123" spans="1:20" x14ac:dyDescent="0.3">
      <c r="A123" s="4">
        <f t="shared" si="16"/>
        <v>10.6835</v>
      </c>
      <c r="B123" s="2">
        <f>VLOOKUP(D:D,[1]Sheet3!$B:$H,7,FALSE)</f>
        <v>10</v>
      </c>
      <c r="C123" s="2">
        <f>VLOOKUP(D:D,[1]Sheet3!$B:$I,8,FALSE)</f>
        <v>175</v>
      </c>
      <c r="D123" t="s">
        <v>178</v>
      </c>
      <c r="E123" t="s">
        <v>117</v>
      </c>
      <c r="F123" t="s">
        <v>29</v>
      </c>
      <c r="G123" s="2">
        <f>VLOOKUP(D:D,[1]Sheet3!$B:$I,5,FALSE)</f>
        <v>29</v>
      </c>
      <c r="H123" s="2">
        <f>VLOOKUP($D:$D,[1]Sheet4!$B:$I,4,FALSE)</f>
        <v>107</v>
      </c>
      <c r="I123" s="2">
        <f>VLOOKUP($D:$D,[1]Sheet4!$B:$I,5,FALSE)</f>
        <v>203</v>
      </c>
      <c r="J123" s="2">
        <f>VLOOKUP($D:$D,[1]Sheet4!$B:$I,6,FALSE)</f>
        <v>153.19999999999999</v>
      </c>
      <c r="K123" s="2">
        <f>VLOOKUP($D:$D,[1]Sheet4!$B:$I,7,FALSE)</f>
        <v>24.9</v>
      </c>
      <c r="L123">
        <f>VLOOKUP(D:D,[1]Sheet2!$B:$D,3,FALSE)</f>
        <v>10.3</v>
      </c>
      <c r="M123" s="2">
        <f t="shared" si="17"/>
        <v>325</v>
      </c>
      <c r="N123" s="2">
        <f>L123-12</f>
        <v>-1.6999999999999993</v>
      </c>
      <c r="O123" s="2">
        <f>32-G123</f>
        <v>3</v>
      </c>
      <c r="P123" s="2">
        <f t="shared" si="18"/>
        <v>6</v>
      </c>
      <c r="Q123" s="2">
        <f t="shared" si="19"/>
        <v>74.699999999999989</v>
      </c>
      <c r="R123" s="2">
        <f>M123+(N123*2)+P123-Q123</f>
        <v>252.90000000000003</v>
      </c>
      <c r="S123" s="5">
        <f t="shared" si="25"/>
        <v>10.6835</v>
      </c>
    </row>
    <row r="124" spans="1:20" x14ac:dyDescent="0.3">
      <c r="A124" s="4">
        <f t="shared" si="16"/>
        <v>12.656363636363636</v>
      </c>
      <c r="B124" s="2">
        <f>VLOOKUP(D:D,[1]Sheet3!$B:$H,7,FALSE)</f>
        <v>9</v>
      </c>
      <c r="C124" s="2">
        <f>VLOOKUP(D:D,[1]Sheet3!$B:$I,8,FALSE)</f>
        <v>136</v>
      </c>
      <c r="D124" t="s">
        <v>175</v>
      </c>
      <c r="E124" t="s">
        <v>69</v>
      </c>
      <c r="F124" t="s">
        <v>29</v>
      </c>
      <c r="G124" s="2">
        <f>VLOOKUP(D:D,[1]Sheet3!$B:$I,5,FALSE)</f>
        <v>25</v>
      </c>
      <c r="H124" s="2">
        <f>VLOOKUP($D:$D,[1]Sheet4!$B:$I,4,FALSE)</f>
        <v>86</v>
      </c>
      <c r="I124" s="2">
        <f>VLOOKUP($D:$D,[1]Sheet4!$B:$I,5,FALSE)</f>
        <v>155</v>
      </c>
      <c r="J124" s="2">
        <f>VLOOKUP($D:$D,[1]Sheet4!$B:$I,6,FALSE)</f>
        <v>113.9</v>
      </c>
      <c r="K124" s="2">
        <f>VLOOKUP($D:$D,[1]Sheet4!$B:$I,7,FALSE)</f>
        <v>20.6</v>
      </c>
      <c r="L124">
        <f>VLOOKUP(D:D,[1]Sheet2!$B:$D,3,FALSE)</f>
        <v>12.2</v>
      </c>
      <c r="M124" s="2">
        <f t="shared" si="17"/>
        <v>364</v>
      </c>
      <c r="N124" s="2">
        <f>L124-12</f>
        <v>0.19999999999999929</v>
      </c>
      <c r="O124" s="2">
        <f>32-G124</f>
        <v>7</v>
      </c>
      <c r="P124" s="2">
        <f t="shared" si="18"/>
        <v>14</v>
      </c>
      <c r="Q124" s="2">
        <f t="shared" si="19"/>
        <v>61.800000000000004</v>
      </c>
      <c r="R124" s="2">
        <f>M124+(N124*2)+P124-Q124</f>
        <v>316.59999999999997</v>
      </c>
      <c r="S124" s="5">
        <f t="shared" si="25"/>
        <v>12.656363636363636</v>
      </c>
      <c r="T124" s="2"/>
    </row>
    <row r="125" spans="1:20" x14ac:dyDescent="0.3">
      <c r="A125" s="4">
        <f t="shared" si="16"/>
        <v>12.249000000000001</v>
      </c>
      <c r="B125" s="2">
        <f>VLOOKUP(D:D,[1]Sheet3!$B:$H,7,FALSE)</f>
        <v>10</v>
      </c>
      <c r="C125" s="2">
        <f>VLOOKUP(D:D,[1]Sheet3!$B:$I,8,FALSE)</f>
        <v>171</v>
      </c>
      <c r="D125" t="s">
        <v>170</v>
      </c>
      <c r="E125" t="s">
        <v>58</v>
      </c>
      <c r="F125" t="s">
        <v>67</v>
      </c>
      <c r="G125" s="2">
        <f>VLOOKUP(D:D,[1]Sheet3!$B:$I,5,FALSE)</f>
        <v>26</v>
      </c>
      <c r="H125" s="2">
        <f>VLOOKUP($D:$D,[1]Sheet4!$B:$I,4,FALSE)</f>
        <v>137</v>
      </c>
      <c r="I125" s="2">
        <f>VLOOKUP($D:$D,[1]Sheet4!$B:$I,5,FALSE)</f>
        <v>202</v>
      </c>
      <c r="J125" s="2">
        <f>VLOOKUP($D:$D,[1]Sheet4!$B:$I,6,FALSE)</f>
        <v>163.80000000000001</v>
      </c>
      <c r="K125" s="2">
        <f>VLOOKUP($D:$D,[1]Sheet4!$B:$I,7,FALSE)</f>
        <v>16</v>
      </c>
      <c r="L125">
        <f>VLOOKUP(D:D,[1]Sheet2!$B:$D,3,FALSE)</f>
        <v>13.8</v>
      </c>
      <c r="M125" s="2">
        <f t="shared" si="17"/>
        <v>329</v>
      </c>
      <c r="N125" s="2">
        <f>L125-18</f>
        <v>-4.1999999999999993</v>
      </c>
      <c r="O125" s="2">
        <f>35-G125</f>
        <v>9</v>
      </c>
      <c r="P125" s="2">
        <f t="shared" si="18"/>
        <v>18</v>
      </c>
      <c r="Q125" s="2">
        <f t="shared" si="19"/>
        <v>48</v>
      </c>
      <c r="R125" s="2">
        <f>M125+(N125*2)+P125-Q125</f>
        <v>290.60000000000002</v>
      </c>
      <c r="S125" s="5">
        <f>((((R125*(19-B125))*2)/(B125+2)-(B125+1))/100)+8</f>
        <v>12.249000000000001</v>
      </c>
      <c r="T125" s="2"/>
    </row>
    <row r="126" spans="1:20" x14ac:dyDescent="0.3">
      <c r="A126" s="4">
        <f t="shared" si="16"/>
        <v>12.690909090909091</v>
      </c>
      <c r="B126" s="2">
        <f>VLOOKUP(D:D,[1]Sheet3!$B:$H,7,FALSE)</f>
        <v>9</v>
      </c>
      <c r="C126" s="2">
        <f>VLOOKUP(D:D,[1]Sheet3!$B:$I,8,FALSE)</f>
        <v>142</v>
      </c>
      <c r="D126" t="s">
        <v>172</v>
      </c>
      <c r="E126" t="s">
        <v>24</v>
      </c>
      <c r="F126" t="s">
        <v>22</v>
      </c>
      <c r="G126" s="2">
        <f>VLOOKUP(D:D,[1]Sheet3!$B:$I,5,FALSE)</f>
        <v>22</v>
      </c>
      <c r="H126" s="2">
        <f>VLOOKUP($D:$D,[1]Sheet4!$B:$I,4,FALSE)</f>
        <v>100</v>
      </c>
      <c r="I126" s="2">
        <f>VLOOKUP($D:$D,[1]Sheet4!$B:$I,5,FALSE)</f>
        <v>157</v>
      </c>
      <c r="J126" s="2">
        <f>VLOOKUP($D:$D,[1]Sheet4!$B:$I,6,FALSE)</f>
        <v>124.4</v>
      </c>
      <c r="K126" s="2">
        <f>VLOOKUP($D:$D,[1]Sheet4!$B:$I,7,FALSE)</f>
        <v>15.1</v>
      </c>
      <c r="L126">
        <f>VLOOKUP(D:D,[1]Sheet2!$B:$D,3,FALSE)</f>
        <v>8.6</v>
      </c>
      <c r="M126" s="2">
        <f t="shared" si="17"/>
        <v>358</v>
      </c>
      <c r="N126" s="2">
        <f t="shared" ref="N126:N131" si="26">L126-12</f>
        <v>-3.4000000000000004</v>
      </c>
      <c r="O126" s="2">
        <f>30-G126</f>
        <v>8</v>
      </c>
      <c r="P126" s="2">
        <f t="shared" si="18"/>
        <v>16</v>
      </c>
      <c r="Q126" s="2">
        <f t="shared" si="19"/>
        <v>45.3</v>
      </c>
      <c r="R126" s="2">
        <f>M126+(N126*3)+P126-Q126</f>
        <v>318.5</v>
      </c>
      <c r="S126" s="5">
        <f>((((R126*(19-B126))*2)/(B126+2)-(B126+1))/100)+7</f>
        <v>12.690909090909091</v>
      </c>
    </row>
    <row r="127" spans="1:20" x14ac:dyDescent="0.3">
      <c r="A127" s="4">
        <f t="shared" si="16"/>
        <v>10.206</v>
      </c>
      <c r="B127" s="2">
        <f>VLOOKUP(D:D,[1]Sheet3!$B:$H,7,FALSE)</f>
        <v>10</v>
      </c>
      <c r="C127" s="2">
        <f>VLOOKUP(D:D,[1]Sheet3!$B:$I,8,FALSE)</f>
        <v>169</v>
      </c>
      <c r="D127" t="s">
        <v>229</v>
      </c>
      <c r="E127" t="s">
        <v>63</v>
      </c>
      <c r="F127" t="s">
        <v>29</v>
      </c>
      <c r="G127" s="2">
        <f>VLOOKUP(D:D,[1]Sheet3!$B:$I,5,FALSE)</f>
        <v>30</v>
      </c>
      <c r="H127" s="2">
        <f>VLOOKUP($D:$D,[1]Sheet4!$B:$I,4,FALSE)</f>
        <v>83</v>
      </c>
      <c r="I127" s="2">
        <f>VLOOKUP($D:$D,[1]Sheet4!$B:$I,5,FALSE)</f>
        <v>321</v>
      </c>
      <c r="J127" s="2">
        <f>VLOOKUP($D:$D,[1]Sheet4!$B:$I,6,FALSE)</f>
        <v>162.19999999999999</v>
      </c>
      <c r="K127" s="2">
        <f>VLOOKUP($D:$D,[1]Sheet4!$B:$I,7,FALSE)</f>
        <v>62</v>
      </c>
      <c r="L127">
        <f>VLOOKUP(D:D,[1]Sheet2!$B:$D,3,FALSE)</f>
        <v>14.7</v>
      </c>
      <c r="M127" s="2">
        <f t="shared" si="17"/>
        <v>331</v>
      </c>
      <c r="N127" s="2">
        <f t="shared" si="26"/>
        <v>2.6999999999999993</v>
      </c>
      <c r="O127" s="2">
        <f>32-G127</f>
        <v>2</v>
      </c>
      <c r="P127" s="2">
        <f t="shared" si="18"/>
        <v>4</v>
      </c>
      <c r="Q127" s="2">
        <f t="shared" si="19"/>
        <v>186</v>
      </c>
      <c r="R127" s="2">
        <f>M127+(N127*2)+P127-Q127</f>
        <v>154.39999999999998</v>
      </c>
      <c r="S127" s="5">
        <f>((((R127*(19-B127))*2)/(B127+2)-(B127+1))/100)+8</f>
        <v>10.206</v>
      </c>
      <c r="T127" s="2"/>
    </row>
    <row r="128" spans="1:20" x14ac:dyDescent="0.3">
      <c r="A128" s="4">
        <f t="shared" si="16"/>
        <v>12.48</v>
      </c>
      <c r="B128" s="2">
        <f>VLOOKUP(D:D,[1]Sheet3!$B:$H,7,FALSE)</f>
        <v>9</v>
      </c>
      <c r="C128" s="2">
        <f>VLOOKUP(D:D,[1]Sheet3!$B:$I,8,FALSE)</f>
        <v>144</v>
      </c>
      <c r="D128" t="s">
        <v>165</v>
      </c>
      <c r="E128" t="s">
        <v>117</v>
      </c>
      <c r="F128" t="s">
        <v>22</v>
      </c>
      <c r="G128" s="2">
        <f>VLOOKUP(D:D,[1]Sheet3!$B:$I,5,FALSE)</f>
        <v>25</v>
      </c>
      <c r="H128" s="2">
        <f>VLOOKUP($D:$D,[1]Sheet4!$B:$I,4,FALSE)</f>
        <v>100</v>
      </c>
      <c r="I128" s="2">
        <f>VLOOKUP($D:$D,[1]Sheet4!$B:$I,5,FALSE)</f>
        <v>177</v>
      </c>
      <c r="J128" s="2">
        <f>VLOOKUP($D:$D,[1]Sheet4!$B:$I,6,FALSE)</f>
        <v>124.9</v>
      </c>
      <c r="K128" s="2">
        <f>VLOOKUP($D:$D,[1]Sheet4!$B:$I,7,FALSE)</f>
        <v>17.899999999999999</v>
      </c>
      <c r="L128">
        <f>VLOOKUP(D:D,[1]Sheet2!$B:$D,3,FALSE)</f>
        <v>10.199999999999999</v>
      </c>
      <c r="M128" s="2">
        <f t="shared" si="17"/>
        <v>356</v>
      </c>
      <c r="N128" s="2">
        <f t="shared" si="26"/>
        <v>-1.8000000000000007</v>
      </c>
      <c r="O128" s="2">
        <f>30-G128</f>
        <v>5</v>
      </c>
      <c r="P128" s="2">
        <f t="shared" si="18"/>
        <v>10</v>
      </c>
      <c r="Q128" s="2">
        <f t="shared" si="19"/>
        <v>53.699999999999996</v>
      </c>
      <c r="R128" s="2">
        <f>M128+(N128*3)+P128-Q128</f>
        <v>306.90000000000003</v>
      </c>
      <c r="S128" s="5">
        <f>((((R128*(19-B128))*2)/(B128+2)-(B128+1))/100)+7</f>
        <v>12.48</v>
      </c>
      <c r="T128" s="2"/>
    </row>
    <row r="129" spans="1:20" x14ac:dyDescent="0.3">
      <c r="A129" s="4">
        <f t="shared" si="16"/>
        <v>11.490909090909092</v>
      </c>
      <c r="B129" s="2">
        <f>VLOOKUP(D:D,[1]Sheet3!$B:$H,7,FALSE)</f>
        <v>9</v>
      </c>
      <c r="C129" s="2">
        <f>VLOOKUP(D:D,[1]Sheet3!$B:$I,8,FALSE)</f>
        <v>158</v>
      </c>
      <c r="D129" t="s">
        <v>161</v>
      </c>
      <c r="E129" t="s">
        <v>79</v>
      </c>
      <c r="F129" t="s">
        <v>22</v>
      </c>
      <c r="G129" s="2">
        <f>VLOOKUP(D:D,[1]Sheet3!$B:$I,5,FALSE)</f>
        <v>23</v>
      </c>
      <c r="H129" s="2">
        <f>VLOOKUP($D:$D,[1]Sheet4!$B:$I,4,FALSE)</f>
        <v>76</v>
      </c>
      <c r="I129" s="2">
        <f>VLOOKUP($D:$D,[1]Sheet4!$B:$I,5,FALSE)</f>
        <v>190</v>
      </c>
      <c r="J129" s="2">
        <f>VLOOKUP($D:$D,[1]Sheet4!$B:$I,6,FALSE)</f>
        <v>142.69999999999999</v>
      </c>
      <c r="K129" s="2">
        <f>VLOOKUP($D:$D,[1]Sheet4!$B:$I,7,FALSE)</f>
        <v>27.2</v>
      </c>
      <c r="L129">
        <f>VLOOKUP(D:D,[1]Sheet2!$B:$D,3,FALSE)</f>
        <v>4.7</v>
      </c>
      <c r="M129" s="2">
        <f t="shared" si="17"/>
        <v>342</v>
      </c>
      <c r="N129" s="2">
        <f t="shared" si="26"/>
        <v>-7.3</v>
      </c>
      <c r="O129" s="2">
        <f>30-G129</f>
        <v>7</v>
      </c>
      <c r="P129" s="2">
        <f t="shared" si="18"/>
        <v>14</v>
      </c>
      <c r="Q129" s="2">
        <f t="shared" si="19"/>
        <v>81.599999999999994</v>
      </c>
      <c r="R129" s="2">
        <f>M129+(N129*3)+P129-Q129</f>
        <v>252.50000000000003</v>
      </c>
      <c r="S129" s="5">
        <f>((((R129*(19-B129))*2)/(B129+2)-(B129+1))/100)+7</f>
        <v>11.490909090909092</v>
      </c>
      <c r="T129" s="2"/>
    </row>
    <row r="130" spans="1:20" x14ac:dyDescent="0.3">
      <c r="A130" s="4">
        <f t="shared" ref="A130:A193" si="27">S130+T130</f>
        <v>15.8146</v>
      </c>
      <c r="B130" s="2">
        <f>VLOOKUP(D:D,[1]Sheet3!$B:$H,7,FALSE)</f>
        <v>8</v>
      </c>
      <c r="C130" s="2">
        <f>VLOOKUP(D:D,[1]Sheet3!$B:$I,8,FALSE)</f>
        <v>128</v>
      </c>
      <c r="D130" t="s">
        <v>214</v>
      </c>
      <c r="E130" t="s">
        <v>42</v>
      </c>
      <c r="F130" t="s">
        <v>46</v>
      </c>
      <c r="G130" s="2">
        <f>VLOOKUP(D:D,[1]Sheet3!$B:$I,5,FALSE)</f>
        <v>25</v>
      </c>
      <c r="H130" s="2">
        <f>VLOOKUP($D:$D,[1]Sheet4!$B:$I,4,FALSE)</f>
        <v>78</v>
      </c>
      <c r="I130" s="2">
        <f>VLOOKUP($D:$D,[1]Sheet4!$B:$I,5,FALSE)</f>
        <v>127</v>
      </c>
      <c r="J130" s="2">
        <f>VLOOKUP($D:$D,[1]Sheet4!$B:$I,6,FALSE)</f>
        <v>105.3</v>
      </c>
      <c r="K130" s="2">
        <f>VLOOKUP($D:$D,[1]Sheet4!$B:$I,7,FALSE)</f>
        <v>11.1</v>
      </c>
      <c r="L130">
        <f>VLOOKUP(D:D,[1]Sheet2!$B:$D,3,FALSE)</f>
        <v>12.3</v>
      </c>
      <c r="M130" s="2">
        <f t="shared" ref="M130:M193" si="28">500-C130</f>
        <v>372</v>
      </c>
      <c r="N130" s="2">
        <f t="shared" si="26"/>
        <v>0.30000000000000071</v>
      </c>
      <c r="O130" s="2">
        <f>35-G130</f>
        <v>10</v>
      </c>
      <c r="P130" s="2">
        <f t="shared" ref="P130:P193" si="29">O130*2</f>
        <v>20</v>
      </c>
      <c r="Q130" s="2">
        <f t="shared" ref="Q130:Q193" si="30">K130*3</f>
        <v>33.299999999999997</v>
      </c>
      <c r="R130" s="2">
        <f>M130+(N130*2)+P130-Q130</f>
        <v>359.3</v>
      </c>
      <c r="S130" s="5">
        <f>((((R130*(19-B130))*2)/(B130+2)-(B130+1))/100)+8</f>
        <v>15.8146</v>
      </c>
      <c r="T130" s="2"/>
    </row>
    <row r="131" spans="1:20" x14ac:dyDescent="0.3">
      <c r="A131" s="4">
        <f t="shared" si="27"/>
        <v>14.167272727272728</v>
      </c>
      <c r="B131" s="2">
        <f>VLOOKUP(D:D,[1]Sheet3!$B:$H,7,FALSE)</f>
        <v>9</v>
      </c>
      <c r="C131" s="2">
        <f>VLOOKUP(D:D,[1]Sheet3!$B:$I,8,FALSE)</f>
        <v>140</v>
      </c>
      <c r="D131" t="s">
        <v>167</v>
      </c>
      <c r="E131" t="s">
        <v>92</v>
      </c>
      <c r="F131" t="s">
        <v>46</v>
      </c>
      <c r="G131" s="2">
        <f>VLOOKUP(D:D,[1]Sheet3!$B:$I,5,FALSE)</f>
        <v>22</v>
      </c>
      <c r="H131" s="2">
        <f>VLOOKUP($D:$D,[1]Sheet4!$B:$I,4,FALSE)</f>
        <v>106</v>
      </c>
      <c r="I131" s="2">
        <f>VLOOKUP($D:$D,[1]Sheet4!$B:$I,5,FALSE)</f>
        <v>135</v>
      </c>
      <c r="J131" s="2">
        <f>VLOOKUP($D:$D,[1]Sheet4!$B:$I,6,FALSE)</f>
        <v>120.4</v>
      </c>
      <c r="K131" s="2">
        <f>VLOOKUP($D:$D,[1]Sheet4!$B:$I,7,FALSE)</f>
        <v>10.5</v>
      </c>
      <c r="L131">
        <f>VLOOKUP(D:D,[1]Sheet2!$B:$D,3,FALSE)</f>
        <v>7.1</v>
      </c>
      <c r="M131" s="2">
        <f t="shared" si="28"/>
        <v>360</v>
      </c>
      <c r="N131" s="2">
        <f t="shared" si="26"/>
        <v>-4.9000000000000004</v>
      </c>
      <c r="O131" s="2">
        <f>35-G131</f>
        <v>13</v>
      </c>
      <c r="P131" s="2">
        <f t="shared" si="29"/>
        <v>26</v>
      </c>
      <c r="Q131" s="2">
        <f t="shared" si="30"/>
        <v>31.5</v>
      </c>
      <c r="R131" s="2">
        <f>M131+(N131*2)+P131-Q131</f>
        <v>344.7</v>
      </c>
      <c r="S131" s="5">
        <f>((((R131*(19-B131))*2)/(B131+2)-(B131+1))/100)+8</f>
        <v>14.167272727272728</v>
      </c>
      <c r="T131" s="2"/>
    </row>
    <row r="132" spans="1:20" x14ac:dyDescent="0.3">
      <c r="A132" s="4">
        <f t="shared" si="27"/>
        <v>11.881818181818181</v>
      </c>
      <c r="B132" s="2">
        <f>VLOOKUP(D:D,[1]Sheet3!$B:$H,7,FALSE)</f>
        <v>9</v>
      </c>
      <c r="C132" s="2">
        <f>VLOOKUP(D:D,[1]Sheet3!$B:$I,8,FALSE)</f>
        <v>141</v>
      </c>
      <c r="D132" t="s">
        <v>189</v>
      </c>
      <c r="E132" t="s">
        <v>117</v>
      </c>
      <c r="F132" t="s">
        <v>67</v>
      </c>
      <c r="G132" s="2">
        <f>VLOOKUP(D:D,[1]Sheet3!$B:$I,5,FALSE)</f>
        <v>23</v>
      </c>
      <c r="H132" s="2">
        <f>VLOOKUP($D:$D,[1]Sheet4!$B:$I,4,FALSE)</f>
        <v>102</v>
      </c>
      <c r="I132" s="2">
        <f>VLOOKUP($D:$D,[1]Sheet4!$B:$I,5,FALSE)</f>
        <v>158</v>
      </c>
      <c r="J132" s="2">
        <f>VLOOKUP($D:$D,[1]Sheet4!$B:$I,6,FALSE)</f>
        <v>123.9</v>
      </c>
      <c r="K132" s="2">
        <f>VLOOKUP($D:$D,[1]Sheet4!$B:$I,7,FALSE)</f>
        <v>15.8</v>
      </c>
      <c r="L132">
        <f>VLOOKUP(D:D,[1]Sheet2!$B:$D,3,FALSE)</f>
        <v>14.7</v>
      </c>
      <c r="M132" s="2">
        <f t="shared" si="28"/>
        <v>359</v>
      </c>
      <c r="N132" s="2">
        <f>L132-18</f>
        <v>-3.3000000000000007</v>
      </c>
      <c r="O132" s="2">
        <f>35-G132</f>
        <v>12</v>
      </c>
      <c r="P132" s="2">
        <f t="shared" si="29"/>
        <v>24</v>
      </c>
      <c r="Q132" s="2">
        <f t="shared" si="30"/>
        <v>47.400000000000006</v>
      </c>
      <c r="R132" s="2">
        <f>M132+(N132*2)+P132-Q132</f>
        <v>329</v>
      </c>
      <c r="S132" s="5">
        <f>((((R132*(19-B132))*2)/(B132+2)-(B132+1))/100)+6</f>
        <v>11.881818181818181</v>
      </c>
    </row>
    <row r="133" spans="1:20" x14ac:dyDescent="0.3">
      <c r="A133" s="4">
        <f t="shared" si="27"/>
        <v>11.941500000000001</v>
      </c>
      <c r="B133" s="2">
        <f>VLOOKUP(D:D,[1]Sheet3!$B:$H,7,FALSE)</f>
        <v>10</v>
      </c>
      <c r="C133" s="2">
        <f>VLOOKUP(D:D,[1]Sheet3!$B:$I,8,FALSE)</f>
        <v>168</v>
      </c>
      <c r="D133" t="s">
        <v>193</v>
      </c>
      <c r="E133" t="s">
        <v>40</v>
      </c>
      <c r="F133" t="s">
        <v>46</v>
      </c>
      <c r="G133" s="2">
        <f>VLOOKUP(D:D,[1]Sheet3!$B:$I,5,FALSE)</f>
        <v>27</v>
      </c>
      <c r="H133" s="2">
        <f>VLOOKUP($D:$D,[1]Sheet4!$B:$I,4,FALSE)</f>
        <v>133</v>
      </c>
      <c r="I133" s="2">
        <f>VLOOKUP($D:$D,[1]Sheet4!$B:$I,5,FALSE)</f>
        <v>232</v>
      </c>
      <c r="J133" s="2">
        <f>VLOOKUP($D:$D,[1]Sheet4!$B:$I,6,FALSE)</f>
        <v>161.80000000000001</v>
      </c>
      <c r="K133" s="2">
        <f>VLOOKUP($D:$D,[1]Sheet4!$B:$I,7,FALSE)</f>
        <v>22.5</v>
      </c>
      <c r="L133">
        <f>VLOOKUP(D:D,[1]Sheet2!$B:$D,3,FALSE)</f>
        <v>6.8</v>
      </c>
      <c r="M133" s="2">
        <f t="shared" si="28"/>
        <v>332</v>
      </c>
      <c r="N133" s="2">
        <f t="shared" ref="N133:N138" si="31">L133-12</f>
        <v>-5.2</v>
      </c>
      <c r="O133" s="2">
        <f>35-G133</f>
        <v>8</v>
      </c>
      <c r="P133" s="2">
        <f t="shared" si="29"/>
        <v>16</v>
      </c>
      <c r="Q133" s="2">
        <f t="shared" si="30"/>
        <v>67.5</v>
      </c>
      <c r="R133" s="2">
        <f>M133+(N133*2)+P133-Q133</f>
        <v>270.10000000000002</v>
      </c>
      <c r="S133" s="5">
        <f>((((R133*(19-B133))*2)/(B133+2)-(B133+1))/100)+8</f>
        <v>11.941500000000001</v>
      </c>
      <c r="T133" s="2"/>
    </row>
    <row r="134" spans="1:20" x14ac:dyDescent="0.3">
      <c r="A134" s="4">
        <f t="shared" si="27"/>
        <v>10.9595</v>
      </c>
      <c r="B134" s="2">
        <f>VLOOKUP(D:D,[1]Sheet3!$B:$H,7,FALSE)</f>
        <v>10</v>
      </c>
      <c r="C134" s="2">
        <f>VLOOKUP(D:D,[1]Sheet3!$B:$I,8,FALSE)</f>
        <v>163</v>
      </c>
      <c r="D134" t="s">
        <v>151</v>
      </c>
      <c r="E134" t="s">
        <v>48</v>
      </c>
      <c r="F134" t="s">
        <v>22</v>
      </c>
      <c r="G134" s="2">
        <f>VLOOKUP(D:D,[1]Sheet3!$B:$I,5,FALSE)</f>
        <v>24</v>
      </c>
      <c r="H134" s="2">
        <f>VLOOKUP($D:$D,[1]Sheet4!$B:$I,4,FALSE)</f>
        <v>115</v>
      </c>
      <c r="I134" s="2">
        <f>VLOOKUP($D:$D,[1]Sheet4!$B:$I,5,FALSE)</f>
        <v>188</v>
      </c>
      <c r="J134" s="2">
        <f>VLOOKUP($D:$D,[1]Sheet4!$B:$I,6,FALSE)</f>
        <v>149.4</v>
      </c>
      <c r="K134" s="2">
        <f>VLOOKUP($D:$D,[1]Sheet4!$B:$I,7,FALSE)</f>
        <v>22</v>
      </c>
      <c r="L134">
        <f>VLOOKUP(D:D,[1]Sheet2!$B:$D,3,FALSE)</f>
        <v>8.1</v>
      </c>
      <c r="M134" s="2">
        <f t="shared" si="28"/>
        <v>337</v>
      </c>
      <c r="N134" s="2">
        <f t="shared" si="31"/>
        <v>-3.9000000000000004</v>
      </c>
      <c r="O134" s="2">
        <f>30-G134</f>
        <v>6</v>
      </c>
      <c r="P134" s="2">
        <f t="shared" si="29"/>
        <v>12</v>
      </c>
      <c r="Q134" s="2">
        <f t="shared" si="30"/>
        <v>66</v>
      </c>
      <c r="R134" s="2">
        <f>M134+(N134*3)+P134-Q134</f>
        <v>271.3</v>
      </c>
      <c r="S134" s="5">
        <f>((((R134*(19-B134))*2)/(B134+2)-(B134+1))/100)+7</f>
        <v>10.9595</v>
      </c>
      <c r="T134" s="2"/>
    </row>
    <row r="135" spans="1:20" x14ac:dyDescent="0.3">
      <c r="A135" s="4">
        <f t="shared" si="27"/>
        <v>9.9964999999999993</v>
      </c>
      <c r="B135" s="2">
        <f>VLOOKUP(D:D,[1]Sheet3!$B:$H,7,FALSE)</f>
        <v>10</v>
      </c>
      <c r="C135" s="2">
        <f>VLOOKUP(D:D,[1]Sheet3!$B:$I,8,FALSE)</f>
        <v>177</v>
      </c>
      <c r="D135" t="s">
        <v>211</v>
      </c>
      <c r="E135" t="s">
        <v>92</v>
      </c>
      <c r="F135" t="s">
        <v>22</v>
      </c>
      <c r="G135" s="2">
        <f>VLOOKUP(D:D,[1]Sheet3!$B:$I,5,FALSE)</f>
        <v>23</v>
      </c>
      <c r="H135" s="2">
        <f>VLOOKUP($D:$D,[1]Sheet4!$B:$I,4,FALSE)</f>
        <v>104</v>
      </c>
      <c r="I135" s="2">
        <f>VLOOKUP($D:$D,[1]Sheet4!$B:$I,5,FALSE)</f>
        <v>259</v>
      </c>
      <c r="J135" s="2">
        <f>VLOOKUP($D:$D,[1]Sheet4!$B:$I,6,FALSE)</f>
        <v>138.80000000000001</v>
      </c>
      <c r="K135" s="2">
        <f>VLOOKUP($D:$D,[1]Sheet4!$B:$I,7,FALSE)</f>
        <v>36.200000000000003</v>
      </c>
      <c r="L135">
        <f>VLOOKUP(D:D,[1]Sheet2!$B:$D,3,FALSE)</f>
        <v>4.9000000000000004</v>
      </c>
      <c r="M135" s="2">
        <f t="shared" si="28"/>
        <v>323</v>
      </c>
      <c r="N135" s="2">
        <f t="shared" si="31"/>
        <v>-7.1</v>
      </c>
      <c r="O135" s="2">
        <f>30-G135</f>
        <v>7</v>
      </c>
      <c r="P135" s="2">
        <f t="shared" si="29"/>
        <v>14</v>
      </c>
      <c r="Q135" s="2">
        <f t="shared" si="30"/>
        <v>108.60000000000001</v>
      </c>
      <c r="R135" s="2">
        <f>M135+(N135*3)+P135-Q135</f>
        <v>207.09999999999997</v>
      </c>
      <c r="S135" s="5">
        <f>((((R135*(19-B135))*2)/(B135+2)-(B135+1))/100)+7</f>
        <v>9.9964999999999993</v>
      </c>
      <c r="T135" s="2"/>
    </row>
    <row r="136" spans="1:20" x14ac:dyDescent="0.3">
      <c r="A136" s="4">
        <f t="shared" si="27"/>
        <v>12.358181818181819</v>
      </c>
      <c r="B136" s="2">
        <f>VLOOKUP(D:D,[1]Sheet3!$B:$H,7,FALSE)</f>
        <v>9</v>
      </c>
      <c r="C136" s="2">
        <f>VLOOKUP(D:D,[1]Sheet3!$B:$I,8,FALSE)</f>
        <v>135</v>
      </c>
      <c r="D136" t="s">
        <v>204</v>
      </c>
      <c r="E136" t="s">
        <v>75</v>
      </c>
      <c r="F136" t="s">
        <v>22</v>
      </c>
      <c r="G136" s="2">
        <f>VLOOKUP(D:D,[1]Sheet3!$B:$I,5,FALSE)</f>
        <v>24</v>
      </c>
      <c r="H136" s="2">
        <f>VLOOKUP($D:$D,[1]Sheet4!$B:$I,4,FALSE)</f>
        <v>80</v>
      </c>
      <c r="I136" s="2">
        <f>VLOOKUP($D:$D,[1]Sheet4!$B:$I,5,FALSE)</f>
        <v>148</v>
      </c>
      <c r="J136" s="2">
        <f>VLOOKUP($D:$D,[1]Sheet4!$B:$I,6,FALSE)</f>
        <v>113.8</v>
      </c>
      <c r="K136" s="2">
        <f>VLOOKUP($D:$D,[1]Sheet4!$B:$I,7,FALSE)</f>
        <v>18.899999999999999</v>
      </c>
      <c r="L136">
        <f>VLOOKUP(D:D,[1]Sheet2!$B:$D,3,FALSE)</f>
        <v>5.3</v>
      </c>
      <c r="M136" s="2">
        <f t="shared" si="28"/>
        <v>365</v>
      </c>
      <c r="N136" s="2">
        <f t="shared" si="31"/>
        <v>-6.7</v>
      </c>
      <c r="O136" s="2">
        <f>30-G136</f>
        <v>6</v>
      </c>
      <c r="P136" s="2">
        <f t="shared" si="29"/>
        <v>12</v>
      </c>
      <c r="Q136" s="2">
        <f t="shared" si="30"/>
        <v>56.699999999999996</v>
      </c>
      <c r="R136" s="2">
        <f>M136+(N136*3)+P136-Q136</f>
        <v>300.2</v>
      </c>
      <c r="S136" s="5">
        <f>((((R136*(19-B136))*2)/(B136+2)-(B136+1))/100)+7</f>
        <v>12.358181818181819</v>
      </c>
      <c r="T136" s="2"/>
    </row>
    <row r="137" spans="1:20" x14ac:dyDescent="0.3">
      <c r="A137" s="4">
        <f t="shared" si="27"/>
        <v>9.8390000000000004</v>
      </c>
      <c r="B137" s="2">
        <f>VLOOKUP(D:D,[1]Sheet3!$B:$H,7,FALSE)</f>
        <v>10</v>
      </c>
      <c r="C137" s="2">
        <f>VLOOKUP(D:D,[1]Sheet3!$B:$I,8,FALSE)</f>
        <v>185</v>
      </c>
      <c r="D137" t="s">
        <v>190</v>
      </c>
      <c r="E137" t="s">
        <v>21</v>
      </c>
      <c r="F137" t="s">
        <v>22</v>
      </c>
      <c r="G137" s="2">
        <f>VLOOKUP(D:D,[1]Sheet3!$B:$I,5,FALSE)</f>
        <v>25</v>
      </c>
      <c r="H137" s="2">
        <f>VLOOKUP($D:$D,[1]Sheet4!$B:$I,4,FALSE)</f>
        <v>123</v>
      </c>
      <c r="I137" s="2">
        <f>VLOOKUP($D:$D,[1]Sheet4!$B:$I,5,FALSE)</f>
        <v>259</v>
      </c>
      <c r="J137" s="2">
        <f>VLOOKUP($D:$D,[1]Sheet4!$B:$I,6,FALSE)</f>
        <v>161.9</v>
      </c>
      <c r="K137" s="2">
        <f>VLOOKUP($D:$D,[1]Sheet4!$B:$I,7,FALSE)</f>
        <v>37.4</v>
      </c>
      <c r="L137">
        <f>VLOOKUP(D:D,[1]Sheet2!$B:$D,3,FALSE)</f>
        <v>6.6</v>
      </c>
      <c r="M137" s="2">
        <f t="shared" si="28"/>
        <v>315</v>
      </c>
      <c r="N137" s="2">
        <f t="shared" si="31"/>
        <v>-5.4</v>
      </c>
      <c r="O137" s="2">
        <f>30-G137</f>
        <v>5</v>
      </c>
      <c r="P137" s="2">
        <f t="shared" si="29"/>
        <v>10</v>
      </c>
      <c r="Q137" s="2">
        <f t="shared" si="30"/>
        <v>112.19999999999999</v>
      </c>
      <c r="R137" s="2">
        <f>M137+(N137*3)+P137-Q137</f>
        <v>196.60000000000002</v>
      </c>
      <c r="S137" s="5">
        <f>((((R137*(19-B137))*2)/(B137+2)-(B137+1))/100)+7</f>
        <v>9.8390000000000004</v>
      </c>
    </row>
    <row r="138" spans="1:20" x14ac:dyDescent="0.3">
      <c r="A138" s="4">
        <f t="shared" si="27"/>
        <v>10.467499999999999</v>
      </c>
      <c r="B138" s="2">
        <f>VLOOKUP(D:D,[1]Sheet3!$B:$H,7,FALSE)</f>
        <v>10</v>
      </c>
      <c r="C138" s="2">
        <f>VLOOKUP(D:D,[1]Sheet3!$B:$I,8,FALSE)</f>
        <v>164</v>
      </c>
      <c r="D138" t="s">
        <v>168</v>
      </c>
      <c r="E138" t="s">
        <v>61</v>
      </c>
      <c r="F138" t="s">
        <v>29</v>
      </c>
      <c r="G138" s="2">
        <f>VLOOKUP(D:D,[1]Sheet3!$B:$I,5,FALSE)</f>
        <v>25</v>
      </c>
      <c r="H138" s="2">
        <f>VLOOKUP($D:$D,[1]Sheet4!$B:$I,4,FALSE)</f>
        <v>113</v>
      </c>
      <c r="I138" s="2">
        <f>VLOOKUP($D:$D,[1]Sheet4!$B:$I,5,FALSE)</f>
        <v>218</v>
      </c>
      <c r="J138" s="2">
        <f>VLOOKUP($D:$D,[1]Sheet4!$B:$I,6,FALSE)</f>
        <v>153.9</v>
      </c>
      <c r="K138" s="2">
        <f>VLOOKUP($D:$D,[1]Sheet4!$B:$I,7,FALSE)</f>
        <v>30.5</v>
      </c>
      <c r="L138">
        <f>VLOOKUP(D:D,[1]Sheet2!$B:$D,3,FALSE)</f>
        <v>2</v>
      </c>
      <c r="M138" s="2">
        <f t="shared" si="28"/>
        <v>336</v>
      </c>
      <c r="N138" s="2">
        <f t="shared" si="31"/>
        <v>-10</v>
      </c>
      <c r="O138" s="2">
        <f>32-G138</f>
        <v>7</v>
      </c>
      <c r="P138" s="2">
        <f t="shared" si="29"/>
        <v>14</v>
      </c>
      <c r="Q138" s="2">
        <f t="shared" si="30"/>
        <v>91.5</v>
      </c>
      <c r="R138" s="2">
        <f>M138+(N138*2)+P138-Q138</f>
        <v>238.5</v>
      </c>
      <c r="S138" s="5">
        <f>((((R138*(19-B138))*2)/(B138+2)-(B138+1))/100)+7</f>
        <v>10.467499999999999</v>
      </c>
    </row>
    <row r="139" spans="1:20" x14ac:dyDescent="0.3">
      <c r="A139" s="4">
        <f t="shared" si="27"/>
        <v>11.241818181818182</v>
      </c>
      <c r="B139" s="2">
        <f>VLOOKUP(D:D,[1]Sheet3!$B:$H,7,FALSE)</f>
        <v>9</v>
      </c>
      <c r="C139" s="2">
        <f>VLOOKUP(D:D,[1]Sheet3!$B:$I,8,FALSE)</f>
        <v>151</v>
      </c>
      <c r="D139" t="s">
        <v>208</v>
      </c>
      <c r="E139" t="s">
        <v>35</v>
      </c>
      <c r="F139" t="s">
        <v>67</v>
      </c>
      <c r="G139" s="2">
        <f>VLOOKUP(D:D,[1]Sheet3!$B:$I,5,FALSE)</f>
        <v>33</v>
      </c>
      <c r="H139" s="2">
        <f>VLOOKUP($D:$D,[1]Sheet4!$B:$I,4,FALSE)</f>
        <v>114</v>
      </c>
      <c r="I139" s="2">
        <f>VLOOKUP($D:$D,[1]Sheet4!$B:$I,5,FALSE)</f>
        <v>172</v>
      </c>
      <c r="J139" s="2">
        <f>VLOOKUP($D:$D,[1]Sheet4!$B:$I,6,FALSE)</f>
        <v>137.69999999999999</v>
      </c>
      <c r="K139" s="2">
        <f>VLOOKUP($D:$D,[1]Sheet4!$B:$I,7,FALSE)</f>
        <v>18.8</v>
      </c>
      <c r="L139">
        <f>VLOOKUP(D:D,[1]Sheet2!$B:$D,3,FALSE)</f>
        <v>16.600000000000001</v>
      </c>
      <c r="M139" s="2">
        <f t="shared" si="28"/>
        <v>349</v>
      </c>
      <c r="N139" s="2">
        <f>L139-18</f>
        <v>-1.3999999999999986</v>
      </c>
      <c r="O139" s="2">
        <f>35-G139</f>
        <v>2</v>
      </c>
      <c r="P139" s="2">
        <f t="shared" si="29"/>
        <v>4</v>
      </c>
      <c r="Q139" s="2">
        <f t="shared" si="30"/>
        <v>56.400000000000006</v>
      </c>
      <c r="R139" s="2">
        <f>M139+(N139*2)+P139-Q139</f>
        <v>293.79999999999995</v>
      </c>
      <c r="S139" s="5">
        <f>((((R139*(19-B139))*2)/(B139+2)-(B139+1))/100)+6</f>
        <v>11.241818181818182</v>
      </c>
    </row>
    <row r="140" spans="1:20" x14ac:dyDescent="0.3">
      <c r="A140" s="4">
        <f t="shared" si="27"/>
        <v>10.7355</v>
      </c>
      <c r="B140" s="2">
        <f>VLOOKUP(D:D,[1]Sheet3!$B:$H,7,FALSE)</f>
        <v>10</v>
      </c>
      <c r="C140" s="2">
        <f>VLOOKUP(D:D,[1]Sheet3!$B:$I,8,FALSE)</f>
        <v>197</v>
      </c>
      <c r="D140" t="s">
        <v>187</v>
      </c>
      <c r="E140" t="s">
        <v>63</v>
      </c>
      <c r="F140" t="s">
        <v>67</v>
      </c>
      <c r="G140" s="2">
        <f>VLOOKUP(D:D,[1]Sheet3!$B:$I,5,FALSE)</f>
        <v>36</v>
      </c>
      <c r="H140" s="2">
        <f>VLOOKUP($D:$D,[1]Sheet4!$B:$I,4,FALSE)</f>
        <v>154</v>
      </c>
      <c r="I140" s="2">
        <f>VLOOKUP($D:$D,[1]Sheet4!$B:$I,5,FALSE)</f>
        <v>273</v>
      </c>
      <c r="J140" s="2">
        <f>VLOOKUP($D:$D,[1]Sheet4!$B:$I,6,FALSE)</f>
        <v>190.9</v>
      </c>
      <c r="K140" s="2">
        <f>VLOOKUP($D:$D,[1]Sheet4!$B:$I,7,FALSE)</f>
        <v>34.299999999999997</v>
      </c>
      <c r="L140">
        <f>VLOOKUP(D:D,[1]Sheet2!$B:$D,3,FALSE)</f>
        <v>13.8</v>
      </c>
      <c r="M140" s="2">
        <f t="shared" si="28"/>
        <v>303</v>
      </c>
      <c r="N140" s="2">
        <f>L140-18</f>
        <v>-4.1999999999999993</v>
      </c>
      <c r="O140" s="2">
        <f>35-G140</f>
        <v>-1</v>
      </c>
      <c r="P140" s="2">
        <f t="shared" si="29"/>
        <v>-2</v>
      </c>
      <c r="Q140" s="2">
        <f t="shared" si="30"/>
        <v>102.89999999999999</v>
      </c>
      <c r="R140" s="2">
        <f>M140+(N140*2)+P140-Q140</f>
        <v>189.70000000000005</v>
      </c>
      <c r="S140" s="5">
        <f>((((R140*(19-B140))*2)/(B140+2)-(B140+1))/100)+8</f>
        <v>10.7355</v>
      </c>
      <c r="T140" s="2"/>
    </row>
    <row r="141" spans="1:20" x14ac:dyDescent="0.3">
      <c r="A141" s="4">
        <f t="shared" si="27"/>
        <v>9.68</v>
      </c>
      <c r="B141" s="2">
        <f>VLOOKUP(D:D,[1]Sheet3!$B:$H,7,FALSE)</f>
        <v>10</v>
      </c>
      <c r="C141" s="2">
        <f>VLOOKUP(D:D,[1]Sheet3!$B:$I,8,FALSE)</f>
        <v>174</v>
      </c>
      <c r="D141" t="s">
        <v>197</v>
      </c>
      <c r="E141" t="s">
        <v>71</v>
      </c>
      <c r="F141" t="s">
        <v>22</v>
      </c>
      <c r="G141" s="2">
        <f>VLOOKUP(D:D,[1]Sheet3!$B:$I,5,FALSE)</f>
        <v>28</v>
      </c>
      <c r="H141" s="2">
        <f>VLOOKUP($D:$D,[1]Sheet4!$B:$I,4,FALSE)</f>
        <v>110</v>
      </c>
      <c r="I141" s="2">
        <f>VLOOKUP($D:$D,[1]Sheet4!$B:$I,5,FALSE)</f>
        <v>283</v>
      </c>
      <c r="J141" s="2">
        <f>VLOOKUP($D:$D,[1]Sheet4!$B:$I,6,FALSE)</f>
        <v>165.6</v>
      </c>
      <c r="K141" s="2">
        <f>VLOOKUP($D:$D,[1]Sheet4!$B:$I,7,FALSE)</f>
        <v>44.5</v>
      </c>
      <c r="L141">
        <f>VLOOKUP(D:D,[1]Sheet2!$B:$D,3,FALSE)</f>
        <v>8.5</v>
      </c>
      <c r="M141" s="2">
        <f t="shared" si="28"/>
        <v>326</v>
      </c>
      <c r="N141" s="2">
        <f t="shared" ref="N141:N149" si="32">L141-12</f>
        <v>-3.5</v>
      </c>
      <c r="O141" s="2">
        <f>30-G141</f>
        <v>2</v>
      </c>
      <c r="P141" s="2">
        <f t="shared" si="29"/>
        <v>4</v>
      </c>
      <c r="Q141" s="2">
        <f t="shared" si="30"/>
        <v>133.5</v>
      </c>
      <c r="R141" s="2">
        <f>M141+(N141*3)+P141-Q141</f>
        <v>186</v>
      </c>
      <c r="S141" s="5">
        <f>((((R141*(19-B141))*2)/(B141+2)-(B141+1))/100)+7</f>
        <v>9.68</v>
      </c>
      <c r="T141" s="2"/>
    </row>
    <row r="142" spans="1:20" x14ac:dyDescent="0.3">
      <c r="A142" s="4">
        <f t="shared" si="27"/>
        <v>12.32</v>
      </c>
      <c r="B142" s="2">
        <f>VLOOKUP(D:D,[1]Sheet3!$B:$H,7,FALSE)</f>
        <v>9</v>
      </c>
      <c r="C142" s="2">
        <f>VLOOKUP(D:D,[1]Sheet3!$B:$I,8,FALSE)</f>
        <v>134</v>
      </c>
      <c r="D142" t="s">
        <v>186</v>
      </c>
      <c r="E142" t="s">
        <v>28</v>
      </c>
      <c r="F142" t="s">
        <v>22</v>
      </c>
      <c r="G142" s="2">
        <f>VLOOKUP(D:D,[1]Sheet3!$B:$I,5,FALSE)</f>
        <v>23</v>
      </c>
      <c r="H142" s="2">
        <f>VLOOKUP($D:$D,[1]Sheet4!$B:$I,4,FALSE)</f>
        <v>85</v>
      </c>
      <c r="I142" s="2">
        <f>VLOOKUP($D:$D,[1]Sheet4!$B:$I,5,FALSE)</f>
        <v>181</v>
      </c>
      <c r="J142" s="2">
        <f>VLOOKUP($D:$D,[1]Sheet4!$B:$I,6,FALSE)</f>
        <v>113.4</v>
      </c>
      <c r="K142" s="2">
        <f>VLOOKUP($D:$D,[1]Sheet4!$B:$I,7,FALSE)</f>
        <v>23.2</v>
      </c>
      <c r="L142">
        <f>VLOOKUP(D:D,[1]Sheet2!$B:$D,3,FALSE)</f>
        <v>7.9</v>
      </c>
      <c r="M142" s="2">
        <f t="shared" si="28"/>
        <v>366</v>
      </c>
      <c r="N142" s="2">
        <f t="shared" si="32"/>
        <v>-4.0999999999999996</v>
      </c>
      <c r="O142" s="2">
        <f>30-G142</f>
        <v>7</v>
      </c>
      <c r="P142" s="2">
        <f t="shared" si="29"/>
        <v>14</v>
      </c>
      <c r="Q142" s="2">
        <f t="shared" si="30"/>
        <v>69.599999999999994</v>
      </c>
      <c r="R142" s="2">
        <f>M142+(N142*3)+P142-Q142</f>
        <v>298.10000000000002</v>
      </c>
      <c r="S142" s="5">
        <f>((((R142*(19-B142))*2)/(B142+2)-(B142+1))/100)+7</f>
        <v>12.32</v>
      </c>
    </row>
    <row r="143" spans="1:20" x14ac:dyDescent="0.3">
      <c r="A143" s="4">
        <f t="shared" si="27"/>
        <v>11.574545454545454</v>
      </c>
      <c r="B143" s="2">
        <f>VLOOKUP(D:D,[1]Sheet3!$B:$H,7,FALSE)</f>
        <v>9</v>
      </c>
      <c r="C143" s="2">
        <f>VLOOKUP(D:D,[1]Sheet3!$B:$I,8,FALSE)</f>
        <v>156</v>
      </c>
      <c r="D143" t="s">
        <v>176</v>
      </c>
      <c r="E143" t="s">
        <v>61</v>
      </c>
      <c r="F143" t="s">
        <v>46</v>
      </c>
      <c r="G143" s="2">
        <f>VLOOKUP(D:D,[1]Sheet3!$B:$I,5,FALSE)</f>
        <v>30</v>
      </c>
      <c r="H143" s="2">
        <f>VLOOKUP($D:$D,[1]Sheet4!$B:$I,4,FALSE)</f>
        <v>121</v>
      </c>
      <c r="I143" s="2">
        <f>VLOOKUP($D:$D,[1]Sheet4!$B:$I,5,FALSE)</f>
        <v>173</v>
      </c>
      <c r="J143" s="2">
        <f>VLOOKUP($D:$D,[1]Sheet4!$B:$I,6,FALSE)</f>
        <v>139.69999999999999</v>
      </c>
      <c r="K143" s="2">
        <f>VLOOKUP($D:$D,[1]Sheet4!$B:$I,7,FALSE)</f>
        <v>13.1</v>
      </c>
      <c r="L143">
        <f>VLOOKUP(D:D,[1]Sheet2!$B:$D,3,FALSE)</f>
        <v>10.7</v>
      </c>
      <c r="M143" s="2">
        <f t="shared" si="28"/>
        <v>344</v>
      </c>
      <c r="N143" s="2">
        <f t="shared" si="32"/>
        <v>-1.3000000000000007</v>
      </c>
      <c r="O143" s="2">
        <f>35-G143</f>
        <v>5</v>
      </c>
      <c r="P143" s="2">
        <f t="shared" si="29"/>
        <v>10</v>
      </c>
      <c r="Q143" s="2">
        <f t="shared" si="30"/>
        <v>39.299999999999997</v>
      </c>
      <c r="R143" s="2">
        <f t="shared" ref="R143:R150" si="33">M143+(N143*2)+P143-Q143</f>
        <v>312.09999999999997</v>
      </c>
      <c r="S143" s="5">
        <f>((((R143*(19-B143))*2)/(B143+2)-(B143+1))/100)+6</f>
        <v>11.574545454545454</v>
      </c>
    </row>
    <row r="144" spans="1:20" x14ac:dyDescent="0.3">
      <c r="A144" s="4">
        <f t="shared" si="27"/>
        <v>11.1075</v>
      </c>
      <c r="B144" s="2">
        <f>VLOOKUP(D:D,[1]Sheet3!$B:$H,7,FALSE)</f>
        <v>10</v>
      </c>
      <c r="C144" s="2">
        <f>VLOOKUP(D:D,[1]Sheet3!$B:$I,8,FALSE)</f>
        <v>196</v>
      </c>
      <c r="D144" t="s">
        <v>198</v>
      </c>
      <c r="E144" t="s">
        <v>139</v>
      </c>
      <c r="F144" t="s">
        <v>29</v>
      </c>
      <c r="G144" s="2">
        <f>VLOOKUP(D:D,[1]Sheet3!$B:$I,5,FALSE)</f>
        <v>22</v>
      </c>
      <c r="H144" s="2">
        <f>VLOOKUP($D:$D,[1]Sheet4!$B:$I,4,FALSE)</f>
        <v>123</v>
      </c>
      <c r="I144" s="2">
        <f>VLOOKUP($D:$D,[1]Sheet4!$B:$I,5,FALSE)</f>
        <v>240</v>
      </c>
      <c r="J144" s="2">
        <f>VLOOKUP($D:$D,[1]Sheet4!$B:$I,6,FALSE)</f>
        <v>177.2</v>
      </c>
      <c r="K144" s="2">
        <f>VLOOKUP($D:$D,[1]Sheet4!$B:$I,7,FALSE)</f>
        <v>32.5</v>
      </c>
      <c r="L144">
        <f>VLOOKUP(D:D,[1]Sheet2!$B:$D,3,FALSE)</f>
        <v>6</v>
      </c>
      <c r="M144" s="2">
        <f t="shared" si="28"/>
        <v>304</v>
      </c>
      <c r="N144" s="2">
        <f t="shared" si="32"/>
        <v>-6</v>
      </c>
      <c r="O144" s="2">
        <f>32-G144</f>
        <v>10</v>
      </c>
      <c r="P144" s="2">
        <f t="shared" si="29"/>
        <v>20</v>
      </c>
      <c r="Q144" s="2">
        <f t="shared" si="30"/>
        <v>97.5</v>
      </c>
      <c r="R144" s="2">
        <f t="shared" si="33"/>
        <v>214.5</v>
      </c>
      <c r="S144" s="5">
        <f>((((R144*(19-B144))*2)/(B144+2)-(B144+1))/100)+8</f>
        <v>11.1075</v>
      </c>
      <c r="T144" s="2"/>
    </row>
    <row r="145" spans="1:20" x14ac:dyDescent="0.3">
      <c r="A145" s="4">
        <f t="shared" si="27"/>
        <v>9.41</v>
      </c>
      <c r="B145" s="2">
        <f>VLOOKUP(D:D,[1]Sheet3!$B:$H,7,FALSE)</f>
        <v>10</v>
      </c>
      <c r="C145" s="2">
        <f>VLOOKUP(D:D,[1]Sheet3!$B:$I,8,FALSE)</f>
        <v>182</v>
      </c>
      <c r="D145" t="s">
        <v>156</v>
      </c>
      <c r="E145" t="s">
        <v>117</v>
      </c>
      <c r="F145" t="s">
        <v>29</v>
      </c>
      <c r="G145" s="2">
        <f>VLOOKUP(D:D,[1]Sheet3!$B:$I,5,FALSE)</f>
        <v>27</v>
      </c>
      <c r="H145" s="2">
        <f>VLOOKUP($D:$D,[1]Sheet4!$B:$I,4,FALSE)</f>
        <v>101</v>
      </c>
      <c r="I145" s="2">
        <f>VLOOKUP($D:$D,[1]Sheet4!$B:$I,5,FALSE)</f>
        <v>269</v>
      </c>
      <c r="J145" s="2">
        <f>VLOOKUP($D:$D,[1]Sheet4!$B:$I,6,FALSE)</f>
        <v>157.19999999999999</v>
      </c>
      <c r="K145" s="2">
        <f>VLOOKUP($D:$D,[1]Sheet4!$B:$I,7,FALSE)</f>
        <v>48.2</v>
      </c>
      <c r="L145">
        <f>VLOOKUP(D:D,[1]Sheet2!$B:$D,3,FALSE)</f>
        <v>4.3</v>
      </c>
      <c r="M145" s="2">
        <f t="shared" si="28"/>
        <v>318</v>
      </c>
      <c r="N145" s="2">
        <f t="shared" si="32"/>
        <v>-7.7</v>
      </c>
      <c r="O145" s="2">
        <f>32-G145</f>
        <v>5</v>
      </c>
      <c r="P145" s="2">
        <f t="shared" si="29"/>
        <v>10</v>
      </c>
      <c r="Q145" s="2">
        <f t="shared" si="30"/>
        <v>144.60000000000002</v>
      </c>
      <c r="R145" s="2">
        <f t="shared" si="33"/>
        <v>168</v>
      </c>
      <c r="S145" s="5">
        <f>((((R145*(19-B145))*2)/(B145+2)-(B145+1))/100)+7</f>
        <v>9.41</v>
      </c>
    </row>
    <row r="146" spans="1:20" x14ac:dyDescent="0.3">
      <c r="A146" s="4">
        <f t="shared" si="27"/>
        <v>9.6818461538461538</v>
      </c>
      <c r="B146" s="2">
        <f>VLOOKUP(D:D,[1]Sheet3!$B:$H,7,FALSE)</f>
        <v>11</v>
      </c>
      <c r="C146" s="2">
        <f>VLOOKUP(D:D,[1]Sheet3!$B:$I,8,FALSE)</f>
        <v>232</v>
      </c>
      <c r="D146" t="s">
        <v>199</v>
      </c>
      <c r="E146" t="s">
        <v>58</v>
      </c>
      <c r="F146" t="s">
        <v>46</v>
      </c>
      <c r="G146" s="2">
        <f>VLOOKUP(D:D,[1]Sheet3!$B:$I,5,FALSE)</f>
        <v>27</v>
      </c>
      <c r="H146" s="2">
        <f>VLOOKUP($D:$D,[1]Sheet4!$B:$I,4,FALSE)</f>
        <v>161</v>
      </c>
      <c r="I146" s="2">
        <f>VLOOKUP($D:$D,[1]Sheet4!$B:$I,5,FALSE)</f>
        <v>299</v>
      </c>
      <c r="J146" s="2">
        <f>VLOOKUP($D:$D,[1]Sheet4!$B:$I,6,FALSE)</f>
        <v>217.8</v>
      </c>
      <c r="K146" s="2">
        <f>VLOOKUP($D:$D,[1]Sheet4!$B:$I,7,FALSE)</f>
        <v>42</v>
      </c>
      <c r="L146">
        <f>VLOOKUP(D:D,[1]Sheet2!$B:$D,3,FALSE)</f>
        <v>6.2</v>
      </c>
      <c r="M146" s="2">
        <f t="shared" si="28"/>
        <v>268</v>
      </c>
      <c r="N146" s="2">
        <f t="shared" si="32"/>
        <v>-5.8</v>
      </c>
      <c r="O146" s="2">
        <f>35-G146</f>
        <v>8</v>
      </c>
      <c r="P146" s="2">
        <f t="shared" si="29"/>
        <v>16</v>
      </c>
      <c r="Q146" s="2">
        <f t="shared" si="30"/>
        <v>126</v>
      </c>
      <c r="R146" s="2">
        <f t="shared" si="33"/>
        <v>146.39999999999998</v>
      </c>
      <c r="S146" s="5">
        <f>((((R146*(19-B146))*2)/(B146+2)-(B146+1))/100)+8</f>
        <v>9.6818461538461538</v>
      </c>
      <c r="T146" s="2"/>
    </row>
    <row r="147" spans="1:20" x14ac:dyDescent="0.3">
      <c r="A147" s="4">
        <f t="shared" si="27"/>
        <v>9.532</v>
      </c>
      <c r="B147" s="2">
        <f>VLOOKUP(D:D,[1]Sheet3!$B:$H,7,FALSE)</f>
        <v>10</v>
      </c>
      <c r="C147" s="2">
        <f>VLOOKUP(D:D,[1]Sheet3!$B:$I,8,FALSE)</f>
        <v>181</v>
      </c>
      <c r="D147" t="s">
        <v>203</v>
      </c>
      <c r="E147" t="s">
        <v>127</v>
      </c>
      <c r="F147" t="s">
        <v>46</v>
      </c>
      <c r="G147" s="2">
        <f>VLOOKUP(D:D,[1]Sheet3!$B:$I,5,FALSE)</f>
        <v>26</v>
      </c>
      <c r="H147" s="2">
        <f>VLOOKUP($D:$D,[1]Sheet4!$B:$I,4,FALSE)</f>
        <v>136</v>
      </c>
      <c r="I147" s="2">
        <f>VLOOKUP($D:$D,[1]Sheet4!$B:$I,5,FALSE)</f>
        <v>255</v>
      </c>
      <c r="J147" s="2">
        <f>VLOOKUP($D:$D,[1]Sheet4!$B:$I,6,FALSE)</f>
        <v>169.8</v>
      </c>
      <c r="K147" s="2">
        <f>VLOOKUP($D:$D,[1]Sheet4!$B:$I,7,FALSE)</f>
        <v>26.2</v>
      </c>
      <c r="L147">
        <f>VLOOKUP(D:D,[1]Sheet2!$B:$D,3,FALSE)</f>
        <v>4.2</v>
      </c>
      <c r="M147" s="2">
        <f t="shared" si="28"/>
        <v>319</v>
      </c>
      <c r="N147" s="2">
        <f t="shared" si="32"/>
        <v>-7.8</v>
      </c>
      <c r="O147" s="2">
        <f>35-G147</f>
        <v>9</v>
      </c>
      <c r="P147" s="2">
        <f t="shared" si="29"/>
        <v>18</v>
      </c>
      <c r="Q147" s="2">
        <f t="shared" si="30"/>
        <v>78.599999999999994</v>
      </c>
      <c r="R147" s="2">
        <f t="shared" si="33"/>
        <v>242.79999999999998</v>
      </c>
      <c r="S147" s="5">
        <f>((((R147*(19-B147))*2)/(B147+2)-(B147+1))/100)+6</f>
        <v>9.532</v>
      </c>
    </row>
    <row r="148" spans="1:20" x14ac:dyDescent="0.3">
      <c r="A148" s="4">
        <f t="shared" si="27"/>
        <v>13.1282</v>
      </c>
      <c r="B148" s="2">
        <f>VLOOKUP(D:D,[1]Sheet3!$B:$H,7,FALSE)</f>
        <v>8</v>
      </c>
      <c r="C148" s="2">
        <f>VLOOKUP(D:D,[1]Sheet3!$B:$I,8,FALSE)</f>
        <v>104</v>
      </c>
      <c r="D148" t="s">
        <v>225</v>
      </c>
      <c r="E148" t="s">
        <v>48</v>
      </c>
      <c r="F148" t="s">
        <v>29</v>
      </c>
      <c r="G148" s="2">
        <f>VLOOKUP(D:D,[1]Sheet3!$B:$I,5,FALSE)</f>
        <v>22</v>
      </c>
      <c r="H148" s="2">
        <f>VLOOKUP($D:$D,[1]Sheet4!$B:$I,4,FALSE)</f>
        <v>41</v>
      </c>
      <c r="I148" s="2">
        <f>VLOOKUP($D:$D,[1]Sheet4!$B:$I,5,FALSE)</f>
        <v>129</v>
      </c>
      <c r="J148" s="2">
        <f>VLOOKUP($D:$D,[1]Sheet4!$B:$I,6,FALSE)</f>
        <v>89.2</v>
      </c>
      <c r="K148" s="2">
        <f>VLOOKUP($D:$D,[1]Sheet4!$B:$I,7,FALSE)</f>
        <v>26.9</v>
      </c>
      <c r="L148">
        <f>VLOOKUP(D:D,[1]Sheet2!$B:$D,3,FALSE)</f>
        <v>8.4</v>
      </c>
      <c r="M148" s="2">
        <f t="shared" si="28"/>
        <v>396</v>
      </c>
      <c r="N148" s="2">
        <f t="shared" si="32"/>
        <v>-3.5999999999999996</v>
      </c>
      <c r="O148" s="2">
        <f>32-G148</f>
        <v>10</v>
      </c>
      <c r="P148" s="2">
        <f t="shared" si="29"/>
        <v>20</v>
      </c>
      <c r="Q148" s="2">
        <f t="shared" si="30"/>
        <v>80.699999999999989</v>
      </c>
      <c r="R148" s="2">
        <f t="shared" si="33"/>
        <v>328.1</v>
      </c>
      <c r="S148" s="5">
        <f>((((R148*(19-B148))*2)/(B148+2)-(B148+1))/100)+6</f>
        <v>13.1282</v>
      </c>
      <c r="T148" s="2"/>
    </row>
    <row r="149" spans="1:20" x14ac:dyDescent="0.3">
      <c r="A149" s="4">
        <f t="shared" si="27"/>
        <v>9.4194999999999993</v>
      </c>
      <c r="B149" s="2">
        <f>VLOOKUP(D:D,[1]Sheet3!$B:$H,7,FALSE)</f>
        <v>10</v>
      </c>
      <c r="C149" s="2">
        <f>VLOOKUP(D:D,[1]Sheet3!$B:$I,8,FALSE)</f>
        <v>170</v>
      </c>
      <c r="D149" t="s">
        <v>202</v>
      </c>
      <c r="E149" t="s">
        <v>24</v>
      </c>
      <c r="F149" t="s">
        <v>29</v>
      </c>
      <c r="G149" s="2">
        <f>VLOOKUP(D:D,[1]Sheet3!$B:$I,5,FALSE)</f>
        <v>21</v>
      </c>
      <c r="H149" s="2">
        <f>VLOOKUP($D:$D,[1]Sheet4!$B:$I,4,FALSE)</f>
        <v>122</v>
      </c>
      <c r="I149" s="2">
        <f>VLOOKUP($D:$D,[1]Sheet4!$B:$I,5,FALSE)</f>
        <v>242</v>
      </c>
      <c r="J149" s="2">
        <f>VLOOKUP($D:$D,[1]Sheet4!$B:$I,6,FALSE)</f>
        <v>162.9</v>
      </c>
      <c r="K149" s="2">
        <f>VLOOKUP($D:$D,[1]Sheet4!$B:$I,7,FALSE)</f>
        <v>32.700000000000003</v>
      </c>
      <c r="L149">
        <f>VLOOKUP(D:D,[1]Sheet2!$B:$D,3,FALSE)</f>
        <v>2.7</v>
      </c>
      <c r="M149" s="2">
        <f t="shared" si="28"/>
        <v>330</v>
      </c>
      <c r="N149" s="2">
        <f t="shared" si="32"/>
        <v>-9.3000000000000007</v>
      </c>
      <c r="O149" s="2">
        <f>32-G149</f>
        <v>11</v>
      </c>
      <c r="P149" s="2">
        <f t="shared" si="29"/>
        <v>22</v>
      </c>
      <c r="Q149" s="2">
        <f t="shared" si="30"/>
        <v>98.100000000000009</v>
      </c>
      <c r="R149" s="2">
        <f t="shared" si="33"/>
        <v>235.29999999999995</v>
      </c>
      <c r="S149" s="5">
        <f>((((R149*(19-B149))*2)/(B149+2)-(B149+1))/100)+6</f>
        <v>9.4194999999999993</v>
      </c>
      <c r="T149" s="2"/>
    </row>
    <row r="150" spans="1:20" x14ac:dyDescent="0.3">
      <c r="A150" s="4">
        <f t="shared" si="27"/>
        <v>9.8435000000000006</v>
      </c>
      <c r="B150" s="2">
        <f>VLOOKUP(D:D,[1]Sheet3!$B:$H,7,FALSE)</f>
        <v>10</v>
      </c>
      <c r="C150" s="2">
        <f>VLOOKUP(D:D,[1]Sheet3!$B:$I,8,FALSE)</f>
        <v>194</v>
      </c>
      <c r="D150" t="s">
        <v>206</v>
      </c>
      <c r="E150" t="s">
        <v>40</v>
      </c>
      <c r="F150" t="s">
        <v>67</v>
      </c>
      <c r="G150" s="2">
        <f>VLOOKUP(D:D,[1]Sheet3!$B:$I,5,FALSE)</f>
        <v>24</v>
      </c>
      <c r="H150" s="2">
        <f>VLOOKUP($D:$D,[1]Sheet4!$B:$I,4,FALSE)</f>
        <v>146</v>
      </c>
      <c r="I150" s="2">
        <f>VLOOKUP($D:$D,[1]Sheet4!$B:$I,5,FALSE)</f>
        <v>329</v>
      </c>
      <c r="J150" s="2">
        <f>VLOOKUP($D:$D,[1]Sheet4!$B:$I,6,FALSE)</f>
        <v>185.3</v>
      </c>
      <c r="K150" s="2">
        <f>VLOOKUP($D:$D,[1]Sheet4!$B:$I,7,FALSE)</f>
        <v>42.3</v>
      </c>
      <c r="L150">
        <f>VLOOKUP(D:D,[1]Sheet2!$B:$D,3,FALSE)</f>
        <v>15.9</v>
      </c>
      <c r="M150" s="2">
        <f t="shared" si="28"/>
        <v>306</v>
      </c>
      <c r="N150" s="2">
        <f>L150-18</f>
        <v>-2.0999999999999996</v>
      </c>
      <c r="O150" s="2">
        <f>35-G150</f>
        <v>11</v>
      </c>
      <c r="P150" s="2">
        <f t="shared" si="29"/>
        <v>22</v>
      </c>
      <c r="Q150" s="2">
        <f t="shared" si="30"/>
        <v>126.89999999999999</v>
      </c>
      <c r="R150" s="2">
        <f t="shared" si="33"/>
        <v>196.90000000000003</v>
      </c>
      <c r="S150" s="5">
        <f t="shared" ref="S150:S155" si="34">((((R150*(19-B150))*2)/(B150+2)-(B150+1))/100)+7</f>
        <v>9.8435000000000006</v>
      </c>
      <c r="T150" s="2"/>
    </row>
    <row r="151" spans="1:20" x14ac:dyDescent="0.3">
      <c r="A151" s="4">
        <f t="shared" si="27"/>
        <v>13.096400000000001</v>
      </c>
      <c r="B151" s="2">
        <f>VLOOKUP(D:D,[1]Sheet3!$B:$H,7,FALSE)</f>
        <v>8</v>
      </c>
      <c r="C151" s="2">
        <f>VLOOKUP(D:D,[1]Sheet3!$B:$I,8,FALSE)</f>
        <v>123</v>
      </c>
      <c r="D151" t="s">
        <v>221</v>
      </c>
      <c r="E151" t="s">
        <v>51</v>
      </c>
      <c r="F151" t="s">
        <v>22</v>
      </c>
      <c r="G151" s="2">
        <f>VLOOKUP(D:D,[1]Sheet3!$B:$I,5,FALSE)</f>
        <v>26</v>
      </c>
      <c r="H151" s="2">
        <f>VLOOKUP($D:$D,[1]Sheet4!$B:$I,4,FALSE)</f>
        <v>57</v>
      </c>
      <c r="I151" s="2">
        <f>VLOOKUP($D:$D,[1]Sheet4!$B:$I,5,FALSE)</f>
        <v>190</v>
      </c>
      <c r="J151" s="2">
        <f>VLOOKUP($D:$D,[1]Sheet4!$B:$I,6,FALSE)</f>
        <v>102.4</v>
      </c>
      <c r="K151" s="2">
        <f>VLOOKUP($D:$D,[1]Sheet4!$B:$I,7,FALSE)</f>
        <v>34.799999999999997</v>
      </c>
      <c r="L151">
        <f>VLOOKUP(D:D,[1]Sheet2!$B:$D,3,FALSE)</f>
        <v>12.2</v>
      </c>
      <c r="M151" s="2">
        <f t="shared" si="28"/>
        <v>377</v>
      </c>
      <c r="N151" s="2">
        <f t="shared" ref="N151:N162" si="35">L151-12</f>
        <v>0.19999999999999929</v>
      </c>
      <c r="O151" s="2">
        <f>30-G151</f>
        <v>4</v>
      </c>
      <c r="P151" s="2">
        <f t="shared" si="29"/>
        <v>8</v>
      </c>
      <c r="Q151" s="2">
        <f t="shared" si="30"/>
        <v>104.39999999999999</v>
      </c>
      <c r="R151" s="2">
        <f>M151+(N151*3)+P151-Q151</f>
        <v>281.20000000000005</v>
      </c>
      <c r="S151" s="5">
        <f t="shared" si="34"/>
        <v>13.096400000000001</v>
      </c>
    </row>
    <row r="152" spans="1:20" x14ac:dyDescent="0.3">
      <c r="A152" s="4">
        <f t="shared" si="27"/>
        <v>8.9353846153846153</v>
      </c>
      <c r="B152" s="2">
        <f>VLOOKUP(D:D,[1]Sheet3!$B:$H,7,FALSE)</f>
        <v>11</v>
      </c>
      <c r="C152" s="2">
        <f>VLOOKUP(D:D,[1]Sheet3!$B:$I,8,FALSE)</f>
        <v>227</v>
      </c>
      <c r="D152" t="s">
        <v>196</v>
      </c>
      <c r="E152" t="s">
        <v>96</v>
      </c>
      <c r="F152" t="s">
        <v>29</v>
      </c>
      <c r="G152" s="2">
        <f>VLOOKUP(D:D,[1]Sheet3!$B:$I,5,FALSE)</f>
        <v>23</v>
      </c>
      <c r="H152" s="2">
        <f>VLOOKUP($D:$D,[1]Sheet4!$B:$I,4,FALSE)</f>
        <v>137</v>
      </c>
      <c r="I152" s="2">
        <f>VLOOKUP($D:$D,[1]Sheet4!$B:$I,5,FALSE)</f>
        <v>298</v>
      </c>
      <c r="J152" s="2">
        <f>VLOOKUP($D:$D,[1]Sheet4!$B:$I,6,FALSE)</f>
        <v>211.8</v>
      </c>
      <c r="K152" s="2">
        <f>VLOOKUP($D:$D,[1]Sheet4!$B:$I,7,FALSE)</f>
        <v>36.4</v>
      </c>
      <c r="L152">
        <f>VLOOKUP(D:D,[1]Sheet2!$B:$D,3,FALSE)</f>
        <v>4.5999999999999996</v>
      </c>
      <c r="M152" s="2">
        <f t="shared" si="28"/>
        <v>273</v>
      </c>
      <c r="N152" s="2">
        <f t="shared" si="35"/>
        <v>-7.4</v>
      </c>
      <c r="O152" s="2">
        <f>32-G152</f>
        <v>9</v>
      </c>
      <c r="P152" s="2">
        <f t="shared" si="29"/>
        <v>18</v>
      </c>
      <c r="Q152" s="2">
        <f t="shared" si="30"/>
        <v>109.19999999999999</v>
      </c>
      <c r="R152" s="2">
        <f>M152+(N152*2)+P152-Q152</f>
        <v>167</v>
      </c>
      <c r="S152" s="5">
        <f t="shared" si="34"/>
        <v>8.9353846153846153</v>
      </c>
    </row>
    <row r="153" spans="1:20" x14ac:dyDescent="0.3">
      <c r="A153" s="4">
        <f t="shared" si="27"/>
        <v>8.9550769230769234</v>
      </c>
      <c r="B153" s="2">
        <f>VLOOKUP(D:D,[1]Sheet3!$B:$H,7,FALSE)</f>
        <v>11</v>
      </c>
      <c r="C153" s="2">
        <f>VLOOKUP(D:D,[1]Sheet3!$B:$I,8,FALSE)</f>
        <v>234</v>
      </c>
      <c r="D153" t="s">
        <v>209</v>
      </c>
      <c r="E153" t="s">
        <v>21</v>
      </c>
      <c r="F153" t="s">
        <v>29</v>
      </c>
      <c r="G153" s="2">
        <f>VLOOKUP(D:D,[1]Sheet3!$B:$I,5,FALSE)</f>
        <v>24</v>
      </c>
      <c r="H153" s="2">
        <f>VLOOKUP($D:$D,[1]Sheet4!$B:$I,4,FALSE)</f>
        <v>160</v>
      </c>
      <c r="I153" s="2">
        <f>VLOOKUP($D:$D,[1]Sheet4!$B:$I,5,FALSE)</f>
        <v>315</v>
      </c>
      <c r="J153" s="2">
        <f>VLOOKUP($D:$D,[1]Sheet4!$B:$I,6,FALSE)</f>
        <v>220.2</v>
      </c>
      <c r="K153" s="2">
        <f>VLOOKUP($D:$D,[1]Sheet4!$B:$I,7,FALSE)</f>
        <v>33.4</v>
      </c>
      <c r="L153">
        <f>VLOOKUP(D:D,[1]Sheet2!$B:$D,3,FALSE)</f>
        <v>5.4</v>
      </c>
      <c r="M153" s="2">
        <f t="shared" si="28"/>
        <v>266</v>
      </c>
      <c r="N153" s="2">
        <f t="shared" si="35"/>
        <v>-6.6</v>
      </c>
      <c r="O153" s="2">
        <f>32-G153</f>
        <v>8</v>
      </c>
      <c r="P153" s="2">
        <f t="shared" si="29"/>
        <v>16</v>
      </c>
      <c r="Q153" s="2">
        <f t="shared" si="30"/>
        <v>100.19999999999999</v>
      </c>
      <c r="R153" s="2">
        <f>M153+(N153*2)+P153-Q153</f>
        <v>168.60000000000002</v>
      </c>
      <c r="S153" s="5">
        <f t="shared" si="34"/>
        <v>8.9550769230769234</v>
      </c>
    </row>
    <row r="154" spans="1:20" x14ac:dyDescent="0.3">
      <c r="A154" s="4">
        <f t="shared" si="27"/>
        <v>10.046000000000001</v>
      </c>
      <c r="B154" s="2">
        <f>VLOOKUP(D:D,[1]Sheet3!$B:$H,7,FALSE)</f>
        <v>10</v>
      </c>
      <c r="C154" s="2">
        <f>VLOOKUP(D:D,[1]Sheet3!$B:$I,8,FALSE)</f>
        <v>188</v>
      </c>
      <c r="D154" t="s">
        <v>217</v>
      </c>
      <c r="E154" t="s">
        <v>61</v>
      </c>
      <c r="F154" t="s">
        <v>22</v>
      </c>
      <c r="G154" s="2">
        <f>VLOOKUP(D:D,[1]Sheet3!$B:$I,5,FALSE)</f>
        <v>28</v>
      </c>
      <c r="H154" s="2">
        <f>VLOOKUP($D:$D,[1]Sheet4!$B:$I,4,FALSE)</f>
        <v>134</v>
      </c>
      <c r="I154" s="2">
        <f>VLOOKUP($D:$D,[1]Sheet4!$B:$I,5,FALSE)</f>
        <v>245</v>
      </c>
      <c r="J154" s="2">
        <f>VLOOKUP($D:$D,[1]Sheet4!$B:$I,6,FALSE)</f>
        <v>177.8</v>
      </c>
      <c r="K154" s="2">
        <f>VLOOKUP($D:$D,[1]Sheet4!$B:$I,7,FALSE)</f>
        <v>34.799999999999997</v>
      </c>
      <c r="L154">
        <f>VLOOKUP(D:D,[1]Sheet2!$B:$D,3,FALSE)</f>
        <v>11.6</v>
      </c>
      <c r="M154" s="2">
        <f t="shared" si="28"/>
        <v>312</v>
      </c>
      <c r="N154" s="2">
        <f t="shared" si="35"/>
        <v>-0.40000000000000036</v>
      </c>
      <c r="O154" s="2">
        <f>30-G154</f>
        <v>2</v>
      </c>
      <c r="P154" s="2">
        <f t="shared" si="29"/>
        <v>4</v>
      </c>
      <c r="Q154" s="2">
        <f t="shared" si="30"/>
        <v>104.39999999999999</v>
      </c>
      <c r="R154" s="2">
        <f>M154+(N154*3)+P154-Q154</f>
        <v>210.40000000000003</v>
      </c>
      <c r="S154" s="5">
        <f t="shared" si="34"/>
        <v>10.046000000000001</v>
      </c>
    </row>
    <row r="155" spans="1:20" x14ac:dyDescent="0.3">
      <c r="A155" s="4">
        <f t="shared" si="27"/>
        <v>12.354545454545455</v>
      </c>
      <c r="B155" s="2">
        <f>VLOOKUP(D:D,[1]Sheet3!$B:$H,7,FALSE)</f>
        <v>9</v>
      </c>
      <c r="C155" s="2">
        <f>VLOOKUP(D:D,[1]Sheet3!$B:$I,8,FALSE)</f>
        <v>146</v>
      </c>
      <c r="D155" t="s">
        <v>230</v>
      </c>
      <c r="E155" t="s">
        <v>127</v>
      </c>
      <c r="F155" t="s">
        <v>22</v>
      </c>
      <c r="G155" s="2">
        <f>VLOOKUP(D:D,[1]Sheet3!$B:$I,5,FALSE)</f>
        <v>27</v>
      </c>
      <c r="H155" s="2">
        <f>VLOOKUP($D:$D,[1]Sheet4!$B:$I,4,FALSE)</f>
        <v>104</v>
      </c>
      <c r="I155" s="2">
        <f>VLOOKUP($D:$D,[1]Sheet4!$B:$I,5,FALSE)</f>
        <v>170</v>
      </c>
      <c r="J155" s="2">
        <f>VLOOKUP($D:$D,[1]Sheet4!$B:$I,6,FALSE)</f>
        <v>127.7</v>
      </c>
      <c r="K155" s="2">
        <f>VLOOKUP($D:$D,[1]Sheet4!$B:$I,7,FALSE)</f>
        <v>16.600000000000001</v>
      </c>
      <c r="L155">
        <f>VLOOKUP(D:D,[1]Sheet2!$B:$D,3,FALSE)</f>
        <v>8.6</v>
      </c>
      <c r="M155" s="2">
        <f t="shared" si="28"/>
        <v>354</v>
      </c>
      <c r="N155" s="2">
        <f t="shared" si="35"/>
        <v>-3.4000000000000004</v>
      </c>
      <c r="O155" s="2">
        <f>30-G155</f>
        <v>3</v>
      </c>
      <c r="P155" s="2">
        <f t="shared" si="29"/>
        <v>6</v>
      </c>
      <c r="Q155" s="2">
        <f t="shared" si="30"/>
        <v>49.800000000000004</v>
      </c>
      <c r="R155" s="2">
        <f>M155+(N155*3)+P155-Q155</f>
        <v>300</v>
      </c>
      <c r="S155" s="5">
        <f t="shared" si="34"/>
        <v>12.354545454545455</v>
      </c>
    </row>
    <row r="156" spans="1:20" x14ac:dyDescent="0.3">
      <c r="A156" s="4">
        <f t="shared" si="27"/>
        <v>9.5932307692307681</v>
      </c>
      <c r="B156" s="2">
        <f>VLOOKUP(D:D,[1]Sheet3!$B:$H,7,FALSE)</f>
        <v>11</v>
      </c>
      <c r="C156" s="2">
        <f>VLOOKUP(D:D,[1]Sheet3!$B:$I,8,FALSE)</f>
        <v>230</v>
      </c>
      <c r="D156" t="s">
        <v>248</v>
      </c>
      <c r="E156" t="s">
        <v>81</v>
      </c>
      <c r="F156" t="s">
        <v>46</v>
      </c>
      <c r="G156" s="2">
        <f>VLOOKUP(D:D,[1]Sheet3!$B:$I,5,FALSE)</f>
        <v>23</v>
      </c>
      <c r="H156" s="2">
        <f>VLOOKUP($D:$D,[1]Sheet4!$B:$I,4,FALSE)</f>
        <v>141</v>
      </c>
      <c r="I156" s="2">
        <f>VLOOKUP($D:$D,[1]Sheet4!$B:$I,5,FALSE)</f>
        <v>281</v>
      </c>
      <c r="J156" s="2">
        <f>VLOOKUP($D:$D,[1]Sheet4!$B:$I,6,FALSE)</f>
        <v>215.1</v>
      </c>
      <c r="K156" s="2">
        <f>VLOOKUP($D:$D,[1]Sheet4!$B:$I,7,FALSE)</f>
        <v>47.2</v>
      </c>
      <c r="L156">
        <f>VLOOKUP(D:D,[1]Sheet2!$B:$D,3,FALSE)</f>
        <v>5.4</v>
      </c>
      <c r="M156" s="2">
        <f t="shared" si="28"/>
        <v>270</v>
      </c>
      <c r="N156" s="2">
        <f t="shared" si="35"/>
        <v>-6.6</v>
      </c>
      <c r="O156" s="2">
        <f>35-G156</f>
        <v>12</v>
      </c>
      <c r="P156" s="2">
        <f t="shared" si="29"/>
        <v>24</v>
      </c>
      <c r="Q156" s="2">
        <f t="shared" si="30"/>
        <v>141.60000000000002</v>
      </c>
      <c r="R156" s="2">
        <f>M156+(N156*2)+P156-Q156</f>
        <v>139.19999999999999</v>
      </c>
      <c r="S156" s="5">
        <f>((((R156*(19-B156))*2)/(B156+2)-(B156+1))/100)+8</f>
        <v>9.5932307692307681</v>
      </c>
      <c r="T156" s="2"/>
    </row>
    <row r="157" spans="1:20" x14ac:dyDescent="0.3">
      <c r="A157" s="4">
        <f t="shared" si="27"/>
        <v>8.4871999999999996</v>
      </c>
      <c r="B157" s="2">
        <f>VLOOKUP(D:D,[1]Sheet3!$B:$H,7,FALSE)</f>
        <v>13</v>
      </c>
      <c r="C157" s="2">
        <f>VLOOKUP(D:D,[1]Sheet3!$B:$I,8,FALSE)</f>
        <v>316</v>
      </c>
      <c r="D157" t="s">
        <v>210</v>
      </c>
      <c r="E157" t="s">
        <v>63</v>
      </c>
      <c r="F157" t="s">
        <v>46</v>
      </c>
      <c r="G157" s="2">
        <f>VLOOKUP(D:D,[1]Sheet3!$B:$I,5,FALSE)</f>
        <v>28</v>
      </c>
      <c r="H157" s="2">
        <f>VLOOKUP($D:$D,[1]Sheet4!$B:$I,4,FALSE)</f>
        <v>241</v>
      </c>
      <c r="I157" s="2">
        <f>VLOOKUP($D:$D,[1]Sheet4!$B:$I,5,FALSE)</f>
        <v>348</v>
      </c>
      <c r="J157" s="2">
        <f>VLOOKUP($D:$D,[1]Sheet4!$B:$I,6,FALSE)</f>
        <v>284.8</v>
      </c>
      <c r="K157" s="2">
        <f>VLOOKUP($D:$D,[1]Sheet4!$B:$I,7,FALSE)</f>
        <v>35.4</v>
      </c>
      <c r="L157">
        <f>VLOOKUP(D:D,[1]Sheet2!$B:$D,3,FALSE)</f>
        <v>5.3</v>
      </c>
      <c r="M157" s="2">
        <f t="shared" si="28"/>
        <v>184</v>
      </c>
      <c r="N157" s="2">
        <f t="shared" si="35"/>
        <v>-6.7</v>
      </c>
      <c r="O157" s="2">
        <f>35-G157</f>
        <v>7</v>
      </c>
      <c r="P157" s="2">
        <f t="shared" si="29"/>
        <v>14</v>
      </c>
      <c r="Q157" s="2">
        <f t="shared" si="30"/>
        <v>106.19999999999999</v>
      </c>
      <c r="R157" s="2">
        <f>M157+(N157*2)+P157-Q157</f>
        <v>78.400000000000006</v>
      </c>
      <c r="S157" s="5">
        <f>((((R157*(19-B157))*2)/(B157+2)-(B157+1))/100)+8</f>
        <v>8.4871999999999996</v>
      </c>
      <c r="T157" s="2"/>
    </row>
    <row r="158" spans="1:20" x14ac:dyDescent="0.3">
      <c r="A158" s="4">
        <f t="shared" si="27"/>
        <v>8.9021538461538459</v>
      </c>
      <c r="B158" s="2">
        <f>VLOOKUP(D:D,[1]Sheet3!$B:$H,7,FALSE)</f>
        <v>11</v>
      </c>
      <c r="C158" s="2">
        <f>VLOOKUP(D:D,[1]Sheet3!$B:$I,8,FALSE)</f>
        <v>206</v>
      </c>
      <c r="D158" t="s">
        <v>188</v>
      </c>
      <c r="E158" t="s">
        <v>63</v>
      </c>
      <c r="F158" t="s">
        <v>22</v>
      </c>
      <c r="G158" s="2">
        <f>VLOOKUP(D:D,[1]Sheet3!$B:$I,5,FALSE)</f>
        <v>29</v>
      </c>
      <c r="H158" s="2">
        <f>VLOOKUP($D:$D,[1]Sheet4!$B:$I,4,FALSE)</f>
        <v>132</v>
      </c>
      <c r="I158" s="2">
        <f>VLOOKUP($D:$D,[1]Sheet4!$B:$I,5,FALSE)</f>
        <v>264</v>
      </c>
      <c r="J158" s="2">
        <f>VLOOKUP($D:$D,[1]Sheet4!$B:$I,6,FALSE)</f>
        <v>188.9</v>
      </c>
      <c r="K158" s="2">
        <f>VLOOKUP($D:$D,[1]Sheet4!$B:$I,7,FALSE)</f>
        <v>40</v>
      </c>
      <c r="L158">
        <f>VLOOKUP(D:D,[1]Sheet2!$B:$D,3,FALSE)</f>
        <v>8.1</v>
      </c>
      <c r="M158" s="2">
        <f t="shared" si="28"/>
        <v>294</v>
      </c>
      <c r="N158" s="2">
        <f t="shared" si="35"/>
        <v>-3.9000000000000004</v>
      </c>
      <c r="O158" s="2">
        <f>30-G158</f>
        <v>1</v>
      </c>
      <c r="P158" s="2">
        <f t="shared" si="29"/>
        <v>2</v>
      </c>
      <c r="Q158" s="2">
        <f t="shared" si="30"/>
        <v>120</v>
      </c>
      <c r="R158" s="2">
        <f>M158+(N158*3)+P158-Q158</f>
        <v>164.3</v>
      </c>
      <c r="S158" s="5">
        <f>((((R158*(19-B158))*2)/(B158+2)-(B158+1))/100)+7</f>
        <v>8.9021538461538459</v>
      </c>
    </row>
    <row r="159" spans="1:20" x14ac:dyDescent="0.3">
      <c r="A159" s="4">
        <f t="shared" si="27"/>
        <v>12.202000000000002</v>
      </c>
      <c r="B159" s="2">
        <f>VLOOKUP(D:D,[1]Sheet3!$B:$H,7,FALSE)</f>
        <v>8</v>
      </c>
      <c r="C159" s="2">
        <f>VLOOKUP(D:D,[1]Sheet3!$B:$I,8,FALSE)</f>
        <v>113</v>
      </c>
      <c r="D159" t="s">
        <v>253</v>
      </c>
      <c r="E159" t="s">
        <v>71</v>
      </c>
      <c r="F159" t="s">
        <v>29</v>
      </c>
      <c r="G159" s="2">
        <f>VLOOKUP(D:D,[1]Sheet3!$B:$I,5,FALSE)</f>
        <v>26</v>
      </c>
      <c r="H159" s="2">
        <f>VLOOKUP($D:$D,[1]Sheet4!$B:$I,4,FALSE)</f>
        <v>59</v>
      </c>
      <c r="I159" s="2">
        <f>VLOOKUP($D:$D,[1]Sheet4!$B:$I,5,FALSE)</f>
        <v>243</v>
      </c>
      <c r="J159" s="2">
        <f>VLOOKUP($D:$D,[1]Sheet4!$B:$I,6,FALSE)</f>
        <v>93.2</v>
      </c>
      <c r="K159" s="2">
        <f>VLOOKUP($D:$D,[1]Sheet4!$B:$I,7,FALSE)</f>
        <v>39.799999999999997</v>
      </c>
      <c r="L159">
        <f>VLOOKUP(D:D,[1]Sheet2!$B:$D,3,FALSE)</f>
        <v>15.2</v>
      </c>
      <c r="M159" s="2">
        <f t="shared" si="28"/>
        <v>387</v>
      </c>
      <c r="N159" s="2">
        <f t="shared" si="35"/>
        <v>3.1999999999999993</v>
      </c>
      <c r="O159" s="2">
        <f>32-G159</f>
        <v>6</v>
      </c>
      <c r="P159" s="2">
        <f t="shared" si="29"/>
        <v>12</v>
      </c>
      <c r="Q159" s="2">
        <f t="shared" si="30"/>
        <v>119.39999999999999</v>
      </c>
      <c r="R159" s="2">
        <f t="shared" ref="R159:R165" si="36">M159+(N159*2)+P159-Q159</f>
        <v>286</v>
      </c>
      <c r="S159" s="5">
        <f>((((R159*(19-B159))*2)/(B159+2)-(B159+1))/100)+6</f>
        <v>12.202000000000002</v>
      </c>
    </row>
    <row r="160" spans="1:20" x14ac:dyDescent="0.3">
      <c r="A160" s="4">
        <f t="shared" si="27"/>
        <v>8.6289999999999996</v>
      </c>
      <c r="B160" s="2">
        <f>VLOOKUP(D:D,[1]Sheet3!$B:$H,7,FALSE)</f>
        <v>12</v>
      </c>
      <c r="C160" s="2">
        <f>VLOOKUP(D:D,[1]Sheet3!$B:$I,8,FALSE)</f>
        <v>263</v>
      </c>
      <c r="D160" t="s">
        <v>213</v>
      </c>
      <c r="E160" t="s">
        <v>55</v>
      </c>
      <c r="F160" t="s">
        <v>46</v>
      </c>
      <c r="G160" s="2">
        <f>VLOOKUP(D:D,[1]Sheet3!$B:$I,5,FALSE)</f>
        <v>34</v>
      </c>
      <c r="H160" s="2">
        <f>VLOOKUP($D:$D,[1]Sheet4!$B:$I,4,FALSE)</f>
        <v>141</v>
      </c>
      <c r="I160" s="2">
        <f>VLOOKUP($D:$D,[1]Sheet4!$B:$I,5,FALSE)</f>
        <v>336</v>
      </c>
      <c r="J160" s="2">
        <f>VLOOKUP($D:$D,[1]Sheet4!$B:$I,6,FALSE)</f>
        <v>250.4</v>
      </c>
      <c r="K160" s="2">
        <f>VLOOKUP($D:$D,[1]Sheet4!$B:$I,7,FALSE)</f>
        <v>51.9</v>
      </c>
      <c r="L160">
        <f>VLOOKUP(D:D,[1]Sheet2!$B:$D,3,FALSE)</f>
        <v>8.3000000000000007</v>
      </c>
      <c r="M160" s="2">
        <f t="shared" si="28"/>
        <v>237</v>
      </c>
      <c r="N160" s="2">
        <f t="shared" si="35"/>
        <v>-3.6999999999999993</v>
      </c>
      <c r="O160" s="2">
        <f>35-G160</f>
        <v>1</v>
      </c>
      <c r="P160" s="2">
        <f t="shared" si="29"/>
        <v>2</v>
      </c>
      <c r="Q160" s="2">
        <f t="shared" si="30"/>
        <v>155.69999999999999</v>
      </c>
      <c r="R160" s="2">
        <f t="shared" si="36"/>
        <v>75.900000000000006</v>
      </c>
      <c r="S160" s="5">
        <f>((((R160*(19-B160))*2)/(B160+2)-(B160+1))/100)+8</f>
        <v>8.6289999999999996</v>
      </c>
      <c r="T160" s="2"/>
    </row>
    <row r="161" spans="1:20" x14ac:dyDescent="0.3">
      <c r="A161" s="4">
        <f t="shared" si="27"/>
        <v>10.719000000000001</v>
      </c>
      <c r="B161" s="2">
        <f>VLOOKUP(D:D,[1]Sheet3!$B:$H,7,FALSE)</f>
        <v>10</v>
      </c>
      <c r="C161" s="2">
        <f>VLOOKUP(D:D,[1]Sheet3!$B:$I,8,FALSE)</f>
        <v>192</v>
      </c>
      <c r="D161" t="s">
        <v>215</v>
      </c>
      <c r="E161" t="s">
        <v>51</v>
      </c>
      <c r="F161" t="s">
        <v>46</v>
      </c>
      <c r="G161" s="2">
        <f>VLOOKUP(D:D,[1]Sheet3!$B:$I,5,FALSE)</f>
        <v>27</v>
      </c>
      <c r="H161" s="2">
        <f>VLOOKUP($D:$D,[1]Sheet4!$B:$I,4,FALSE)</f>
        <v>136</v>
      </c>
      <c r="I161" s="2">
        <f>VLOOKUP($D:$D,[1]Sheet4!$B:$I,5,FALSE)</f>
        <v>291</v>
      </c>
      <c r="J161" s="2">
        <f>VLOOKUP($D:$D,[1]Sheet4!$B:$I,6,FALSE)</f>
        <v>184.4</v>
      </c>
      <c r="K161" s="2">
        <f>VLOOKUP($D:$D,[1]Sheet4!$B:$I,7,FALSE)</f>
        <v>42.4</v>
      </c>
      <c r="L161">
        <f>VLOOKUP(D:D,[1]Sheet2!$B:$D,3,FALSE)</f>
        <v>7.9</v>
      </c>
      <c r="M161" s="2">
        <f t="shared" si="28"/>
        <v>308</v>
      </c>
      <c r="N161" s="2">
        <f t="shared" si="35"/>
        <v>-4.0999999999999996</v>
      </c>
      <c r="O161" s="2">
        <f>35-G161</f>
        <v>8</v>
      </c>
      <c r="P161" s="2">
        <f t="shared" si="29"/>
        <v>16</v>
      </c>
      <c r="Q161" s="2">
        <f t="shared" si="30"/>
        <v>127.19999999999999</v>
      </c>
      <c r="R161" s="2">
        <f t="shared" si="36"/>
        <v>188.60000000000002</v>
      </c>
      <c r="S161" s="5">
        <f>((((R161*(19-B161))*2)/(B161+2)-(B161+1))/100)+8</f>
        <v>10.719000000000001</v>
      </c>
      <c r="T161" s="2"/>
    </row>
    <row r="162" spans="1:20" x14ac:dyDescent="0.3">
      <c r="A162" s="4">
        <f t="shared" si="27"/>
        <v>8.4450000000000003</v>
      </c>
      <c r="B162" s="2">
        <f>VLOOKUP(D:D,[1]Sheet3!$B:$H,7,FALSE)</f>
        <v>12</v>
      </c>
      <c r="C162" s="2">
        <f>VLOOKUP(D:D,[1]Sheet3!$B:$I,8,FALSE)</f>
        <v>298</v>
      </c>
      <c r="D162" t="s">
        <v>194</v>
      </c>
      <c r="E162" t="s">
        <v>75</v>
      </c>
      <c r="F162" t="s">
        <v>46</v>
      </c>
      <c r="G162" s="2">
        <f>VLOOKUP(D:D,[1]Sheet3!$B:$I,5,FALSE)</f>
        <v>27</v>
      </c>
      <c r="H162" s="2">
        <f>VLOOKUP($D:$D,[1]Sheet4!$B:$I,4,FALSE)</f>
        <v>173</v>
      </c>
      <c r="I162" s="2">
        <f>VLOOKUP($D:$D,[1]Sheet4!$B:$I,5,FALSE)</f>
        <v>343</v>
      </c>
      <c r="J162" s="2">
        <f>VLOOKUP($D:$D,[1]Sheet4!$B:$I,6,FALSE)</f>
        <v>269</v>
      </c>
      <c r="K162" s="2">
        <f>VLOOKUP($D:$D,[1]Sheet4!$B:$I,7,FALSE)</f>
        <v>47.5</v>
      </c>
      <c r="L162">
        <f>VLOOKUP(D:D,[1]Sheet2!$B:$D,3,FALSE)</f>
        <v>3</v>
      </c>
      <c r="M162" s="2">
        <f t="shared" si="28"/>
        <v>202</v>
      </c>
      <c r="N162" s="2">
        <f t="shared" si="35"/>
        <v>-9</v>
      </c>
      <c r="O162" s="2">
        <f>35-G162</f>
        <v>8</v>
      </c>
      <c r="P162" s="2">
        <f t="shared" si="29"/>
        <v>16</v>
      </c>
      <c r="Q162" s="2">
        <f t="shared" si="30"/>
        <v>142.5</v>
      </c>
      <c r="R162" s="2">
        <f t="shared" si="36"/>
        <v>57.5</v>
      </c>
      <c r="S162" s="5">
        <f>((((R162*(19-B162))*2)/(B162+2)-(B162+1))/100)+8</f>
        <v>8.4450000000000003</v>
      </c>
      <c r="T162" s="2"/>
    </row>
    <row r="163" spans="1:20" x14ac:dyDescent="0.3">
      <c r="A163" s="4">
        <f t="shared" si="27"/>
        <v>9.1046153846153857</v>
      </c>
      <c r="B163" s="2">
        <f>VLOOKUP(D:D,[1]Sheet3!$B:$H,7,FALSE)</f>
        <v>11</v>
      </c>
      <c r="C163" s="2">
        <f>VLOOKUP(D:D,[1]Sheet3!$B:$I,8,FALSE)</f>
        <v>222</v>
      </c>
      <c r="D163" t="s">
        <v>233</v>
      </c>
      <c r="E163" t="s">
        <v>79</v>
      </c>
      <c r="F163" t="s">
        <v>67</v>
      </c>
      <c r="G163" s="2">
        <f>VLOOKUP(D:D,[1]Sheet3!$B:$I,5,FALSE)</f>
        <v>30</v>
      </c>
      <c r="H163" s="2">
        <f>VLOOKUP($D:$D,[1]Sheet4!$B:$I,4,FALSE)</f>
        <v>162</v>
      </c>
      <c r="I163" s="2">
        <f>VLOOKUP($D:$D,[1]Sheet4!$B:$I,5,FALSE)</f>
        <v>381</v>
      </c>
      <c r="J163" s="2">
        <f>VLOOKUP($D:$D,[1]Sheet4!$B:$I,6,FALSE)</f>
        <v>217.3</v>
      </c>
      <c r="K163" s="2">
        <f>VLOOKUP($D:$D,[1]Sheet4!$B:$I,7,FALSE)</f>
        <v>61.5</v>
      </c>
      <c r="L163">
        <f>VLOOKUP(D:D,[1]Sheet2!$B:$D,3,FALSE)</f>
        <v>16</v>
      </c>
      <c r="M163" s="2">
        <f t="shared" si="28"/>
        <v>278</v>
      </c>
      <c r="N163" s="2">
        <f>L163-18</f>
        <v>-2</v>
      </c>
      <c r="O163" s="2">
        <f>35-G163</f>
        <v>5</v>
      </c>
      <c r="P163" s="2">
        <f t="shared" si="29"/>
        <v>10</v>
      </c>
      <c r="Q163" s="2">
        <f t="shared" si="30"/>
        <v>184.5</v>
      </c>
      <c r="R163" s="2">
        <f t="shared" si="36"/>
        <v>99.5</v>
      </c>
      <c r="S163" s="5">
        <f>((((R163*(19-B163))*2)/(B163+2)-(B163+1))/100)+8</f>
        <v>9.1046153846153857</v>
      </c>
      <c r="T163" s="2"/>
    </row>
    <row r="164" spans="1:20" x14ac:dyDescent="0.3">
      <c r="A164" s="4">
        <f t="shared" si="27"/>
        <v>7.5353846153846158</v>
      </c>
      <c r="B164" s="2">
        <f>VLOOKUP(D:D,[1]Sheet3!$B:$H,7,FALSE)</f>
        <v>11</v>
      </c>
      <c r="C164" s="2">
        <f>VLOOKUP(D:D,[1]Sheet3!$B:$I,8,FALSE)</f>
        <v>226</v>
      </c>
      <c r="D164" t="s">
        <v>250</v>
      </c>
      <c r="E164" t="s">
        <v>81</v>
      </c>
      <c r="F164" t="s">
        <v>29</v>
      </c>
      <c r="G164" s="2">
        <f>VLOOKUP(D:D,[1]Sheet3!$B:$I,5,FALSE)</f>
        <v>28</v>
      </c>
      <c r="H164" s="2">
        <f>VLOOKUP($D:$D,[1]Sheet4!$B:$I,4,FALSE)</f>
        <v>148</v>
      </c>
      <c r="I164" s="2">
        <f>VLOOKUP($D:$D,[1]Sheet4!$B:$I,5,FALSE)</f>
        <v>373</v>
      </c>
      <c r="J164" s="2">
        <f>VLOOKUP($D:$D,[1]Sheet4!$B:$I,6,FALSE)</f>
        <v>207.2</v>
      </c>
      <c r="K164" s="2">
        <f>VLOOKUP($D:$D,[1]Sheet4!$B:$I,7,FALSE)</f>
        <v>47.7</v>
      </c>
      <c r="L164">
        <f>VLOOKUP(D:D,[1]Sheet2!$B:$D,3,FALSE)</f>
        <v>9.8000000000000007</v>
      </c>
      <c r="M164" s="2">
        <f t="shared" si="28"/>
        <v>274</v>
      </c>
      <c r="N164" s="2">
        <f t="shared" ref="N164:N175" si="37">L164-12</f>
        <v>-2.1999999999999993</v>
      </c>
      <c r="O164" s="2">
        <f>32-G164</f>
        <v>4</v>
      </c>
      <c r="P164" s="2">
        <f t="shared" si="29"/>
        <v>8</v>
      </c>
      <c r="Q164" s="2">
        <f t="shared" si="30"/>
        <v>143.10000000000002</v>
      </c>
      <c r="R164" s="2">
        <f t="shared" si="36"/>
        <v>134.5</v>
      </c>
      <c r="S164" s="5">
        <f>((((R164*(19-B164))*2)/(B164+2)-(B164+1))/100)+6</f>
        <v>7.5353846153846158</v>
      </c>
    </row>
    <row r="165" spans="1:20" x14ac:dyDescent="0.3">
      <c r="A165" s="4">
        <f t="shared" si="27"/>
        <v>8.963000000000001</v>
      </c>
      <c r="B165" s="2">
        <f>VLOOKUP(D:D,[1]Sheet3!$B:$H,7,FALSE)</f>
        <v>12</v>
      </c>
      <c r="C165" s="2">
        <f>VLOOKUP(D:D,[1]Sheet3!$B:$I,8,FALSE)</f>
        <v>278</v>
      </c>
      <c r="D165" t="s">
        <v>207</v>
      </c>
      <c r="E165" t="s">
        <v>26</v>
      </c>
      <c r="F165" t="s">
        <v>29</v>
      </c>
      <c r="G165" s="2">
        <f>VLOOKUP(D:D,[1]Sheet3!$B:$I,5,FALSE)</f>
        <v>23</v>
      </c>
      <c r="H165" s="2">
        <f>VLOOKUP($D:$D,[1]Sheet4!$B:$I,4,FALSE)</f>
        <v>113</v>
      </c>
      <c r="I165" s="2">
        <f>VLOOKUP($D:$D,[1]Sheet4!$B:$I,5,FALSE)</f>
        <v>269</v>
      </c>
      <c r="J165" s="2">
        <f>VLOOKUP($D:$D,[1]Sheet4!$B:$I,6,FALSE)</f>
        <v>206.8</v>
      </c>
      <c r="K165" s="2">
        <f>VLOOKUP($D:$D,[1]Sheet4!$B:$I,7,FALSE)</f>
        <v>41.5</v>
      </c>
      <c r="L165">
        <f>VLOOKUP(D:D,[1]Sheet2!$B:$D,3,FALSE)</f>
        <v>8.9</v>
      </c>
      <c r="M165" s="2">
        <f t="shared" si="28"/>
        <v>222</v>
      </c>
      <c r="N165" s="2">
        <f t="shared" si="37"/>
        <v>-3.0999999999999996</v>
      </c>
      <c r="O165" s="2">
        <f>32-G165</f>
        <v>9</v>
      </c>
      <c r="P165" s="2">
        <f t="shared" si="29"/>
        <v>18</v>
      </c>
      <c r="Q165" s="2">
        <f t="shared" si="30"/>
        <v>124.5</v>
      </c>
      <c r="R165" s="2">
        <f t="shared" si="36"/>
        <v>109.30000000000001</v>
      </c>
      <c r="S165" s="5">
        <f>((((R165*(19-B165))*2)/(B165+2)-(B165+1))/100)+8</f>
        <v>8.963000000000001</v>
      </c>
      <c r="T165" s="2"/>
    </row>
    <row r="166" spans="1:20" x14ac:dyDescent="0.3">
      <c r="A166" s="4">
        <f t="shared" si="27"/>
        <v>9.7144999999999992</v>
      </c>
      <c r="B166" s="2">
        <f>VLOOKUP(D:D,[1]Sheet3!$B:$H,7,FALSE)</f>
        <v>10</v>
      </c>
      <c r="C166" s="2">
        <f>VLOOKUP(D:D,[1]Sheet3!$B:$I,8,FALSE)</f>
        <v>173</v>
      </c>
      <c r="D166" t="s">
        <v>180</v>
      </c>
      <c r="E166" t="s">
        <v>53</v>
      </c>
      <c r="F166" t="s">
        <v>22</v>
      </c>
      <c r="G166" s="2">
        <f>VLOOKUP(D:D,[1]Sheet3!$B:$I,5,FALSE)</f>
        <v>26</v>
      </c>
      <c r="H166" s="2">
        <f>VLOOKUP($D:$D,[1]Sheet4!$B:$I,4,FALSE)</f>
        <v>130</v>
      </c>
      <c r="I166" s="2">
        <f>VLOOKUP($D:$D,[1]Sheet4!$B:$I,5,FALSE)</f>
        <v>312</v>
      </c>
      <c r="J166" s="2">
        <f>VLOOKUP($D:$D,[1]Sheet4!$B:$I,6,FALSE)</f>
        <v>164.8</v>
      </c>
      <c r="K166" s="2">
        <f>VLOOKUP($D:$D,[1]Sheet4!$B:$I,7,FALSE)</f>
        <v>46.1</v>
      </c>
      <c r="L166">
        <f>VLOOKUP(D:D,[1]Sheet2!$B:$D,3,FALSE)</f>
        <v>9.1999999999999993</v>
      </c>
      <c r="M166" s="2">
        <f t="shared" si="28"/>
        <v>327</v>
      </c>
      <c r="N166" s="2">
        <f t="shared" si="37"/>
        <v>-2.8000000000000007</v>
      </c>
      <c r="O166" s="2">
        <f>30-G166</f>
        <v>4</v>
      </c>
      <c r="P166" s="2">
        <f t="shared" si="29"/>
        <v>8</v>
      </c>
      <c r="Q166" s="2">
        <f t="shared" si="30"/>
        <v>138.30000000000001</v>
      </c>
      <c r="R166" s="2">
        <f>M166+(N166*3)+P166-Q166</f>
        <v>188.3</v>
      </c>
      <c r="S166" s="5">
        <f>((((R166*(19-B166))*2)/(B166+2)-(B166+1))/100)+7</f>
        <v>9.7144999999999992</v>
      </c>
    </row>
    <row r="167" spans="1:20" x14ac:dyDescent="0.3">
      <c r="A167" s="4">
        <f t="shared" si="27"/>
        <v>7.6520000000000001</v>
      </c>
      <c r="B167" s="2">
        <f>VLOOKUP(D:D,[1]Sheet3!$B:$H,7,FALSE)</f>
        <v>12</v>
      </c>
      <c r="C167" s="2">
        <f>VLOOKUP(D:D,[1]Sheet3!$B:$I,8,FALSE)</f>
        <v>249</v>
      </c>
      <c r="D167" t="s">
        <v>222</v>
      </c>
      <c r="E167" t="s">
        <v>139</v>
      </c>
      <c r="F167" t="s">
        <v>22</v>
      </c>
      <c r="G167" s="2">
        <f>VLOOKUP(D:D,[1]Sheet3!$B:$I,5,FALSE)</f>
        <v>30</v>
      </c>
      <c r="H167" s="2">
        <f>VLOOKUP($D:$D,[1]Sheet4!$B:$I,4,FALSE)</f>
        <v>144</v>
      </c>
      <c r="I167" s="2">
        <f>VLOOKUP($D:$D,[1]Sheet4!$B:$I,5,FALSE)</f>
        <v>321</v>
      </c>
      <c r="J167" s="2">
        <f>VLOOKUP($D:$D,[1]Sheet4!$B:$I,6,FALSE)</f>
        <v>223.8</v>
      </c>
      <c r="K167" s="2">
        <f>VLOOKUP($D:$D,[1]Sheet4!$B:$I,7,FALSE)</f>
        <v>51.9</v>
      </c>
      <c r="L167">
        <f>VLOOKUP(D:D,[1]Sheet2!$B:$D,3,FALSE)</f>
        <v>6.3</v>
      </c>
      <c r="M167" s="2">
        <f t="shared" si="28"/>
        <v>251</v>
      </c>
      <c r="N167" s="2">
        <f t="shared" si="37"/>
        <v>-5.7</v>
      </c>
      <c r="O167" s="2">
        <f>30-G167</f>
        <v>0</v>
      </c>
      <c r="P167" s="2">
        <f t="shared" si="29"/>
        <v>0</v>
      </c>
      <c r="Q167" s="2">
        <f t="shared" si="30"/>
        <v>155.69999999999999</v>
      </c>
      <c r="R167" s="2">
        <f>M167+(N167*3)+P167-Q167</f>
        <v>78.200000000000017</v>
      </c>
      <c r="S167" s="5">
        <f>((((R167*(19-B167))*2)/(B167+2)-(B167+1))/100)+7</f>
        <v>7.6520000000000001</v>
      </c>
      <c r="T167" s="2"/>
    </row>
    <row r="168" spans="1:20" x14ac:dyDescent="0.3">
      <c r="A168" s="4">
        <f t="shared" si="27"/>
        <v>8.4952000000000005</v>
      </c>
      <c r="B168" s="2">
        <f>VLOOKUP(D:D,[1]Sheet3!$B:$H,7,FALSE)</f>
        <v>13</v>
      </c>
      <c r="C168" s="2">
        <f>VLOOKUP(D:D,[1]Sheet3!$B:$I,8,FALSE)</f>
        <v>309</v>
      </c>
      <c r="D168" t="s">
        <v>205</v>
      </c>
      <c r="E168" t="s">
        <v>127</v>
      </c>
      <c r="F168" t="s">
        <v>29</v>
      </c>
      <c r="G168" s="2">
        <f>VLOOKUP(D:D,[1]Sheet3!$B:$I,5,FALSE)</f>
        <v>24</v>
      </c>
      <c r="H168" s="2">
        <f>VLOOKUP($D:$D,[1]Sheet4!$B:$I,4,FALSE)</f>
        <v>210</v>
      </c>
      <c r="I168" s="2">
        <f>VLOOKUP($D:$D,[1]Sheet4!$B:$I,5,FALSE)</f>
        <v>333</v>
      </c>
      <c r="J168" s="2">
        <f>VLOOKUP($D:$D,[1]Sheet4!$B:$I,6,FALSE)</f>
        <v>270.60000000000002</v>
      </c>
      <c r="K168" s="2">
        <f>VLOOKUP($D:$D,[1]Sheet4!$B:$I,7,FALSE)</f>
        <v>36.4</v>
      </c>
      <c r="L168">
        <f>VLOOKUP(D:D,[1]Sheet2!$B:$D,3,FALSE)</f>
        <v>2.8</v>
      </c>
      <c r="M168" s="2">
        <f t="shared" si="28"/>
        <v>191</v>
      </c>
      <c r="N168" s="2">
        <f t="shared" si="37"/>
        <v>-9.1999999999999993</v>
      </c>
      <c r="O168" s="2">
        <f>32-G168</f>
        <v>8</v>
      </c>
      <c r="P168" s="2">
        <f t="shared" si="29"/>
        <v>16</v>
      </c>
      <c r="Q168" s="2">
        <f t="shared" si="30"/>
        <v>109.19999999999999</v>
      </c>
      <c r="R168" s="2">
        <f t="shared" ref="R168:R173" si="38">M168+(N168*2)+P168-Q168</f>
        <v>79.400000000000006</v>
      </c>
      <c r="S168" s="5">
        <f>((((R168*(19-B168))*2)/(B168+2)-(B168+1))/100)+8</f>
        <v>8.4952000000000005</v>
      </c>
      <c r="T168" s="2"/>
    </row>
    <row r="169" spans="1:20" x14ac:dyDescent="0.3">
      <c r="A169" s="4">
        <f t="shared" si="27"/>
        <v>8.3615999999999993</v>
      </c>
      <c r="B169" s="2">
        <f>VLOOKUP(D:D,[1]Sheet3!$B:$H,7,FALSE)</f>
        <v>13</v>
      </c>
      <c r="C169" s="2">
        <f>VLOOKUP(D:D,[1]Sheet3!$B:$I,8,FALSE)</f>
        <v>325</v>
      </c>
      <c r="D169" t="s">
        <v>257</v>
      </c>
      <c r="E169" t="s">
        <v>58</v>
      </c>
      <c r="F169" t="s">
        <v>29</v>
      </c>
      <c r="G169" s="2">
        <f>VLOOKUP(D:D,[1]Sheet3!$B:$I,5,FALSE)</f>
        <v>21</v>
      </c>
      <c r="H169" s="2">
        <f>VLOOKUP($D:$D,[1]Sheet4!$B:$I,4,FALSE)</f>
        <v>223</v>
      </c>
      <c r="I169" s="2">
        <f>VLOOKUP($D:$D,[1]Sheet4!$B:$I,5,FALSE)</f>
        <v>378</v>
      </c>
      <c r="J169" s="2">
        <f>VLOOKUP($D:$D,[1]Sheet4!$B:$I,6,FALSE)</f>
        <v>265.10000000000002</v>
      </c>
      <c r="K169" s="2">
        <f>VLOOKUP($D:$D,[1]Sheet4!$B:$I,7,FALSE)</f>
        <v>38.5</v>
      </c>
      <c r="L169">
        <f>VLOOKUP(D:D,[1]Sheet2!$B:$D,3,FALSE)</f>
        <v>2.6</v>
      </c>
      <c r="M169" s="2">
        <f t="shared" si="28"/>
        <v>175</v>
      </c>
      <c r="N169" s="2">
        <f t="shared" si="37"/>
        <v>-9.4</v>
      </c>
      <c r="O169" s="2">
        <f>32-G169</f>
        <v>11</v>
      </c>
      <c r="P169" s="2">
        <f t="shared" si="29"/>
        <v>22</v>
      </c>
      <c r="Q169" s="2">
        <f t="shared" si="30"/>
        <v>115.5</v>
      </c>
      <c r="R169" s="2">
        <f t="shared" si="38"/>
        <v>62.699999999999989</v>
      </c>
      <c r="S169" s="5">
        <f>((((R169*(19-B169))*2)/(B169+2)-(B169+1))/100)+8</f>
        <v>8.3615999999999993</v>
      </c>
      <c r="T169" s="2"/>
    </row>
    <row r="170" spans="1:20" x14ac:dyDescent="0.3">
      <c r="A170" s="4">
        <f t="shared" si="27"/>
        <v>8.2620000000000005</v>
      </c>
      <c r="B170" s="2">
        <f>VLOOKUP(D:D,[1]Sheet3!$B:$H,7,FALSE)</f>
        <v>12</v>
      </c>
      <c r="C170" s="2">
        <f>VLOOKUP(D:D,[1]Sheet3!$B:$I,8,FALSE)</f>
        <v>255</v>
      </c>
      <c r="D170" t="s">
        <v>243</v>
      </c>
      <c r="E170" t="s">
        <v>139</v>
      </c>
      <c r="F170" t="s">
        <v>46</v>
      </c>
      <c r="G170" s="2">
        <f>VLOOKUP(D:D,[1]Sheet3!$B:$I,5,FALSE)</f>
        <v>21</v>
      </c>
      <c r="H170" s="2">
        <f>VLOOKUP($D:$D,[1]Sheet4!$B:$I,4,FALSE)</f>
        <v>127</v>
      </c>
      <c r="I170" s="2">
        <f>VLOOKUP($D:$D,[1]Sheet4!$B:$I,5,FALSE)</f>
        <v>350</v>
      </c>
      <c r="J170" s="2">
        <f>VLOOKUP($D:$D,[1]Sheet4!$B:$I,6,FALSE)</f>
        <v>228.3</v>
      </c>
      <c r="K170" s="2">
        <f>VLOOKUP($D:$D,[1]Sheet4!$B:$I,7,FALSE)</f>
        <v>74.599999999999994</v>
      </c>
      <c r="L170">
        <f>VLOOKUP(D:D,[1]Sheet2!$B:$D,3,FALSE)</f>
        <v>7</v>
      </c>
      <c r="M170" s="2">
        <f t="shared" si="28"/>
        <v>245</v>
      </c>
      <c r="N170" s="2">
        <f t="shared" si="37"/>
        <v>-5</v>
      </c>
      <c r="O170" s="2">
        <f>35-G170</f>
        <v>14</v>
      </c>
      <c r="P170" s="2">
        <f t="shared" si="29"/>
        <v>28</v>
      </c>
      <c r="Q170" s="2">
        <f t="shared" si="30"/>
        <v>223.79999999999998</v>
      </c>
      <c r="R170" s="2">
        <f t="shared" si="38"/>
        <v>39.200000000000017</v>
      </c>
      <c r="S170" s="5">
        <f>((((R170*(19-B170))*2)/(B170+2)-(B170+1))/100)+8</f>
        <v>8.2620000000000005</v>
      </c>
      <c r="T170" s="2"/>
    </row>
    <row r="171" spans="1:20" x14ac:dyDescent="0.3">
      <c r="A171" s="4">
        <f t="shared" si="27"/>
        <v>8.2040000000000006</v>
      </c>
      <c r="B171" s="2">
        <f>VLOOKUP(D:D,[1]Sheet3!$B:$H,7,FALSE)</f>
        <v>13</v>
      </c>
      <c r="C171" s="2">
        <f>VLOOKUP(D:D,[1]Sheet3!$B:$I,8,FALSE)</f>
        <v>349</v>
      </c>
      <c r="D171" t="s">
        <v>231</v>
      </c>
      <c r="E171" t="s">
        <v>35</v>
      </c>
      <c r="F171" t="s">
        <v>46</v>
      </c>
      <c r="G171" s="2">
        <f>VLOOKUP(D:D,[1]Sheet3!$B:$I,5,FALSE)</f>
        <v>27</v>
      </c>
      <c r="H171" s="2">
        <f>VLOOKUP($D:$D,[1]Sheet4!$B:$I,4,FALSE)</f>
        <v>246</v>
      </c>
      <c r="I171" s="2">
        <f>VLOOKUP($D:$D,[1]Sheet4!$B:$I,5,FALSE)</f>
        <v>365</v>
      </c>
      <c r="J171" s="2">
        <f>VLOOKUP($D:$D,[1]Sheet4!$B:$I,6,FALSE)</f>
        <v>311.7</v>
      </c>
      <c r="K171" s="2">
        <f>VLOOKUP($D:$D,[1]Sheet4!$B:$I,7,FALSE)</f>
        <v>36.6</v>
      </c>
      <c r="L171">
        <f>VLOOKUP(D:D,[1]Sheet2!$B:$D,3,FALSE)</f>
        <v>4.9000000000000004</v>
      </c>
      <c r="M171" s="2">
        <f t="shared" si="28"/>
        <v>151</v>
      </c>
      <c r="N171" s="2">
        <f t="shared" si="37"/>
        <v>-7.1</v>
      </c>
      <c r="O171" s="2">
        <f>35-G171</f>
        <v>8</v>
      </c>
      <c r="P171" s="2">
        <f t="shared" si="29"/>
        <v>16</v>
      </c>
      <c r="Q171" s="2">
        <f t="shared" si="30"/>
        <v>109.80000000000001</v>
      </c>
      <c r="R171" s="2">
        <f t="shared" si="38"/>
        <v>43</v>
      </c>
      <c r="S171" s="5">
        <f>((((R171*(19-B171))*2)/(B171+2)-(B171+1))/100)+8</f>
        <v>8.2040000000000006</v>
      </c>
      <c r="T171" s="2"/>
    </row>
    <row r="172" spans="1:20" x14ac:dyDescent="0.3">
      <c r="A172" s="4">
        <f t="shared" si="27"/>
        <v>10.365454545454543</v>
      </c>
      <c r="B172" s="2">
        <f>VLOOKUP(D:D,[1]Sheet3!$B:$H,7,FALSE)</f>
        <v>9</v>
      </c>
      <c r="C172" s="2">
        <f>VLOOKUP(D:D,[1]Sheet3!$B:$I,8,FALSE)</f>
        <v>160</v>
      </c>
      <c r="D172" t="s">
        <v>200</v>
      </c>
      <c r="E172" t="s">
        <v>96</v>
      </c>
      <c r="F172" t="s">
        <v>46</v>
      </c>
      <c r="G172" s="2">
        <f>VLOOKUP(D:D,[1]Sheet3!$B:$I,5,FALSE)</f>
        <v>31</v>
      </c>
      <c r="H172" s="2">
        <f>VLOOKUP($D:$D,[1]Sheet4!$B:$I,4,FALSE)</f>
        <v>106</v>
      </c>
      <c r="I172" s="2">
        <f>VLOOKUP($D:$D,[1]Sheet4!$B:$I,5,FALSE)</f>
        <v>236</v>
      </c>
      <c r="J172" s="2">
        <f>VLOOKUP($D:$D,[1]Sheet4!$B:$I,6,FALSE)</f>
        <v>149.1</v>
      </c>
      <c r="K172" s="2">
        <f>VLOOKUP($D:$D,[1]Sheet4!$B:$I,7,FALSE)</f>
        <v>33.200000000000003</v>
      </c>
      <c r="L172">
        <f>VLOOKUP(D:D,[1]Sheet2!$B:$D,3,FALSE)</f>
        <v>10.6</v>
      </c>
      <c r="M172" s="2">
        <f t="shared" si="28"/>
        <v>340</v>
      </c>
      <c r="N172" s="2">
        <f t="shared" si="37"/>
        <v>-1.4000000000000004</v>
      </c>
      <c r="O172" s="2">
        <f>35-G172</f>
        <v>4</v>
      </c>
      <c r="P172" s="2">
        <f t="shared" si="29"/>
        <v>8</v>
      </c>
      <c r="Q172" s="2">
        <f t="shared" si="30"/>
        <v>99.600000000000009</v>
      </c>
      <c r="R172" s="2">
        <f t="shared" si="38"/>
        <v>245.59999999999997</v>
      </c>
      <c r="S172" s="5">
        <f>((((R172*(19-B172))*2)/(B172+2)-(B172+1))/100)+6</f>
        <v>10.365454545454543</v>
      </c>
    </row>
    <row r="173" spans="1:20" x14ac:dyDescent="0.3">
      <c r="A173" s="4">
        <f t="shared" si="27"/>
        <v>8.0905000000000005</v>
      </c>
      <c r="B173" s="2">
        <f>VLOOKUP(D:D,[1]Sheet3!$B:$H,7,FALSE)</f>
        <v>10</v>
      </c>
      <c r="C173" s="2">
        <f>VLOOKUP(D:D,[1]Sheet3!$B:$I,8,FALSE)</f>
        <v>198</v>
      </c>
      <c r="D173" t="s">
        <v>226</v>
      </c>
      <c r="E173" t="s">
        <v>75</v>
      </c>
      <c r="F173" t="s">
        <v>46</v>
      </c>
      <c r="G173" s="2">
        <f>VLOOKUP(D:D,[1]Sheet3!$B:$I,5,FALSE)</f>
        <v>32</v>
      </c>
      <c r="H173" s="2">
        <f>VLOOKUP($D:$D,[1]Sheet4!$B:$I,4,FALSE)</f>
        <v>92</v>
      </c>
      <c r="I173" s="2">
        <f>VLOOKUP($D:$D,[1]Sheet4!$B:$I,5,FALSE)</f>
        <v>258</v>
      </c>
      <c r="J173" s="2">
        <f>VLOOKUP($D:$D,[1]Sheet4!$B:$I,6,FALSE)</f>
        <v>179.6</v>
      </c>
      <c r="K173" s="2">
        <f>VLOOKUP($D:$D,[1]Sheet4!$B:$I,7,FALSE)</f>
        <v>55.3</v>
      </c>
      <c r="L173">
        <f>VLOOKUP(D:D,[1]Sheet2!$B:$D,3,FALSE)</f>
        <v>14.3</v>
      </c>
      <c r="M173" s="2">
        <f t="shared" si="28"/>
        <v>302</v>
      </c>
      <c r="N173" s="2">
        <f t="shared" si="37"/>
        <v>2.3000000000000007</v>
      </c>
      <c r="O173" s="2">
        <f>35-G173</f>
        <v>3</v>
      </c>
      <c r="P173" s="2">
        <f t="shared" si="29"/>
        <v>6</v>
      </c>
      <c r="Q173" s="2">
        <f t="shared" si="30"/>
        <v>165.89999999999998</v>
      </c>
      <c r="R173" s="2">
        <f t="shared" si="38"/>
        <v>146.70000000000005</v>
      </c>
      <c r="S173" s="5">
        <f>((((R173*(19-B173))*2)/(B173+2)-(B173+1))/100)+6</f>
        <v>8.0905000000000005</v>
      </c>
    </row>
    <row r="174" spans="1:20" x14ac:dyDescent="0.3">
      <c r="A174" s="4">
        <f t="shared" si="27"/>
        <v>7.8130000000000006</v>
      </c>
      <c r="B174" s="2">
        <f>VLOOKUP(D:D,[1]Sheet3!$B:$H,7,FALSE)</f>
        <v>12</v>
      </c>
      <c r="C174" s="2">
        <f>VLOOKUP(D:D,[1]Sheet3!$B:$I,8,FALSE)</f>
        <v>253</v>
      </c>
      <c r="D174" t="s">
        <v>216</v>
      </c>
      <c r="E174" t="s">
        <v>44</v>
      </c>
      <c r="F174" t="s">
        <v>22</v>
      </c>
      <c r="G174" s="2">
        <f>VLOOKUP(D:D,[1]Sheet3!$B:$I,5,FALSE)</f>
        <v>24</v>
      </c>
      <c r="H174" s="2">
        <f>VLOOKUP($D:$D,[1]Sheet4!$B:$I,4,FALSE)</f>
        <v>176</v>
      </c>
      <c r="I174" s="2">
        <f>VLOOKUP($D:$D,[1]Sheet4!$B:$I,5,FALSE)</f>
        <v>322</v>
      </c>
      <c r="J174" s="2">
        <f>VLOOKUP($D:$D,[1]Sheet4!$B:$I,6,FALSE)</f>
        <v>215.6</v>
      </c>
      <c r="K174" s="2">
        <f>VLOOKUP($D:$D,[1]Sheet4!$B:$I,7,FALSE)</f>
        <v>48.4</v>
      </c>
      <c r="L174">
        <f>VLOOKUP(D:D,[1]Sheet2!$B:$D,3,FALSE)</f>
        <v>5.5</v>
      </c>
      <c r="M174" s="2">
        <f t="shared" si="28"/>
        <v>247</v>
      </c>
      <c r="N174" s="2">
        <f t="shared" si="37"/>
        <v>-6.5</v>
      </c>
      <c r="O174" s="2">
        <f>30-G174</f>
        <v>6</v>
      </c>
      <c r="P174" s="2">
        <f t="shared" si="29"/>
        <v>12</v>
      </c>
      <c r="Q174" s="2">
        <f t="shared" si="30"/>
        <v>145.19999999999999</v>
      </c>
      <c r="R174" s="2">
        <f>M174+(N174*3)+P174-Q174</f>
        <v>94.300000000000011</v>
      </c>
      <c r="S174" s="5">
        <f>((((R174*(19-B174))*2)/(B174+2)-(B174+1))/100)+7</f>
        <v>7.8130000000000006</v>
      </c>
      <c r="T174" s="2"/>
    </row>
    <row r="175" spans="1:20" x14ac:dyDescent="0.3">
      <c r="A175" s="4">
        <f t="shared" si="27"/>
        <v>8.0809999999999995</v>
      </c>
      <c r="B175" s="2">
        <f>VLOOKUP(D:D,[1]Sheet3!$B:$H,7,FALSE)</f>
        <v>12</v>
      </c>
      <c r="C175" s="2">
        <f>VLOOKUP(D:D,[1]Sheet3!$B:$I,8,FALSE)</f>
        <v>245</v>
      </c>
      <c r="D175" t="s">
        <v>261</v>
      </c>
      <c r="E175" t="s">
        <v>58</v>
      </c>
      <c r="F175" t="s">
        <v>46</v>
      </c>
      <c r="G175" s="2">
        <f>VLOOKUP(D:D,[1]Sheet3!$B:$I,5,FALSE)</f>
        <v>25</v>
      </c>
      <c r="H175" s="2">
        <f>VLOOKUP($D:$D,[1]Sheet4!$B:$I,4,FALSE)</f>
        <v>139</v>
      </c>
      <c r="I175" s="2">
        <f>VLOOKUP($D:$D,[1]Sheet4!$B:$I,5,FALSE)</f>
        <v>340</v>
      </c>
      <c r="J175" s="2">
        <f>VLOOKUP($D:$D,[1]Sheet4!$B:$I,6,FALSE)</f>
        <v>228.3</v>
      </c>
      <c r="K175" s="2">
        <f>VLOOKUP($D:$D,[1]Sheet4!$B:$I,7,FALSE)</f>
        <v>48.1</v>
      </c>
      <c r="L175">
        <f>VLOOKUP(D:D,[1]Sheet2!$B:$D,3,FALSE)</f>
        <v>7.2</v>
      </c>
      <c r="M175" s="2">
        <f t="shared" si="28"/>
        <v>255</v>
      </c>
      <c r="N175" s="2">
        <f t="shared" si="37"/>
        <v>-4.8</v>
      </c>
      <c r="O175" s="2">
        <f>35-G175</f>
        <v>10</v>
      </c>
      <c r="P175" s="2">
        <f t="shared" si="29"/>
        <v>20</v>
      </c>
      <c r="Q175" s="2">
        <f t="shared" si="30"/>
        <v>144.30000000000001</v>
      </c>
      <c r="R175" s="2">
        <f>M175+(N175*2)+P175-Q175</f>
        <v>121.09999999999997</v>
      </c>
      <c r="S175" s="5">
        <f>((((R175*(19-B175))*2)/(B175+2)-(B175+1))/100)+7</f>
        <v>8.0809999999999995</v>
      </c>
      <c r="T175" s="2"/>
    </row>
    <row r="176" spans="1:20" x14ac:dyDescent="0.3">
      <c r="A176" s="4">
        <f t="shared" si="27"/>
        <v>7.9673846153846153</v>
      </c>
      <c r="B176" s="2">
        <f>VLOOKUP(D:D,[1]Sheet3!$B:$H,7,FALSE)</f>
        <v>11</v>
      </c>
      <c r="C176" s="2">
        <f>VLOOKUP(D:D,[1]Sheet3!$B:$I,8,FALSE)</f>
        <v>211</v>
      </c>
      <c r="D176" t="s">
        <v>223</v>
      </c>
      <c r="E176" t="s">
        <v>53</v>
      </c>
      <c r="F176" t="s">
        <v>67</v>
      </c>
      <c r="G176" s="2">
        <f>VLOOKUP(D:D,[1]Sheet3!$B:$I,5,FALSE)</f>
        <v>27</v>
      </c>
      <c r="H176" s="2">
        <f>VLOOKUP($D:$D,[1]Sheet4!$B:$I,4,FALSE)</f>
        <v>158</v>
      </c>
      <c r="I176" s="2">
        <f>VLOOKUP($D:$D,[1]Sheet4!$B:$I,5,FALSE)</f>
        <v>320</v>
      </c>
      <c r="J176" s="2">
        <f>VLOOKUP($D:$D,[1]Sheet4!$B:$I,6,FALSE)</f>
        <v>205.4</v>
      </c>
      <c r="K176" s="2">
        <f>VLOOKUP($D:$D,[1]Sheet4!$B:$I,7,FALSE)</f>
        <v>42.8</v>
      </c>
      <c r="L176">
        <f>VLOOKUP(D:D,[1]Sheet2!$B:$D,3,FALSE)</f>
        <v>14.5</v>
      </c>
      <c r="M176" s="2">
        <f t="shared" si="28"/>
        <v>289</v>
      </c>
      <c r="N176" s="2">
        <f>L176-18</f>
        <v>-3.5</v>
      </c>
      <c r="O176" s="2">
        <f>35-G176</f>
        <v>8</v>
      </c>
      <c r="P176" s="2">
        <f t="shared" si="29"/>
        <v>16</v>
      </c>
      <c r="Q176" s="2">
        <f t="shared" si="30"/>
        <v>128.39999999999998</v>
      </c>
      <c r="R176" s="2">
        <f>M176+(N176*2)+P176-Q176</f>
        <v>169.60000000000002</v>
      </c>
      <c r="S176" s="5">
        <f>((((R176*(19-B176))*2)/(B176+2)-(B176+1))/100)+6</f>
        <v>7.9673846153846153</v>
      </c>
    </row>
    <row r="177" spans="1:20" x14ac:dyDescent="0.3">
      <c r="A177" s="4">
        <f t="shared" si="27"/>
        <v>7.9024999999999999</v>
      </c>
      <c r="B177" s="2">
        <f>VLOOKUP(D:D,[1]Sheet3!$B:$H,7,FALSE)</f>
        <v>14</v>
      </c>
      <c r="C177" s="2">
        <f>VLOOKUP(D:D,[1]Sheet3!$B:$I,8,FALSE)</f>
        <v>365</v>
      </c>
      <c r="D177" t="s">
        <v>218</v>
      </c>
      <c r="E177" t="s">
        <v>21</v>
      </c>
      <c r="F177" t="s">
        <v>46</v>
      </c>
      <c r="G177" s="2">
        <f>VLOOKUP(D:D,[1]Sheet3!$B:$I,5,FALSE)</f>
        <v>28</v>
      </c>
      <c r="H177" s="2">
        <f>VLOOKUP($D:$D,[1]Sheet4!$B:$I,4,FALSE)</f>
        <v>246</v>
      </c>
      <c r="I177" s="2">
        <f>VLOOKUP($D:$D,[1]Sheet4!$B:$I,5,FALSE)</f>
        <v>368</v>
      </c>
      <c r="J177" s="2">
        <f>VLOOKUP($D:$D,[1]Sheet4!$B:$I,6,FALSE)</f>
        <v>306.3</v>
      </c>
      <c r="K177" s="2">
        <f>VLOOKUP($D:$D,[1]Sheet4!$B:$I,7,FALSE)</f>
        <v>42</v>
      </c>
      <c r="L177">
        <f>VLOOKUP(D:D,[1]Sheet2!$B:$D,3,FALSE)</f>
        <v>4.7</v>
      </c>
      <c r="M177" s="2">
        <f t="shared" si="28"/>
        <v>135</v>
      </c>
      <c r="N177" s="2">
        <f t="shared" ref="N177:N199" si="39">L177-12</f>
        <v>-7.3</v>
      </c>
      <c r="O177" s="2">
        <f>35-G177</f>
        <v>7</v>
      </c>
      <c r="P177" s="2">
        <f t="shared" si="29"/>
        <v>14</v>
      </c>
      <c r="Q177" s="2">
        <f t="shared" si="30"/>
        <v>126</v>
      </c>
      <c r="R177" s="2">
        <f>M177+(N177*2)+P177-Q177</f>
        <v>8.4000000000000057</v>
      </c>
      <c r="S177" s="5">
        <f>((((R177*(19-B177))*2)/(B177+2)-(B177+1))/100)+8</f>
        <v>7.9024999999999999</v>
      </c>
      <c r="T177" s="2"/>
    </row>
    <row r="178" spans="1:20" x14ac:dyDescent="0.3">
      <c r="A178" s="4">
        <f t="shared" si="27"/>
        <v>7.8487499999999999</v>
      </c>
      <c r="B178" s="2">
        <f>VLOOKUP(D:D,[1]Sheet3!$B:$H,7,FALSE)</f>
        <v>14</v>
      </c>
      <c r="C178" s="2">
        <f>VLOOKUP(D:D,[1]Sheet3!$B:$I,8,FALSE)</f>
        <v>363</v>
      </c>
      <c r="D178" t="s">
        <v>252</v>
      </c>
      <c r="E178" t="s">
        <v>58</v>
      </c>
      <c r="F178" t="s">
        <v>29</v>
      </c>
      <c r="G178" s="2">
        <f>VLOOKUP(D:D,[1]Sheet3!$B:$I,5,FALSE)</f>
        <v>23</v>
      </c>
      <c r="H178" s="2">
        <f>VLOOKUP($D:$D,[1]Sheet4!$B:$I,4,FALSE)</f>
        <v>217</v>
      </c>
      <c r="I178" s="2">
        <f>VLOOKUP($D:$D,[1]Sheet4!$B:$I,5,FALSE)</f>
        <v>380</v>
      </c>
      <c r="J178" s="2">
        <f>VLOOKUP($D:$D,[1]Sheet4!$B:$I,6,FALSE)</f>
        <v>295</v>
      </c>
      <c r="K178" s="2">
        <f>VLOOKUP($D:$D,[1]Sheet4!$B:$I,7,FALSE)</f>
        <v>46</v>
      </c>
      <c r="L178">
        <f>VLOOKUP(D:D,[1]Sheet2!$B:$D,3,FALSE)</f>
        <v>3.4</v>
      </c>
      <c r="M178" s="2">
        <f t="shared" si="28"/>
        <v>137</v>
      </c>
      <c r="N178" s="2">
        <f t="shared" si="39"/>
        <v>-8.6</v>
      </c>
      <c r="O178" s="2">
        <f>32-G178</f>
        <v>9</v>
      </c>
      <c r="P178" s="2">
        <f t="shared" si="29"/>
        <v>18</v>
      </c>
      <c r="Q178" s="2">
        <f t="shared" si="30"/>
        <v>138</v>
      </c>
      <c r="R178" s="2">
        <f>M178+(N178*2)+P178-Q178</f>
        <v>-0.19999999999998863</v>
      </c>
      <c r="S178" s="5">
        <f>((((R178*(19-B178))*2)/(B178+2)-(B178+1))/100)+8</f>
        <v>7.8487499999999999</v>
      </c>
      <c r="T178" s="2"/>
    </row>
    <row r="179" spans="1:20" x14ac:dyDescent="0.3">
      <c r="A179" s="4">
        <f t="shared" si="27"/>
        <v>7.5780000000000003</v>
      </c>
      <c r="B179" s="2">
        <f>VLOOKUP(D:D,[1]Sheet3!$B:$H,7,FALSE)</f>
        <v>12</v>
      </c>
      <c r="C179" s="2">
        <f>VLOOKUP(D:D,[1]Sheet3!$B:$I,8,FALSE)</f>
        <v>259</v>
      </c>
      <c r="D179" t="s">
        <v>224</v>
      </c>
      <c r="E179" t="s">
        <v>26</v>
      </c>
      <c r="F179" t="s">
        <v>22</v>
      </c>
      <c r="G179" s="2">
        <f>VLOOKUP(D:D,[1]Sheet3!$B:$I,5,FALSE)</f>
        <v>32</v>
      </c>
      <c r="H179" s="2">
        <f>VLOOKUP($D:$D,[1]Sheet4!$B:$I,4,FALSE)</f>
        <v>182</v>
      </c>
      <c r="I179" s="2">
        <f>VLOOKUP($D:$D,[1]Sheet4!$B:$I,5,FALSE)</f>
        <v>313</v>
      </c>
      <c r="J179" s="2">
        <f>VLOOKUP($D:$D,[1]Sheet4!$B:$I,6,FALSE)</f>
        <v>229.5</v>
      </c>
      <c r="K179" s="2">
        <f>VLOOKUP($D:$D,[1]Sheet4!$B:$I,7,FALSE)</f>
        <v>50.8</v>
      </c>
      <c r="L179">
        <f>VLOOKUP(D:D,[1]Sheet2!$B:$D,3,FALSE)</f>
        <v>7.4</v>
      </c>
      <c r="M179" s="2">
        <f t="shared" si="28"/>
        <v>241</v>
      </c>
      <c r="N179" s="2">
        <f t="shared" si="39"/>
        <v>-4.5999999999999996</v>
      </c>
      <c r="O179" s="2">
        <f>30-G179</f>
        <v>-2</v>
      </c>
      <c r="P179" s="2">
        <f t="shared" si="29"/>
        <v>-4</v>
      </c>
      <c r="Q179" s="2">
        <f t="shared" si="30"/>
        <v>152.39999999999998</v>
      </c>
      <c r="R179" s="2">
        <f>M179+(N179*3)+P179-Q179</f>
        <v>70.800000000000011</v>
      </c>
      <c r="S179" s="5">
        <f>((((R179*(19-B179))*2)/(B179+2)-(B179+1))/100)+7</f>
        <v>7.5780000000000003</v>
      </c>
    </row>
    <row r="180" spans="1:20" x14ac:dyDescent="0.3">
      <c r="A180" s="4">
        <f t="shared" si="27"/>
        <v>8.124307692307692</v>
      </c>
      <c r="B180" s="2">
        <f>VLOOKUP(D:D,[1]Sheet3!$B:$H,7,FALSE)</f>
        <v>11</v>
      </c>
      <c r="C180" s="2">
        <f>VLOOKUP(D:D,[1]Sheet3!$B:$I,8,FALSE)</f>
        <v>218</v>
      </c>
      <c r="D180" t="s">
        <v>239</v>
      </c>
      <c r="E180" t="s">
        <v>75</v>
      </c>
      <c r="F180" t="s">
        <v>22</v>
      </c>
      <c r="G180" s="2">
        <f>VLOOKUP(D:D,[1]Sheet3!$B:$I,5,FALSE)</f>
        <v>24</v>
      </c>
      <c r="H180" s="2">
        <f>VLOOKUP($D:$D,[1]Sheet4!$B:$I,4,FALSE)</f>
        <v>130</v>
      </c>
      <c r="I180" s="2">
        <f>VLOOKUP($D:$D,[1]Sheet4!$B:$I,5,FALSE)</f>
        <v>322</v>
      </c>
      <c r="J180" s="2">
        <f>VLOOKUP($D:$D,[1]Sheet4!$B:$I,6,FALSE)</f>
        <v>201.9</v>
      </c>
      <c r="K180" s="2">
        <f>VLOOKUP($D:$D,[1]Sheet4!$B:$I,7,FALSE)</f>
        <v>58.4</v>
      </c>
      <c r="L180">
        <f>VLOOKUP(D:D,[1]Sheet2!$B:$D,3,FALSE)</f>
        <v>6.1</v>
      </c>
      <c r="M180" s="2">
        <f t="shared" si="28"/>
        <v>282</v>
      </c>
      <c r="N180" s="2">
        <f t="shared" si="39"/>
        <v>-5.9</v>
      </c>
      <c r="O180" s="2">
        <f>30-G180</f>
        <v>6</v>
      </c>
      <c r="P180" s="2">
        <f t="shared" si="29"/>
        <v>12</v>
      </c>
      <c r="Q180" s="2">
        <f t="shared" si="30"/>
        <v>175.2</v>
      </c>
      <c r="R180" s="2">
        <f>M180+(N180*3)+P180-Q180</f>
        <v>101.10000000000002</v>
      </c>
      <c r="S180" s="5">
        <f>((((R180*(19-B180))*2)/(B180+2)-(B180+1))/100)+7</f>
        <v>8.124307692307692</v>
      </c>
      <c r="T180" s="2"/>
    </row>
    <row r="181" spans="1:20" x14ac:dyDescent="0.3">
      <c r="A181" s="4">
        <f t="shared" si="27"/>
        <v>7.591384615384615</v>
      </c>
      <c r="B181" s="2">
        <f>VLOOKUP(D:D,[1]Sheet3!$B:$H,7,FALSE)</f>
        <v>11</v>
      </c>
      <c r="C181" s="2">
        <f>VLOOKUP(D:D,[1]Sheet3!$B:$I,8,FALSE)</f>
        <v>229</v>
      </c>
      <c r="D181" t="s">
        <v>285</v>
      </c>
      <c r="E181" t="s">
        <v>61</v>
      </c>
      <c r="F181" t="s">
        <v>22</v>
      </c>
      <c r="G181" s="2">
        <f>VLOOKUP(D:D,[1]Sheet3!$B:$I,5,FALSE)</f>
        <v>22</v>
      </c>
      <c r="H181" s="2">
        <f>VLOOKUP($D:$D,[1]Sheet4!$B:$I,4,FALSE)</f>
        <v>120</v>
      </c>
      <c r="I181" s="2">
        <f>VLOOKUP($D:$D,[1]Sheet4!$B:$I,5,FALSE)</f>
        <v>362</v>
      </c>
      <c r="J181" s="2">
        <f>VLOOKUP($D:$D,[1]Sheet4!$B:$I,6,FALSE)</f>
        <v>190.8</v>
      </c>
      <c r="K181" s="2">
        <f>VLOOKUP($D:$D,[1]Sheet4!$B:$I,7,FALSE)</f>
        <v>68.400000000000006</v>
      </c>
      <c r="L181">
        <f>VLOOKUP(D:D,[1]Sheet2!$B:$D,3,FALSE)</f>
        <v>4</v>
      </c>
      <c r="M181" s="2">
        <f t="shared" si="28"/>
        <v>271</v>
      </c>
      <c r="N181" s="2">
        <f t="shared" si="39"/>
        <v>-8</v>
      </c>
      <c r="O181" s="2">
        <f>30-G181</f>
        <v>8</v>
      </c>
      <c r="P181" s="2">
        <f t="shared" si="29"/>
        <v>16</v>
      </c>
      <c r="Q181" s="2">
        <f t="shared" si="30"/>
        <v>205.20000000000002</v>
      </c>
      <c r="R181" s="2">
        <f>M181+(N181*3)+P181-Q181</f>
        <v>57.799999999999983</v>
      </c>
      <c r="S181" s="5">
        <f>((((R181*(19-B181))*2)/(B181+2)-(B181+1))/100)+7</f>
        <v>7.591384615384615</v>
      </c>
      <c r="T181" s="2"/>
    </row>
    <row r="182" spans="1:20" x14ac:dyDescent="0.3">
      <c r="A182" s="4">
        <f t="shared" si="27"/>
        <v>6.8254999999999999</v>
      </c>
      <c r="B182" s="2">
        <f>VLOOKUP(D:D,[1]Sheet3!$B:$H,7,FALSE)</f>
        <v>10</v>
      </c>
      <c r="C182" s="2">
        <f>VLOOKUP(D:D,[1]Sheet3!$B:$I,8,FALSE)</f>
        <v>186</v>
      </c>
      <c r="D182" t="s">
        <v>185</v>
      </c>
      <c r="E182" t="s">
        <v>24</v>
      </c>
      <c r="F182" t="s">
        <v>29</v>
      </c>
      <c r="G182" s="2">
        <f>VLOOKUP(D:D,[1]Sheet3!$B:$I,5,FALSE)</f>
        <v>28</v>
      </c>
      <c r="H182" s="2">
        <f>VLOOKUP($D:$D,[1]Sheet4!$B:$I,4,FALSE)</f>
        <v>102</v>
      </c>
      <c r="I182" s="2">
        <f>VLOOKUP($D:$D,[1]Sheet4!$B:$I,5,FALSE)</f>
        <v>262</v>
      </c>
      <c r="J182" s="2">
        <f>VLOOKUP($D:$D,[1]Sheet4!$B:$I,6,FALSE)</f>
        <v>175.8</v>
      </c>
      <c r="K182" s="2">
        <f>VLOOKUP($D:$D,[1]Sheet4!$B:$I,7,FALSE)</f>
        <v>39.5</v>
      </c>
      <c r="L182">
        <f>VLOOKUP(D:D,[1]Sheet2!$B:$D,3,FALSE)</f>
        <v>8.1</v>
      </c>
      <c r="M182" s="2">
        <f t="shared" si="28"/>
        <v>314</v>
      </c>
      <c r="N182" s="2">
        <f t="shared" si="39"/>
        <v>-3.9000000000000004</v>
      </c>
      <c r="O182" s="2">
        <f>32-G182</f>
        <v>4</v>
      </c>
      <c r="P182" s="2">
        <f t="shared" si="29"/>
        <v>8</v>
      </c>
      <c r="Q182" s="2">
        <f t="shared" si="30"/>
        <v>118.5</v>
      </c>
      <c r="R182" s="2">
        <f>M182+(N182*2)+P182-Q182</f>
        <v>195.7</v>
      </c>
      <c r="S182" s="5">
        <f>((((R182*(19-B182))*2)/(B182+2)-(B182+1))/100)+7</f>
        <v>9.8254999999999999</v>
      </c>
      <c r="T182" s="2">
        <v>-3</v>
      </c>
    </row>
    <row r="183" spans="1:20" x14ac:dyDescent="0.3">
      <c r="A183" s="4">
        <f t="shared" si="27"/>
        <v>6.7789999999999999</v>
      </c>
      <c r="B183" s="2">
        <f>VLOOKUP(D:D,[1]Sheet3!$B:$H,7,FALSE)</f>
        <v>12</v>
      </c>
      <c r="C183" s="2">
        <f>VLOOKUP(D:D,[1]Sheet3!$B:$I,8,FALSE)</f>
        <v>293</v>
      </c>
      <c r="D183" t="s">
        <v>255</v>
      </c>
      <c r="E183" t="s">
        <v>92</v>
      </c>
      <c r="F183" t="s">
        <v>22</v>
      </c>
      <c r="G183" s="2">
        <f>VLOOKUP(D:D,[1]Sheet3!$B:$I,5,FALSE)</f>
        <v>26</v>
      </c>
      <c r="H183" s="2">
        <f>VLOOKUP($D:$D,[1]Sheet4!$B:$I,4,FALSE)</f>
        <v>177</v>
      </c>
      <c r="I183" s="2">
        <f>VLOOKUP($D:$D,[1]Sheet4!$B:$I,5,FALSE)</f>
        <v>358</v>
      </c>
      <c r="J183" s="2">
        <f>VLOOKUP($D:$D,[1]Sheet4!$B:$I,6,FALSE)</f>
        <v>255.8</v>
      </c>
      <c r="K183" s="2">
        <f>VLOOKUP($D:$D,[1]Sheet4!$B:$I,7,FALSE)</f>
        <v>62.7</v>
      </c>
      <c r="L183">
        <f>VLOOKUP(D:D,[1]Sheet2!$B:$D,3,FALSE)</f>
        <v>0</v>
      </c>
      <c r="M183" s="2">
        <f t="shared" si="28"/>
        <v>207</v>
      </c>
      <c r="N183" s="2">
        <f t="shared" si="39"/>
        <v>-12</v>
      </c>
      <c r="O183" s="2">
        <f>30-G183</f>
        <v>4</v>
      </c>
      <c r="P183" s="2">
        <f t="shared" si="29"/>
        <v>8</v>
      </c>
      <c r="Q183" s="2">
        <f t="shared" si="30"/>
        <v>188.10000000000002</v>
      </c>
      <c r="R183" s="2">
        <f>M183+(N183*3)+P183-Q183</f>
        <v>-9.1000000000000227</v>
      </c>
      <c r="S183" s="5">
        <f>((((R183*(19-B183))*2)/(B183+2)-(B183+1))/100)+7</f>
        <v>6.7789999999999999</v>
      </c>
      <c r="T183" s="2"/>
    </row>
    <row r="184" spans="1:20" x14ac:dyDescent="0.3">
      <c r="A184" s="4">
        <f t="shared" si="27"/>
        <v>7.7876923076923079</v>
      </c>
      <c r="B184" s="2">
        <f>VLOOKUP(D:D,[1]Sheet3!$B:$H,7,FALSE)</f>
        <v>11</v>
      </c>
      <c r="C184" s="2">
        <f>VLOOKUP(D:D,[1]Sheet3!$B:$I,8,FALSE)</f>
        <v>208</v>
      </c>
      <c r="D184" t="s">
        <v>212</v>
      </c>
      <c r="E184" t="s">
        <v>37</v>
      </c>
      <c r="F184" t="s">
        <v>46</v>
      </c>
      <c r="G184" s="2">
        <f>VLOOKUP(D:D,[1]Sheet3!$B:$I,5,FALSE)</f>
        <v>27</v>
      </c>
      <c r="H184" s="2">
        <f>VLOOKUP($D:$D,[1]Sheet4!$B:$I,4,FALSE)</f>
        <v>135</v>
      </c>
      <c r="I184" s="2">
        <f>VLOOKUP($D:$D,[1]Sheet4!$B:$I,5,FALSE)</f>
        <v>273</v>
      </c>
      <c r="J184" s="2">
        <f>VLOOKUP($D:$D,[1]Sheet4!$B:$I,6,FALSE)</f>
        <v>201.8</v>
      </c>
      <c r="K184" s="2">
        <f>VLOOKUP($D:$D,[1]Sheet4!$B:$I,7,FALSE)</f>
        <v>47.2</v>
      </c>
      <c r="L184">
        <f>VLOOKUP(D:D,[1]Sheet2!$B:$D,3,FALSE)</f>
        <v>6.3</v>
      </c>
      <c r="M184" s="2">
        <f t="shared" si="28"/>
        <v>292</v>
      </c>
      <c r="N184" s="2">
        <f t="shared" si="39"/>
        <v>-5.7</v>
      </c>
      <c r="O184" s="2">
        <f>35-G184</f>
        <v>8</v>
      </c>
      <c r="P184" s="2">
        <f t="shared" si="29"/>
        <v>16</v>
      </c>
      <c r="Q184" s="2">
        <f t="shared" si="30"/>
        <v>141.60000000000002</v>
      </c>
      <c r="R184" s="2">
        <f>M184+(N184*2)+P184-Q184</f>
        <v>155</v>
      </c>
      <c r="S184" s="5">
        <f>((((R184*(19-B184))*2)/(B184+2)-(B184+1))/100)+6</f>
        <v>7.7876923076923079</v>
      </c>
    </row>
    <row r="185" spans="1:20" x14ac:dyDescent="0.3">
      <c r="A185" s="4">
        <f t="shared" si="27"/>
        <v>7.4719999999999995</v>
      </c>
      <c r="B185" s="2">
        <f>VLOOKUP(D:D,[1]Sheet3!$B:$H,7,FALSE)</f>
        <v>12</v>
      </c>
      <c r="C185" s="2">
        <f>VLOOKUP(D:D,[1]Sheet3!$B:$I,8,FALSE)</f>
        <v>284</v>
      </c>
      <c r="D185" t="s">
        <v>244</v>
      </c>
      <c r="E185" t="s">
        <v>37</v>
      </c>
      <c r="F185" t="s">
        <v>22</v>
      </c>
      <c r="G185" s="2">
        <f>VLOOKUP(D:D,[1]Sheet3!$B:$I,5,FALSE)</f>
        <v>23</v>
      </c>
      <c r="H185" s="2">
        <f>VLOOKUP($D:$D,[1]Sheet4!$B:$I,4,FALSE)</f>
        <v>185</v>
      </c>
      <c r="I185" s="2">
        <f>VLOOKUP($D:$D,[1]Sheet4!$B:$I,5,FALSE)</f>
        <v>351</v>
      </c>
      <c r="J185" s="2">
        <f>VLOOKUP($D:$D,[1]Sheet4!$B:$I,6,FALSE)</f>
        <v>238.3</v>
      </c>
      <c r="K185" s="2">
        <f>VLOOKUP($D:$D,[1]Sheet4!$B:$I,7,FALSE)</f>
        <v>45.1</v>
      </c>
      <c r="L185">
        <f>VLOOKUP(D:D,[1]Sheet2!$B:$D,3,FALSE)</f>
        <v>0.5</v>
      </c>
      <c r="M185" s="2">
        <f t="shared" si="28"/>
        <v>216</v>
      </c>
      <c r="N185" s="2">
        <f t="shared" si="39"/>
        <v>-11.5</v>
      </c>
      <c r="O185" s="2">
        <f>30-G185</f>
        <v>7</v>
      </c>
      <c r="P185" s="2">
        <f t="shared" si="29"/>
        <v>14</v>
      </c>
      <c r="Q185" s="2">
        <f t="shared" si="30"/>
        <v>135.30000000000001</v>
      </c>
      <c r="R185" s="2">
        <f>M185+(N185*3)+P185-Q185</f>
        <v>60.199999999999989</v>
      </c>
      <c r="S185" s="5">
        <f t="shared" ref="S185:S190" si="40">((((R185*(19-B185))*2)/(B185+2)-(B185+1))/100)+7</f>
        <v>7.4719999999999995</v>
      </c>
      <c r="T185" s="2"/>
    </row>
    <row r="186" spans="1:20" x14ac:dyDescent="0.3">
      <c r="A186" s="4">
        <f t="shared" si="27"/>
        <v>8.1280000000000001</v>
      </c>
      <c r="B186" s="2">
        <f>VLOOKUP(D:D,[1]Sheet3!$B:$H,7,FALSE)</f>
        <v>11</v>
      </c>
      <c r="C186" s="2">
        <f>VLOOKUP(D:D,[1]Sheet3!$B:$I,8,FALSE)</f>
        <v>214</v>
      </c>
      <c r="D186" t="s">
        <v>235</v>
      </c>
      <c r="E186" t="s">
        <v>79</v>
      </c>
      <c r="F186" t="s">
        <v>22</v>
      </c>
      <c r="G186" s="2">
        <f>VLOOKUP(D:D,[1]Sheet3!$B:$I,5,FALSE)</f>
        <v>29</v>
      </c>
      <c r="H186" s="2">
        <f>VLOOKUP($D:$D,[1]Sheet4!$B:$I,4,FALSE)</f>
        <v>89</v>
      </c>
      <c r="I186" s="2">
        <f>VLOOKUP($D:$D,[1]Sheet4!$B:$I,5,FALSE)</f>
        <v>308</v>
      </c>
      <c r="J186" s="2">
        <f>VLOOKUP($D:$D,[1]Sheet4!$B:$I,6,FALSE)</f>
        <v>196</v>
      </c>
      <c r="K186" s="2">
        <f>VLOOKUP($D:$D,[1]Sheet4!$B:$I,7,FALSE)</f>
        <v>52.2</v>
      </c>
      <c r="L186">
        <f>VLOOKUP(D:D,[1]Sheet2!$B:$D,3,FALSE)</f>
        <v>2</v>
      </c>
      <c r="M186" s="2">
        <f t="shared" si="28"/>
        <v>286</v>
      </c>
      <c r="N186" s="2">
        <f t="shared" si="39"/>
        <v>-10</v>
      </c>
      <c r="O186" s="2">
        <f>30-G186</f>
        <v>1</v>
      </c>
      <c r="P186" s="2">
        <f t="shared" si="29"/>
        <v>2</v>
      </c>
      <c r="Q186" s="2">
        <f t="shared" si="30"/>
        <v>156.60000000000002</v>
      </c>
      <c r="R186" s="2">
        <f>M186+(N186*3)+P186-Q186</f>
        <v>101.39999999999998</v>
      </c>
      <c r="S186" s="5">
        <f t="shared" si="40"/>
        <v>8.1280000000000001</v>
      </c>
      <c r="T186" s="2"/>
    </row>
    <row r="187" spans="1:20" x14ac:dyDescent="0.3">
      <c r="A187" s="4">
        <f t="shared" si="27"/>
        <v>7.649</v>
      </c>
      <c r="B187" s="2">
        <f>VLOOKUP(D:D,[1]Sheet3!$B:$H,7,FALSE)</f>
        <v>12</v>
      </c>
      <c r="C187" s="2">
        <f>VLOOKUP(D:D,[1]Sheet3!$B:$I,8,FALSE)</f>
        <v>283</v>
      </c>
      <c r="D187" t="s">
        <v>234</v>
      </c>
      <c r="E187" t="s">
        <v>48</v>
      </c>
      <c r="F187" t="s">
        <v>29</v>
      </c>
      <c r="G187" s="2">
        <f>VLOOKUP(D:D,[1]Sheet3!$B:$I,5,FALSE)</f>
        <v>34</v>
      </c>
      <c r="H187" s="2">
        <f>VLOOKUP($D:$D,[1]Sheet4!$B:$I,4,FALSE)</f>
        <v>196</v>
      </c>
      <c r="I187" s="2">
        <f>VLOOKUP($D:$D,[1]Sheet4!$B:$I,5,FALSE)</f>
        <v>341</v>
      </c>
      <c r="J187" s="2">
        <f>VLOOKUP($D:$D,[1]Sheet4!$B:$I,6,FALSE)</f>
        <v>246.3</v>
      </c>
      <c r="K187" s="2">
        <f>VLOOKUP($D:$D,[1]Sheet4!$B:$I,7,FALSE)</f>
        <v>43.3</v>
      </c>
      <c r="L187">
        <f>VLOOKUP(D:D,[1]Sheet2!$B:$D,3,FALSE)</f>
        <v>9.4</v>
      </c>
      <c r="M187" s="2">
        <f t="shared" si="28"/>
        <v>217</v>
      </c>
      <c r="N187" s="2">
        <f t="shared" si="39"/>
        <v>-2.5999999999999996</v>
      </c>
      <c r="O187" s="2">
        <f>32-G187</f>
        <v>-2</v>
      </c>
      <c r="P187" s="2">
        <f t="shared" si="29"/>
        <v>-4</v>
      </c>
      <c r="Q187" s="2">
        <f t="shared" si="30"/>
        <v>129.89999999999998</v>
      </c>
      <c r="R187" s="2">
        <f>M187+(N187*2)+P187-Q187</f>
        <v>77.900000000000034</v>
      </c>
      <c r="S187" s="5">
        <f t="shared" si="40"/>
        <v>7.649</v>
      </c>
      <c r="T187" s="2"/>
    </row>
    <row r="188" spans="1:20" x14ac:dyDescent="0.3">
      <c r="A188" s="4">
        <f t="shared" si="27"/>
        <v>9.2705000000000002</v>
      </c>
      <c r="B188" s="2">
        <f>VLOOKUP(D:D,[1]Sheet3!$B:$H,7,FALSE)</f>
        <v>10</v>
      </c>
      <c r="C188" s="2">
        <f>VLOOKUP(D:D,[1]Sheet3!$B:$I,8,FALSE)</f>
        <v>184</v>
      </c>
      <c r="D188" t="s">
        <v>228</v>
      </c>
      <c r="E188" t="s">
        <v>88</v>
      </c>
      <c r="F188" t="s">
        <v>22</v>
      </c>
      <c r="G188" s="2">
        <f>VLOOKUP(D:D,[1]Sheet3!$B:$I,5,FALSE)</f>
        <v>26</v>
      </c>
      <c r="H188" s="2">
        <f>VLOOKUP($D:$D,[1]Sheet4!$B:$I,4,FALSE)</f>
        <v>132</v>
      </c>
      <c r="I188" s="2">
        <f>VLOOKUP($D:$D,[1]Sheet4!$B:$I,5,FALSE)</f>
        <v>326</v>
      </c>
      <c r="J188" s="2">
        <f>VLOOKUP($D:$D,[1]Sheet4!$B:$I,6,FALSE)</f>
        <v>172.9</v>
      </c>
      <c r="K188" s="2">
        <f>VLOOKUP($D:$D,[1]Sheet4!$B:$I,7,FALSE)</f>
        <v>43.1</v>
      </c>
      <c r="L188">
        <f>VLOOKUP(D:D,[1]Sheet2!$B:$D,3,FALSE)</f>
        <v>0</v>
      </c>
      <c r="M188" s="2">
        <f t="shared" si="28"/>
        <v>316</v>
      </c>
      <c r="N188" s="2">
        <f t="shared" si="39"/>
        <v>-12</v>
      </c>
      <c r="O188" s="2">
        <f>30-G188</f>
        <v>4</v>
      </c>
      <c r="P188" s="2">
        <f t="shared" si="29"/>
        <v>8</v>
      </c>
      <c r="Q188" s="2">
        <f t="shared" si="30"/>
        <v>129.30000000000001</v>
      </c>
      <c r="R188" s="2">
        <f>M188+(N188*3)+P188-Q188</f>
        <v>158.69999999999999</v>
      </c>
      <c r="S188" s="5">
        <f t="shared" si="40"/>
        <v>9.2705000000000002</v>
      </c>
    </row>
    <row r="189" spans="1:20" x14ac:dyDescent="0.3">
      <c r="A189" s="4">
        <f t="shared" si="27"/>
        <v>7.2809999999999997</v>
      </c>
      <c r="B189" s="2">
        <f>VLOOKUP(D:D,[1]Sheet3!$B:$H,7,FALSE)</f>
        <v>12</v>
      </c>
      <c r="C189" s="2">
        <f>VLOOKUP(D:D,[1]Sheet3!$B:$I,8,FALSE)</f>
        <v>266</v>
      </c>
      <c r="D189" t="s">
        <v>220</v>
      </c>
      <c r="E189" t="s">
        <v>139</v>
      </c>
      <c r="F189" t="s">
        <v>22</v>
      </c>
      <c r="G189" s="2">
        <f>VLOOKUP(D:D,[1]Sheet3!$B:$I,5,FALSE)</f>
        <v>27</v>
      </c>
      <c r="H189" s="2">
        <f>VLOOKUP($D:$D,[1]Sheet4!$B:$I,4,FALSE)</f>
        <v>123</v>
      </c>
      <c r="I189" s="2">
        <f>VLOOKUP($D:$D,[1]Sheet4!$B:$I,5,FALSE)</f>
        <v>313</v>
      </c>
      <c r="J189" s="2">
        <f>VLOOKUP($D:$D,[1]Sheet4!$B:$I,6,FALSE)</f>
        <v>235.2</v>
      </c>
      <c r="K189" s="2">
        <f>VLOOKUP($D:$D,[1]Sheet4!$B:$I,7,FALSE)</f>
        <v>57.5</v>
      </c>
      <c r="L189">
        <f>VLOOKUP(D:D,[1]Sheet2!$B:$D,3,FALSE)</f>
        <v>3.2</v>
      </c>
      <c r="M189" s="2">
        <f t="shared" si="28"/>
        <v>234</v>
      </c>
      <c r="N189" s="2">
        <f t="shared" si="39"/>
        <v>-8.8000000000000007</v>
      </c>
      <c r="O189" s="2">
        <f>30-G189</f>
        <v>3</v>
      </c>
      <c r="P189" s="2">
        <f t="shared" si="29"/>
        <v>6</v>
      </c>
      <c r="Q189" s="2">
        <f t="shared" si="30"/>
        <v>172.5</v>
      </c>
      <c r="R189" s="2">
        <f>M189+(N189*3)+P189-Q189</f>
        <v>41.099999999999994</v>
      </c>
      <c r="S189" s="5">
        <f t="shared" si="40"/>
        <v>7.2809999999999997</v>
      </c>
      <c r="T189" s="2"/>
    </row>
    <row r="190" spans="1:20" x14ac:dyDescent="0.3">
      <c r="A190" s="4">
        <f t="shared" si="27"/>
        <v>7.5129999999999999</v>
      </c>
      <c r="B190" s="2">
        <f>VLOOKUP(D:D,[1]Sheet3!$B:$H,7,FALSE)</f>
        <v>12</v>
      </c>
      <c r="C190" s="2">
        <f>VLOOKUP(D:D,[1]Sheet3!$B:$I,8,FALSE)</f>
        <v>280</v>
      </c>
      <c r="D190" t="s">
        <v>278</v>
      </c>
      <c r="E190" t="s">
        <v>53</v>
      </c>
      <c r="F190" t="s">
        <v>22</v>
      </c>
      <c r="G190" s="2">
        <f>VLOOKUP(D:D,[1]Sheet3!$B:$I,5,FALSE)</f>
        <v>21</v>
      </c>
      <c r="H190" s="2">
        <f>VLOOKUP($D:$D,[1]Sheet4!$B:$I,4,FALSE)</f>
        <v>187</v>
      </c>
      <c r="I190" s="2">
        <f>VLOOKUP($D:$D,[1]Sheet4!$B:$I,5,FALSE)</f>
        <v>362</v>
      </c>
      <c r="J190" s="2">
        <f>VLOOKUP($D:$D,[1]Sheet4!$B:$I,6,FALSE)</f>
        <v>244.9</v>
      </c>
      <c r="K190" s="2">
        <f>VLOOKUP($D:$D,[1]Sheet4!$B:$I,7,FALSE)</f>
        <v>51</v>
      </c>
      <c r="L190">
        <f>VLOOKUP(D:D,[1]Sheet2!$B:$D,3,FALSE)</f>
        <v>5.0999999999999996</v>
      </c>
      <c r="M190" s="2">
        <f t="shared" si="28"/>
        <v>220</v>
      </c>
      <c r="N190" s="2">
        <f t="shared" si="39"/>
        <v>-6.9</v>
      </c>
      <c r="O190" s="2">
        <f>30-G190</f>
        <v>9</v>
      </c>
      <c r="P190" s="2">
        <f t="shared" si="29"/>
        <v>18</v>
      </c>
      <c r="Q190" s="2">
        <f t="shared" si="30"/>
        <v>153</v>
      </c>
      <c r="R190" s="2">
        <f>M190+(N190*3)+P190-Q190</f>
        <v>64.300000000000011</v>
      </c>
      <c r="S190" s="5">
        <f t="shared" si="40"/>
        <v>7.5129999999999999</v>
      </c>
    </row>
    <row r="191" spans="1:20" x14ac:dyDescent="0.3">
      <c r="A191" s="4">
        <f t="shared" si="27"/>
        <v>6.734</v>
      </c>
      <c r="B191" s="2">
        <f>VLOOKUP(D:D,[1]Sheet3!$B:$H,7,FALSE)</f>
        <v>12</v>
      </c>
      <c r="C191" s="2">
        <f>VLOOKUP(D:D,[1]Sheet3!$B:$I,8,FALSE)</f>
        <v>257</v>
      </c>
      <c r="D191" t="s">
        <v>287</v>
      </c>
      <c r="E191" t="s">
        <v>24</v>
      </c>
      <c r="F191" t="s">
        <v>46</v>
      </c>
      <c r="G191" s="2">
        <f>VLOOKUP(D:D,[1]Sheet3!$B:$I,5,FALSE)</f>
        <v>26</v>
      </c>
      <c r="H191" s="2">
        <f>VLOOKUP($D:$D,[1]Sheet4!$B:$I,4,FALSE)</f>
        <v>143</v>
      </c>
      <c r="I191" s="2">
        <f>VLOOKUP($D:$D,[1]Sheet4!$B:$I,5,FALSE)</f>
        <v>349</v>
      </c>
      <c r="J191" s="2">
        <f>VLOOKUP($D:$D,[1]Sheet4!$B:$I,6,FALSE)</f>
        <v>229.5</v>
      </c>
      <c r="K191" s="2">
        <f>VLOOKUP($D:$D,[1]Sheet4!$B:$I,7,FALSE)</f>
        <v>54.8</v>
      </c>
      <c r="L191">
        <f>VLOOKUP(D:D,[1]Sheet2!$B:$D,3,FALSE)</f>
        <v>6.9</v>
      </c>
      <c r="M191" s="2">
        <f t="shared" si="28"/>
        <v>243</v>
      </c>
      <c r="N191" s="2">
        <f t="shared" si="39"/>
        <v>-5.0999999999999996</v>
      </c>
      <c r="O191" s="2">
        <f>35-G191</f>
        <v>9</v>
      </c>
      <c r="P191" s="2">
        <f t="shared" si="29"/>
        <v>18</v>
      </c>
      <c r="Q191" s="2">
        <f t="shared" si="30"/>
        <v>164.39999999999998</v>
      </c>
      <c r="R191" s="2">
        <f>M191+(N191*2)+P191-Q191</f>
        <v>86.400000000000034</v>
      </c>
      <c r="S191" s="5">
        <f>((((R191*(19-B191))*2)/(B191+2)-(B191+1))/100)+6</f>
        <v>6.734</v>
      </c>
    </row>
    <row r="192" spans="1:20" x14ac:dyDescent="0.3">
      <c r="A192" s="4">
        <f t="shared" si="27"/>
        <v>7.032</v>
      </c>
      <c r="B192" s="2">
        <f>VLOOKUP(D:D,[1]Sheet3!$B:$H,7,FALSE)</f>
        <v>13</v>
      </c>
      <c r="C192" s="2">
        <f>VLOOKUP(D:D,[1]Sheet3!$B:$I,8,FALSE)</f>
        <v>327</v>
      </c>
      <c r="D192" t="s">
        <v>247</v>
      </c>
      <c r="E192" t="s">
        <v>55</v>
      </c>
      <c r="F192" t="s">
        <v>22</v>
      </c>
      <c r="G192" s="2">
        <f>VLOOKUP(D:D,[1]Sheet3!$B:$I,5,FALSE)</f>
        <v>24</v>
      </c>
      <c r="H192" s="2">
        <f>VLOOKUP($D:$D,[1]Sheet4!$B:$I,4,FALSE)</f>
        <v>214</v>
      </c>
      <c r="I192" s="2">
        <f>VLOOKUP($D:$D,[1]Sheet4!$B:$I,5,FALSE)</f>
        <v>351</v>
      </c>
      <c r="J192" s="2">
        <f>VLOOKUP($D:$D,[1]Sheet4!$B:$I,6,FALSE)</f>
        <v>283.3</v>
      </c>
      <c r="K192" s="2">
        <f>VLOOKUP($D:$D,[1]Sheet4!$B:$I,7,FALSE)</f>
        <v>44.6</v>
      </c>
      <c r="L192">
        <f>VLOOKUP(D:D,[1]Sheet2!$B:$D,3,FALSE)</f>
        <v>2.1</v>
      </c>
      <c r="M192" s="2">
        <f t="shared" si="28"/>
        <v>173</v>
      </c>
      <c r="N192" s="2">
        <f t="shared" si="39"/>
        <v>-9.9</v>
      </c>
      <c r="O192" s="2">
        <f>30-G192</f>
        <v>6</v>
      </c>
      <c r="P192" s="2">
        <f t="shared" si="29"/>
        <v>12</v>
      </c>
      <c r="Q192" s="2">
        <f t="shared" si="30"/>
        <v>133.80000000000001</v>
      </c>
      <c r="R192" s="2">
        <f>M192+(N192*3)+P192-Q192</f>
        <v>21.5</v>
      </c>
      <c r="S192" s="5">
        <f>((((R192*(19-B192))*2)/(B192+2)-(B192+1))/100)+7</f>
        <v>7.032</v>
      </c>
    </row>
    <row r="193" spans="1:20" x14ac:dyDescent="0.3">
      <c r="A193" s="4">
        <f t="shared" si="27"/>
        <v>7.1139999999999999</v>
      </c>
      <c r="B193" s="2">
        <f>VLOOKUP(D:D,[1]Sheet3!$B:$H,7,FALSE)</f>
        <v>12</v>
      </c>
      <c r="C193" s="2">
        <f>VLOOKUP(D:D,[1]Sheet3!$B:$I,8,FALSE)</f>
        <v>275</v>
      </c>
      <c r="D193" t="s">
        <v>290</v>
      </c>
      <c r="E193" t="s">
        <v>37</v>
      </c>
      <c r="F193" t="s">
        <v>29</v>
      </c>
      <c r="G193" s="2">
        <f>VLOOKUP(D:D,[1]Sheet3!$B:$I,5,FALSE)</f>
        <v>22</v>
      </c>
      <c r="H193" s="2">
        <f>VLOOKUP($D:$D,[1]Sheet4!$B:$I,4,FALSE)</f>
        <v>160</v>
      </c>
      <c r="I193" s="2">
        <f>VLOOKUP($D:$D,[1]Sheet4!$B:$I,5,FALSE)</f>
        <v>306</v>
      </c>
      <c r="J193" s="2">
        <f>VLOOKUP($D:$D,[1]Sheet4!$B:$I,6,FALSE)</f>
        <v>240.7</v>
      </c>
      <c r="K193" s="2">
        <f>VLOOKUP($D:$D,[1]Sheet4!$B:$I,7,FALSE)</f>
        <v>32.6</v>
      </c>
      <c r="L193">
        <f>VLOOKUP(D:D,[1]Sheet2!$B:$D,3,FALSE)</f>
        <v>0.6</v>
      </c>
      <c r="M193" s="2">
        <f t="shared" si="28"/>
        <v>225</v>
      </c>
      <c r="N193" s="2">
        <f t="shared" si="39"/>
        <v>-11.4</v>
      </c>
      <c r="O193" s="2">
        <f>32-G193</f>
        <v>10</v>
      </c>
      <c r="P193" s="2">
        <f t="shared" si="29"/>
        <v>20</v>
      </c>
      <c r="Q193" s="2">
        <f t="shared" si="30"/>
        <v>97.800000000000011</v>
      </c>
      <c r="R193" s="2">
        <f>M193+(N193*2)+P193-Q193</f>
        <v>124.39999999999998</v>
      </c>
      <c r="S193" s="5">
        <f>((((R193*(19-B193))*2)/(B193+2)-(B193+1))/100)+6</f>
        <v>7.1139999999999999</v>
      </c>
    </row>
    <row r="194" spans="1:20" x14ac:dyDescent="0.3">
      <c r="A194" s="4">
        <f t="shared" ref="A194:A257" si="41">S194+T194</f>
        <v>7.9550000000000001</v>
      </c>
      <c r="B194" s="2">
        <f>VLOOKUP(D:D,[1]Sheet3!$B:$H,7,FALSE)</f>
        <v>14</v>
      </c>
      <c r="C194" s="2">
        <f>VLOOKUP(D:D,[1]Sheet3!$B:$I,8,FALSE)</f>
        <v>372</v>
      </c>
      <c r="D194" t="s">
        <v>273</v>
      </c>
      <c r="E194" t="s">
        <v>71</v>
      </c>
      <c r="F194" t="s">
        <v>46</v>
      </c>
      <c r="G194" s="2">
        <f>VLOOKUP(D:D,[1]Sheet3!$B:$I,5,FALSE)</f>
        <v>24</v>
      </c>
      <c r="H194" s="2">
        <f>VLOOKUP($D:$D,[1]Sheet4!$B:$I,4,FALSE)</f>
        <v>254</v>
      </c>
      <c r="I194" s="2">
        <f>VLOOKUP($D:$D,[1]Sheet4!$B:$I,5,FALSE)</f>
        <v>375</v>
      </c>
      <c r="J194" s="2">
        <f>VLOOKUP($D:$D,[1]Sheet4!$B:$I,6,FALSE)</f>
        <v>320.5</v>
      </c>
      <c r="K194" s="2">
        <f>VLOOKUP($D:$D,[1]Sheet4!$B:$I,7,FALSE)</f>
        <v>40.200000000000003</v>
      </c>
      <c r="L194">
        <f>VLOOKUP(D:D,[1]Sheet2!$B:$D,3,FALSE)</f>
        <v>5.7</v>
      </c>
      <c r="M194" s="2">
        <f t="shared" ref="M194:M257" si="42">500-C194</f>
        <v>128</v>
      </c>
      <c r="N194" s="2">
        <f t="shared" si="39"/>
        <v>-6.3</v>
      </c>
      <c r="O194" s="2">
        <f>35-G194</f>
        <v>11</v>
      </c>
      <c r="P194" s="2">
        <f t="shared" ref="P194:P257" si="43">O194*2</f>
        <v>22</v>
      </c>
      <c r="Q194" s="2">
        <f t="shared" ref="Q194:Q257" si="44">K194*3</f>
        <v>120.60000000000001</v>
      </c>
      <c r="R194" s="2">
        <f>M194+(N194*2)+P194-Q194</f>
        <v>16.799999999999997</v>
      </c>
      <c r="S194" s="5">
        <f>((((R194*(19-B194))*2)/(B194+2)-(B194+1))/100)+8</f>
        <v>7.9550000000000001</v>
      </c>
      <c r="T194" s="2"/>
    </row>
    <row r="195" spans="1:20" x14ac:dyDescent="0.3">
      <c r="A195" s="4">
        <f t="shared" si="41"/>
        <v>8.3170000000000002</v>
      </c>
      <c r="B195" s="2">
        <f>VLOOKUP(D:D,[1]Sheet3!$B:$H,7,FALSE)</f>
        <v>10</v>
      </c>
      <c r="C195" s="2">
        <f>VLOOKUP(D:D,[1]Sheet3!$B:$I,8,FALSE)</f>
        <v>191</v>
      </c>
      <c r="D195" t="s">
        <v>238</v>
      </c>
      <c r="E195" t="s">
        <v>26</v>
      </c>
      <c r="F195" t="s">
        <v>46</v>
      </c>
      <c r="G195" s="2">
        <f>VLOOKUP(D:D,[1]Sheet3!$B:$I,5,FALSE)</f>
        <v>25</v>
      </c>
      <c r="H195" s="2">
        <f>VLOOKUP($D:$D,[1]Sheet4!$B:$I,4,FALSE)</f>
        <v>138</v>
      </c>
      <c r="I195" s="2">
        <f>VLOOKUP($D:$D,[1]Sheet4!$B:$I,5,FALSE)</f>
        <v>299</v>
      </c>
      <c r="J195" s="2">
        <f>VLOOKUP($D:$D,[1]Sheet4!$B:$I,6,FALSE)</f>
        <v>184.3</v>
      </c>
      <c r="K195" s="2">
        <f>VLOOKUP($D:$D,[1]Sheet4!$B:$I,7,FALSE)</f>
        <v>51.6</v>
      </c>
      <c r="L195">
        <f>VLOOKUP(D:D,[1]Sheet2!$B:$D,3,FALSE)</f>
        <v>5.8</v>
      </c>
      <c r="M195" s="2">
        <f t="shared" si="42"/>
        <v>309</v>
      </c>
      <c r="N195" s="2">
        <f t="shared" si="39"/>
        <v>-6.2</v>
      </c>
      <c r="O195" s="2">
        <f>35-G195</f>
        <v>10</v>
      </c>
      <c r="P195" s="2">
        <f t="shared" si="43"/>
        <v>20</v>
      </c>
      <c r="Q195" s="2">
        <f t="shared" si="44"/>
        <v>154.80000000000001</v>
      </c>
      <c r="R195" s="2">
        <f>M195+(N195*2)+P195-Q195</f>
        <v>161.80000000000001</v>
      </c>
      <c r="S195" s="5">
        <f>((((R195*(19-B195))*2)/(B195+2)-(B195+1))/100)+6</f>
        <v>8.3170000000000002</v>
      </c>
    </row>
    <row r="196" spans="1:20" x14ac:dyDescent="0.3">
      <c r="A196" s="4">
        <f t="shared" si="41"/>
        <v>7.5540000000000003</v>
      </c>
      <c r="B196" s="2">
        <f>VLOOKUP(D:D,[1]Sheet3!$B:$H,7,FALSE)</f>
        <v>12</v>
      </c>
      <c r="C196" s="2">
        <f>VLOOKUP(D:D,[1]Sheet3!$B:$I,8,FALSE)</f>
        <v>295</v>
      </c>
      <c r="D196" t="s">
        <v>297</v>
      </c>
      <c r="E196" t="s">
        <v>55</v>
      </c>
      <c r="F196" t="s">
        <v>22</v>
      </c>
      <c r="G196" s="2">
        <f>VLOOKUP(D:D,[1]Sheet3!$B:$I,5,FALSE)</f>
        <v>23</v>
      </c>
      <c r="H196" s="2">
        <f>VLOOKUP($D:$D,[1]Sheet4!$B:$I,4,FALSE)</f>
        <v>193</v>
      </c>
      <c r="I196" s="2">
        <f>VLOOKUP($D:$D,[1]Sheet4!$B:$I,5,FALSE)</f>
        <v>329</v>
      </c>
      <c r="J196" s="2">
        <f>VLOOKUP($D:$D,[1]Sheet4!$B:$I,6,FALSE)</f>
        <v>242.1</v>
      </c>
      <c r="K196" s="2">
        <f>VLOOKUP($D:$D,[1]Sheet4!$B:$I,7,FALSE)</f>
        <v>39.799999999999997</v>
      </c>
      <c r="L196">
        <f>VLOOKUP(D:D,[1]Sheet2!$B:$D,3,FALSE)</f>
        <v>1.6</v>
      </c>
      <c r="M196" s="2">
        <f t="shared" si="42"/>
        <v>205</v>
      </c>
      <c r="N196" s="2">
        <f t="shared" si="39"/>
        <v>-10.4</v>
      </c>
      <c r="O196" s="2">
        <f>30-G196</f>
        <v>7</v>
      </c>
      <c r="P196" s="2">
        <f t="shared" si="43"/>
        <v>14</v>
      </c>
      <c r="Q196" s="2">
        <f t="shared" si="44"/>
        <v>119.39999999999999</v>
      </c>
      <c r="R196" s="2">
        <f>M196+(N196*3)+P196-Q196</f>
        <v>68.40000000000002</v>
      </c>
      <c r="S196" s="5">
        <f>((((R196*(19-B196))*2)/(B196+2)-(B196+1))/100)+7</f>
        <v>7.5540000000000003</v>
      </c>
    </row>
    <row r="197" spans="1:20" x14ac:dyDescent="0.3">
      <c r="A197" s="4">
        <f t="shared" si="41"/>
        <v>7.2375999999999996</v>
      </c>
      <c r="B197" s="2">
        <f>VLOOKUP(D:D,[1]Sheet3!$B:$H,7,FALSE)</f>
        <v>13</v>
      </c>
      <c r="C197" s="2">
        <f>VLOOKUP(D:D,[1]Sheet3!$B:$I,8,FALSE)</f>
        <v>324</v>
      </c>
      <c r="D197" t="s">
        <v>227</v>
      </c>
      <c r="E197" t="s">
        <v>35</v>
      </c>
      <c r="F197" t="s">
        <v>22</v>
      </c>
      <c r="G197" s="2">
        <f>VLOOKUP(D:D,[1]Sheet3!$B:$I,5,FALSE)</f>
        <v>23</v>
      </c>
      <c r="H197" s="2">
        <f>VLOOKUP($D:$D,[1]Sheet4!$B:$I,4,FALSE)</f>
        <v>227</v>
      </c>
      <c r="I197" s="2">
        <f>VLOOKUP($D:$D,[1]Sheet4!$B:$I,5,FALSE)</f>
        <v>331</v>
      </c>
      <c r="J197" s="2">
        <f>VLOOKUP($D:$D,[1]Sheet4!$B:$I,6,FALSE)</f>
        <v>273.8</v>
      </c>
      <c r="K197" s="2">
        <f>VLOOKUP($D:$D,[1]Sheet4!$B:$I,7,FALSE)</f>
        <v>37.5</v>
      </c>
      <c r="L197">
        <f>VLOOKUP(D:D,[1]Sheet2!$B:$D,3,FALSE)</f>
        <v>1.9</v>
      </c>
      <c r="M197" s="2">
        <f t="shared" si="42"/>
        <v>176</v>
      </c>
      <c r="N197" s="2">
        <f t="shared" si="39"/>
        <v>-10.1</v>
      </c>
      <c r="O197" s="2">
        <f>30-G197</f>
        <v>7</v>
      </c>
      <c r="P197" s="2">
        <f t="shared" si="43"/>
        <v>14</v>
      </c>
      <c r="Q197" s="2">
        <f t="shared" si="44"/>
        <v>112.5</v>
      </c>
      <c r="R197" s="2">
        <f>M197+(N197*3)+P197-Q197</f>
        <v>47.199999999999989</v>
      </c>
      <c r="S197" s="5">
        <f>((((R197*(19-B197))*2)/(B197+2)-(B197+1))/100)+7</f>
        <v>7.2375999999999996</v>
      </c>
    </row>
    <row r="198" spans="1:20" x14ac:dyDescent="0.3">
      <c r="A198" s="4">
        <f t="shared" si="41"/>
        <v>7.181</v>
      </c>
      <c r="B198" s="2">
        <f>VLOOKUP(D:D,[1]Sheet3!$B:$H,7,FALSE)</f>
        <v>12</v>
      </c>
      <c r="C198" s="2">
        <f>VLOOKUP(D:D,[1]Sheet3!$B:$I,8,FALSE)</f>
        <v>260</v>
      </c>
      <c r="D198" t="s">
        <v>259</v>
      </c>
      <c r="E198" t="s">
        <v>79</v>
      </c>
      <c r="F198" t="s">
        <v>22</v>
      </c>
      <c r="G198" s="2">
        <f>VLOOKUP(D:D,[1]Sheet3!$B:$I,5,FALSE)</f>
        <v>26</v>
      </c>
      <c r="H198" s="2">
        <f>VLOOKUP($D:$D,[1]Sheet4!$B:$I,4,FALSE)</f>
        <v>168</v>
      </c>
      <c r="I198" s="2">
        <f>VLOOKUP($D:$D,[1]Sheet4!$B:$I,5,FALSE)</f>
        <v>369</v>
      </c>
      <c r="J198" s="2">
        <f>VLOOKUP($D:$D,[1]Sheet4!$B:$I,6,FALSE)</f>
        <v>231.5</v>
      </c>
      <c r="K198" s="2">
        <f>VLOOKUP($D:$D,[1]Sheet4!$B:$I,7,FALSE)</f>
        <v>66</v>
      </c>
      <c r="L198">
        <f>VLOOKUP(D:D,[1]Sheet2!$B:$D,3,FALSE)</f>
        <v>5.7</v>
      </c>
      <c r="M198" s="2">
        <f t="shared" si="42"/>
        <v>240</v>
      </c>
      <c r="N198" s="2">
        <f t="shared" si="39"/>
        <v>-6.3</v>
      </c>
      <c r="O198" s="2">
        <f>30-G198</f>
        <v>4</v>
      </c>
      <c r="P198" s="2">
        <f t="shared" si="43"/>
        <v>8</v>
      </c>
      <c r="Q198" s="2">
        <f t="shared" si="44"/>
        <v>198</v>
      </c>
      <c r="R198" s="2">
        <f>M198+(N198*3)+P198-Q198</f>
        <v>31.099999999999994</v>
      </c>
      <c r="S198" s="5">
        <f>((((R198*(19-B198))*2)/(B198+2)-(B198+1))/100)+7</f>
        <v>7.181</v>
      </c>
      <c r="T198" s="2"/>
    </row>
    <row r="199" spans="1:20" x14ac:dyDescent="0.3">
      <c r="A199" s="4">
        <f t="shared" si="41"/>
        <v>6.98</v>
      </c>
      <c r="B199" s="2">
        <f>VLOOKUP(D:D,[1]Sheet3!$B:$H,7,FALSE)</f>
        <v>12</v>
      </c>
      <c r="C199" s="2">
        <f>VLOOKUP(D:D,[1]Sheet3!$B:$I,8,FALSE)</f>
        <v>290</v>
      </c>
      <c r="D199" t="s">
        <v>326</v>
      </c>
      <c r="E199" t="s">
        <v>33</v>
      </c>
      <c r="F199" t="s">
        <v>29</v>
      </c>
      <c r="G199" s="2">
        <f>VLOOKUP(D:D,[1]Sheet3!$B:$I,5,FALSE)</f>
        <v>25</v>
      </c>
      <c r="H199" s="2">
        <f>VLOOKUP($D:$D,[1]Sheet4!$B:$I,4,FALSE)</f>
        <v>222</v>
      </c>
      <c r="I199" s="2">
        <f>VLOOKUP($D:$D,[1]Sheet4!$B:$I,5,FALSE)</f>
        <v>341</v>
      </c>
      <c r="J199" s="2">
        <f>VLOOKUP($D:$D,[1]Sheet4!$B:$I,6,FALSE)</f>
        <v>259.60000000000002</v>
      </c>
      <c r="K199" s="2">
        <f>VLOOKUP($D:$D,[1]Sheet4!$B:$I,7,FALSE)</f>
        <v>32.6</v>
      </c>
      <c r="L199">
        <f>VLOOKUP(D:D,[1]Sheet2!$B:$D,3,FALSE)</f>
        <v>4.4000000000000004</v>
      </c>
      <c r="M199" s="2">
        <f t="shared" si="42"/>
        <v>210</v>
      </c>
      <c r="N199" s="2">
        <f t="shared" si="39"/>
        <v>-7.6</v>
      </c>
      <c r="O199" s="2">
        <f>32-G199</f>
        <v>7</v>
      </c>
      <c r="P199" s="2">
        <f t="shared" si="43"/>
        <v>14</v>
      </c>
      <c r="Q199" s="2">
        <f t="shared" si="44"/>
        <v>97.800000000000011</v>
      </c>
      <c r="R199" s="2">
        <f>M199+(N199*2)+P199-Q199</f>
        <v>111</v>
      </c>
      <c r="S199" s="5">
        <f>((((R199*(19-B199))*2)/(B199+2)-(B199+1))/100)+6</f>
        <v>6.98</v>
      </c>
    </row>
    <row r="200" spans="1:20" x14ac:dyDescent="0.3">
      <c r="A200" s="4">
        <f t="shared" si="41"/>
        <v>5.5488</v>
      </c>
      <c r="B200" s="2">
        <f>VLOOKUP(D:D,[1]Sheet3!$B:$H,7,FALSE)</f>
        <v>13</v>
      </c>
      <c r="C200" s="2">
        <f>VLOOKUP(D:D,[1]Sheet3!$B:$I,8,FALSE)</f>
        <v>328</v>
      </c>
      <c r="D200" t="s">
        <v>354</v>
      </c>
      <c r="E200" t="s">
        <v>81</v>
      </c>
      <c r="F200" t="s">
        <v>67</v>
      </c>
      <c r="G200" s="2">
        <f>VLOOKUP(D:D,[1]Sheet3!$B:$I,5,FALSE)</f>
        <v>29</v>
      </c>
      <c r="H200" s="2">
        <f>VLOOKUP($D:$D,[1]Sheet4!$B:$I,4,FALSE)</f>
        <v>173</v>
      </c>
      <c r="I200" s="2">
        <f>VLOOKUP($D:$D,[1]Sheet4!$B:$I,5,FALSE)</f>
        <v>397</v>
      </c>
      <c r="J200" s="2">
        <f>VLOOKUP($D:$D,[1]Sheet4!$B:$I,6,FALSE)</f>
        <v>296.60000000000002</v>
      </c>
      <c r="K200" s="2">
        <f>VLOOKUP($D:$D,[1]Sheet4!$B:$I,7,FALSE)</f>
        <v>72.3</v>
      </c>
      <c r="L200">
        <f>VLOOKUP(D:D,[1]Sheet2!$B:$D,3,FALSE)</f>
        <v>15</v>
      </c>
      <c r="M200" s="2">
        <f t="shared" si="42"/>
        <v>172</v>
      </c>
      <c r="N200" s="2">
        <f>L200-18</f>
        <v>-3</v>
      </c>
      <c r="O200" s="2">
        <f>35-G200</f>
        <v>6</v>
      </c>
      <c r="P200" s="2">
        <f t="shared" si="43"/>
        <v>12</v>
      </c>
      <c r="Q200" s="2">
        <f t="shared" si="44"/>
        <v>216.89999999999998</v>
      </c>
      <c r="R200" s="2">
        <f>M200+(N200*2)+P200-Q200</f>
        <v>-38.899999999999977</v>
      </c>
      <c r="S200" s="5">
        <f>((((R200*(19-B200))*2)/(B200+2)-(B200+1))/100)+6</f>
        <v>5.5488</v>
      </c>
      <c r="T200" s="2"/>
    </row>
    <row r="201" spans="1:20" x14ac:dyDescent="0.3">
      <c r="A201" s="4">
        <f t="shared" si="41"/>
        <v>7.0529999999999999</v>
      </c>
      <c r="B201" s="2">
        <f>VLOOKUP(D:D,[1]Sheet3!$B:$H,7,FALSE)</f>
        <v>12</v>
      </c>
      <c r="C201" s="2">
        <f>VLOOKUP(D:D,[1]Sheet3!$B:$I,8,FALSE)</f>
        <v>279</v>
      </c>
      <c r="D201" t="s">
        <v>219</v>
      </c>
      <c r="E201" t="s">
        <v>21</v>
      </c>
      <c r="F201" t="s">
        <v>22</v>
      </c>
      <c r="G201" s="2">
        <f>VLOOKUP(D:D,[1]Sheet3!$B:$I,5,FALSE)</f>
        <v>25</v>
      </c>
      <c r="H201" s="2">
        <f>VLOOKUP($D:$D,[1]Sheet4!$B:$I,4,FALSE)</f>
        <v>177</v>
      </c>
      <c r="I201" s="2">
        <f>VLOOKUP($D:$D,[1]Sheet4!$B:$I,5,FALSE)</f>
        <v>380</v>
      </c>
      <c r="J201" s="2">
        <f>VLOOKUP($D:$D,[1]Sheet4!$B:$I,6,FALSE)</f>
        <v>243.7</v>
      </c>
      <c r="K201" s="2">
        <f>VLOOKUP($D:$D,[1]Sheet4!$B:$I,7,FALSE)</f>
        <v>61</v>
      </c>
      <c r="L201">
        <f>VLOOKUP(D:D,[1]Sheet2!$B:$D,3,FALSE)</f>
        <v>2.1</v>
      </c>
      <c r="M201" s="2">
        <f t="shared" si="42"/>
        <v>221</v>
      </c>
      <c r="N201" s="2">
        <f t="shared" ref="N201:N213" si="45">L201-12</f>
        <v>-9.9</v>
      </c>
      <c r="O201" s="2">
        <f>30-G201</f>
        <v>5</v>
      </c>
      <c r="P201" s="2">
        <f t="shared" si="43"/>
        <v>10</v>
      </c>
      <c r="Q201" s="2">
        <f t="shared" si="44"/>
        <v>183</v>
      </c>
      <c r="R201" s="2">
        <f>M201+(N201*3)+P201-Q201</f>
        <v>18.300000000000011</v>
      </c>
      <c r="S201" s="5">
        <f>((((R201*(19-B201))*2)/(B201+2)-(B201+1))/100)+7</f>
        <v>7.0529999999999999</v>
      </c>
    </row>
    <row r="202" spans="1:20" x14ac:dyDescent="0.3">
      <c r="A202" s="4">
        <f t="shared" si="41"/>
        <v>6.7210000000000001</v>
      </c>
      <c r="B202" s="2">
        <f>VLOOKUP(D:D,[1]Sheet3!$B:$H,7,FALSE)</f>
        <v>12</v>
      </c>
      <c r="C202" s="2">
        <f>VLOOKUP(D:D,[1]Sheet3!$B:$I,8,FALSE)</f>
        <v>277</v>
      </c>
      <c r="D202" t="s">
        <v>272</v>
      </c>
      <c r="E202" t="s">
        <v>130</v>
      </c>
      <c r="F202" t="s">
        <v>29</v>
      </c>
      <c r="G202" s="2">
        <f>VLOOKUP(D:D,[1]Sheet3!$B:$I,5,FALSE)</f>
        <v>24</v>
      </c>
      <c r="H202" s="2">
        <f>VLOOKUP($D:$D,[1]Sheet4!$B:$I,4,FALSE)</f>
        <v>148</v>
      </c>
      <c r="I202" s="2">
        <f>VLOOKUP($D:$D,[1]Sheet4!$B:$I,5,FALSE)</f>
        <v>325</v>
      </c>
      <c r="J202" s="2">
        <f>VLOOKUP($D:$D,[1]Sheet4!$B:$I,6,FALSE)</f>
        <v>250.3</v>
      </c>
      <c r="K202" s="2">
        <f>VLOOKUP($D:$D,[1]Sheet4!$B:$I,7,FALSE)</f>
        <v>44.7</v>
      </c>
      <c r="L202">
        <f>VLOOKUP(D:D,[1]Sheet2!$B:$D,3,FALSE)</f>
        <v>2.1</v>
      </c>
      <c r="M202" s="2">
        <f t="shared" si="42"/>
        <v>223</v>
      </c>
      <c r="N202" s="2">
        <f t="shared" si="45"/>
        <v>-9.9</v>
      </c>
      <c r="O202" s="2">
        <f>32-G202</f>
        <v>8</v>
      </c>
      <c r="P202" s="2">
        <f t="shared" si="43"/>
        <v>16</v>
      </c>
      <c r="Q202" s="2">
        <f t="shared" si="44"/>
        <v>134.10000000000002</v>
      </c>
      <c r="R202" s="2">
        <f>M202+(N202*2)+P202-Q202</f>
        <v>85.099999999999966</v>
      </c>
      <c r="S202" s="5">
        <f>((((R202*(19-B202))*2)/(B202+2)-(B202+1))/100)+6</f>
        <v>6.7210000000000001</v>
      </c>
      <c r="T202" s="2"/>
    </row>
    <row r="203" spans="1:20" x14ac:dyDescent="0.3">
      <c r="A203" s="4">
        <f t="shared" si="41"/>
        <v>7.3015384615384615</v>
      </c>
      <c r="B203" s="2">
        <f>VLOOKUP(D:D,[1]Sheet3!$B:$H,7,FALSE)</f>
        <v>11</v>
      </c>
      <c r="C203" s="2">
        <f>VLOOKUP(D:D,[1]Sheet3!$B:$I,8,FALSE)</f>
        <v>221</v>
      </c>
      <c r="D203" t="s">
        <v>315</v>
      </c>
      <c r="E203" t="s">
        <v>58</v>
      </c>
      <c r="F203" t="s">
        <v>29</v>
      </c>
      <c r="G203" s="2">
        <f>VLOOKUP(D:D,[1]Sheet3!$B:$I,5,FALSE)</f>
        <v>23</v>
      </c>
      <c r="H203" s="2">
        <f>VLOOKUP($D:$D,[1]Sheet4!$B:$I,4,FALSE)</f>
        <v>151</v>
      </c>
      <c r="I203" s="2">
        <f>VLOOKUP($D:$D,[1]Sheet4!$B:$I,5,FALSE)</f>
        <v>355</v>
      </c>
      <c r="J203" s="2">
        <f>VLOOKUP($D:$D,[1]Sheet4!$B:$I,6,FALSE)</f>
        <v>206.9</v>
      </c>
      <c r="K203" s="2">
        <f>VLOOKUP($D:$D,[1]Sheet4!$B:$I,7,FALSE)</f>
        <v>57.7</v>
      </c>
      <c r="L203">
        <f>VLOOKUP(D:D,[1]Sheet2!$B:$D,3,FALSE)</f>
        <v>7.8</v>
      </c>
      <c r="M203" s="2">
        <f t="shared" si="42"/>
        <v>279</v>
      </c>
      <c r="N203" s="2">
        <f t="shared" si="45"/>
        <v>-4.2</v>
      </c>
      <c r="O203" s="2">
        <f>32-G203</f>
        <v>9</v>
      </c>
      <c r="P203" s="2">
        <f t="shared" si="43"/>
        <v>18</v>
      </c>
      <c r="Q203" s="2">
        <f t="shared" si="44"/>
        <v>173.10000000000002</v>
      </c>
      <c r="R203" s="2">
        <f>M203+(N203*2)+P203-Q203</f>
        <v>115.5</v>
      </c>
      <c r="S203" s="5">
        <f>((((R203*(19-B203))*2)/(B203+2)-(B203+1))/100)+6</f>
        <v>7.3015384615384615</v>
      </c>
    </row>
    <row r="204" spans="1:20" x14ac:dyDescent="0.3">
      <c r="A204" s="4">
        <f t="shared" si="41"/>
        <v>7.1631999999999998</v>
      </c>
      <c r="B204" s="2">
        <f>VLOOKUP(D:D,[1]Sheet3!$B:$H,7,FALSE)</f>
        <v>13</v>
      </c>
      <c r="C204" s="2">
        <f>VLOOKUP(D:D,[1]Sheet3!$B:$I,8,FALSE)</f>
        <v>307</v>
      </c>
      <c r="D204" t="s">
        <v>281</v>
      </c>
      <c r="E204" t="s">
        <v>130</v>
      </c>
      <c r="F204" t="s">
        <v>22</v>
      </c>
      <c r="G204" s="2">
        <f>VLOOKUP(D:D,[1]Sheet3!$B:$I,5,FALSE)</f>
        <v>24</v>
      </c>
      <c r="H204" s="2">
        <f>VLOOKUP($D:$D,[1]Sheet4!$B:$I,4,FALSE)</f>
        <v>186</v>
      </c>
      <c r="I204" s="2">
        <f>VLOOKUP($D:$D,[1]Sheet4!$B:$I,5,FALSE)</f>
        <v>337</v>
      </c>
      <c r="J204" s="2">
        <f>VLOOKUP($D:$D,[1]Sheet4!$B:$I,6,FALSE)</f>
        <v>252.1</v>
      </c>
      <c r="K204" s="2">
        <f>VLOOKUP($D:$D,[1]Sheet4!$B:$I,7,FALSE)</f>
        <v>51.5</v>
      </c>
      <c r="L204">
        <f>VLOOKUP(D:D,[1]Sheet2!$B:$D,3,FALSE)</f>
        <v>7.8</v>
      </c>
      <c r="M204" s="2">
        <f t="shared" si="42"/>
        <v>193</v>
      </c>
      <c r="N204" s="2">
        <f t="shared" si="45"/>
        <v>-4.2</v>
      </c>
      <c r="O204" s="2">
        <f>30-G204</f>
        <v>6</v>
      </c>
      <c r="P204" s="2">
        <f t="shared" si="43"/>
        <v>12</v>
      </c>
      <c r="Q204" s="2">
        <f t="shared" si="44"/>
        <v>154.5</v>
      </c>
      <c r="R204" s="2">
        <f>M204+(N204*3)+P204-Q204</f>
        <v>37.900000000000006</v>
      </c>
      <c r="S204" s="5">
        <f>((((R204*(19-B204))*2)/(B204+2)-(B204+1))/100)+7</f>
        <v>7.1631999999999998</v>
      </c>
    </row>
    <row r="205" spans="1:20" x14ac:dyDescent="0.3">
      <c r="A205" s="4">
        <f t="shared" si="41"/>
        <v>7.8992941176470586</v>
      </c>
      <c r="B205" s="2">
        <f>VLOOKUP(D:D,[1]Sheet3!$B:$H,7,FALSE)</f>
        <v>15</v>
      </c>
      <c r="C205" s="2">
        <f>VLOOKUP(D:D,[1]Sheet3!$B:$I,8,FALSE)</f>
        <v>408</v>
      </c>
      <c r="D205" t="s">
        <v>254</v>
      </c>
      <c r="E205" t="s">
        <v>73</v>
      </c>
      <c r="F205" t="s">
        <v>29</v>
      </c>
      <c r="G205" s="2">
        <f>VLOOKUP(D:D,[1]Sheet3!$B:$I,5,FALSE)</f>
        <v>24</v>
      </c>
      <c r="H205" s="2">
        <f>VLOOKUP($D:$D,[1]Sheet4!$B:$I,4,FALSE)</f>
        <v>317</v>
      </c>
      <c r="I205" s="2">
        <f>VLOOKUP($D:$D,[1]Sheet4!$B:$I,5,FALSE)</f>
        <v>388</v>
      </c>
      <c r="J205" s="2">
        <f>VLOOKUP($D:$D,[1]Sheet4!$B:$I,6,FALSE)</f>
        <v>341.8</v>
      </c>
      <c r="K205" s="2">
        <f>VLOOKUP($D:$D,[1]Sheet4!$B:$I,7,FALSE)</f>
        <v>23.8</v>
      </c>
      <c r="L205">
        <f>VLOOKUP(D:D,[1]Sheet2!$B:$D,3,FALSE)</f>
        <v>0</v>
      </c>
      <c r="M205" s="2">
        <f t="shared" si="42"/>
        <v>92</v>
      </c>
      <c r="N205" s="2">
        <f t="shared" si="45"/>
        <v>-12</v>
      </c>
      <c r="O205" s="2">
        <f>32-G205</f>
        <v>8</v>
      </c>
      <c r="P205" s="2">
        <f t="shared" si="43"/>
        <v>16</v>
      </c>
      <c r="Q205" s="2">
        <f t="shared" si="44"/>
        <v>71.400000000000006</v>
      </c>
      <c r="R205" s="2">
        <f>M205+(N205*2)+P205-Q205</f>
        <v>12.599999999999994</v>
      </c>
      <c r="S205" s="5">
        <f>((((R205*(19-B205))*2)/(B205+2)-(B205+1))/100)+8</f>
        <v>7.8992941176470586</v>
      </c>
      <c r="T205" s="2"/>
    </row>
    <row r="206" spans="1:20" x14ac:dyDescent="0.3">
      <c r="A206" s="4">
        <f t="shared" si="41"/>
        <v>7.1711999999999998</v>
      </c>
      <c r="B206" s="2">
        <f>VLOOKUP(D:D,[1]Sheet3!$B:$H,7,FALSE)</f>
        <v>13</v>
      </c>
      <c r="C206" s="2">
        <f>VLOOKUP(D:D,[1]Sheet3!$B:$I,8,FALSE)</f>
        <v>338</v>
      </c>
      <c r="D206" t="s">
        <v>303</v>
      </c>
      <c r="E206" t="s">
        <v>51</v>
      </c>
      <c r="F206" t="s">
        <v>22</v>
      </c>
      <c r="G206" s="2">
        <f>VLOOKUP(D:D,[1]Sheet3!$B:$I,5,FALSE)</f>
        <v>23</v>
      </c>
      <c r="H206" s="2">
        <f>VLOOKUP($D:$D,[1]Sheet4!$B:$I,4,FALSE)</f>
        <v>210</v>
      </c>
      <c r="I206" s="2">
        <f>VLOOKUP($D:$D,[1]Sheet4!$B:$I,5,FALSE)</f>
        <v>358</v>
      </c>
      <c r="J206" s="2">
        <f>VLOOKUP($D:$D,[1]Sheet4!$B:$I,6,FALSE)</f>
        <v>293.5</v>
      </c>
      <c r="K206" s="2">
        <f>VLOOKUP($D:$D,[1]Sheet4!$B:$I,7,FALSE)</f>
        <v>37.200000000000003</v>
      </c>
      <c r="L206">
        <f>VLOOKUP(D:D,[1]Sheet2!$B:$D,3,FALSE)</f>
        <v>3.5</v>
      </c>
      <c r="M206" s="2">
        <f t="shared" si="42"/>
        <v>162</v>
      </c>
      <c r="N206" s="2">
        <f t="shared" si="45"/>
        <v>-8.5</v>
      </c>
      <c r="O206" s="2">
        <f>30-G206</f>
        <v>7</v>
      </c>
      <c r="P206" s="2">
        <f t="shared" si="43"/>
        <v>14</v>
      </c>
      <c r="Q206" s="2">
        <f t="shared" si="44"/>
        <v>111.60000000000001</v>
      </c>
      <c r="R206" s="2">
        <f>M206+(N206*3)+P206-Q206</f>
        <v>38.899999999999991</v>
      </c>
      <c r="S206" s="5">
        <f>((((R206*(19-B206))*2)/(B206+2)-(B206+1))/100)+7</f>
        <v>7.1711999999999998</v>
      </c>
    </row>
    <row r="207" spans="1:20" x14ac:dyDescent="0.3">
      <c r="A207" s="4">
        <f t="shared" si="41"/>
        <v>7.798</v>
      </c>
      <c r="B207" s="2">
        <f>VLOOKUP(D:D,[1]Sheet3!$B:$H,7,FALSE)</f>
        <v>12</v>
      </c>
      <c r="C207" s="2">
        <f>VLOOKUP(D:D,[1]Sheet3!$B:$I,8,FALSE)</f>
        <v>261</v>
      </c>
      <c r="D207" t="s">
        <v>288</v>
      </c>
      <c r="E207" t="s">
        <v>44</v>
      </c>
      <c r="F207" t="s">
        <v>22</v>
      </c>
      <c r="G207" s="2">
        <f>VLOOKUP(D:D,[1]Sheet3!$B:$I,5,FALSE)</f>
        <v>26</v>
      </c>
      <c r="H207" s="2">
        <f>VLOOKUP($D:$D,[1]Sheet4!$B:$I,4,FALSE)</f>
        <v>156</v>
      </c>
      <c r="I207" s="2">
        <f>VLOOKUP($D:$D,[1]Sheet4!$B:$I,5,FALSE)</f>
        <v>312</v>
      </c>
      <c r="J207" s="2">
        <f>VLOOKUP($D:$D,[1]Sheet4!$B:$I,6,FALSE)</f>
        <v>221.5</v>
      </c>
      <c r="K207" s="2">
        <f>VLOOKUP($D:$D,[1]Sheet4!$B:$I,7,FALSE)</f>
        <v>44.9</v>
      </c>
      <c r="L207">
        <f>VLOOKUP(D:D,[1]Sheet2!$B:$D,3,FALSE)</f>
        <v>5.5</v>
      </c>
      <c r="M207" s="2">
        <f t="shared" si="42"/>
        <v>239</v>
      </c>
      <c r="N207" s="2">
        <f t="shared" si="45"/>
        <v>-6.5</v>
      </c>
      <c r="O207" s="2">
        <f>30-G207</f>
        <v>4</v>
      </c>
      <c r="P207" s="2">
        <f t="shared" si="43"/>
        <v>8</v>
      </c>
      <c r="Q207" s="2">
        <f t="shared" si="44"/>
        <v>134.69999999999999</v>
      </c>
      <c r="R207" s="2">
        <f>M207+(N207*3)+P207-Q207</f>
        <v>92.800000000000011</v>
      </c>
      <c r="S207" s="5">
        <f>((((R207*(19-B207))*2)/(B207+2)-(B207+1))/100)+7</f>
        <v>7.798</v>
      </c>
      <c r="T207" s="2"/>
    </row>
    <row r="208" spans="1:20" x14ac:dyDescent="0.3">
      <c r="A208" s="4">
        <f t="shared" si="41"/>
        <v>8.1612500000000008</v>
      </c>
      <c r="B208" s="2">
        <f>VLOOKUP(D:D,[1]Sheet3!$B:$H,7,FALSE)</f>
        <v>14</v>
      </c>
      <c r="C208" s="2">
        <f>VLOOKUP(D:D,[1]Sheet3!$B:$I,8,FALSE)</f>
        <v>399</v>
      </c>
      <c r="D208" t="s">
        <v>262</v>
      </c>
      <c r="E208" t="s">
        <v>63</v>
      </c>
      <c r="F208" t="s">
        <v>29</v>
      </c>
      <c r="G208" s="2">
        <f>VLOOKUP(D:D,[1]Sheet3!$B:$I,5,FALSE)</f>
        <v>24</v>
      </c>
      <c r="H208" s="2">
        <f>VLOOKUP($D:$D,[1]Sheet4!$B:$I,4,FALSE)</f>
        <v>269</v>
      </c>
      <c r="I208" s="2">
        <f>VLOOKUP($D:$D,[1]Sheet4!$B:$I,5,FALSE)</f>
        <v>329</v>
      </c>
      <c r="J208" s="2">
        <f>VLOOKUP($D:$D,[1]Sheet4!$B:$I,6,FALSE)</f>
        <v>301.7</v>
      </c>
      <c r="K208" s="2">
        <f>VLOOKUP($D:$D,[1]Sheet4!$B:$I,7,FALSE)</f>
        <v>18.399999999999999</v>
      </c>
      <c r="L208">
        <f>VLOOKUP(D:D,[1]Sheet2!$B:$D,3,FALSE)</f>
        <v>6</v>
      </c>
      <c r="M208" s="2">
        <f t="shared" si="42"/>
        <v>101</v>
      </c>
      <c r="N208" s="2">
        <f t="shared" si="45"/>
        <v>-6</v>
      </c>
      <c r="O208" s="2">
        <f>32-G208</f>
        <v>8</v>
      </c>
      <c r="P208" s="2">
        <f t="shared" si="43"/>
        <v>16</v>
      </c>
      <c r="Q208" s="2">
        <f t="shared" si="44"/>
        <v>55.199999999999996</v>
      </c>
      <c r="R208" s="2">
        <f>M208+(N208*2)+P208-Q208</f>
        <v>49.800000000000004</v>
      </c>
      <c r="S208" s="5">
        <f>((((R208*(19-B208))*2)/(B208+2)-(B208+1))/100)+8</f>
        <v>8.1612500000000008</v>
      </c>
      <c r="T208" s="2"/>
    </row>
    <row r="209" spans="1:20" x14ac:dyDescent="0.3">
      <c r="A209" s="4">
        <f t="shared" si="41"/>
        <v>9.0924999999999994</v>
      </c>
      <c r="B209" s="2">
        <f>VLOOKUP(D:D,[1]Sheet3!$B:$H,7,FALSE)</f>
        <v>10</v>
      </c>
      <c r="C209" s="2">
        <f>VLOOKUP(D:D,[1]Sheet3!$B:$I,8,FALSE)</f>
        <v>178</v>
      </c>
      <c r="D209" t="s">
        <v>258</v>
      </c>
      <c r="E209" t="s">
        <v>63</v>
      </c>
      <c r="F209" t="s">
        <v>29</v>
      </c>
      <c r="G209" s="2">
        <f>VLOOKUP(D:D,[1]Sheet3!$B:$I,5,FALSE)</f>
        <v>26</v>
      </c>
      <c r="H209" s="2">
        <f>VLOOKUP($D:$D,[1]Sheet4!$B:$I,4,FALSE)</f>
        <v>104</v>
      </c>
      <c r="I209" s="2">
        <f>VLOOKUP($D:$D,[1]Sheet4!$B:$I,5,FALSE)</f>
        <v>231</v>
      </c>
      <c r="J209" s="2">
        <f>VLOOKUP($D:$D,[1]Sheet4!$B:$I,6,FALSE)</f>
        <v>167.1</v>
      </c>
      <c r="K209" s="2">
        <f>VLOOKUP($D:$D,[1]Sheet4!$B:$I,7,FALSE)</f>
        <v>40.5</v>
      </c>
      <c r="L209">
        <f>VLOOKUP(D:D,[1]Sheet2!$B:$D,3,FALSE)</f>
        <v>12.5</v>
      </c>
      <c r="M209" s="2">
        <f t="shared" si="42"/>
        <v>322</v>
      </c>
      <c r="N209" s="2">
        <f t="shared" si="45"/>
        <v>0.5</v>
      </c>
      <c r="O209" s="2">
        <f>32-G209</f>
        <v>6</v>
      </c>
      <c r="P209" s="2">
        <f t="shared" si="43"/>
        <v>12</v>
      </c>
      <c r="Q209" s="2">
        <f t="shared" si="44"/>
        <v>121.5</v>
      </c>
      <c r="R209" s="2">
        <f>M209+(N209*2)+P209-Q209</f>
        <v>213.5</v>
      </c>
      <c r="S209" s="5">
        <f>((((R209*(19-B209))*2)/(B209+2)-(B209+1))/100)+6</f>
        <v>9.0924999999999994</v>
      </c>
    </row>
    <row r="210" spans="1:20" x14ac:dyDescent="0.3">
      <c r="A210" s="4">
        <f t="shared" si="41"/>
        <v>6.7928000000000006</v>
      </c>
      <c r="B210" s="2">
        <f>VLOOKUP(D:D,[1]Sheet3!$B:$H,7,FALSE)</f>
        <v>13</v>
      </c>
      <c r="C210" s="2">
        <f>VLOOKUP(D:D,[1]Sheet3!$B:$I,8,FALSE)</f>
        <v>313</v>
      </c>
      <c r="D210" t="s">
        <v>236</v>
      </c>
      <c r="E210" t="s">
        <v>117</v>
      </c>
      <c r="F210" t="s">
        <v>22</v>
      </c>
      <c r="G210" s="2">
        <f>VLOOKUP(D:D,[1]Sheet3!$B:$I,5,FALSE)</f>
        <v>23</v>
      </c>
      <c r="H210" s="2">
        <f>VLOOKUP($D:$D,[1]Sheet4!$B:$I,4,FALSE)</f>
        <v>156</v>
      </c>
      <c r="I210" s="2">
        <f>VLOOKUP($D:$D,[1]Sheet4!$B:$I,5,FALSE)</f>
        <v>356</v>
      </c>
      <c r="J210" s="2">
        <f>VLOOKUP($D:$D,[1]Sheet4!$B:$I,6,FALSE)</f>
        <v>265.89999999999998</v>
      </c>
      <c r="K210" s="2">
        <f>VLOOKUP($D:$D,[1]Sheet4!$B:$I,7,FALSE)</f>
        <v>61.3</v>
      </c>
      <c r="L210">
        <f>VLOOKUP(D:D,[1]Sheet2!$B:$D,3,FALSE)</f>
        <v>3.5</v>
      </c>
      <c r="M210" s="2">
        <f t="shared" si="42"/>
        <v>187</v>
      </c>
      <c r="N210" s="2">
        <f t="shared" si="45"/>
        <v>-8.5</v>
      </c>
      <c r="O210" s="2">
        <f>30-G210</f>
        <v>7</v>
      </c>
      <c r="P210" s="2">
        <f t="shared" si="43"/>
        <v>14</v>
      </c>
      <c r="Q210" s="2">
        <f t="shared" si="44"/>
        <v>183.89999999999998</v>
      </c>
      <c r="R210" s="2">
        <f>M210+(N210*3)+P210-Q210</f>
        <v>-8.3999999999999773</v>
      </c>
      <c r="S210" s="5">
        <f>((((R210*(19-B210))*2)/(B210+2)-(B210+1))/100)+7</f>
        <v>6.7928000000000006</v>
      </c>
      <c r="T210" s="2"/>
    </row>
    <row r="211" spans="1:20" x14ac:dyDescent="0.3">
      <c r="A211" s="4">
        <f t="shared" si="41"/>
        <v>7.7538461538461538</v>
      </c>
      <c r="B211" s="2">
        <f>VLOOKUP(D:D,[1]Sheet3!$B:$H,7,FALSE)</f>
        <v>11</v>
      </c>
      <c r="C211" s="2">
        <f>VLOOKUP(D:D,[1]Sheet3!$B:$I,8,FALSE)</f>
        <v>212</v>
      </c>
      <c r="D211" t="s">
        <v>246</v>
      </c>
      <c r="E211" t="s">
        <v>31</v>
      </c>
      <c r="F211" t="s">
        <v>22</v>
      </c>
      <c r="G211" s="2">
        <f>VLOOKUP(D:D,[1]Sheet3!$B:$I,5,FALSE)</f>
        <v>26</v>
      </c>
      <c r="H211" s="2">
        <f>VLOOKUP($D:$D,[1]Sheet4!$B:$I,4,FALSE)</f>
        <v>110</v>
      </c>
      <c r="I211" s="2">
        <f>VLOOKUP($D:$D,[1]Sheet4!$B:$I,5,FALSE)</f>
        <v>348</v>
      </c>
      <c r="J211" s="2">
        <f>VLOOKUP($D:$D,[1]Sheet4!$B:$I,6,FALSE)</f>
        <v>183</v>
      </c>
      <c r="K211" s="2">
        <f>VLOOKUP($D:$D,[1]Sheet4!$B:$I,7,FALSE)</f>
        <v>74.5</v>
      </c>
      <c r="L211">
        <f>VLOOKUP(D:D,[1]Sheet2!$B:$D,3,FALSE)</f>
        <v>11.5</v>
      </c>
      <c r="M211" s="2">
        <f t="shared" si="42"/>
        <v>288</v>
      </c>
      <c r="N211" s="2">
        <f t="shared" si="45"/>
        <v>-0.5</v>
      </c>
      <c r="O211" s="2">
        <f>30-G211</f>
        <v>4</v>
      </c>
      <c r="P211" s="2">
        <f t="shared" si="43"/>
        <v>8</v>
      </c>
      <c r="Q211" s="2">
        <f t="shared" si="44"/>
        <v>223.5</v>
      </c>
      <c r="R211" s="2">
        <f>M211+(N211*3)+P211-Q211</f>
        <v>71</v>
      </c>
      <c r="S211" s="5">
        <f>((((R211*(19-B211))*2)/(B211+2)-(B211+1))/100)+7</f>
        <v>7.7538461538461538</v>
      </c>
      <c r="T211" s="2"/>
    </row>
    <row r="212" spans="1:20" x14ac:dyDescent="0.3">
      <c r="A212" s="4">
        <f t="shared" si="41"/>
        <v>7.4119999999999999</v>
      </c>
      <c r="B212" s="2">
        <f>VLOOKUP(D:D,[1]Sheet3!$B:$H,7,FALSE)</f>
        <v>13</v>
      </c>
      <c r="C212" s="2">
        <f>VLOOKUP(D:D,[1]Sheet3!$B:$I,8,FALSE)</f>
        <v>302</v>
      </c>
      <c r="D212" t="s">
        <v>276</v>
      </c>
      <c r="E212" t="s">
        <v>75</v>
      </c>
      <c r="F212" t="s">
        <v>29</v>
      </c>
      <c r="G212" s="2">
        <f>VLOOKUP(D:D,[1]Sheet3!$B:$I,5,FALSE)</f>
        <v>23</v>
      </c>
      <c r="H212" s="2">
        <f>VLOOKUP($D:$D,[1]Sheet4!$B:$I,4,FALSE)</f>
        <v>189</v>
      </c>
      <c r="I212" s="2">
        <f>VLOOKUP($D:$D,[1]Sheet4!$B:$I,5,FALSE)</f>
        <v>373</v>
      </c>
      <c r="J212" s="2">
        <f>VLOOKUP($D:$D,[1]Sheet4!$B:$I,6,FALSE)</f>
        <v>257.5</v>
      </c>
      <c r="K212" s="2">
        <f>VLOOKUP($D:$D,[1]Sheet4!$B:$I,7,FALSE)</f>
        <v>44</v>
      </c>
      <c r="L212">
        <f>VLOOKUP(D:D,[1]Sheet2!$B:$D,3,FALSE)</f>
        <v>4.5</v>
      </c>
      <c r="M212" s="2">
        <f t="shared" si="42"/>
        <v>198</v>
      </c>
      <c r="N212" s="2">
        <f t="shared" si="45"/>
        <v>-7.5</v>
      </c>
      <c r="O212" s="2">
        <f>32-G212</f>
        <v>9</v>
      </c>
      <c r="P212" s="2">
        <f t="shared" si="43"/>
        <v>18</v>
      </c>
      <c r="Q212" s="2">
        <f t="shared" si="44"/>
        <v>132</v>
      </c>
      <c r="R212" s="2">
        <f>M212+(N212*2)+P212-Q212</f>
        <v>69</v>
      </c>
      <c r="S212" s="5">
        <f>((((R212*(19-B212))*2)/(B212+2)-(B212+1))/100)+7</f>
        <v>7.4119999999999999</v>
      </c>
      <c r="T212" s="2"/>
    </row>
    <row r="213" spans="1:20" x14ac:dyDescent="0.3">
      <c r="A213" s="4">
        <f t="shared" si="41"/>
        <v>7.3620000000000001</v>
      </c>
      <c r="B213" s="2">
        <f>VLOOKUP(D:D,[1]Sheet3!$B:$H,7,FALSE)</f>
        <v>12</v>
      </c>
      <c r="C213" s="2">
        <f>VLOOKUP(D:D,[1]Sheet3!$B:$I,8,FALSE)</f>
        <v>296</v>
      </c>
      <c r="D213" t="s">
        <v>302</v>
      </c>
      <c r="E213" t="s">
        <v>127</v>
      </c>
      <c r="F213" t="s">
        <v>22</v>
      </c>
      <c r="G213" s="2">
        <f>VLOOKUP(D:D,[1]Sheet3!$B:$I,5,FALSE)</f>
        <v>30</v>
      </c>
      <c r="H213" s="2">
        <f>VLOOKUP($D:$D,[1]Sheet4!$B:$I,4,FALSE)</f>
        <v>186</v>
      </c>
      <c r="I213" s="2">
        <f>VLOOKUP($D:$D,[1]Sheet4!$B:$I,5,FALSE)</f>
        <v>321</v>
      </c>
      <c r="J213" s="2">
        <f>VLOOKUP($D:$D,[1]Sheet4!$B:$I,6,FALSE)</f>
        <v>252.2</v>
      </c>
      <c r="K213" s="2">
        <f>VLOOKUP($D:$D,[1]Sheet4!$B:$I,7,FALSE)</f>
        <v>50</v>
      </c>
      <c r="L213">
        <f>VLOOKUP(D:D,[1]Sheet2!$B:$D,3,FALSE)</f>
        <v>10.4</v>
      </c>
      <c r="M213" s="2">
        <f t="shared" si="42"/>
        <v>204</v>
      </c>
      <c r="N213" s="2">
        <f t="shared" si="45"/>
        <v>-1.5999999999999996</v>
      </c>
      <c r="O213" s="2">
        <f>30-G213</f>
        <v>0</v>
      </c>
      <c r="P213" s="2">
        <f t="shared" si="43"/>
        <v>0</v>
      </c>
      <c r="Q213" s="2">
        <f t="shared" si="44"/>
        <v>150</v>
      </c>
      <c r="R213" s="2">
        <f>M213+(N213*3)+P213-Q213</f>
        <v>49.199999999999989</v>
      </c>
      <c r="S213" s="5">
        <f>((((R213*(19-B213))*2)/(B213+2)-(B213+1))/100)+7</f>
        <v>7.3620000000000001</v>
      </c>
      <c r="T213" s="2"/>
    </row>
    <row r="214" spans="1:20" x14ac:dyDescent="0.3">
      <c r="A214" s="4" t="e">
        <f t="shared" si="41"/>
        <v>#N/A</v>
      </c>
      <c r="B214" s="2" t="e">
        <f>VLOOKUP(D:D,[1]Sheet3!$B:$H,7,FALSE)</f>
        <v>#N/A</v>
      </c>
      <c r="C214" s="2" t="e">
        <f>VLOOKUP(D:D,[1]Sheet3!$B:$I,8,FALSE)</f>
        <v>#N/A</v>
      </c>
      <c r="D214" t="s">
        <v>240</v>
      </c>
      <c r="E214" t="s">
        <v>33</v>
      </c>
      <c r="F214" t="s">
        <v>67</v>
      </c>
      <c r="G214" s="2" t="e">
        <f>VLOOKUP(D:D,[1]Sheet3!$B:$I,5,FALSE)</f>
        <v>#N/A</v>
      </c>
      <c r="H214" s="2" t="e">
        <f>VLOOKUP($D:$D,[1]Sheet4!$B:$I,4,FALSE)</f>
        <v>#N/A</v>
      </c>
      <c r="I214" s="2" t="e">
        <f>VLOOKUP($D:$D,[1]Sheet4!$B:$I,5,FALSE)</f>
        <v>#N/A</v>
      </c>
      <c r="J214" s="2" t="e">
        <f>VLOOKUP($D:$D,[1]Sheet4!$B:$I,6,FALSE)</f>
        <v>#N/A</v>
      </c>
      <c r="K214" s="2" t="e">
        <f>VLOOKUP($D:$D,[1]Sheet4!$B:$I,7,FALSE)</f>
        <v>#N/A</v>
      </c>
      <c r="L214" t="e">
        <f>VLOOKUP(D:D,[1]Sheet2!$B:$D,3,FALSE)</f>
        <v>#N/A</v>
      </c>
      <c r="M214" s="2" t="e">
        <f t="shared" si="42"/>
        <v>#N/A</v>
      </c>
      <c r="N214" s="2" t="e">
        <f>L214-18</f>
        <v>#N/A</v>
      </c>
      <c r="O214" s="2" t="e">
        <f>35-G214</f>
        <v>#N/A</v>
      </c>
      <c r="P214" s="2" t="e">
        <f t="shared" si="43"/>
        <v>#N/A</v>
      </c>
      <c r="Q214" s="2" t="e">
        <f t="shared" si="44"/>
        <v>#N/A</v>
      </c>
      <c r="R214" s="2" t="e">
        <f>M214+(N214*2)+P214-Q214</f>
        <v>#N/A</v>
      </c>
      <c r="S214" s="5" t="e">
        <f>((((R214*(19-B214))*2)/(B214+2)-(B214+1))/100)+8</f>
        <v>#N/A</v>
      </c>
      <c r="T214" s="2"/>
    </row>
    <row r="215" spans="1:20" x14ac:dyDescent="0.3">
      <c r="A215" s="4">
        <f t="shared" si="41"/>
        <v>7.1610000000000005</v>
      </c>
      <c r="B215" s="2">
        <f>VLOOKUP(D:D,[1]Sheet3!$B:$H,7,FALSE)</f>
        <v>12</v>
      </c>
      <c r="C215" s="2">
        <f>VLOOKUP(D:D,[1]Sheet3!$B:$I,8,FALSE)</f>
        <v>292</v>
      </c>
      <c r="D215" t="s">
        <v>312</v>
      </c>
      <c r="E215" t="s">
        <v>96</v>
      </c>
      <c r="F215" t="s">
        <v>22</v>
      </c>
      <c r="G215" s="2">
        <f>VLOOKUP(D:D,[1]Sheet3!$B:$I,5,FALSE)</f>
        <v>26</v>
      </c>
      <c r="H215" s="2">
        <f>VLOOKUP($D:$D,[1]Sheet4!$B:$I,4,FALSE)</f>
        <v>182</v>
      </c>
      <c r="I215" s="2">
        <f>VLOOKUP($D:$D,[1]Sheet4!$B:$I,5,FALSE)</f>
        <v>380</v>
      </c>
      <c r="J215" s="2">
        <f>VLOOKUP($D:$D,[1]Sheet4!$B:$I,6,FALSE)</f>
        <v>244.9</v>
      </c>
      <c r="K215" s="2">
        <f>VLOOKUP($D:$D,[1]Sheet4!$B:$I,7,FALSE)</f>
        <v>59.3</v>
      </c>
      <c r="L215">
        <f>VLOOKUP(D:D,[1]Sheet2!$B:$D,3,FALSE)</f>
        <v>9</v>
      </c>
      <c r="M215" s="2">
        <f t="shared" si="42"/>
        <v>208</v>
      </c>
      <c r="N215" s="2">
        <f>L215-12</f>
        <v>-3</v>
      </c>
      <c r="O215" s="2">
        <f>30-G215</f>
        <v>4</v>
      </c>
      <c r="P215" s="2">
        <f t="shared" si="43"/>
        <v>8</v>
      </c>
      <c r="Q215" s="2">
        <f t="shared" si="44"/>
        <v>177.89999999999998</v>
      </c>
      <c r="R215" s="2">
        <f>M215+(N215*3)+P215-Q215</f>
        <v>29.100000000000023</v>
      </c>
      <c r="S215" s="5">
        <f>((((R215*(19-B215))*2)/(B215+2)-(B215+1))/100)+7</f>
        <v>7.1610000000000005</v>
      </c>
      <c r="T215" s="2"/>
    </row>
    <row r="216" spans="1:20" x14ac:dyDescent="0.3">
      <c r="A216" s="4">
        <f t="shared" si="41"/>
        <v>7.8249411764705883</v>
      </c>
      <c r="B216" s="2">
        <f>VLOOKUP(D:D,[1]Sheet3!$B:$H,7,FALSE)</f>
        <v>15</v>
      </c>
      <c r="C216" s="2">
        <f>VLOOKUP(D:D,[1]Sheet3!$B:$I,8,FALSE)</f>
        <v>425</v>
      </c>
      <c r="D216" t="s">
        <v>264</v>
      </c>
      <c r="E216" t="s">
        <v>100</v>
      </c>
      <c r="F216" t="s">
        <v>29</v>
      </c>
      <c r="G216" s="2">
        <f>VLOOKUP(D:D,[1]Sheet3!$B:$I,5,FALSE)</f>
        <v>24</v>
      </c>
      <c r="H216" s="2">
        <f>VLOOKUP($D:$D,[1]Sheet4!$B:$I,4,FALSE)</f>
        <v>297</v>
      </c>
      <c r="I216" s="2">
        <f>VLOOKUP($D:$D,[1]Sheet4!$B:$I,5,FALSE)</f>
        <v>371</v>
      </c>
      <c r="J216" s="2">
        <f>VLOOKUP($D:$D,[1]Sheet4!$B:$I,6,FALSE)</f>
        <v>351.3</v>
      </c>
      <c r="K216" s="2">
        <f>VLOOKUP($D:$D,[1]Sheet4!$B:$I,7,FALSE)</f>
        <v>25.2</v>
      </c>
      <c r="L216">
        <f>VLOOKUP(D:D,[1]Sheet2!$B:$D,3,FALSE)</f>
        <v>2.7</v>
      </c>
      <c r="M216" s="2">
        <f t="shared" si="42"/>
        <v>75</v>
      </c>
      <c r="N216" s="2">
        <f>L216-12</f>
        <v>-9.3000000000000007</v>
      </c>
      <c r="O216" s="2">
        <f>32-G216</f>
        <v>8</v>
      </c>
      <c r="P216" s="2">
        <f t="shared" si="43"/>
        <v>16</v>
      </c>
      <c r="Q216" s="2">
        <f t="shared" si="44"/>
        <v>75.599999999999994</v>
      </c>
      <c r="R216" s="2">
        <f>M216+(N216*2)+P216-Q216</f>
        <v>-3.1999999999999886</v>
      </c>
      <c r="S216" s="5">
        <f>((((R216*(19-B216))*2)/(B216+2)-(B216+1))/100)+8</f>
        <v>7.8249411764705883</v>
      </c>
      <c r="T216" s="2"/>
    </row>
    <row r="217" spans="1:20" x14ac:dyDescent="0.3">
      <c r="A217" s="4">
        <f t="shared" si="41"/>
        <v>5.7809999999999997</v>
      </c>
      <c r="B217" s="2">
        <f>VLOOKUP(D:D,[1]Sheet3!$B:$H,7,FALSE)</f>
        <v>12</v>
      </c>
      <c r="C217" s="2">
        <f>VLOOKUP(D:D,[1]Sheet3!$B:$I,8,FALSE)</f>
        <v>273</v>
      </c>
      <c r="D217" t="s">
        <v>182</v>
      </c>
      <c r="E217" t="s">
        <v>24</v>
      </c>
      <c r="F217" t="s">
        <v>67</v>
      </c>
      <c r="G217" s="2">
        <f>VLOOKUP(D:D,[1]Sheet3!$B:$I,5,FALSE)</f>
        <v>24</v>
      </c>
      <c r="H217" s="2">
        <f>VLOOKUP($D:$D,[1]Sheet4!$B:$I,4,FALSE)</f>
        <v>172</v>
      </c>
      <c r="I217" s="2">
        <f>VLOOKUP($D:$D,[1]Sheet4!$B:$I,5,FALSE)</f>
        <v>379</v>
      </c>
      <c r="J217" s="2">
        <f>VLOOKUP($D:$D,[1]Sheet4!$B:$I,6,FALSE)</f>
        <v>239.5</v>
      </c>
      <c r="K217" s="2">
        <f>VLOOKUP($D:$D,[1]Sheet4!$B:$I,7,FALSE)</f>
        <v>50.1</v>
      </c>
      <c r="L217">
        <f>VLOOKUP(D:D,[1]Sheet2!$B:$D,3,FALSE)</f>
        <v>14.2</v>
      </c>
      <c r="M217" s="2">
        <f t="shared" si="42"/>
        <v>227</v>
      </c>
      <c r="N217" s="2">
        <f>L217-18</f>
        <v>-3.8000000000000007</v>
      </c>
      <c r="O217" s="2">
        <f>35-G217</f>
        <v>11</v>
      </c>
      <c r="P217" s="2">
        <f t="shared" si="43"/>
        <v>22</v>
      </c>
      <c r="Q217" s="2">
        <f t="shared" si="44"/>
        <v>150.30000000000001</v>
      </c>
      <c r="R217" s="2">
        <f>M217+(N217*2)+P217-Q217</f>
        <v>91.1</v>
      </c>
      <c r="S217" s="5">
        <f>((((R217*(19-B217))*2)/(B217+2)-(B217+1))/100)+7</f>
        <v>7.7809999999999997</v>
      </c>
      <c r="T217" s="2">
        <v>-2</v>
      </c>
    </row>
    <row r="218" spans="1:20" x14ac:dyDescent="0.3">
      <c r="A218" s="4">
        <f t="shared" si="41"/>
        <v>7.8729411764705883</v>
      </c>
      <c r="B218" s="2">
        <f>VLOOKUP(D:D,[1]Sheet3!$B:$H,7,FALSE)</f>
        <v>15</v>
      </c>
      <c r="C218" s="2">
        <f>VLOOKUP(D:D,[1]Sheet3!$B:$I,8,FALSE)</f>
        <v>438</v>
      </c>
      <c r="D218" t="s">
        <v>266</v>
      </c>
      <c r="E218" t="s">
        <v>40</v>
      </c>
      <c r="F218" t="s">
        <v>29</v>
      </c>
      <c r="G218" s="2">
        <f>VLOOKUP(D:D,[1]Sheet3!$B:$I,5,FALSE)</f>
        <v>26</v>
      </c>
      <c r="H218" s="2">
        <f>VLOOKUP($D:$D,[1]Sheet4!$B:$I,4,FALSE)</f>
        <v>315</v>
      </c>
      <c r="I218" s="2">
        <f>VLOOKUP($D:$D,[1]Sheet4!$B:$I,5,FALSE)</f>
        <v>363</v>
      </c>
      <c r="J218" s="2">
        <f>VLOOKUP($D:$D,[1]Sheet4!$B:$I,6,FALSE)</f>
        <v>329.7</v>
      </c>
      <c r="K218" s="2">
        <f>VLOOKUP($D:$D,[1]Sheet4!$B:$I,7,FALSE)</f>
        <v>17.399999999999999</v>
      </c>
      <c r="L218">
        <f>VLOOKUP(D:D,[1]Sheet2!$B:$D,3,FALSE)</f>
        <v>4.5999999999999996</v>
      </c>
      <c r="M218" s="2">
        <f t="shared" si="42"/>
        <v>62</v>
      </c>
      <c r="N218" s="2">
        <f t="shared" ref="N218:N233" si="46">L218-12</f>
        <v>-7.4</v>
      </c>
      <c r="O218" s="2">
        <f>32-G218</f>
        <v>6</v>
      </c>
      <c r="P218" s="2">
        <f t="shared" si="43"/>
        <v>12</v>
      </c>
      <c r="Q218" s="2">
        <f t="shared" si="44"/>
        <v>52.199999999999996</v>
      </c>
      <c r="R218" s="2">
        <f>M218+(N218*2)+P218-Q218</f>
        <v>7.0000000000000071</v>
      </c>
      <c r="S218" s="5">
        <f>((((R218*(19-B218))*2)/(B218+2)-(B218+1))/100)+8</f>
        <v>7.8729411764705883</v>
      </c>
      <c r="T218" s="2"/>
    </row>
    <row r="219" spans="1:20" x14ac:dyDescent="0.3">
      <c r="A219" s="4">
        <f t="shared" si="41"/>
        <v>7.1863999999999999</v>
      </c>
      <c r="B219" s="2">
        <f>VLOOKUP(D:D,[1]Sheet3!$B:$H,7,FALSE)</f>
        <v>13</v>
      </c>
      <c r="C219" s="2">
        <f>VLOOKUP(D:D,[1]Sheet3!$B:$I,8,FALSE)</f>
        <v>323</v>
      </c>
      <c r="D219" t="s">
        <v>241</v>
      </c>
      <c r="E219" t="s">
        <v>75</v>
      </c>
      <c r="F219" t="s">
        <v>22</v>
      </c>
      <c r="G219" s="2">
        <f>VLOOKUP(D:D,[1]Sheet3!$B:$I,5,FALSE)</f>
        <v>30</v>
      </c>
      <c r="H219" s="2">
        <f>VLOOKUP($D:$D,[1]Sheet4!$B:$I,4,FALSE)</f>
        <v>190</v>
      </c>
      <c r="I219" s="2">
        <f>VLOOKUP($D:$D,[1]Sheet4!$B:$I,5,FALSE)</f>
        <v>337</v>
      </c>
      <c r="J219" s="2">
        <f>VLOOKUP($D:$D,[1]Sheet4!$B:$I,6,FALSE)</f>
        <v>271.7</v>
      </c>
      <c r="K219" s="2">
        <f>VLOOKUP($D:$D,[1]Sheet4!$B:$I,7,FALSE)</f>
        <v>39.299999999999997</v>
      </c>
      <c r="L219">
        <f>VLOOKUP(D:D,[1]Sheet2!$B:$D,3,FALSE)</f>
        <v>5.9</v>
      </c>
      <c r="M219" s="2">
        <f t="shared" si="42"/>
        <v>177</v>
      </c>
      <c r="N219" s="2">
        <f t="shared" si="46"/>
        <v>-6.1</v>
      </c>
      <c r="O219" s="2">
        <f>30-G219</f>
        <v>0</v>
      </c>
      <c r="P219" s="2">
        <f t="shared" si="43"/>
        <v>0</v>
      </c>
      <c r="Q219" s="2">
        <f t="shared" si="44"/>
        <v>117.89999999999999</v>
      </c>
      <c r="R219" s="2">
        <f>M219+(N219*3)+P219-Q219</f>
        <v>40.799999999999997</v>
      </c>
      <c r="S219" s="5">
        <f>((((R219*(19-B219))*2)/(B219+2)-(B219+1))/100)+7</f>
        <v>7.1863999999999999</v>
      </c>
    </row>
    <row r="220" spans="1:20" x14ac:dyDescent="0.3">
      <c r="A220" s="4">
        <f t="shared" si="41"/>
        <v>6.8318750000000001</v>
      </c>
      <c r="B220" s="2">
        <f>VLOOKUP(D:D,[1]Sheet3!$B:$H,7,FALSE)</f>
        <v>14</v>
      </c>
      <c r="C220" s="2">
        <f>VLOOKUP(D:D,[1]Sheet3!$B:$I,8,FALSE)</f>
        <v>375</v>
      </c>
      <c r="D220" t="s">
        <v>309</v>
      </c>
      <c r="E220" t="s">
        <v>21</v>
      </c>
      <c r="F220" t="s">
        <v>29</v>
      </c>
      <c r="G220" s="2">
        <f>VLOOKUP(D:D,[1]Sheet3!$B:$I,5,FALSE)</f>
        <v>27</v>
      </c>
      <c r="H220" s="2">
        <f>VLOOKUP($D:$D,[1]Sheet4!$B:$I,4,FALSE)</f>
        <v>262</v>
      </c>
      <c r="I220" s="2">
        <f>VLOOKUP($D:$D,[1]Sheet4!$B:$I,5,FALSE)</f>
        <v>390</v>
      </c>
      <c r="J220" s="2">
        <f>VLOOKUP($D:$D,[1]Sheet4!$B:$I,6,FALSE)</f>
        <v>316.3</v>
      </c>
      <c r="K220" s="2">
        <f>VLOOKUP($D:$D,[1]Sheet4!$B:$I,7,FALSE)</f>
        <v>41.9</v>
      </c>
      <c r="L220">
        <f>VLOOKUP(D:D,[1]Sheet2!$B:$D,3,FALSE)</f>
        <v>5.9</v>
      </c>
      <c r="M220" s="2">
        <f t="shared" si="42"/>
        <v>125</v>
      </c>
      <c r="N220" s="2">
        <f t="shared" si="46"/>
        <v>-6.1</v>
      </c>
      <c r="O220" s="2">
        <f>32-G220</f>
        <v>5</v>
      </c>
      <c r="P220" s="2">
        <f t="shared" si="43"/>
        <v>10</v>
      </c>
      <c r="Q220" s="2">
        <f t="shared" si="44"/>
        <v>125.69999999999999</v>
      </c>
      <c r="R220" s="2">
        <f>M220+(N220*2)+P220-Q220</f>
        <v>-2.8999999999999915</v>
      </c>
      <c r="S220" s="5">
        <f>((((R220*(19-B220))*2)/(B220+2)-(B220+1))/100)+7</f>
        <v>6.8318750000000001</v>
      </c>
      <c r="T220" s="2"/>
    </row>
    <row r="221" spans="1:20" x14ac:dyDescent="0.3">
      <c r="A221" s="4">
        <f t="shared" si="41"/>
        <v>7.3920000000000003</v>
      </c>
      <c r="B221" s="2">
        <f>VLOOKUP(D:D,[1]Sheet3!$B:$H,7,FALSE)</f>
        <v>13</v>
      </c>
      <c r="C221" s="2">
        <f>VLOOKUP(D:D,[1]Sheet3!$B:$I,8,FALSE)</f>
        <v>317</v>
      </c>
      <c r="D221" t="s">
        <v>282</v>
      </c>
      <c r="E221" t="s">
        <v>40</v>
      </c>
      <c r="F221" t="s">
        <v>22</v>
      </c>
      <c r="G221" s="2">
        <f>VLOOKUP(D:D,[1]Sheet3!$B:$I,5,FALSE)</f>
        <v>29</v>
      </c>
      <c r="H221" s="2">
        <f>VLOOKUP($D:$D,[1]Sheet4!$B:$I,4,FALSE)</f>
        <v>208</v>
      </c>
      <c r="I221" s="2">
        <f>VLOOKUP($D:$D,[1]Sheet4!$B:$I,5,FALSE)</f>
        <v>357</v>
      </c>
      <c r="J221" s="2">
        <f>VLOOKUP($D:$D,[1]Sheet4!$B:$I,6,FALSE)</f>
        <v>262</v>
      </c>
      <c r="K221" s="2">
        <f>VLOOKUP($D:$D,[1]Sheet4!$B:$I,7,FALSE)</f>
        <v>36.5</v>
      </c>
      <c r="L221">
        <f>VLOOKUP(D:D,[1]Sheet2!$B:$D,3,FALSE)</f>
        <v>9</v>
      </c>
      <c r="M221" s="2">
        <f t="shared" si="42"/>
        <v>183</v>
      </c>
      <c r="N221" s="2">
        <f t="shared" si="46"/>
        <v>-3</v>
      </c>
      <c r="O221" s="2">
        <f>30-G221</f>
        <v>1</v>
      </c>
      <c r="P221" s="2">
        <f t="shared" si="43"/>
        <v>2</v>
      </c>
      <c r="Q221" s="2">
        <f t="shared" si="44"/>
        <v>109.5</v>
      </c>
      <c r="R221" s="2">
        <f>M221+(N221*3)+P221-Q221</f>
        <v>66.5</v>
      </c>
      <c r="S221" s="5">
        <f>((((R221*(19-B221))*2)/(B221+2)-(B221+1))/100)+7</f>
        <v>7.3920000000000003</v>
      </c>
      <c r="T221" s="2"/>
    </row>
    <row r="222" spans="1:20" x14ac:dyDescent="0.3">
      <c r="A222" s="4">
        <f t="shared" si="41"/>
        <v>8.4603076923076923</v>
      </c>
      <c r="B222" s="2">
        <f>VLOOKUP(D:D,[1]Sheet3!$B:$H,7,FALSE)</f>
        <v>11</v>
      </c>
      <c r="C222" s="2">
        <f>VLOOKUP(D:D,[1]Sheet3!$B:$I,8,FALSE)</f>
        <v>228</v>
      </c>
      <c r="D222" t="s">
        <v>293</v>
      </c>
      <c r="E222" t="s">
        <v>55</v>
      </c>
      <c r="F222" t="s">
        <v>22</v>
      </c>
      <c r="G222" s="2">
        <f>VLOOKUP(D:D,[1]Sheet3!$B:$I,5,FALSE)</f>
        <v>25</v>
      </c>
      <c r="H222" s="2">
        <f>VLOOKUP($D:$D,[1]Sheet4!$B:$I,4,FALSE)</f>
        <v>126</v>
      </c>
      <c r="I222" s="2">
        <f>VLOOKUP($D:$D,[1]Sheet4!$B:$I,5,FALSE)</f>
        <v>313</v>
      </c>
      <c r="J222" s="2">
        <f>VLOOKUP($D:$D,[1]Sheet4!$B:$I,6,FALSE)</f>
        <v>213.8</v>
      </c>
      <c r="K222" s="2">
        <f>VLOOKUP($D:$D,[1]Sheet4!$B:$I,7,FALSE)</f>
        <v>45.4</v>
      </c>
      <c r="L222">
        <f>VLOOKUP(D:D,[1]Sheet2!$B:$D,3,FALSE)</f>
        <v>6.2</v>
      </c>
      <c r="M222" s="2">
        <f t="shared" si="42"/>
        <v>272</v>
      </c>
      <c r="N222" s="2">
        <f t="shared" si="46"/>
        <v>-5.8</v>
      </c>
      <c r="O222" s="2">
        <f>30-G222</f>
        <v>5</v>
      </c>
      <c r="P222" s="2">
        <f t="shared" si="43"/>
        <v>10</v>
      </c>
      <c r="Q222" s="2">
        <f t="shared" si="44"/>
        <v>136.19999999999999</v>
      </c>
      <c r="R222" s="2">
        <f>M222+(N222*3)+P222-Q222</f>
        <v>128.40000000000003</v>
      </c>
      <c r="S222" s="5">
        <f>((((R222*(19-B222))*2)/(B222+2)-(B222+1))/100)+7</f>
        <v>8.4603076923076923</v>
      </c>
    </row>
    <row r="223" spans="1:20" x14ac:dyDescent="0.3">
      <c r="A223" s="4">
        <f t="shared" si="41"/>
        <v>6.99</v>
      </c>
      <c r="B223" s="2">
        <f>VLOOKUP(D:D,[1]Sheet3!$B:$H,7,FALSE)</f>
        <v>12</v>
      </c>
      <c r="C223" s="2">
        <f>VLOOKUP(D:D,[1]Sheet3!$B:$I,8,FALSE)</f>
        <v>276</v>
      </c>
      <c r="D223" t="s">
        <v>311</v>
      </c>
      <c r="E223" t="s">
        <v>26</v>
      </c>
      <c r="F223" t="s">
        <v>29</v>
      </c>
      <c r="G223" s="2">
        <f>VLOOKUP(D:D,[1]Sheet3!$B:$I,5,FALSE)</f>
        <v>26</v>
      </c>
      <c r="H223" s="2">
        <f>VLOOKUP($D:$D,[1]Sheet4!$B:$I,4,FALSE)</f>
        <v>198</v>
      </c>
      <c r="I223" s="2">
        <f>VLOOKUP($D:$D,[1]Sheet4!$B:$I,5,FALSE)</f>
        <v>363</v>
      </c>
      <c r="J223" s="2">
        <f>VLOOKUP($D:$D,[1]Sheet4!$B:$I,6,FALSE)</f>
        <v>250.1</v>
      </c>
      <c r="K223" s="2">
        <f>VLOOKUP($D:$D,[1]Sheet4!$B:$I,7,FALSE)</f>
        <v>39.200000000000003</v>
      </c>
      <c r="L223">
        <f>VLOOKUP(D:D,[1]Sheet2!$B:$D,3,FALSE)</f>
        <v>8.8000000000000007</v>
      </c>
      <c r="M223" s="2">
        <f t="shared" si="42"/>
        <v>224</v>
      </c>
      <c r="N223" s="2">
        <f t="shared" si="46"/>
        <v>-3.1999999999999993</v>
      </c>
      <c r="O223" s="2">
        <f>32-G223</f>
        <v>6</v>
      </c>
      <c r="P223" s="2">
        <f t="shared" si="43"/>
        <v>12</v>
      </c>
      <c r="Q223" s="2">
        <f t="shared" si="44"/>
        <v>117.60000000000001</v>
      </c>
      <c r="R223" s="2">
        <f>M223+(N223*2)+P223-Q223</f>
        <v>111.99999999999999</v>
      </c>
      <c r="S223" s="5">
        <f>((((R223*(19-B223))*2)/(B223+2)-(B223+1))/100)+6</f>
        <v>6.99</v>
      </c>
    </row>
    <row r="224" spans="1:20" x14ac:dyDescent="0.3">
      <c r="A224" s="4">
        <f t="shared" si="41"/>
        <v>7.1664000000000003</v>
      </c>
      <c r="B224" s="2">
        <f>VLOOKUP(D:D,[1]Sheet3!$B:$H,7,FALSE)</f>
        <v>13</v>
      </c>
      <c r="C224" s="2">
        <f>VLOOKUP(D:D,[1]Sheet3!$B:$I,8,FALSE)</f>
        <v>322</v>
      </c>
      <c r="D224" t="s">
        <v>317</v>
      </c>
      <c r="E224" t="s">
        <v>69</v>
      </c>
      <c r="F224" t="s">
        <v>22</v>
      </c>
      <c r="G224" s="2">
        <f>VLOOKUP(D:D,[1]Sheet3!$B:$I,5,FALSE)</f>
        <v>22</v>
      </c>
      <c r="H224" s="2">
        <f>VLOOKUP($D:$D,[1]Sheet4!$B:$I,4,FALSE)</f>
        <v>199</v>
      </c>
      <c r="I224" s="2">
        <f>VLOOKUP($D:$D,[1]Sheet4!$B:$I,5,FALSE)</f>
        <v>334</v>
      </c>
      <c r="J224" s="2">
        <f>VLOOKUP($D:$D,[1]Sheet4!$B:$I,6,FALSE)</f>
        <v>278.8</v>
      </c>
      <c r="K224" s="2">
        <f>VLOOKUP($D:$D,[1]Sheet4!$B:$I,7,FALSE)</f>
        <v>43.4</v>
      </c>
      <c r="L224">
        <f>VLOOKUP(D:D,[1]Sheet2!$B:$D,3,FALSE)</f>
        <v>3.5</v>
      </c>
      <c r="M224" s="2">
        <f t="shared" si="42"/>
        <v>178</v>
      </c>
      <c r="N224" s="2">
        <f t="shared" si="46"/>
        <v>-8.5</v>
      </c>
      <c r="O224" s="2">
        <f>30-G224</f>
        <v>8</v>
      </c>
      <c r="P224" s="2">
        <f t="shared" si="43"/>
        <v>16</v>
      </c>
      <c r="Q224" s="2">
        <f t="shared" si="44"/>
        <v>130.19999999999999</v>
      </c>
      <c r="R224" s="2">
        <f>M224+(N224*3)+P224-Q224</f>
        <v>38.300000000000011</v>
      </c>
      <c r="S224" s="5">
        <f t="shared" ref="S224:S229" si="47">((((R224*(19-B224))*2)/(B224+2)-(B224+1))/100)+7</f>
        <v>7.1664000000000003</v>
      </c>
      <c r="T224" s="2"/>
    </row>
    <row r="225" spans="1:20" x14ac:dyDescent="0.3">
      <c r="A225" s="4">
        <f t="shared" si="41"/>
        <v>7.0337499999999995</v>
      </c>
      <c r="B225" s="2">
        <f>VLOOKUP(D:D,[1]Sheet3!$B:$H,7,FALSE)</f>
        <v>14</v>
      </c>
      <c r="C225" s="2">
        <f>VLOOKUP(D:D,[1]Sheet3!$B:$I,8,FALSE)</f>
        <v>383</v>
      </c>
      <c r="D225" t="s">
        <v>292</v>
      </c>
      <c r="E225" t="s">
        <v>33</v>
      </c>
      <c r="F225" t="s">
        <v>46</v>
      </c>
      <c r="G225" s="2">
        <f>VLOOKUP(D:D,[1]Sheet3!$B:$I,5,FALSE)</f>
        <v>28</v>
      </c>
      <c r="H225" s="2">
        <f>VLOOKUP($D:$D,[1]Sheet4!$B:$I,4,FALSE)</f>
        <v>260</v>
      </c>
      <c r="I225" s="2">
        <f>VLOOKUP($D:$D,[1]Sheet4!$B:$I,5,FALSE)</f>
        <v>368</v>
      </c>
      <c r="J225" s="2">
        <f>VLOOKUP($D:$D,[1]Sheet4!$B:$I,6,FALSE)</f>
        <v>332.1</v>
      </c>
      <c r="K225" s="2">
        <f>VLOOKUP($D:$D,[1]Sheet4!$B:$I,7,FALSE)</f>
        <v>28.6</v>
      </c>
      <c r="L225">
        <f>VLOOKUP(D:D,[1]Sheet2!$B:$D,3,FALSE)</f>
        <v>4.0999999999999996</v>
      </c>
      <c r="M225" s="2">
        <f t="shared" si="42"/>
        <v>117</v>
      </c>
      <c r="N225" s="2">
        <f t="shared" si="46"/>
        <v>-7.9</v>
      </c>
      <c r="O225" s="2">
        <f>35-G225</f>
        <v>7</v>
      </c>
      <c r="P225" s="2">
        <f t="shared" si="43"/>
        <v>14</v>
      </c>
      <c r="Q225" s="2">
        <f t="shared" si="44"/>
        <v>85.800000000000011</v>
      </c>
      <c r="R225" s="2">
        <f>M225+(N225*2)+P225-Q225</f>
        <v>29.399999999999991</v>
      </c>
      <c r="S225" s="5">
        <f t="shared" si="47"/>
        <v>7.0337499999999995</v>
      </c>
      <c r="T225" s="2"/>
    </row>
    <row r="226" spans="1:20" x14ac:dyDescent="0.3">
      <c r="A226" s="4">
        <f t="shared" si="41"/>
        <v>7.0918749999999999</v>
      </c>
      <c r="B226" s="2">
        <f>VLOOKUP(D:D,[1]Sheet3!$B:$H,7,FALSE)</f>
        <v>14</v>
      </c>
      <c r="C226" s="2">
        <f>VLOOKUP(D:D,[1]Sheet3!$B:$I,8,FALSE)</f>
        <v>387</v>
      </c>
      <c r="D226" t="s">
        <v>307</v>
      </c>
      <c r="E226" t="s">
        <v>139</v>
      </c>
      <c r="F226" t="s">
        <v>29</v>
      </c>
      <c r="G226" s="2">
        <f>VLOOKUP(D:D,[1]Sheet3!$B:$I,5,FALSE)</f>
        <v>31</v>
      </c>
      <c r="H226" s="2">
        <f>VLOOKUP($D:$D,[1]Sheet4!$B:$I,4,FALSE)</f>
        <v>298</v>
      </c>
      <c r="I226" s="2">
        <f>VLOOKUP($D:$D,[1]Sheet4!$B:$I,5,FALSE)</f>
        <v>372</v>
      </c>
      <c r="J226" s="2">
        <f>VLOOKUP($D:$D,[1]Sheet4!$B:$I,6,FALSE)</f>
        <v>325.8</v>
      </c>
      <c r="K226" s="2">
        <f>VLOOKUP($D:$D,[1]Sheet4!$B:$I,7,FALSE)</f>
        <v>23.1</v>
      </c>
      <c r="L226">
        <f>VLOOKUP(D:D,[1]Sheet2!$B:$D,3,FALSE)</f>
        <v>8.5</v>
      </c>
      <c r="M226" s="2">
        <f t="shared" si="42"/>
        <v>113</v>
      </c>
      <c r="N226" s="2">
        <f t="shared" si="46"/>
        <v>-3.5</v>
      </c>
      <c r="O226" s="2">
        <f>32-G226</f>
        <v>1</v>
      </c>
      <c r="P226" s="2">
        <f t="shared" si="43"/>
        <v>2</v>
      </c>
      <c r="Q226" s="2">
        <f t="shared" si="44"/>
        <v>69.300000000000011</v>
      </c>
      <c r="R226" s="2">
        <f>M226+(N226*2)+P226-Q226</f>
        <v>38.699999999999989</v>
      </c>
      <c r="S226" s="5">
        <f t="shared" si="47"/>
        <v>7.0918749999999999</v>
      </c>
      <c r="T226" s="2"/>
    </row>
    <row r="227" spans="1:20" x14ac:dyDescent="0.3">
      <c r="A227" s="4">
        <f t="shared" si="41"/>
        <v>6.8843750000000004</v>
      </c>
      <c r="B227" s="2">
        <f>VLOOKUP(D:D,[1]Sheet3!$B:$H,7,FALSE)</f>
        <v>14</v>
      </c>
      <c r="C227" s="2">
        <f>VLOOKUP(D:D,[1]Sheet3!$B:$I,8,FALSE)</f>
        <v>370</v>
      </c>
      <c r="D227" t="s">
        <v>265</v>
      </c>
      <c r="E227" t="s">
        <v>130</v>
      </c>
      <c r="F227" t="s">
        <v>29</v>
      </c>
      <c r="G227" s="2">
        <f>VLOOKUP(D:D,[1]Sheet3!$B:$I,5,FALSE)</f>
        <v>28</v>
      </c>
      <c r="H227" s="2">
        <f>VLOOKUP($D:$D,[1]Sheet4!$B:$I,4,FALSE)</f>
        <v>259</v>
      </c>
      <c r="I227" s="2">
        <f>VLOOKUP($D:$D,[1]Sheet4!$B:$I,5,FALSE)</f>
        <v>389</v>
      </c>
      <c r="J227" s="2">
        <f>VLOOKUP($D:$D,[1]Sheet4!$B:$I,6,FALSE)</f>
        <v>318.89999999999998</v>
      </c>
      <c r="K227" s="2">
        <f>VLOOKUP($D:$D,[1]Sheet4!$B:$I,7,FALSE)</f>
        <v>39.9</v>
      </c>
      <c r="L227">
        <f>VLOOKUP(D:D,[1]Sheet2!$B:$D,3,FALSE)</f>
        <v>5.6</v>
      </c>
      <c r="M227" s="2">
        <f t="shared" si="42"/>
        <v>130</v>
      </c>
      <c r="N227" s="2">
        <f t="shared" si="46"/>
        <v>-6.4</v>
      </c>
      <c r="O227" s="2">
        <f>32-G227</f>
        <v>4</v>
      </c>
      <c r="P227" s="2">
        <f t="shared" si="43"/>
        <v>8</v>
      </c>
      <c r="Q227" s="2">
        <f t="shared" si="44"/>
        <v>119.69999999999999</v>
      </c>
      <c r="R227" s="2">
        <f>M227+(N227*2)+P227-Q227</f>
        <v>5.5000000000000142</v>
      </c>
      <c r="S227" s="5">
        <f t="shared" si="47"/>
        <v>6.8843750000000004</v>
      </c>
      <c r="T227" s="2"/>
    </row>
    <row r="228" spans="1:20" x14ac:dyDescent="0.3">
      <c r="A228" s="4">
        <f t="shared" si="41"/>
        <v>7.0960000000000001</v>
      </c>
      <c r="B228" s="2">
        <f>VLOOKUP(D:D,[1]Sheet3!$B:$H,7,FALSE)</f>
        <v>13</v>
      </c>
      <c r="C228" s="2">
        <f>VLOOKUP(D:D,[1]Sheet3!$B:$I,8,FALSE)</f>
        <v>339</v>
      </c>
      <c r="D228" t="s">
        <v>245</v>
      </c>
      <c r="E228" t="s">
        <v>92</v>
      </c>
      <c r="F228" t="s">
        <v>22</v>
      </c>
      <c r="G228" s="2">
        <f>VLOOKUP(D:D,[1]Sheet3!$B:$I,5,FALSE)</f>
        <v>29</v>
      </c>
      <c r="H228" s="2">
        <f>VLOOKUP($D:$D,[1]Sheet4!$B:$I,4,FALSE)</f>
        <v>235</v>
      </c>
      <c r="I228" s="2">
        <f>VLOOKUP($D:$D,[1]Sheet4!$B:$I,5,FALSE)</f>
        <v>374</v>
      </c>
      <c r="J228" s="2">
        <f>VLOOKUP($D:$D,[1]Sheet4!$B:$I,6,FALSE)</f>
        <v>294</v>
      </c>
      <c r="K228" s="2">
        <f>VLOOKUP($D:$D,[1]Sheet4!$B:$I,7,FALSE)</f>
        <v>37.6</v>
      </c>
      <c r="L228">
        <f>VLOOKUP(D:D,[1]Sheet2!$B:$D,3,FALSE)</f>
        <v>5.0999999999999996</v>
      </c>
      <c r="M228" s="2">
        <f t="shared" si="42"/>
        <v>161</v>
      </c>
      <c r="N228" s="2">
        <f t="shared" si="46"/>
        <v>-6.9</v>
      </c>
      <c r="O228" s="2">
        <f>30-G228</f>
        <v>1</v>
      </c>
      <c r="P228" s="2">
        <f t="shared" si="43"/>
        <v>2</v>
      </c>
      <c r="Q228" s="2">
        <f t="shared" si="44"/>
        <v>112.80000000000001</v>
      </c>
      <c r="R228" s="2">
        <f>M228+(N228*3)+P228-Q228</f>
        <v>29.5</v>
      </c>
      <c r="S228" s="5">
        <f t="shared" si="47"/>
        <v>7.0960000000000001</v>
      </c>
      <c r="T228" s="2"/>
    </row>
    <row r="229" spans="1:20" x14ac:dyDescent="0.3">
      <c r="A229" s="4">
        <f t="shared" si="41"/>
        <v>6.7877647058823527</v>
      </c>
      <c r="B229" s="2">
        <f>VLOOKUP(D:D,[1]Sheet3!$B:$H,7,FALSE)</f>
        <v>15</v>
      </c>
      <c r="C229" s="2">
        <f>VLOOKUP(D:D,[1]Sheet3!$B:$I,8,FALSE)</f>
        <v>455</v>
      </c>
      <c r="D229" t="s">
        <v>308</v>
      </c>
      <c r="E229" t="s">
        <v>24</v>
      </c>
      <c r="F229" t="s">
        <v>46</v>
      </c>
      <c r="G229" s="2">
        <f>VLOOKUP(D:D,[1]Sheet3!$B:$I,5,FALSE)</f>
        <v>25</v>
      </c>
      <c r="H229" s="2">
        <f>VLOOKUP($D:$D,[1]Sheet4!$B:$I,4,FALSE)</f>
        <v>331</v>
      </c>
      <c r="I229" s="2">
        <f>VLOOKUP($D:$D,[1]Sheet4!$B:$I,5,FALSE)</f>
        <v>385</v>
      </c>
      <c r="J229" s="2">
        <f>VLOOKUP($D:$D,[1]Sheet4!$B:$I,6,FALSE)</f>
        <v>358.2</v>
      </c>
      <c r="K229" s="2">
        <f>VLOOKUP($D:$D,[1]Sheet4!$B:$I,7,FALSE)</f>
        <v>19.100000000000001</v>
      </c>
      <c r="L229">
        <f>VLOOKUP(D:D,[1]Sheet2!$B:$D,3,FALSE)</f>
        <v>2.6</v>
      </c>
      <c r="M229" s="2">
        <f t="shared" si="42"/>
        <v>45</v>
      </c>
      <c r="N229" s="2">
        <f t="shared" si="46"/>
        <v>-9.4</v>
      </c>
      <c r="O229" s="2">
        <f>35-G229</f>
        <v>10</v>
      </c>
      <c r="P229" s="2">
        <f t="shared" si="43"/>
        <v>20</v>
      </c>
      <c r="Q229" s="2">
        <f t="shared" si="44"/>
        <v>57.300000000000004</v>
      </c>
      <c r="R229" s="2">
        <f>M229+(N229*2)+P229-Q229</f>
        <v>-11.100000000000001</v>
      </c>
      <c r="S229" s="5">
        <f t="shared" si="47"/>
        <v>6.7877647058823527</v>
      </c>
      <c r="T229" s="2"/>
    </row>
    <row r="230" spans="1:20" x14ac:dyDescent="0.3">
      <c r="A230" s="4">
        <f t="shared" si="41"/>
        <v>6.4488000000000003</v>
      </c>
      <c r="B230" s="2">
        <f>VLOOKUP(D:D,[1]Sheet3!$B:$H,7,FALSE)</f>
        <v>13</v>
      </c>
      <c r="C230" s="2">
        <f>VLOOKUP(D:D,[1]Sheet3!$B:$I,8,FALSE)</f>
        <v>326</v>
      </c>
      <c r="D230" t="s">
        <v>294</v>
      </c>
      <c r="E230" t="s">
        <v>88</v>
      </c>
      <c r="F230" t="s">
        <v>29</v>
      </c>
      <c r="G230" s="2">
        <f>VLOOKUP(D:D,[1]Sheet3!$B:$I,5,FALSE)</f>
        <v>28</v>
      </c>
      <c r="H230" s="2">
        <f>VLOOKUP($D:$D,[1]Sheet4!$B:$I,4,FALSE)</f>
        <v>226</v>
      </c>
      <c r="I230" s="2">
        <f>VLOOKUP($D:$D,[1]Sheet4!$B:$I,5,FALSE)</f>
        <v>335</v>
      </c>
      <c r="J230" s="2">
        <f>VLOOKUP($D:$D,[1]Sheet4!$B:$I,6,FALSE)</f>
        <v>282.60000000000002</v>
      </c>
      <c r="K230" s="2">
        <f>VLOOKUP($D:$D,[1]Sheet4!$B:$I,7,FALSE)</f>
        <v>32.4</v>
      </c>
      <c r="L230">
        <f>VLOOKUP(D:D,[1]Sheet2!$B:$D,3,FALSE)</f>
        <v>6.4</v>
      </c>
      <c r="M230" s="2">
        <f t="shared" si="42"/>
        <v>174</v>
      </c>
      <c r="N230" s="2">
        <f t="shared" si="46"/>
        <v>-5.6</v>
      </c>
      <c r="O230" s="2">
        <f>32-G230</f>
        <v>4</v>
      </c>
      <c r="P230" s="2">
        <f t="shared" si="43"/>
        <v>8</v>
      </c>
      <c r="Q230" s="2">
        <f t="shared" si="44"/>
        <v>97.199999999999989</v>
      </c>
      <c r="R230" s="2">
        <f>M230+(N230*2)+P230-Q230</f>
        <v>73.600000000000023</v>
      </c>
      <c r="S230" s="5">
        <f>((((R230*(19-B230))*2)/(B230+2)-(B230+1))/100)+6</f>
        <v>6.4488000000000003</v>
      </c>
    </row>
    <row r="231" spans="1:20" x14ac:dyDescent="0.3">
      <c r="A231" s="4">
        <f t="shared" si="41"/>
        <v>6.9375999999999998</v>
      </c>
      <c r="B231" s="2">
        <f>VLOOKUP(D:D,[1]Sheet3!$B:$H,7,FALSE)</f>
        <v>13</v>
      </c>
      <c r="C231" s="2">
        <f>VLOOKUP(D:D,[1]Sheet3!$B:$I,8,FALSE)</f>
        <v>341</v>
      </c>
      <c r="D231" t="s">
        <v>286</v>
      </c>
      <c r="E231" t="s">
        <v>130</v>
      </c>
      <c r="F231" t="s">
        <v>22</v>
      </c>
      <c r="G231" s="2">
        <f>VLOOKUP(D:D,[1]Sheet3!$B:$I,5,FALSE)</f>
        <v>28</v>
      </c>
      <c r="H231" s="2">
        <f>VLOOKUP($D:$D,[1]Sheet4!$B:$I,4,FALSE)</f>
        <v>186</v>
      </c>
      <c r="I231" s="2">
        <f>VLOOKUP($D:$D,[1]Sheet4!$B:$I,5,FALSE)</f>
        <v>357</v>
      </c>
      <c r="J231" s="2">
        <f>VLOOKUP($D:$D,[1]Sheet4!$B:$I,6,FALSE)</f>
        <v>290.39999999999998</v>
      </c>
      <c r="K231" s="2">
        <f>VLOOKUP($D:$D,[1]Sheet4!$B:$I,7,FALSE)</f>
        <v>43.8</v>
      </c>
      <c r="L231">
        <f>VLOOKUP(D:D,[1]Sheet2!$B:$D,3,FALSE)</f>
        <v>4.7</v>
      </c>
      <c r="M231" s="2">
        <f t="shared" si="42"/>
        <v>159</v>
      </c>
      <c r="N231" s="2">
        <f t="shared" si="46"/>
        <v>-7.3</v>
      </c>
      <c r="O231" s="2">
        <f>30-G231</f>
        <v>2</v>
      </c>
      <c r="P231" s="2">
        <f t="shared" si="43"/>
        <v>4</v>
      </c>
      <c r="Q231" s="2">
        <f t="shared" si="44"/>
        <v>131.39999999999998</v>
      </c>
      <c r="R231" s="2">
        <f>M231+(N231*3)+P231-Q231</f>
        <v>9.7000000000000171</v>
      </c>
      <c r="S231" s="5">
        <f>((((R231*(19-B231))*2)/(B231+2)-(B231+1))/100)+7</f>
        <v>6.9375999999999998</v>
      </c>
    </row>
    <row r="232" spans="1:20" x14ac:dyDescent="0.3">
      <c r="A232" s="4">
        <f t="shared" si="41"/>
        <v>7.6235294117647054</v>
      </c>
      <c r="B232" s="2">
        <f>VLOOKUP(D:D,[1]Sheet3!$B:$H,7,FALSE)</f>
        <v>15</v>
      </c>
      <c r="C232" s="2">
        <f>VLOOKUP(D:D,[1]Sheet3!$B:$I,8,FALSE)</f>
        <v>474</v>
      </c>
      <c r="D232" t="s">
        <v>267</v>
      </c>
      <c r="E232" t="s">
        <v>75</v>
      </c>
      <c r="F232" t="s">
        <v>46</v>
      </c>
      <c r="G232" s="2">
        <f>VLOOKUP(D:D,[1]Sheet3!$B:$I,5,FALSE)</f>
        <v>30</v>
      </c>
      <c r="H232" s="2">
        <f>VLOOKUP($D:$D,[1]Sheet4!$B:$I,4,FALSE)</f>
        <v>325</v>
      </c>
      <c r="I232" s="2">
        <f>VLOOKUP($D:$D,[1]Sheet4!$B:$I,5,FALSE)</f>
        <v>384</v>
      </c>
      <c r="J232" s="2">
        <f>VLOOKUP($D:$D,[1]Sheet4!$B:$I,6,FALSE)</f>
        <v>354.2</v>
      </c>
      <c r="K232" s="2">
        <f>VLOOKUP($D:$D,[1]Sheet4!$B:$I,7,FALSE)</f>
        <v>22.6</v>
      </c>
      <c r="L232">
        <f>VLOOKUP(D:D,[1]Sheet2!$B:$D,3,FALSE)</f>
        <v>4.9000000000000004</v>
      </c>
      <c r="M232" s="2">
        <f t="shared" si="42"/>
        <v>26</v>
      </c>
      <c r="N232" s="2">
        <f t="shared" si="46"/>
        <v>-7.1</v>
      </c>
      <c r="O232" s="2">
        <f>35-G232</f>
        <v>5</v>
      </c>
      <c r="P232" s="2">
        <f t="shared" si="43"/>
        <v>10</v>
      </c>
      <c r="Q232" s="2">
        <f t="shared" si="44"/>
        <v>67.800000000000011</v>
      </c>
      <c r="R232" s="2">
        <f>M232+(N232*2)+P232-Q232</f>
        <v>-46.000000000000014</v>
      </c>
      <c r="S232" s="5">
        <f>((((R232*(19-B232))*2)/(B232+2)-(B232+1))/100)+8</f>
        <v>7.6235294117647054</v>
      </c>
      <c r="T232" s="2"/>
    </row>
    <row r="233" spans="1:20" x14ac:dyDescent="0.3">
      <c r="A233" s="4">
        <f t="shared" si="41"/>
        <v>7.0751999999999997</v>
      </c>
      <c r="B233" s="2">
        <f>VLOOKUP(D:D,[1]Sheet3!$B:$H,7,FALSE)</f>
        <v>13</v>
      </c>
      <c r="C233" s="2">
        <f>VLOOKUP(D:D,[1]Sheet3!$B:$I,8,FALSE)</f>
        <v>350</v>
      </c>
      <c r="D233" t="s">
        <v>274</v>
      </c>
      <c r="E233" t="s">
        <v>33</v>
      </c>
      <c r="F233" t="s">
        <v>22</v>
      </c>
      <c r="G233" s="2">
        <f>VLOOKUP(D:D,[1]Sheet3!$B:$I,5,FALSE)</f>
        <v>23</v>
      </c>
      <c r="H233" s="2">
        <f>VLOOKUP($D:$D,[1]Sheet4!$B:$I,4,FALSE)</f>
        <v>245</v>
      </c>
      <c r="I233" s="2">
        <f>VLOOKUP($D:$D,[1]Sheet4!$B:$I,5,FALSE)</f>
        <v>357</v>
      </c>
      <c r="J233" s="2">
        <f>VLOOKUP($D:$D,[1]Sheet4!$B:$I,6,FALSE)</f>
        <v>294</v>
      </c>
      <c r="K233" s="2">
        <f>VLOOKUP($D:$D,[1]Sheet4!$B:$I,7,FALSE)</f>
        <v>34.5</v>
      </c>
      <c r="L233">
        <f>VLOOKUP(D:D,[1]Sheet2!$B:$D,3,FALSE)</f>
        <v>0.8</v>
      </c>
      <c r="M233" s="2">
        <f t="shared" si="42"/>
        <v>150</v>
      </c>
      <c r="N233" s="2">
        <f t="shared" si="46"/>
        <v>-11.2</v>
      </c>
      <c r="O233" s="2">
        <f>30-G233</f>
        <v>7</v>
      </c>
      <c r="P233" s="2">
        <f t="shared" si="43"/>
        <v>14</v>
      </c>
      <c r="Q233" s="2">
        <f t="shared" si="44"/>
        <v>103.5</v>
      </c>
      <c r="R233" s="2">
        <f>M233+(N233*3)+P233-Q233</f>
        <v>26.900000000000006</v>
      </c>
      <c r="S233" s="5">
        <f>((((R233*(19-B233))*2)/(B233+2)-(B233+1))/100)+7</f>
        <v>7.0751999999999997</v>
      </c>
      <c r="T233" s="2"/>
    </row>
    <row r="234" spans="1:20" x14ac:dyDescent="0.3">
      <c r="A234" s="4">
        <f t="shared" si="41"/>
        <v>7.3890000000000002</v>
      </c>
      <c r="B234" s="2">
        <f>VLOOKUP(D:D,[1]Sheet3!$B:$H,7,FALSE)</f>
        <v>12</v>
      </c>
      <c r="C234" s="2">
        <f>VLOOKUP(D:D,[1]Sheet3!$B:$I,8,FALSE)</f>
        <v>291</v>
      </c>
      <c r="D234" t="s">
        <v>232</v>
      </c>
      <c r="E234" t="s">
        <v>139</v>
      </c>
      <c r="F234" t="s">
        <v>67</v>
      </c>
      <c r="G234" s="2">
        <f>VLOOKUP(D:D,[1]Sheet3!$B:$I,5,FALSE)</f>
        <v>23</v>
      </c>
      <c r="H234" s="2">
        <f>VLOOKUP($D:$D,[1]Sheet4!$B:$I,4,FALSE)</f>
        <v>135</v>
      </c>
      <c r="I234" s="2">
        <f>VLOOKUP($D:$D,[1]Sheet4!$B:$I,5,FALSE)</f>
        <v>284</v>
      </c>
      <c r="J234" s="2">
        <f>VLOOKUP($D:$D,[1]Sheet4!$B:$I,6,FALSE)</f>
        <v>207.8</v>
      </c>
      <c r="K234" s="2">
        <f>VLOOKUP($D:$D,[1]Sheet4!$B:$I,7,FALSE)</f>
        <v>56.9</v>
      </c>
      <c r="L234">
        <f>VLOOKUP(D:D,[1]Sheet2!$B:$D,3,FALSE)</f>
        <v>12.8</v>
      </c>
      <c r="M234" s="2">
        <f t="shared" si="42"/>
        <v>209</v>
      </c>
      <c r="N234" s="2">
        <f>L234-18</f>
        <v>-5.1999999999999993</v>
      </c>
      <c r="O234" s="2">
        <f>35-G234</f>
        <v>12</v>
      </c>
      <c r="P234" s="2">
        <f t="shared" si="43"/>
        <v>24</v>
      </c>
      <c r="Q234" s="2">
        <f t="shared" si="44"/>
        <v>170.7</v>
      </c>
      <c r="R234" s="2">
        <f>M234+(N234*2)+P234-Q234</f>
        <v>51.900000000000006</v>
      </c>
      <c r="S234" s="5">
        <f>((((R234*(19-B234))*2)/(B234+2)-(B234+1))/100)+7</f>
        <v>7.3890000000000002</v>
      </c>
      <c r="T234" s="2"/>
    </row>
    <row r="235" spans="1:20" x14ac:dyDescent="0.3">
      <c r="A235" s="4">
        <f t="shared" si="41"/>
        <v>6.9968000000000004</v>
      </c>
      <c r="B235" s="2">
        <f>VLOOKUP(D:D,[1]Sheet3!$B:$H,7,FALSE)</f>
        <v>13</v>
      </c>
      <c r="C235" s="2">
        <f>VLOOKUP(D:D,[1]Sheet3!$B:$I,8,FALSE)</f>
        <v>331</v>
      </c>
      <c r="D235" t="s">
        <v>304</v>
      </c>
      <c r="E235" t="s">
        <v>139</v>
      </c>
      <c r="F235" t="s">
        <v>22</v>
      </c>
      <c r="G235" s="2">
        <f>VLOOKUP(D:D,[1]Sheet3!$B:$I,5,FALSE)</f>
        <v>32</v>
      </c>
      <c r="H235" s="2">
        <f>VLOOKUP($D:$D,[1]Sheet4!$B:$I,4,FALSE)</f>
        <v>217</v>
      </c>
      <c r="I235" s="2">
        <f>VLOOKUP($D:$D,[1]Sheet4!$B:$I,5,FALSE)</f>
        <v>364</v>
      </c>
      <c r="J235" s="2">
        <f>VLOOKUP($D:$D,[1]Sheet4!$B:$I,6,FALSE)</f>
        <v>287.60000000000002</v>
      </c>
      <c r="K235" s="2">
        <f>VLOOKUP($D:$D,[1]Sheet4!$B:$I,7,FALSE)</f>
        <v>45.1</v>
      </c>
      <c r="L235">
        <f>VLOOKUP(D:D,[1]Sheet2!$B:$D,3,FALSE)</f>
        <v>7.8</v>
      </c>
      <c r="M235" s="2">
        <f t="shared" si="42"/>
        <v>169</v>
      </c>
      <c r="N235" s="2">
        <f t="shared" ref="N235:N258" si="48">L235-12</f>
        <v>-4.2</v>
      </c>
      <c r="O235" s="2">
        <f>30-G235</f>
        <v>-2</v>
      </c>
      <c r="P235" s="2">
        <f t="shared" si="43"/>
        <v>-4</v>
      </c>
      <c r="Q235" s="2">
        <f t="shared" si="44"/>
        <v>135.30000000000001</v>
      </c>
      <c r="R235" s="2">
        <f>M235+(N235*3)+P235-Q235</f>
        <v>17.099999999999994</v>
      </c>
      <c r="S235" s="5">
        <f>((((R235*(19-B235))*2)/(B235+2)-(B235+1))/100)+7</f>
        <v>6.9968000000000004</v>
      </c>
      <c r="T235" s="2"/>
    </row>
    <row r="236" spans="1:20" x14ac:dyDescent="0.3">
      <c r="A236" s="4">
        <f t="shared" si="41"/>
        <v>9.3256666666666668</v>
      </c>
      <c r="B236" s="2">
        <f>VLOOKUP(D:D,[1]Sheet3!$B:$H,7,FALSE)</f>
        <v>16</v>
      </c>
      <c r="C236" s="2">
        <f>VLOOKUP(D:D,[1]Sheet3!$B:$I,8,FALSE)</f>
        <v>0</v>
      </c>
      <c r="D236" t="s">
        <v>289</v>
      </c>
      <c r="E236" t="s">
        <v>48</v>
      </c>
      <c r="F236" t="s">
        <v>29</v>
      </c>
      <c r="G236" s="2">
        <f>VLOOKUP(D:D,[1]Sheet3!$B:$I,5,FALSE)</f>
        <v>23</v>
      </c>
      <c r="H236" s="2">
        <f>VLOOKUP($D:$D,[1]Sheet4!$B:$I,4,FALSE)</f>
        <v>335</v>
      </c>
      <c r="I236" s="2">
        <f>VLOOKUP($D:$D,[1]Sheet4!$B:$I,5,FALSE)</f>
        <v>373</v>
      </c>
      <c r="J236" s="2">
        <f>VLOOKUP($D:$D,[1]Sheet4!$B:$I,6,FALSE)</f>
        <v>358.3</v>
      </c>
      <c r="K236" s="2">
        <f>VLOOKUP($D:$D,[1]Sheet4!$B:$I,7,FALSE)</f>
        <v>15.1</v>
      </c>
      <c r="L236">
        <f>VLOOKUP(D:D,[1]Sheet2!$B:$D,3,FALSE)</f>
        <v>0</v>
      </c>
      <c r="M236" s="2">
        <f t="shared" si="42"/>
        <v>500</v>
      </c>
      <c r="N236" s="2">
        <f t="shared" si="48"/>
        <v>-12</v>
      </c>
      <c r="O236" s="2">
        <f>32-G236</f>
        <v>9</v>
      </c>
      <c r="P236" s="2">
        <f t="shared" si="43"/>
        <v>18</v>
      </c>
      <c r="Q236" s="2">
        <f t="shared" si="44"/>
        <v>45.3</v>
      </c>
      <c r="R236" s="2">
        <f>M236+(N236*2)+P236-Q236</f>
        <v>448.7</v>
      </c>
      <c r="S236" s="5">
        <f>((((R236*(19-B236))*2)/(B236+2)-(B236+1))/100)+8</f>
        <v>9.3256666666666668</v>
      </c>
    </row>
    <row r="237" spans="1:20" x14ac:dyDescent="0.3">
      <c r="A237" s="4">
        <f t="shared" si="41"/>
        <v>9.2206666666666663</v>
      </c>
      <c r="B237" s="2">
        <f>VLOOKUP(D:D,[1]Sheet3!$B:$H,7,FALSE)</f>
        <v>16</v>
      </c>
      <c r="C237" s="2">
        <f>VLOOKUP(D:D,[1]Sheet3!$B:$I,8,FALSE)</f>
        <v>0</v>
      </c>
      <c r="D237" t="s">
        <v>277</v>
      </c>
      <c r="E237" t="s">
        <v>96</v>
      </c>
      <c r="F237" t="s">
        <v>29</v>
      </c>
      <c r="G237" s="2">
        <f>VLOOKUP(D:D,[1]Sheet3!$B:$I,5,FALSE)</f>
        <v>25</v>
      </c>
      <c r="H237" s="2">
        <f>VLOOKUP($D:$D,[1]Sheet4!$B:$I,4,FALSE)</f>
        <v>317</v>
      </c>
      <c r="I237" s="2">
        <f>VLOOKUP($D:$D,[1]Sheet4!$B:$I,5,FALSE)</f>
        <v>379</v>
      </c>
      <c r="J237" s="2">
        <f>VLOOKUP($D:$D,[1]Sheet4!$B:$I,6,FALSE)</f>
        <v>350</v>
      </c>
      <c r="K237" s="2">
        <f>VLOOKUP($D:$D,[1]Sheet4!$B:$I,7,FALSE)</f>
        <v>24.8</v>
      </c>
      <c r="L237">
        <f>VLOOKUP(D:D,[1]Sheet2!$B:$D,3,FALSE)</f>
        <v>0.8</v>
      </c>
      <c r="M237" s="2">
        <f t="shared" si="42"/>
        <v>500</v>
      </c>
      <c r="N237" s="2">
        <f t="shared" si="48"/>
        <v>-11.2</v>
      </c>
      <c r="O237" s="2">
        <f>32-G237</f>
        <v>7</v>
      </c>
      <c r="P237" s="2">
        <f t="shared" si="43"/>
        <v>14</v>
      </c>
      <c r="Q237" s="2">
        <f t="shared" si="44"/>
        <v>74.400000000000006</v>
      </c>
      <c r="R237" s="2">
        <f>M237+(N237*2)+P237-Q237</f>
        <v>417.20000000000005</v>
      </c>
      <c r="S237" s="5">
        <f>((((R237*(19-B237))*2)/(B237+2)-(B237+1))/100)+8</f>
        <v>9.2206666666666663</v>
      </c>
      <c r="T237" s="2"/>
    </row>
    <row r="238" spans="1:20" x14ac:dyDescent="0.3">
      <c r="A238" s="4" t="e">
        <f t="shared" si="41"/>
        <v>#N/A</v>
      </c>
      <c r="B238" s="2" t="e">
        <f>VLOOKUP(D:D,[1]Sheet3!$B:$H,7,FALSE)</f>
        <v>#N/A</v>
      </c>
      <c r="C238" s="2" t="e">
        <f>VLOOKUP(D:D,[1]Sheet3!$B:$I,8,FALSE)</f>
        <v>#N/A</v>
      </c>
      <c r="D238" t="s">
        <v>270</v>
      </c>
      <c r="E238" t="s">
        <v>139</v>
      </c>
      <c r="F238" t="s">
        <v>46</v>
      </c>
      <c r="G238" s="2" t="e">
        <f>VLOOKUP(D:D,[1]Sheet3!$B:$I,5,FALSE)</f>
        <v>#N/A</v>
      </c>
      <c r="H238" s="2" t="e">
        <f>VLOOKUP($D:$D,[1]Sheet4!$B:$I,4,FALSE)</f>
        <v>#N/A</v>
      </c>
      <c r="I238" s="2" t="e">
        <f>VLOOKUP($D:$D,[1]Sheet4!$B:$I,5,FALSE)</f>
        <v>#N/A</v>
      </c>
      <c r="J238" s="2" t="e">
        <f>VLOOKUP($D:$D,[1]Sheet4!$B:$I,6,FALSE)</f>
        <v>#N/A</v>
      </c>
      <c r="K238" s="2" t="e">
        <f>VLOOKUP($D:$D,[1]Sheet4!$B:$I,7,FALSE)</f>
        <v>#N/A</v>
      </c>
      <c r="L238" t="e">
        <f>VLOOKUP(D:D,[1]Sheet2!$B:$D,3,FALSE)</f>
        <v>#N/A</v>
      </c>
      <c r="M238" s="2" t="e">
        <f t="shared" si="42"/>
        <v>#N/A</v>
      </c>
      <c r="N238" s="2" t="e">
        <f t="shared" si="48"/>
        <v>#N/A</v>
      </c>
      <c r="O238" s="2" t="e">
        <f>35-G238</f>
        <v>#N/A</v>
      </c>
      <c r="P238" s="2" t="e">
        <f t="shared" si="43"/>
        <v>#N/A</v>
      </c>
      <c r="Q238" s="2" t="e">
        <f t="shared" si="44"/>
        <v>#N/A</v>
      </c>
      <c r="R238" s="2" t="e">
        <f>M238+(N238*2)+P238-Q238</f>
        <v>#N/A</v>
      </c>
      <c r="S238" s="5" t="e">
        <f>((((R238*(19-B238))*2)/(B238+2)-(B238+1))/100)+8</f>
        <v>#N/A</v>
      </c>
      <c r="T238" s="2"/>
    </row>
    <row r="239" spans="1:20" x14ac:dyDescent="0.3">
      <c r="A239" s="4">
        <f t="shared" si="41"/>
        <v>9.3443333333333332</v>
      </c>
      <c r="B239" s="2">
        <f>VLOOKUP(D:D,[1]Sheet3!$B:$H,7,FALSE)</f>
        <v>16</v>
      </c>
      <c r="C239" s="2">
        <f>VLOOKUP(D:D,[1]Sheet3!$B:$I,8,FALSE)</f>
        <v>0</v>
      </c>
      <c r="D239" t="s">
        <v>275</v>
      </c>
      <c r="E239" t="s">
        <v>92</v>
      </c>
      <c r="F239" t="s">
        <v>46</v>
      </c>
      <c r="G239" s="2">
        <f>VLOOKUP(D:D,[1]Sheet3!$B:$I,5,FALSE)</f>
        <v>35</v>
      </c>
      <c r="H239" s="2">
        <f>VLOOKUP($D:$D,[1]Sheet4!$B:$I,4,FALSE)</f>
        <v>368</v>
      </c>
      <c r="I239" s="2">
        <f>VLOOKUP($D:$D,[1]Sheet4!$B:$I,5,FALSE)</f>
        <v>394</v>
      </c>
      <c r="J239" s="2">
        <f>VLOOKUP($D:$D,[1]Sheet4!$B:$I,6,FALSE)</f>
        <v>377</v>
      </c>
      <c r="K239" s="2">
        <f>VLOOKUP($D:$D,[1]Sheet4!$B:$I,7,FALSE)</f>
        <v>10.3</v>
      </c>
      <c r="L239">
        <f>VLOOKUP(D:D,[1]Sheet2!$B:$D,3,FALSE)</f>
        <v>4.5999999999999996</v>
      </c>
      <c r="M239" s="2">
        <f t="shared" si="42"/>
        <v>500</v>
      </c>
      <c r="N239" s="2">
        <f t="shared" si="48"/>
        <v>-7.4</v>
      </c>
      <c r="O239" s="2">
        <f>35-G239</f>
        <v>0</v>
      </c>
      <c r="P239" s="2">
        <f t="shared" si="43"/>
        <v>0</v>
      </c>
      <c r="Q239" s="2">
        <f t="shared" si="44"/>
        <v>30.900000000000002</v>
      </c>
      <c r="R239" s="2">
        <f>M239+(N239*2)+P239-Q239</f>
        <v>454.3</v>
      </c>
      <c r="S239" s="5">
        <f>((((R239*(19-B239))*2)/(B239+2)-(B239+1))/100)+8</f>
        <v>9.3443333333333332</v>
      </c>
      <c r="T239" s="2"/>
    </row>
    <row r="240" spans="1:20" x14ac:dyDescent="0.3">
      <c r="A240" s="4">
        <f t="shared" si="41"/>
        <v>5.9463999999999997</v>
      </c>
      <c r="B240" s="2">
        <f>VLOOKUP(D:D,[1]Sheet3!$B:$H,7,FALSE)</f>
        <v>13</v>
      </c>
      <c r="C240" s="2">
        <f>VLOOKUP(D:D,[1]Sheet3!$B:$I,8,FALSE)</f>
        <v>319</v>
      </c>
      <c r="D240" t="s">
        <v>305</v>
      </c>
      <c r="E240" t="s">
        <v>24</v>
      </c>
      <c r="F240" t="s">
        <v>46</v>
      </c>
      <c r="G240" s="2">
        <f>VLOOKUP(D:D,[1]Sheet3!$B:$I,5,FALSE)</f>
        <v>21</v>
      </c>
      <c r="H240" s="2">
        <f>VLOOKUP($D:$D,[1]Sheet4!$B:$I,4,FALSE)</f>
        <v>163</v>
      </c>
      <c r="I240" s="2">
        <f>VLOOKUP($D:$D,[1]Sheet4!$B:$I,5,FALSE)</f>
        <v>367</v>
      </c>
      <c r="J240" s="2">
        <f>VLOOKUP($D:$D,[1]Sheet4!$B:$I,6,FALSE)</f>
        <v>273.8</v>
      </c>
      <c r="K240" s="2">
        <f>VLOOKUP($D:$D,[1]Sheet4!$B:$I,7,FALSE)</f>
        <v>60.4</v>
      </c>
      <c r="L240">
        <f>VLOOKUP(D:D,[1]Sheet2!$B:$D,3,FALSE)</f>
        <v>3.5</v>
      </c>
      <c r="M240" s="2">
        <f t="shared" si="42"/>
        <v>181</v>
      </c>
      <c r="N240" s="2">
        <f t="shared" si="48"/>
        <v>-8.5</v>
      </c>
      <c r="O240" s="2">
        <f>35-G240</f>
        <v>14</v>
      </c>
      <c r="P240" s="2">
        <f t="shared" si="43"/>
        <v>28</v>
      </c>
      <c r="Q240" s="2">
        <f t="shared" si="44"/>
        <v>181.2</v>
      </c>
      <c r="R240" s="2">
        <f>M240+(N240*2)+P240-Q240</f>
        <v>10.800000000000011</v>
      </c>
      <c r="S240" s="5">
        <f>((((R240*(19-B240))*2)/(B240+2)-(B240+1))/100)+6</f>
        <v>5.9463999999999997</v>
      </c>
    </row>
    <row r="241" spans="1:20" x14ac:dyDescent="0.3">
      <c r="A241" s="4">
        <f t="shared" si="41"/>
        <v>6.5006250000000003</v>
      </c>
      <c r="B241" s="2">
        <f>VLOOKUP(D:D,[1]Sheet3!$B:$H,7,FALSE)</f>
        <v>14</v>
      </c>
      <c r="C241" s="2">
        <f>VLOOKUP(D:D,[1]Sheet3!$B:$I,8,FALSE)</f>
        <v>369</v>
      </c>
      <c r="D241" t="s">
        <v>263</v>
      </c>
      <c r="E241" t="s">
        <v>63</v>
      </c>
      <c r="F241" t="s">
        <v>22</v>
      </c>
      <c r="G241" s="2">
        <f>VLOOKUP(D:D,[1]Sheet3!$B:$I,5,FALSE)</f>
        <v>27</v>
      </c>
      <c r="H241" s="2">
        <f>VLOOKUP($D:$D,[1]Sheet4!$B:$I,4,FALSE)</f>
        <v>199</v>
      </c>
      <c r="I241" s="2">
        <f>VLOOKUP($D:$D,[1]Sheet4!$B:$I,5,FALSE)</f>
        <v>386</v>
      </c>
      <c r="J241" s="2">
        <f>VLOOKUP($D:$D,[1]Sheet4!$B:$I,6,FALSE)</f>
        <v>323</v>
      </c>
      <c r="K241" s="2">
        <f>VLOOKUP($D:$D,[1]Sheet4!$B:$I,7,FALSE)</f>
        <v>53.8</v>
      </c>
      <c r="L241">
        <f>VLOOKUP(D:D,[1]Sheet2!$B:$D,3,FALSE)</f>
        <v>1.5</v>
      </c>
      <c r="M241" s="2">
        <f t="shared" si="42"/>
        <v>131</v>
      </c>
      <c r="N241" s="2">
        <f t="shared" si="48"/>
        <v>-10.5</v>
      </c>
      <c r="O241" s="2">
        <f>30-G241</f>
        <v>3</v>
      </c>
      <c r="P241" s="2">
        <f t="shared" si="43"/>
        <v>6</v>
      </c>
      <c r="Q241" s="2">
        <f t="shared" si="44"/>
        <v>161.39999999999998</v>
      </c>
      <c r="R241" s="2">
        <f>M241+(N241*3)+P241-Q241</f>
        <v>-55.899999999999977</v>
      </c>
      <c r="S241" s="5">
        <f>((((R241*(19-B241))*2)/(B241+2)-(B241+1))/100)+7</f>
        <v>6.5006250000000003</v>
      </c>
    </row>
    <row r="242" spans="1:20" x14ac:dyDescent="0.3">
      <c r="A242" s="4">
        <f t="shared" si="41"/>
        <v>6.7575000000000003</v>
      </c>
      <c r="B242" s="2">
        <f>VLOOKUP(D:D,[1]Sheet3!$B:$H,7,FALSE)</f>
        <v>14</v>
      </c>
      <c r="C242" s="2">
        <f>VLOOKUP(D:D,[1]Sheet3!$B:$I,8,FALSE)</f>
        <v>394</v>
      </c>
      <c r="D242" t="s">
        <v>314</v>
      </c>
      <c r="E242" t="s">
        <v>100</v>
      </c>
      <c r="F242" t="s">
        <v>22</v>
      </c>
      <c r="G242" s="2">
        <f>VLOOKUP(D:D,[1]Sheet3!$B:$I,5,FALSE)</f>
        <v>31</v>
      </c>
      <c r="H242" s="2">
        <f>VLOOKUP($D:$D,[1]Sheet4!$B:$I,4,FALSE)</f>
        <v>277</v>
      </c>
      <c r="I242" s="2">
        <f>VLOOKUP($D:$D,[1]Sheet4!$B:$I,5,FALSE)</f>
        <v>387</v>
      </c>
      <c r="J242" s="2">
        <f>VLOOKUP($D:$D,[1]Sheet4!$B:$I,6,FALSE)</f>
        <v>337.1</v>
      </c>
      <c r="K242" s="2">
        <f>VLOOKUP($D:$D,[1]Sheet4!$B:$I,7,FALSE)</f>
        <v>31.4</v>
      </c>
      <c r="L242">
        <f>VLOOKUP(D:D,[1]Sheet2!$B:$D,3,FALSE)</f>
        <v>3.8</v>
      </c>
      <c r="M242" s="2">
        <f t="shared" si="42"/>
        <v>106</v>
      </c>
      <c r="N242" s="2">
        <f t="shared" si="48"/>
        <v>-8.1999999999999993</v>
      </c>
      <c r="O242" s="2">
        <f>30-G242</f>
        <v>-1</v>
      </c>
      <c r="P242" s="2">
        <f t="shared" si="43"/>
        <v>-2</v>
      </c>
      <c r="Q242" s="2">
        <f t="shared" si="44"/>
        <v>94.199999999999989</v>
      </c>
      <c r="R242" s="2">
        <f>M242+(N242*3)+P242-Q242</f>
        <v>-14.799999999999983</v>
      </c>
      <c r="S242" s="5">
        <f>((((R242*(19-B242))*2)/(B242+2)-(B242+1))/100)+7</f>
        <v>6.7575000000000003</v>
      </c>
      <c r="T242" s="2"/>
    </row>
    <row r="243" spans="1:20" x14ac:dyDescent="0.3">
      <c r="A243" s="4">
        <f t="shared" si="41"/>
        <v>9.4756666666666671</v>
      </c>
      <c r="B243" s="2">
        <f>VLOOKUP(D:D,[1]Sheet3!$B:$H,7,FALSE)</f>
        <v>16</v>
      </c>
      <c r="C243" s="2">
        <f>VLOOKUP(D:D,[1]Sheet3!$B:$I,8,FALSE)</f>
        <v>0</v>
      </c>
      <c r="D243" t="s">
        <v>280</v>
      </c>
      <c r="E243" t="s">
        <v>40</v>
      </c>
      <c r="F243" t="s">
        <v>46</v>
      </c>
      <c r="G243" s="2">
        <f>VLOOKUP(D:D,[1]Sheet3!$B:$I,5,FALSE)</f>
        <v>24</v>
      </c>
      <c r="H243" s="2">
        <f>VLOOKUP($D:$D,[1]Sheet4!$B:$I,4,FALSE)</f>
        <v>382</v>
      </c>
      <c r="I243" s="2">
        <f>VLOOKUP($D:$D,[1]Sheet4!$B:$I,5,FALSE)</f>
        <v>387</v>
      </c>
      <c r="J243" s="2">
        <f>VLOOKUP($D:$D,[1]Sheet4!$B:$I,6,FALSE)</f>
        <v>384.5</v>
      </c>
      <c r="K243" s="2">
        <f>VLOOKUP($D:$D,[1]Sheet4!$B:$I,7,FALSE)</f>
        <v>2.5</v>
      </c>
      <c r="L243">
        <f>VLOOKUP(D:D,[1]Sheet2!$B:$D,3,FALSE)</f>
        <v>1.6</v>
      </c>
      <c r="M243" s="2">
        <f t="shared" si="42"/>
        <v>500</v>
      </c>
      <c r="N243" s="2">
        <f t="shared" si="48"/>
        <v>-10.4</v>
      </c>
      <c r="O243" s="2">
        <f>35-G243</f>
        <v>11</v>
      </c>
      <c r="P243" s="2">
        <f t="shared" si="43"/>
        <v>22</v>
      </c>
      <c r="Q243" s="2">
        <f t="shared" si="44"/>
        <v>7.5</v>
      </c>
      <c r="R243" s="2">
        <f>M243+(N243*2)+P243-Q243</f>
        <v>493.7</v>
      </c>
      <c r="S243" s="5">
        <f>((((R243*(19-B243))*2)/(B243+2)-(B243+1))/100)+8</f>
        <v>9.4756666666666671</v>
      </c>
      <c r="T243" s="2"/>
    </row>
    <row r="244" spans="1:20" x14ac:dyDescent="0.3">
      <c r="A244" s="4">
        <f t="shared" si="41"/>
        <v>7.5162352941176467</v>
      </c>
      <c r="B244" s="2">
        <f>VLOOKUP(D:D,[1]Sheet3!$B:$H,7,FALSE)</f>
        <v>15</v>
      </c>
      <c r="C244" s="2">
        <f>VLOOKUP(D:D,[1]Sheet3!$B:$I,8,FALSE)</f>
        <v>464</v>
      </c>
      <c r="D244" t="s">
        <v>251</v>
      </c>
      <c r="E244" t="s">
        <v>81</v>
      </c>
      <c r="F244" t="s">
        <v>29</v>
      </c>
      <c r="G244" s="2">
        <f>VLOOKUP(D:D,[1]Sheet3!$B:$I,5,FALSE)</f>
        <v>21</v>
      </c>
      <c r="H244" s="2">
        <f>VLOOKUP($D:$D,[1]Sheet4!$B:$I,4,FALSE)</f>
        <v>290</v>
      </c>
      <c r="I244" s="2">
        <f>VLOOKUP($D:$D,[1]Sheet4!$B:$I,5,FALSE)</f>
        <v>372</v>
      </c>
      <c r="J244" s="2">
        <f>VLOOKUP($D:$D,[1]Sheet4!$B:$I,6,FALSE)</f>
        <v>339.4</v>
      </c>
      <c r="K244" s="2">
        <f>VLOOKUP($D:$D,[1]Sheet4!$B:$I,7,FALSE)</f>
        <v>37.200000000000003</v>
      </c>
      <c r="L244">
        <f>VLOOKUP(D:D,[1]Sheet2!$B:$D,3,FALSE)</f>
        <v>4.4000000000000004</v>
      </c>
      <c r="M244" s="2">
        <f t="shared" si="42"/>
        <v>36</v>
      </c>
      <c r="N244" s="2">
        <f t="shared" si="48"/>
        <v>-7.6</v>
      </c>
      <c r="O244" s="2">
        <f>32-G244</f>
        <v>11</v>
      </c>
      <c r="P244" s="2">
        <f t="shared" si="43"/>
        <v>22</v>
      </c>
      <c r="Q244" s="2">
        <f t="shared" si="44"/>
        <v>111.60000000000001</v>
      </c>
      <c r="R244" s="2">
        <f>M244+(N244*2)+P244-Q244</f>
        <v>-68.800000000000011</v>
      </c>
      <c r="S244" s="5">
        <f>((((R244*(19-B244))*2)/(B244+2)-(B244+1))/100)+8</f>
        <v>7.5162352941176467</v>
      </c>
      <c r="T244" s="2"/>
    </row>
    <row r="245" spans="1:20" x14ac:dyDescent="0.3">
      <c r="A245" s="4">
        <f t="shared" si="41"/>
        <v>5.9207999999999998</v>
      </c>
      <c r="B245" s="2">
        <f>VLOOKUP(D:D,[1]Sheet3!$B:$H,7,FALSE)</f>
        <v>13</v>
      </c>
      <c r="C245" s="2">
        <f>VLOOKUP(D:D,[1]Sheet3!$B:$I,8,FALSE)</f>
        <v>334</v>
      </c>
      <c r="D245" t="s">
        <v>313</v>
      </c>
      <c r="E245" t="s">
        <v>117</v>
      </c>
      <c r="F245" t="s">
        <v>46</v>
      </c>
      <c r="G245" s="2">
        <f>VLOOKUP(D:D,[1]Sheet3!$B:$I,5,FALSE)</f>
        <v>23</v>
      </c>
      <c r="H245" s="2">
        <f>VLOOKUP($D:$D,[1]Sheet4!$B:$I,4,FALSE)</f>
        <v>153</v>
      </c>
      <c r="I245" s="2">
        <f>VLOOKUP($D:$D,[1]Sheet4!$B:$I,5,FALSE)</f>
        <v>388</v>
      </c>
      <c r="J245" s="2">
        <f>VLOOKUP($D:$D,[1]Sheet4!$B:$I,6,FALSE)</f>
        <v>290.5</v>
      </c>
      <c r="K245" s="2">
        <f>VLOOKUP($D:$D,[1]Sheet4!$B:$I,7,FALSE)</f>
        <v>53.2</v>
      </c>
      <c r="L245">
        <f>VLOOKUP(D:D,[1]Sheet2!$B:$D,3,FALSE)</f>
        <v>0.6</v>
      </c>
      <c r="M245" s="2">
        <f t="shared" si="42"/>
        <v>166</v>
      </c>
      <c r="N245" s="2">
        <f t="shared" si="48"/>
        <v>-11.4</v>
      </c>
      <c r="O245" s="2">
        <f>35-G245</f>
        <v>12</v>
      </c>
      <c r="P245" s="2">
        <f t="shared" si="43"/>
        <v>24</v>
      </c>
      <c r="Q245" s="2">
        <f t="shared" si="44"/>
        <v>159.60000000000002</v>
      </c>
      <c r="R245" s="2">
        <f>M245+(N245*2)+P245-Q245</f>
        <v>7.5999999999999659</v>
      </c>
      <c r="S245" s="5">
        <f>((((R245*(19-B245))*2)/(B245+2)-(B245+1))/100)+6</f>
        <v>5.9207999999999998</v>
      </c>
    </row>
    <row r="246" spans="1:20" x14ac:dyDescent="0.3">
      <c r="A246" s="4">
        <f t="shared" si="41"/>
        <v>7.8125</v>
      </c>
      <c r="B246" s="2">
        <f>VLOOKUP(D:D,[1]Sheet3!$B:$H,7,FALSE)</f>
        <v>14</v>
      </c>
      <c r="C246" s="2">
        <f>VLOOKUP(D:D,[1]Sheet3!$B:$I,8,FALSE)</f>
        <v>356</v>
      </c>
      <c r="D246" t="s">
        <v>269</v>
      </c>
      <c r="E246" t="s">
        <v>55</v>
      </c>
      <c r="F246" t="s">
        <v>29</v>
      </c>
      <c r="G246" s="2">
        <f>VLOOKUP(D:D,[1]Sheet3!$B:$I,5,FALSE)</f>
        <v>24</v>
      </c>
      <c r="H246" s="2">
        <f>VLOOKUP($D:$D,[1]Sheet4!$B:$I,4,FALSE)</f>
        <v>212</v>
      </c>
      <c r="I246" s="2">
        <f>VLOOKUP($D:$D,[1]Sheet4!$B:$I,5,FALSE)</f>
        <v>369</v>
      </c>
      <c r="J246" s="2">
        <f>VLOOKUP($D:$D,[1]Sheet4!$B:$I,6,FALSE)</f>
        <v>281.10000000000002</v>
      </c>
      <c r="K246" s="2">
        <f>VLOOKUP($D:$D,[1]Sheet4!$B:$I,7,FALSE)</f>
        <v>51.4</v>
      </c>
      <c r="L246">
        <f>VLOOKUP(D:D,[1]Sheet2!$B:$D,3,FALSE)</f>
        <v>6.1</v>
      </c>
      <c r="M246" s="2">
        <f t="shared" si="42"/>
        <v>144</v>
      </c>
      <c r="N246" s="2">
        <f t="shared" si="48"/>
        <v>-5.9</v>
      </c>
      <c r="O246" s="2">
        <f>32-G246</f>
        <v>8</v>
      </c>
      <c r="P246" s="2">
        <f t="shared" si="43"/>
        <v>16</v>
      </c>
      <c r="Q246" s="2">
        <f t="shared" si="44"/>
        <v>154.19999999999999</v>
      </c>
      <c r="R246" s="2">
        <f>M246+(N246*2)+P246-Q246</f>
        <v>-6</v>
      </c>
      <c r="S246" s="5">
        <f>((((R246*(19-B246))*2)/(B246+2)-(B246+1))/100)+8</f>
        <v>7.8125</v>
      </c>
    </row>
    <row r="247" spans="1:20" x14ac:dyDescent="0.3">
      <c r="A247" s="4" t="e">
        <f t="shared" si="41"/>
        <v>#N/A</v>
      </c>
      <c r="B247" s="2" t="e">
        <f>VLOOKUP(D:D,[1]Sheet3!$B:$H,7,FALSE)</f>
        <v>#N/A</v>
      </c>
      <c r="C247" s="2" t="e">
        <f>VLOOKUP(D:D,[1]Sheet3!$B:$I,8,FALSE)</f>
        <v>#N/A</v>
      </c>
      <c r="D247" t="s">
        <v>284</v>
      </c>
      <c r="E247" t="s">
        <v>127</v>
      </c>
      <c r="F247" t="s">
        <v>46</v>
      </c>
      <c r="G247" s="2" t="e">
        <f>VLOOKUP(D:D,[1]Sheet3!$B:$I,5,FALSE)</f>
        <v>#N/A</v>
      </c>
      <c r="H247" s="2" t="e">
        <f>VLOOKUP($D:$D,[1]Sheet4!$B:$I,4,FALSE)</f>
        <v>#N/A</v>
      </c>
      <c r="I247" s="2" t="e">
        <f>VLOOKUP($D:$D,[1]Sheet4!$B:$I,5,FALSE)</f>
        <v>#N/A</v>
      </c>
      <c r="J247" s="2" t="e">
        <f>VLOOKUP($D:$D,[1]Sheet4!$B:$I,6,FALSE)</f>
        <v>#N/A</v>
      </c>
      <c r="K247" s="2" t="e">
        <f>VLOOKUP($D:$D,[1]Sheet4!$B:$I,7,FALSE)</f>
        <v>#N/A</v>
      </c>
      <c r="L247" t="e">
        <f>VLOOKUP(D:D,[1]Sheet2!$B:$D,3,FALSE)</f>
        <v>#N/A</v>
      </c>
      <c r="M247" s="2" t="e">
        <f t="shared" si="42"/>
        <v>#N/A</v>
      </c>
      <c r="N247" s="2" t="e">
        <f t="shared" si="48"/>
        <v>#N/A</v>
      </c>
      <c r="O247" s="2" t="e">
        <f>35-G247</f>
        <v>#N/A</v>
      </c>
      <c r="P247" s="2" t="e">
        <f t="shared" si="43"/>
        <v>#N/A</v>
      </c>
      <c r="Q247" s="2" t="e">
        <f t="shared" si="44"/>
        <v>#N/A</v>
      </c>
      <c r="R247" s="2" t="e">
        <f>M247+(N247*2)+P247-Q247</f>
        <v>#N/A</v>
      </c>
      <c r="S247" s="5" t="e">
        <f>((((R247*(19-B247))*2)/(B247+2)-(B247+1))/100)+8</f>
        <v>#N/A</v>
      </c>
      <c r="T247" s="2"/>
    </row>
    <row r="248" spans="1:20" x14ac:dyDescent="0.3">
      <c r="A248" s="4">
        <f t="shared" si="41"/>
        <v>6.7931249999999999</v>
      </c>
      <c r="B248" s="2">
        <f>VLOOKUP(D:D,[1]Sheet3!$B:$H,7,FALSE)</f>
        <v>14</v>
      </c>
      <c r="C248" s="2">
        <f>VLOOKUP(D:D,[1]Sheet3!$B:$I,8,FALSE)</f>
        <v>377</v>
      </c>
      <c r="D248" t="s">
        <v>283</v>
      </c>
      <c r="E248" t="s">
        <v>48</v>
      </c>
      <c r="F248" t="s">
        <v>22</v>
      </c>
      <c r="G248" s="2">
        <f>VLOOKUP(D:D,[1]Sheet3!$B:$I,5,FALSE)</f>
        <v>26</v>
      </c>
      <c r="H248" s="2">
        <f>VLOOKUP($D:$D,[1]Sheet4!$B:$I,4,FALSE)</f>
        <v>245</v>
      </c>
      <c r="I248" s="2">
        <f>VLOOKUP($D:$D,[1]Sheet4!$B:$I,5,FALSE)</f>
        <v>387</v>
      </c>
      <c r="J248" s="2">
        <f>VLOOKUP($D:$D,[1]Sheet4!$B:$I,6,FALSE)</f>
        <v>318.2</v>
      </c>
      <c r="K248" s="2">
        <f>VLOOKUP($D:$D,[1]Sheet4!$B:$I,7,FALSE)</f>
        <v>40.799999999999997</v>
      </c>
      <c r="L248">
        <f>VLOOKUP(D:D,[1]Sheet2!$B:$D,3,FALSE)</f>
        <v>6.1</v>
      </c>
      <c r="M248" s="2">
        <f t="shared" si="42"/>
        <v>123</v>
      </c>
      <c r="N248" s="2">
        <f t="shared" si="48"/>
        <v>-5.9</v>
      </c>
      <c r="O248" s="2">
        <f>30-G248</f>
        <v>4</v>
      </c>
      <c r="P248" s="2">
        <f t="shared" si="43"/>
        <v>8</v>
      </c>
      <c r="Q248" s="2">
        <f t="shared" si="44"/>
        <v>122.39999999999999</v>
      </c>
      <c r="R248" s="2">
        <f>M248+(N248*3)+P248-Q248</f>
        <v>-9.0999999999999943</v>
      </c>
      <c r="S248" s="5">
        <f>((((R248*(19-B248))*2)/(B248+2)-(B248+1))/100)+7</f>
        <v>6.7931249999999999</v>
      </c>
      <c r="T248" s="2"/>
    </row>
    <row r="249" spans="1:20" x14ac:dyDescent="0.3">
      <c r="A249" s="4">
        <f t="shared" si="41"/>
        <v>6.8607058823529412</v>
      </c>
      <c r="B249" s="2">
        <f>VLOOKUP(D:D,[1]Sheet3!$B:$H,7,FALSE)</f>
        <v>15</v>
      </c>
      <c r="C249" s="2">
        <f>VLOOKUP(D:D,[1]Sheet3!$B:$I,8,FALSE)</f>
        <v>406</v>
      </c>
      <c r="D249" t="s">
        <v>306</v>
      </c>
      <c r="E249" t="s">
        <v>117</v>
      </c>
      <c r="F249" t="s">
        <v>22</v>
      </c>
      <c r="G249" s="2">
        <f>VLOOKUP(D:D,[1]Sheet3!$B:$I,5,FALSE)</f>
        <v>28</v>
      </c>
      <c r="H249" s="2">
        <f>VLOOKUP($D:$D,[1]Sheet4!$B:$I,4,FALSE)</f>
        <v>289</v>
      </c>
      <c r="I249" s="2">
        <f>VLOOKUP($D:$D,[1]Sheet4!$B:$I,5,FALSE)</f>
        <v>374</v>
      </c>
      <c r="J249" s="2">
        <f>VLOOKUP($D:$D,[1]Sheet4!$B:$I,6,FALSE)</f>
        <v>336.3</v>
      </c>
      <c r="K249" s="2">
        <f>VLOOKUP($D:$D,[1]Sheet4!$B:$I,7,FALSE)</f>
        <v>23</v>
      </c>
      <c r="L249">
        <f>VLOOKUP(D:D,[1]Sheet2!$B:$D,3,FALSE)</f>
        <v>3.8</v>
      </c>
      <c r="M249" s="2">
        <f t="shared" si="42"/>
        <v>94</v>
      </c>
      <c r="N249" s="2">
        <f t="shared" si="48"/>
        <v>-8.1999999999999993</v>
      </c>
      <c r="O249" s="2">
        <f>30-G249</f>
        <v>2</v>
      </c>
      <c r="P249" s="2">
        <f t="shared" si="43"/>
        <v>4</v>
      </c>
      <c r="Q249" s="2">
        <f t="shared" si="44"/>
        <v>69</v>
      </c>
      <c r="R249" s="2">
        <f>M249+(N249*3)+P249-Q249</f>
        <v>4.4000000000000057</v>
      </c>
      <c r="S249" s="5">
        <f>((((R249*(19-B249))*2)/(B249+2)-(B249+1))/100)+7</f>
        <v>6.8607058823529412</v>
      </c>
      <c r="T249" s="2"/>
    </row>
    <row r="250" spans="1:20" x14ac:dyDescent="0.3">
      <c r="A250" s="4">
        <f t="shared" si="41"/>
        <v>5.5792000000000002</v>
      </c>
      <c r="B250" s="2">
        <f>VLOOKUP(D:D,[1]Sheet3!$B:$H,7,FALSE)</f>
        <v>13</v>
      </c>
      <c r="C250" s="2">
        <f>VLOOKUP(D:D,[1]Sheet3!$B:$I,8,FALSE)</f>
        <v>345</v>
      </c>
      <c r="D250" t="s">
        <v>324</v>
      </c>
      <c r="E250" t="s">
        <v>55</v>
      </c>
      <c r="F250" t="s">
        <v>46</v>
      </c>
      <c r="G250" s="2">
        <f>VLOOKUP(D:D,[1]Sheet3!$B:$I,5,FALSE)</f>
        <v>24</v>
      </c>
      <c r="H250" s="2">
        <f>VLOOKUP($D:$D,[1]Sheet4!$B:$I,4,FALSE)</f>
        <v>162</v>
      </c>
      <c r="I250" s="2">
        <f>VLOOKUP($D:$D,[1]Sheet4!$B:$I,5,FALSE)</f>
        <v>385</v>
      </c>
      <c r="J250" s="2">
        <f>VLOOKUP($D:$D,[1]Sheet4!$B:$I,6,FALSE)</f>
        <v>288.60000000000002</v>
      </c>
      <c r="K250" s="2">
        <f>VLOOKUP($D:$D,[1]Sheet4!$B:$I,7,FALSE)</f>
        <v>65.5</v>
      </c>
      <c r="L250">
        <f>VLOOKUP(D:D,[1]Sheet2!$B:$D,3,FALSE)</f>
        <v>4.2</v>
      </c>
      <c r="M250" s="2">
        <f t="shared" si="42"/>
        <v>155</v>
      </c>
      <c r="N250" s="2">
        <f t="shared" si="48"/>
        <v>-7.8</v>
      </c>
      <c r="O250" s="2">
        <f>35-G250</f>
        <v>11</v>
      </c>
      <c r="P250" s="2">
        <f t="shared" si="43"/>
        <v>22</v>
      </c>
      <c r="Q250" s="2">
        <f t="shared" si="44"/>
        <v>196.5</v>
      </c>
      <c r="R250" s="2">
        <f>M250+(N250*2)+P250-Q250</f>
        <v>-35.099999999999994</v>
      </c>
      <c r="S250" s="5">
        <f>((((R250*(19-B250))*2)/(B250+2)-(B250+1))/100)+6</f>
        <v>5.5792000000000002</v>
      </c>
    </row>
    <row r="251" spans="1:20" x14ac:dyDescent="0.3">
      <c r="A251" s="4">
        <f t="shared" si="41"/>
        <v>6.3632</v>
      </c>
      <c r="B251" s="2">
        <f>VLOOKUP(D:D,[1]Sheet3!$B:$H,7,FALSE)</f>
        <v>13</v>
      </c>
      <c r="C251" s="2">
        <f>VLOOKUP(D:D,[1]Sheet3!$B:$I,8,FALSE)</f>
        <v>306</v>
      </c>
      <c r="D251" t="s">
        <v>331</v>
      </c>
      <c r="E251" t="s">
        <v>35</v>
      </c>
      <c r="F251" t="s">
        <v>29</v>
      </c>
      <c r="G251" s="2">
        <f>VLOOKUP(D:D,[1]Sheet3!$B:$I,5,FALSE)</f>
        <v>27</v>
      </c>
      <c r="H251" s="2">
        <f>VLOOKUP($D:$D,[1]Sheet4!$B:$I,4,FALSE)</f>
        <v>187</v>
      </c>
      <c r="I251" s="2">
        <f>VLOOKUP($D:$D,[1]Sheet4!$B:$I,5,FALSE)</f>
        <v>378</v>
      </c>
      <c r="J251" s="2">
        <f>VLOOKUP($D:$D,[1]Sheet4!$B:$I,6,FALSE)</f>
        <v>269.10000000000002</v>
      </c>
      <c r="K251" s="2">
        <f>VLOOKUP($D:$D,[1]Sheet4!$B:$I,7,FALSE)</f>
        <v>43.9</v>
      </c>
      <c r="L251">
        <f>VLOOKUP(D:D,[1]Sheet2!$B:$D,3,FALSE)</f>
        <v>7.3</v>
      </c>
      <c r="M251" s="2">
        <f t="shared" si="42"/>
        <v>194</v>
      </c>
      <c r="N251" s="2">
        <f t="shared" si="48"/>
        <v>-4.7</v>
      </c>
      <c r="O251" s="2">
        <f>32-G251</f>
        <v>5</v>
      </c>
      <c r="P251" s="2">
        <f t="shared" si="43"/>
        <v>10</v>
      </c>
      <c r="Q251" s="2">
        <f t="shared" si="44"/>
        <v>131.69999999999999</v>
      </c>
      <c r="R251" s="2">
        <f>M251+(N251*2)+P251-Q251</f>
        <v>62.900000000000006</v>
      </c>
      <c r="S251" s="5">
        <f>((((R251*(19-B251))*2)/(B251+2)-(B251+1))/100)+6</f>
        <v>6.3632</v>
      </c>
    </row>
    <row r="252" spans="1:20" x14ac:dyDescent="0.3">
      <c r="A252" s="4">
        <f t="shared" si="41"/>
        <v>7.0611764705882356</v>
      </c>
      <c r="B252" s="2">
        <f>VLOOKUP(D:D,[1]Sheet3!$B:$H,7,FALSE)</f>
        <v>15</v>
      </c>
      <c r="C252" s="2">
        <f>VLOOKUP(D:D,[1]Sheet3!$B:$I,8,FALSE)</f>
        <v>461</v>
      </c>
      <c r="D252" t="s">
        <v>256</v>
      </c>
      <c r="E252" t="s">
        <v>31</v>
      </c>
      <c r="F252" t="s">
        <v>29</v>
      </c>
      <c r="G252" s="2">
        <f>VLOOKUP(D:D,[1]Sheet3!$B:$I,5,FALSE)</f>
        <v>24</v>
      </c>
      <c r="H252" s="2">
        <f>VLOOKUP($D:$D,[1]Sheet4!$B:$I,4,FALSE)</f>
        <v>212</v>
      </c>
      <c r="I252" s="2">
        <f>VLOOKUP($D:$D,[1]Sheet4!$B:$I,5,FALSE)</f>
        <v>366</v>
      </c>
      <c r="J252" s="2">
        <f>VLOOKUP($D:$D,[1]Sheet4!$B:$I,6,FALSE)</f>
        <v>302</v>
      </c>
      <c r="K252" s="2">
        <f>VLOOKUP($D:$D,[1]Sheet4!$B:$I,7,FALSE)</f>
        <v>65.5</v>
      </c>
      <c r="L252">
        <f>VLOOKUP(D:D,[1]Sheet2!$B:$D,3,FALSE)</f>
        <v>0</v>
      </c>
      <c r="M252" s="2">
        <f t="shared" si="42"/>
        <v>39</v>
      </c>
      <c r="N252" s="2">
        <f t="shared" si="48"/>
        <v>-12</v>
      </c>
      <c r="O252" s="2">
        <f>32-G252</f>
        <v>8</v>
      </c>
      <c r="P252" s="2">
        <f t="shared" si="43"/>
        <v>16</v>
      </c>
      <c r="Q252" s="2">
        <f t="shared" si="44"/>
        <v>196.5</v>
      </c>
      <c r="R252" s="2">
        <f>M252+(N252*2)+P252-Q252</f>
        <v>-165.5</v>
      </c>
      <c r="S252" s="5">
        <f>((((R252*(19-B252))*2)/(B252+2)-(B252+1))/100)+8</f>
        <v>7.0611764705882356</v>
      </c>
      <c r="T252" s="2"/>
    </row>
    <row r="253" spans="1:20" x14ac:dyDescent="0.3">
      <c r="A253" s="4">
        <f t="shared" si="41"/>
        <v>6.5237499999999997</v>
      </c>
      <c r="B253" s="2">
        <f>VLOOKUP(D:D,[1]Sheet3!$B:$H,7,FALSE)</f>
        <v>14</v>
      </c>
      <c r="C253" s="2">
        <f>VLOOKUP(D:D,[1]Sheet3!$B:$I,8,FALSE)</f>
        <v>402</v>
      </c>
      <c r="D253" t="s">
        <v>320</v>
      </c>
      <c r="E253" t="s">
        <v>81</v>
      </c>
      <c r="F253" t="s">
        <v>22</v>
      </c>
      <c r="G253" s="2">
        <f>VLOOKUP(D:D,[1]Sheet3!$B:$I,5,FALSE)</f>
        <v>25</v>
      </c>
      <c r="H253" s="2">
        <f>VLOOKUP($D:$D,[1]Sheet4!$B:$I,4,FALSE)</f>
        <v>272</v>
      </c>
      <c r="I253" s="2">
        <f>VLOOKUP($D:$D,[1]Sheet4!$B:$I,5,FALSE)</f>
        <v>393</v>
      </c>
      <c r="J253" s="2">
        <f>VLOOKUP($D:$D,[1]Sheet4!$B:$I,6,FALSE)</f>
        <v>331.4</v>
      </c>
      <c r="K253" s="2">
        <f>VLOOKUP($D:$D,[1]Sheet4!$B:$I,7,FALSE)</f>
        <v>44.3</v>
      </c>
      <c r="L253">
        <f>VLOOKUP(D:D,[1]Sheet2!$B:$D,3,FALSE)</f>
        <v>2.9</v>
      </c>
      <c r="M253" s="2">
        <f t="shared" si="42"/>
        <v>98</v>
      </c>
      <c r="N253" s="2">
        <f t="shared" si="48"/>
        <v>-9.1</v>
      </c>
      <c r="O253" s="2">
        <f>30-G253</f>
        <v>5</v>
      </c>
      <c r="P253" s="2">
        <f t="shared" si="43"/>
        <v>10</v>
      </c>
      <c r="Q253" s="2">
        <f t="shared" si="44"/>
        <v>132.89999999999998</v>
      </c>
      <c r="R253" s="2">
        <f>M253+(N253*3)+P253-Q253</f>
        <v>-52.199999999999974</v>
      </c>
      <c r="S253" s="5">
        <f>((((R253*(19-B253))*2)/(B253+2)-(B253+1))/100)+7</f>
        <v>6.5237499999999997</v>
      </c>
    </row>
    <row r="254" spans="1:20" x14ac:dyDescent="0.3">
      <c r="A254" s="4">
        <f t="shared" si="41"/>
        <v>6.5943750000000003</v>
      </c>
      <c r="B254" s="2">
        <f>VLOOKUP(D:D,[1]Sheet3!$B:$H,7,FALSE)</f>
        <v>14</v>
      </c>
      <c r="C254" s="2">
        <f>VLOOKUP(D:D,[1]Sheet3!$B:$I,8,FALSE)</f>
        <v>390</v>
      </c>
      <c r="D254" t="s">
        <v>271</v>
      </c>
      <c r="E254" t="s">
        <v>130</v>
      </c>
      <c r="F254" t="s">
        <v>22</v>
      </c>
      <c r="G254" s="2">
        <f>VLOOKUP(D:D,[1]Sheet3!$B:$I,5,FALSE)</f>
        <v>24</v>
      </c>
      <c r="H254" s="2">
        <f>VLOOKUP($D:$D,[1]Sheet4!$B:$I,4,FALSE)</f>
        <v>245</v>
      </c>
      <c r="I254" s="2">
        <f>VLOOKUP($D:$D,[1]Sheet4!$B:$I,5,FALSE)</f>
        <v>382</v>
      </c>
      <c r="J254" s="2">
        <f>VLOOKUP($D:$D,[1]Sheet4!$B:$I,6,FALSE)</f>
        <v>330.2</v>
      </c>
      <c r="K254" s="2">
        <f>VLOOKUP($D:$D,[1]Sheet4!$B:$I,7,FALSE)</f>
        <v>43.9</v>
      </c>
      <c r="L254">
        <f>VLOOKUP(D:D,[1]Sheet2!$B:$D,3,FALSE)</f>
        <v>1.6</v>
      </c>
      <c r="M254" s="2">
        <f t="shared" si="42"/>
        <v>110</v>
      </c>
      <c r="N254" s="2">
        <f t="shared" si="48"/>
        <v>-10.4</v>
      </c>
      <c r="O254" s="2">
        <f>30-G254</f>
        <v>6</v>
      </c>
      <c r="P254" s="2">
        <f t="shared" si="43"/>
        <v>12</v>
      </c>
      <c r="Q254" s="2">
        <f t="shared" si="44"/>
        <v>131.69999999999999</v>
      </c>
      <c r="R254" s="2">
        <f>M254+(N254*3)+P254-Q254</f>
        <v>-40.899999999999991</v>
      </c>
      <c r="S254" s="5">
        <f>((((R254*(19-B254))*2)/(B254+2)-(B254+1))/100)+7</f>
        <v>6.5943750000000003</v>
      </c>
      <c r="T254" s="2"/>
    </row>
    <row r="255" spans="1:20" x14ac:dyDescent="0.3">
      <c r="A255" s="4">
        <f t="shared" si="41"/>
        <v>6.8875000000000002</v>
      </c>
      <c r="B255" s="2">
        <f>VLOOKUP(D:D,[1]Sheet3!$B:$H,7,FALSE)</f>
        <v>14</v>
      </c>
      <c r="C255" s="2">
        <f>VLOOKUP(D:D,[1]Sheet3!$B:$I,8,FALSE)</f>
        <v>401</v>
      </c>
      <c r="D255" t="s">
        <v>291</v>
      </c>
      <c r="E255" t="s">
        <v>130</v>
      </c>
      <c r="F255" t="s">
        <v>46</v>
      </c>
      <c r="G255" s="2">
        <f>VLOOKUP(D:D,[1]Sheet3!$B:$I,5,FALSE)</f>
        <v>25</v>
      </c>
      <c r="H255" s="2">
        <f>VLOOKUP($D:$D,[1]Sheet4!$B:$I,4,FALSE)</f>
        <v>280</v>
      </c>
      <c r="I255" s="2">
        <f>VLOOKUP($D:$D,[1]Sheet4!$B:$I,5,FALSE)</f>
        <v>369</v>
      </c>
      <c r="J255" s="2">
        <f>VLOOKUP($D:$D,[1]Sheet4!$B:$I,6,FALSE)</f>
        <v>336.4</v>
      </c>
      <c r="K255" s="2">
        <f>VLOOKUP($D:$D,[1]Sheet4!$B:$I,7,FALSE)</f>
        <v>31.2</v>
      </c>
      <c r="L255">
        <f>VLOOKUP(D:D,[1]Sheet2!$B:$D,3,FALSE)</f>
        <v>2.2999999999999998</v>
      </c>
      <c r="M255" s="2">
        <f t="shared" si="42"/>
        <v>99</v>
      </c>
      <c r="N255" s="2">
        <f t="shared" si="48"/>
        <v>-9.6999999999999993</v>
      </c>
      <c r="O255" s="2">
        <f>35-G255</f>
        <v>10</v>
      </c>
      <c r="P255" s="2">
        <f t="shared" si="43"/>
        <v>20</v>
      </c>
      <c r="Q255" s="2">
        <f t="shared" si="44"/>
        <v>93.6</v>
      </c>
      <c r="R255" s="2">
        <f>M255+(N255*2)+P255-Q255</f>
        <v>6</v>
      </c>
      <c r="S255" s="5">
        <f>((((R255*(19-B255))*2)/(B255+2)-(B255+1))/100)+7</f>
        <v>6.8875000000000002</v>
      </c>
      <c r="T255" s="2"/>
    </row>
    <row r="256" spans="1:20" x14ac:dyDescent="0.3">
      <c r="A256" s="4">
        <f t="shared" si="41"/>
        <v>6.3567999999999998</v>
      </c>
      <c r="B256" s="2">
        <f>VLOOKUP(D:D,[1]Sheet3!$B:$H,7,FALSE)</f>
        <v>13</v>
      </c>
      <c r="C256" s="2">
        <f>VLOOKUP(D:D,[1]Sheet3!$B:$I,8,FALSE)</f>
        <v>312</v>
      </c>
      <c r="D256" t="s">
        <v>339</v>
      </c>
      <c r="E256" t="s">
        <v>44</v>
      </c>
      <c r="F256" t="s">
        <v>46</v>
      </c>
      <c r="G256" s="2">
        <f>VLOOKUP(D:D,[1]Sheet3!$B:$I,5,FALSE)</f>
        <v>29</v>
      </c>
      <c r="H256" s="2">
        <f>VLOOKUP($D:$D,[1]Sheet4!$B:$I,4,FALSE)</f>
        <v>129</v>
      </c>
      <c r="I256" s="2">
        <f>VLOOKUP($D:$D,[1]Sheet4!$B:$I,5,FALSE)</f>
        <v>294</v>
      </c>
      <c r="J256" s="2">
        <f>VLOOKUP($D:$D,[1]Sheet4!$B:$I,6,FALSE)</f>
        <v>255.4</v>
      </c>
      <c r="K256" s="2">
        <f>VLOOKUP($D:$D,[1]Sheet4!$B:$I,7,FALSE)</f>
        <v>43.3</v>
      </c>
      <c r="L256">
        <f>VLOOKUP(D:D,[1]Sheet2!$B:$D,3,FALSE)</f>
        <v>8</v>
      </c>
      <c r="M256" s="2">
        <f t="shared" si="42"/>
        <v>188</v>
      </c>
      <c r="N256" s="2">
        <f t="shared" si="48"/>
        <v>-4</v>
      </c>
      <c r="O256" s="2">
        <f>35-G256</f>
        <v>6</v>
      </c>
      <c r="P256" s="2">
        <f t="shared" si="43"/>
        <v>12</v>
      </c>
      <c r="Q256" s="2">
        <f t="shared" si="44"/>
        <v>129.89999999999998</v>
      </c>
      <c r="R256" s="2">
        <f>M256+(N256*2)+P256-Q256</f>
        <v>62.100000000000023</v>
      </c>
      <c r="S256" s="5">
        <f>((((R256*(19-B256))*2)/(B256+2)-(B256+1))/100)+6</f>
        <v>6.3567999999999998</v>
      </c>
    </row>
    <row r="257" spans="1:20" x14ac:dyDescent="0.3">
      <c r="A257" s="4">
        <f t="shared" si="41"/>
        <v>6.0927999999999995</v>
      </c>
      <c r="B257" s="2">
        <f>VLOOKUP(D:D,[1]Sheet3!$B:$H,7,FALSE)</f>
        <v>13</v>
      </c>
      <c r="C257" s="2">
        <f>VLOOKUP(D:D,[1]Sheet3!$B:$I,8,FALSE)</f>
        <v>336</v>
      </c>
      <c r="D257" t="s">
        <v>337</v>
      </c>
      <c r="E257" t="s">
        <v>88</v>
      </c>
      <c r="F257" t="s">
        <v>29</v>
      </c>
      <c r="G257" s="2">
        <f>VLOOKUP(D:D,[1]Sheet3!$B:$I,5,FALSE)</f>
        <v>24</v>
      </c>
      <c r="H257" s="2">
        <f>VLOOKUP($D:$D,[1]Sheet4!$B:$I,4,FALSE)</f>
        <v>223</v>
      </c>
      <c r="I257" s="2">
        <f>VLOOKUP($D:$D,[1]Sheet4!$B:$I,5,FALSE)</f>
        <v>384</v>
      </c>
      <c r="J257" s="2">
        <f>VLOOKUP($D:$D,[1]Sheet4!$B:$I,6,FALSE)</f>
        <v>297.8</v>
      </c>
      <c r="K257" s="2">
        <f>VLOOKUP($D:$D,[1]Sheet4!$B:$I,7,FALSE)</f>
        <v>45.5</v>
      </c>
      <c r="L257">
        <f>VLOOKUP(D:D,[1]Sheet2!$B:$D,3,FALSE)</f>
        <v>4.8</v>
      </c>
      <c r="M257" s="2">
        <f t="shared" si="42"/>
        <v>164</v>
      </c>
      <c r="N257" s="2">
        <f t="shared" si="48"/>
        <v>-7.2</v>
      </c>
      <c r="O257" s="2">
        <f>32-G257</f>
        <v>8</v>
      </c>
      <c r="P257" s="2">
        <f t="shared" si="43"/>
        <v>16</v>
      </c>
      <c r="Q257" s="2">
        <f t="shared" si="44"/>
        <v>136.5</v>
      </c>
      <c r="R257" s="2">
        <f>M257+(N257*2)+P257-Q257</f>
        <v>29.099999999999994</v>
      </c>
      <c r="S257" s="5">
        <f>((((R257*(19-B257))*2)/(B257+2)-(B257+1))/100)+6</f>
        <v>6.0927999999999995</v>
      </c>
    </row>
    <row r="258" spans="1:20" x14ac:dyDescent="0.3">
      <c r="A258" s="4">
        <f t="shared" ref="A258:A321" si="49">S258+T258</f>
        <v>6.8806250000000002</v>
      </c>
      <c r="B258" s="2">
        <f>VLOOKUP(D:D,[1]Sheet3!$B:$H,7,FALSE)</f>
        <v>14</v>
      </c>
      <c r="C258" s="2">
        <f>VLOOKUP(D:D,[1]Sheet3!$B:$I,8,FALSE)</f>
        <v>362</v>
      </c>
      <c r="D258" t="s">
        <v>295</v>
      </c>
      <c r="E258" t="s">
        <v>79</v>
      </c>
      <c r="F258" t="s">
        <v>22</v>
      </c>
      <c r="G258" s="2">
        <f>VLOOKUP(D:D,[1]Sheet3!$B:$I,5,FALSE)</f>
        <v>25</v>
      </c>
      <c r="H258" s="2">
        <f>VLOOKUP($D:$D,[1]Sheet4!$B:$I,4,FALSE)</f>
        <v>238</v>
      </c>
      <c r="I258" s="2">
        <f>VLOOKUP($D:$D,[1]Sheet4!$B:$I,5,FALSE)</f>
        <v>360</v>
      </c>
      <c r="J258" s="2">
        <f>VLOOKUP($D:$D,[1]Sheet4!$B:$I,6,FALSE)</f>
        <v>319.2</v>
      </c>
      <c r="K258" s="2">
        <f>VLOOKUP($D:$D,[1]Sheet4!$B:$I,7,FALSE)</f>
        <v>40.200000000000003</v>
      </c>
      <c r="L258">
        <f>VLOOKUP(D:D,[1]Sheet2!$B:$D,3,FALSE)</f>
        <v>4.5</v>
      </c>
      <c r="M258" s="2">
        <f t="shared" ref="M258:M321" si="50">500-C258</f>
        <v>138</v>
      </c>
      <c r="N258" s="2">
        <f t="shared" si="48"/>
        <v>-7.5</v>
      </c>
      <c r="O258" s="2">
        <f>30-G258</f>
        <v>5</v>
      </c>
      <c r="P258" s="2">
        <f t="shared" ref="P258:P321" si="51">O258*2</f>
        <v>10</v>
      </c>
      <c r="Q258" s="2">
        <f t="shared" ref="Q258:Q321" si="52">K258*3</f>
        <v>120.60000000000001</v>
      </c>
      <c r="R258" s="2">
        <f>M258+(N258*3)+P258-Q258</f>
        <v>4.8999999999999915</v>
      </c>
      <c r="S258" s="5">
        <f>((((R258*(19-B258))*2)/(B258+2)-(B258+1))/100)+7</f>
        <v>6.8806250000000002</v>
      </c>
    </row>
    <row r="259" spans="1:20" x14ac:dyDescent="0.3">
      <c r="A259" s="4">
        <f t="shared" si="49"/>
        <v>5.7024999999999997</v>
      </c>
      <c r="B259" s="2">
        <f>VLOOKUP(D:D,[1]Sheet3!$B:$H,7,FALSE)</f>
        <v>14</v>
      </c>
      <c r="C259" s="2">
        <f>VLOOKUP(D:D,[1]Sheet3!$B:$I,8,FALSE)</f>
        <v>393</v>
      </c>
      <c r="D259" t="s">
        <v>355</v>
      </c>
      <c r="E259" t="s">
        <v>81</v>
      </c>
      <c r="F259" t="s">
        <v>67</v>
      </c>
      <c r="G259" s="2">
        <f>VLOOKUP(D:D,[1]Sheet3!$B:$I,5,FALSE)</f>
        <v>25</v>
      </c>
      <c r="H259" s="2">
        <f>VLOOKUP($D:$D,[1]Sheet4!$B:$I,4,FALSE)</f>
        <v>202</v>
      </c>
      <c r="I259" s="2">
        <f>VLOOKUP($D:$D,[1]Sheet4!$B:$I,5,FALSE)</f>
        <v>379</v>
      </c>
      <c r="J259" s="2">
        <f>VLOOKUP($D:$D,[1]Sheet4!$B:$I,6,FALSE)</f>
        <v>335.4</v>
      </c>
      <c r="K259" s="2">
        <f>VLOOKUP($D:$D,[1]Sheet4!$B:$I,7,FALSE)</f>
        <v>44.2</v>
      </c>
      <c r="L259">
        <f>VLOOKUP(D:D,[1]Sheet2!$B:$D,3,FALSE)</f>
        <v>9</v>
      </c>
      <c r="M259" s="2">
        <f t="shared" si="50"/>
        <v>107</v>
      </c>
      <c r="N259" s="2">
        <f>L259-18</f>
        <v>-9</v>
      </c>
      <c r="O259" s="2">
        <f>35-G259</f>
        <v>10</v>
      </c>
      <c r="P259" s="2">
        <f t="shared" si="51"/>
        <v>20</v>
      </c>
      <c r="Q259" s="2">
        <f t="shared" si="52"/>
        <v>132.60000000000002</v>
      </c>
      <c r="R259" s="2">
        <f>M259+(N259*2)+P259-Q259</f>
        <v>-23.600000000000023</v>
      </c>
      <c r="S259" s="5">
        <f>((((R259*(19-B259))*2)/(B259+2)-(B259+1))/100)+6</f>
        <v>5.7024999999999997</v>
      </c>
      <c r="T259" s="2"/>
    </row>
    <row r="260" spans="1:20" x14ac:dyDescent="0.3">
      <c r="A260" s="4">
        <f t="shared" si="49"/>
        <v>5.8831249999999997</v>
      </c>
      <c r="B260" s="2">
        <f>VLOOKUP(D:D,[1]Sheet3!$B:$H,7,FALSE)</f>
        <v>14</v>
      </c>
      <c r="C260" s="2">
        <f>VLOOKUP(D:D,[1]Sheet3!$B:$I,8,FALSE)</f>
        <v>391</v>
      </c>
      <c r="D260" t="s">
        <v>323</v>
      </c>
      <c r="E260" t="s">
        <v>58</v>
      </c>
      <c r="F260" t="s">
        <v>29</v>
      </c>
      <c r="G260" s="2">
        <f>VLOOKUP(D:D,[1]Sheet3!$B:$I,5,FALSE)</f>
        <v>27</v>
      </c>
      <c r="H260" s="2">
        <f>VLOOKUP($D:$D,[1]Sheet4!$B:$I,4,FALSE)</f>
        <v>293</v>
      </c>
      <c r="I260" s="2">
        <f>VLOOKUP($D:$D,[1]Sheet4!$B:$I,5,FALSE)</f>
        <v>390</v>
      </c>
      <c r="J260" s="2">
        <f>VLOOKUP($D:$D,[1]Sheet4!$B:$I,6,FALSE)</f>
        <v>324.89999999999998</v>
      </c>
      <c r="K260" s="2">
        <f>VLOOKUP($D:$D,[1]Sheet4!$B:$I,7,FALSE)</f>
        <v>33.1</v>
      </c>
      <c r="L260">
        <f>VLOOKUP(D:D,[1]Sheet2!$B:$D,3,FALSE)</f>
        <v>4.8</v>
      </c>
      <c r="M260" s="2">
        <f t="shared" si="50"/>
        <v>109</v>
      </c>
      <c r="N260" s="2">
        <f>L260-12</f>
        <v>-7.2</v>
      </c>
      <c r="O260" s="2">
        <f>32-G260</f>
        <v>5</v>
      </c>
      <c r="P260" s="2">
        <f t="shared" si="51"/>
        <v>10</v>
      </c>
      <c r="Q260" s="2">
        <f t="shared" si="52"/>
        <v>99.300000000000011</v>
      </c>
      <c r="R260" s="2">
        <f>M260+(N260*2)+P260-Q260</f>
        <v>5.2999999999999829</v>
      </c>
      <c r="S260" s="5">
        <f>((((R260*(19-B260))*2)/(B260+2)-(B260+1))/100)+6</f>
        <v>5.8831249999999997</v>
      </c>
    </row>
    <row r="261" spans="1:20" x14ac:dyDescent="0.3">
      <c r="A261" s="4">
        <f t="shared" si="49"/>
        <v>6.5218750000000005</v>
      </c>
      <c r="B261" s="2">
        <f>VLOOKUP(D:D,[1]Sheet3!$B:$H,7,FALSE)</f>
        <v>14</v>
      </c>
      <c r="C261" s="2">
        <f>VLOOKUP(D:D,[1]Sheet3!$B:$I,8,FALSE)</f>
        <v>388</v>
      </c>
      <c r="D261" t="s">
        <v>318</v>
      </c>
      <c r="E261" t="s">
        <v>33</v>
      </c>
      <c r="F261" t="s">
        <v>22</v>
      </c>
      <c r="G261" s="2">
        <f>VLOOKUP(D:D,[1]Sheet3!$B:$I,5,FALSE)</f>
        <v>23</v>
      </c>
      <c r="H261" s="2">
        <f>VLOOKUP($D:$D,[1]Sheet4!$B:$I,4,FALSE)</f>
        <v>199</v>
      </c>
      <c r="I261" s="2">
        <f>VLOOKUP($D:$D,[1]Sheet4!$B:$I,5,FALSE)</f>
        <v>385</v>
      </c>
      <c r="J261" s="2">
        <f>VLOOKUP($D:$D,[1]Sheet4!$B:$I,6,FALSE)</f>
        <v>313</v>
      </c>
      <c r="K261" s="2">
        <f>VLOOKUP($D:$D,[1]Sheet4!$B:$I,7,FALSE)</f>
        <v>48.3</v>
      </c>
      <c r="L261">
        <f>VLOOKUP(D:D,[1]Sheet2!$B:$D,3,FALSE)</f>
        <v>0.8</v>
      </c>
      <c r="M261" s="2">
        <f t="shared" si="50"/>
        <v>112</v>
      </c>
      <c r="N261" s="2">
        <f>L261-12</f>
        <v>-11.2</v>
      </c>
      <c r="O261" s="2">
        <f>30-G261</f>
        <v>7</v>
      </c>
      <c r="P261" s="2">
        <f t="shared" si="51"/>
        <v>14</v>
      </c>
      <c r="Q261" s="2">
        <f t="shared" si="52"/>
        <v>144.89999999999998</v>
      </c>
      <c r="R261" s="2">
        <f>M261+(N261*3)+P261-Q261</f>
        <v>-52.499999999999972</v>
      </c>
      <c r="S261" s="5">
        <f>((((R261*(19-B261))*2)/(B261+2)-(B261+1))/100)+7</f>
        <v>6.5218750000000005</v>
      </c>
    </row>
    <row r="262" spans="1:20" x14ac:dyDescent="0.3">
      <c r="A262" s="4">
        <f t="shared" si="49"/>
        <v>6.742588235294118</v>
      </c>
      <c r="B262" s="2">
        <f>VLOOKUP(D:D,[1]Sheet3!$B:$H,7,FALSE)</f>
        <v>15</v>
      </c>
      <c r="C262" s="2">
        <f>VLOOKUP(D:D,[1]Sheet3!$B:$I,8,FALSE)</f>
        <v>433</v>
      </c>
      <c r="D262" t="s">
        <v>329</v>
      </c>
      <c r="E262" t="s">
        <v>51</v>
      </c>
      <c r="F262" t="s">
        <v>22</v>
      </c>
      <c r="G262" s="2">
        <f>VLOOKUP(D:D,[1]Sheet3!$B:$I,5,FALSE)</f>
        <v>23</v>
      </c>
      <c r="H262" s="2">
        <f>VLOOKUP($D:$D,[1]Sheet4!$B:$I,4,FALSE)</f>
        <v>296</v>
      </c>
      <c r="I262" s="2">
        <f>VLOOKUP($D:$D,[1]Sheet4!$B:$I,5,FALSE)</f>
        <v>387</v>
      </c>
      <c r="J262" s="2">
        <f>VLOOKUP($D:$D,[1]Sheet4!$B:$I,6,FALSE)</f>
        <v>342.9</v>
      </c>
      <c r="K262" s="2">
        <f>VLOOKUP($D:$D,[1]Sheet4!$B:$I,7,FALSE)</f>
        <v>26.3</v>
      </c>
      <c r="L262">
        <f>VLOOKUP(D:D,[1]Sheet2!$B:$D,3,FALSE)</f>
        <v>4.4000000000000004</v>
      </c>
      <c r="M262" s="2">
        <f t="shared" si="50"/>
        <v>67</v>
      </c>
      <c r="N262" s="2">
        <f>L262-12</f>
        <v>-7.6</v>
      </c>
      <c r="O262" s="2">
        <f>30-G262</f>
        <v>7</v>
      </c>
      <c r="P262" s="2">
        <f t="shared" si="51"/>
        <v>14</v>
      </c>
      <c r="Q262" s="2">
        <f t="shared" si="52"/>
        <v>78.900000000000006</v>
      </c>
      <c r="R262" s="2">
        <f>M262+(N262*3)+P262-Q262</f>
        <v>-20.700000000000003</v>
      </c>
      <c r="S262" s="5">
        <f>((((R262*(19-B262))*2)/(B262+2)-(B262+1))/100)+7</f>
        <v>6.742588235294118</v>
      </c>
    </row>
    <row r="263" spans="1:20" x14ac:dyDescent="0.3">
      <c r="A263" s="4">
        <f t="shared" si="49"/>
        <v>6.7679999999999998</v>
      </c>
      <c r="B263" s="2">
        <f>VLOOKUP(D:D,[1]Sheet3!$B:$H,7,FALSE)</f>
        <v>15</v>
      </c>
      <c r="C263" s="2">
        <f>VLOOKUP(D:D,[1]Sheet3!$B:$I,8,FALSE)</f>
        <v>428</v>
      </c>
      <c r="D263" t="s">
        <v>299</v>
      </c>
      <c r="E263" t="s">
        <v>31</v>
      </c>
      <c r="F263" t="s">
        <v>22</v>
      </c>
      <c r="G263" s="2">
        <f>VLOOKUP(D:D,[1]Sheet3!$B:$I,5,FALSE)</f>
        <v>30</v>
      </c>
      <c r="H263" s="2">
        <f>VLOOKUP($D:$D,[1]Sheet4!$B:$I,4,FALSE)</f>
        <v>310</v>
      </c>
      <c r="I263" s="2">
        <f>VLOOKUP($D:$D,[1]Sheet4!$B:$I,5,FALSE)</f>
        <v>375</v>
      </c>
      <c r="J263" s="2">
        <f>VLOOKUP($D:$D,[1]Sheet4!$B:$I,6,FALSE)</f>
        <v>338.8</v>
      </c>
      <c r="K263" s="2">
        <f>VLOOKUP($D:$D,[1]Sheet4!$B:$I,7,FALSE)</f>
        <v>21.9</v>
      </c>
      <c r="L263">
        <f>VLOOKUP(D:D,[1]Sheet2!$B:$D,3,FALSE)</f>
        <v>4.8</v>
      </c>
      <c r="M263" s="2">
        <f t="shared" si="50"/>
        <v>72</v>
      </c>
      <c r="N263" s="2">
        <f>L263-12</f>
        <v>-7.2</v>
      </c>
      <c r="O263" s="2">
        <f>30-G263</f>
        <v>0</v>
      </c>
      <c r="P263" s="2">
        <f t="shared" si="51"/>
        <v>0</v>
      </c>
      <c r="Q263" s="2">
        <f t="shared" si="52"/>
        <v>65.699999999999989</v>
      </c>
      <c r="R263" s="2">
        <f>M263+(N263*3)+P263-Q263</f>
        <v>-15.29999999999999</v>
      </c>
      <c r="S263" s="5">
        <f>((((R263*(19-B263))*2)/(B263+2)-(B263+1))/100)+7</f>
        <v>6.7679999999999998</v>
      </c>
      <c r="T263" s="2"/>
    </row>
    <row r="264" spans="1:20" x14ac:dyDescent="0.3">
      <c r="A264" s="4">
        <f t="shared" si="49"/>
        <v>4.2155000000000005</v>
      </c>
      <c r="B264" s="2">
        <f>VLOOKUP(D:D,[1]Sheet3!$B:$H,7,FALSE)</f>
        <v>10</v>
      </c>
      <c r="C264" s="2">
        <f>VLOOKUP(D:D,[1]Sheet3!$B:$I,8,FALSE)</f>
        <v>162</v>
      </c>
      <c r="D264" t="s">
        <v>327</v>
      </c>
      <c r="E264" t="s">
        <v>71</v>
      </c>
      <c r="F264" t="s">
        <v>67</v>
      </c>
      <c r="G264" s="2">
        <f>VLOOKUP(D:D,[1]Sheet3!$B:$I,5,FALSE)</f>
        <v>30</v>
      </c>
      <c r="H264" s="2">
        <f>VLOOKUP($D:$D,[1]Sheet4!$B:$I,4,FALSE)</f>
        <v>115</v>
      </c>
      <c r="I264" s="2">
        <f>VLOOKUP($D:$D,[1]Sheet4!$B:$I,5,FALSE)</f>
        <v>275</v>
      </c>
      <c r="J264" s="2">
        <f>VLOOKUP($D:$D,[1]Sheet4!$B:$I,6,FALSE)</f>
        <v>149.4</v>
      </c>
      <c r="K264" s="2">
        <f>VLOOKUP($D:$D,[1]Sheet4!$B:$I,7,FALSE)</f>
        <v>40.700000000000003</v>
      </c>
      <c r="L264">
        <f>VLOOKUP(D:D,[1]Sheet2!$B:$D,3,FALSE)</f>
        <v>15.9</v>
      </c>
      <c r="M264" s="2">
        <f t="shared" si="50"/>
        <v>338</v>
      </c>
      <c r="N264" s="2">
        <f>L264-18</f>
        <v>-2.0999999999999996</v>
      </c>
      <c r="O264" s="2">
        <f>35-G264</f>
        <v>5</v>
      </c>
      <c r="P264" s="2">
        <f t="shared" si="51"/>
        <v>10</v>
      </c>
      <c r="Q264" s="2">
        <f t="shared" si="52"/>
        <v>122.10000000000001</v>
      </c>
      <c r="R264" s="2">
        <f>M264+(N264*2)+P264-Q264</f>
        <v>221.7</v>
      </c>
      <c r="S264" s="5">
        <f>((((R264*(19-B264))*2)/(B264+2)-(B264+1))/100)</f>
        <v>3.2155</v>
      </c>
      <c r="T264" s="2">
        <v>1</v>
      </c>
    </row>
    <row r="265" spans="1:20" x14ac:dyDescent="0.3">
      <c r="A265" s="4">
        <f t="shared" si="49"/>
        <v>6.5906250000000002</v>
      </c>
      <c r="B265" s="2">
        <f>VLOOKUP(D:D,[1]Sheet3!$B:$H,7,FALSE)</f>
        <v>14</v>
      </c>
      <c r="C265" s="2">
        <f>VLOOKUP(D:D,[1]Sheet3!$B:$I,8,FALSE)</f>
        <v>359</v>
      </c>
      <c r="D265" t="s">
        <v>321</v>
      </c>
      <c r="E265" t="s">
        <v>31</v>
      </c>
      <c r="F265" t="s">
        <v>22</v>
      </c>
      <c r="G265" s="2">
        <f>VLOOKUP(D:D,[1]Sheet3!$B:$I,5,FALSE)</f>
        <v>29</v>
      </c>
      <c r="H265" s="2">
        <f>VLOOKUP($D:$D,[1]Sheet4!$B:$I,4,FALSE)</f>
        <v>215</v>
      </c>
      <c r="I265" s="2">
        <f>VLOOKUP($D:$D,[1]Sheet4!$B:$I,5,FALSE)</f>
        <v>386</v>
      </c>
      <c r="J265" s="2">
        <f>VLOOKUP($D:$D,[1]Sheet4!$B:$I,6,FALSE)</f>
        <v>308.89999999999998</v>
      </c>
      <c r="K265" s="2">
        <f>VLOOKUP($D:$D,[1]Sheet4!$B:$I,7,FALSE)</f>
        <v>53.5</v>
      </c>
      <c r="L265">
        <f>VLOOKUP(D:D,[1]Sheet2!$B:$D,3,FALSE)</f>
        <v>4</v>
      </c>
      <c r="M265" s="2">
        <f t="shared" si="50"/>
        <v>141</v>
      </c>
      <c r="N265" s="2">
        <f t="shared" ref="N265:N271" si="53">L265-12</f>
        <v>-8</v>
      </c>
      <c r="O265" s="2">
        <f>30-G265</f>
        <v>1</v>
      </c>
      <c r="P265" s="2">
        <f t="shared" si="51"/>
        <v>2</v>
      </c>
      <c r="Q265" s="2">
        <f t="shared" si="52"/>
        <v>160.5</v>
      </c>
      <c r="R265" s="2">
        <f>M265+(N265*3)+P265-Q265</f>
        <v>-41.5</v>
      </c>
      <c r="S265" s="5">
        <f t="shared" ref="S265:S270" si="54">((((R265*(19-B265))*2)/(B265+2)-(B265+1))/100)+7</f>
        <v>6.5906250000000002</v>
      </c>
    </row>
    <row r="266" spans="1:20" x14ac:dyDescent="0.3">
      <c r="A266" s="4">
        <f t="shared" si="49"/>
        <v>6.5778823529411765</v>
      </c>
      <c r="B266" s="2">
        <f>VLOOKUP(D:D,[1]Sheet3!$B:$H,7,FALSE)</f>
        <v>15</v>
      </c>
      <c r="C266" s="2">
        <f>VLOOKUP(D:D,[1]Sheet3!$B:$I,8,FALSE)</f>
        <v>471</v>
      </c>
      <c r="D266" t="s">
        <v>328</v>
      </c>
      <c r="E266" t="s">
        <v>33</v>
      </c>
      <c r="F266" t="s">
        <v>22</v>
      </c>
      <c r="G266" s="2">
        <f>VLOOKUP(D:D,[1]Sheet3!$B:$I,5,FALSE)</f>
        <v>26</v>
      </c>
      <c r="H266" s="2">
        <f>VLOOKUP($D:$D,[1]Sheet4!$B:$I,4,FALSE)</f>
        <v>313</v>
      </c>
      <c r="I266" s="2">
        <f>VLOOKUP($D:$D,[1]Sheet4!$B:$I,5,FALSE)</f>
        <v>361</v>
      </c>
      <c r="J266" s="2">
        <f>VLOOKUP($D:$D,[1]Sheet4!$B:$I,6,FALSE)</f>
        <v>329.5</v>
      </c>
      <c r="K266" s="2">
        <f>VLOOKUP($D:$D,[1]Sheet4!$B:$I,7,FALSE)</f>
        <v>19.600000000000001</v>
      </c>
      <c r="L266">
        <f>VLOOKUP(D:D,[1]Sheet2!$B:$D,3,FALSE)</f>
        <v>0.7</v>
      </c>
      <c r="M266" s="2">
        <f t="shared" si="50"/>
        <v>29</v>
      </c>
      <c r="N266" s="2">
        <f t="shared" si="53"/>
        <v>-11.3</v>
      </c>
      <c r="O266" s="2">
        <f>30-G266</f>
        <v>4</v>
      </c>
      <c r="P266" s="2">
        <f t="shared" si="51"/>
        <v>8</v>
      </c>
      <c r="Q266" s="2">
        <f t="shared" si="52"/>
        <v>58.800000000000004</v>
      </c>
      <c r="R266" s="2">
        <f>M266+(N266*3)+P266-Q266</f>
        <v>-55.70000000000001</v>
      </c>
      <c r="S266" s="5">
        <f t="shared" si="54"/>
        <v>6.5778823529411765</v>
      </c>
      <c r="T266" s="2"/>
    </row>
    <row r="267" spans="1:20" x14ac:dyDescent="0.3">
      <c r="A267" s="4">
        <f t="shared" si="49"/>
        <v>6.4931764705882351</v>
      </c>
      <c r="B267" s="2">
        <f>VLOOKUP(D:D,[1]Sheet3!$B:$H,7,FALSE)</f>
        <v>15</v>
      </c>
      <c r="C267" s="2">
        <f>VLOOKUP(D:D,[1]Sheet3!$B:$I,8,FALSE)</f>
        <v>417</v>
      </c>
      <c r="D267" t="s">
        <v>316</v>
      </c>
      <c r="E267" t="s">
        <v>81</v>
      </c>
      <c r="F267" t="s">
        <v>22</v>
      </c>
      <c r="G267" s="2">
        <f>VLOOKUP(D:D,[1]Sheet3!$B:$I,5,FALSE)</f>
        <v>26</v>
      </c>
      <c r="H267" s="2">
        <f>VLOOKUP($D:$D,[1]Sheet4!$B:$I,4,FALSE)</f>
        <v>217</v>
      </c>
      <c r="I267" s="2">
        <f>VLOOKUP($D:$D,[1]Sheet4!$B:$I,5,FALSE)</f>
        <v>361</v>
      </c>
      <c r="J267" s="2">
        <f>VLOOKUP($D:$D,[1]Sheet4!$B:$I,6,FALSE)</f>
        <v>321.39999999999998</v>
      </c>
      <c r="K267" s="2">
        <f>VLOOKUP($D:$D,[1]Sheet4!$B:$I,7,FALSE)</f>
        <v>45.5</v>
      </c>
      <c r="L267">
        <f>VLOOKUP(D:D,[1]Sheet2!$B:$D,3,FALSE)</f>
        <v>2.6</v>
      </c>
      <c r="M267" s="2">
        <f t="shared" si="50"/>
        <v>83</v>
      </c>
      <c r="N267" s="2">
        <f t="shared" si="53"/>
        <v>-9.4</v>
      </c>
      <c r="O267" s="2">
        <f>30-G267</f>
        <v>4</v>
      </c>
      <c r="P267" s="2">
        <f t="shared" si="51"/>
        <v>8</v>
      </c>
      <c r="Q267" s="2">
        <f t="shared" si="52"/>
        <v>136.5</v>
      </c>
      <c r="R267" s="2">
        <f>M267+(N267*3)+P267-Q267</f>
        <v>-73.7</v>
      </c>
      <c r="S267" s="5">
        <f t="shared" si="54"/>
        <v>6.4931764705882351</v>
      </c>
    </row>
    <row r="268" spans="1:20" x14ac:dyDescent="0.3">
      <c r="A268" s="4">
        <f t="shared" si="49"/>
        <v>5.7708235294117642</v>
      </c>
      <c r="B268" s="2">
        <f>VLOOKUP(D:D,[1]Sheet3!$B:$H,7,FALSE)</f>
        <v>15</v>
      </c>
      <c r="C268" s="2">
        <f>VLOOKUP(D:D,[1]Sheet3!$B:$I,8,FALSE)</f>
        <v>439</v>
      </c>
      <c r="D268" t="s">
        <v>298</v>
      </c>
      <c r="E268" t="s">
        <v>63</v>
      </c>
      <c r="F268" t="s">
        <v>22</v>
      </c>
      <c r="G268" s="2">
        <f>VLOOKUP(D:D,[1]Sheet3!$B:$I,5,FALSE)</f>
        <v>22</v>
      </c>
      <c r="H268" s="2">
        <f>VLOOKUP($D:$D,[1]Sheet4!$B:$I,4,FALSE)</f>
        <v>156</v>
      </c>
      <c r="I268" s="2">
        <f>VLOOKUP($D:$D,[1]Sheet4!$B:$I,5,FALSE)</f>
        <v>385</v>
      </c>
      <c r="J268" s="2">
        <f>VLOOKUP($D:$D,[1]Sheet4!$B:$I,6,FALSE)</f>
        <v>319.39999999999998</v>
      </c>
      <c r="K268" s="2">
        <f>VLOOKUP($D:$D,[1]Sheet4!$B:$I,7,FALSE)</f>
        <v>89.4</v>
      </c>
      <c r="L268">
        <f>VLOOKUP(D:D,[1]Sheet2!$B:$D,3,FALSE)</f>
        <v>0</v>
      </c>
      <c r="M268" s="2">
        <f t="shared" si="50"/>
        <v>61</v>
      </c>
      <c r="N268" s="2">
        <f t="shared" si="53"/>
        <v>-12</v>
      </c>
      <c r="O268" s="2">
        <f>30-G268</f>
        <v>8</v>
      </c>
      <c r="P268" s="2">
        <f t="shared" si="51"/>
        <v>16</v>
      </c>
      <c r="Q268" s="2">
        <f t="shared" si="52"/>
        <v>268.20000000000005</v>
      </c>
      <c r="R268" s="2">
        <f>M268+(N268*3)+P268-Q268</f>
        <v>-227.20000000000005</v>
      </c>
      <c r="S268" s="5">
        <f t="shared" si="54"/>
        <v>5.7708235294117642</v>
      </c>
    </row>
    <row r="269" spans="1:20" x14ac:dyDescent="0.3">
      <c r="A269" s="4">
        <f t="shared" si="49"/>
        <v>8.2106666666666666</v>
      </c>
      <c r="B269" s="2">
        <f>VLOOKUP(D:D,[1]Sheet3!$B:$H,7,FALSE)</f>
        <v>16</v>
      </c>
      <c r="C269" s="2">
        <f>VLOOKUP(D:D,[1]Sheet3!$B:$I,8,FALSE)</f>
        <v>0</v>
      </c>
      <c r="D269" t="s">
        <v>325</v>
      </c>
      <c r="E269" t="s">
        <v>61</v>
      </c>
      <c r="F269" t="s">
        <v>22</v>
      </c>
      <c r="G269" s="2">
        <f>VLOOKUP(D:D,[1]Sheet3!$B:$I,5,FALSE)</f>
        <v>27</v>
      </c>
      <c r="H269" s="2">
        <f>VLOOKUP($D:$D,[1]Sheet4!$B:$I,4,FALSE)</f>
        <v>316</v>
      </c>
      <c r="I269" s="2">
        <f>VLOOKUP($D:$D,[1]Sheet4!$B:$I,5,FALSE)</f>
        <v>380</v>
      </c>
      <c r="J269" s="2">
        <f>VLOOKUP($D:$D,[1]Sheet4!$B:$I,6,FALSE)</f>
        <v>362.4</v>
      </c>
      <c r="K269" s="2">
        <f>VLOOKUP($D:$D,[1]Sheet4!$B:$I,7,FALSE)</f>
        <v>23.6</v>
      </c>
      <c r="L269">
        <f>VLOOKUP(D:D,[1]Sheet2!$B:$D,3,FALSE)</f>
        <v>5</v>
      </c>
      <c r="M269" s="2">
        <f t="shared" si="50"/>
        <v>500</v>
      </c>
      <c r="N269" s="2">
        <f t="shared" si="53"/>
        <v>-7</v>
      </c>
      <c r="O269" s="2">
        <f>30-G269</f>
        <v>3</v>
      </c>
      <c r="P269" s="2">
        <f t="shared" si="51"/>
        <v>6</v>
      </c>
      <c r="Q269" s="2">
        <f t="shared" si="52"/>
        <v>70.800000000000011</v>
      </c>
      <c r="R269" s="2">
        <f>M269+(N269*3)+P269-Q269</f>
        <v>414.2</v>
      </c>
      <c r="S269" s="5">
        <f t="shared" si="54"/>
        <v>8.2106666666666666</v>
      </c>
    </row>
    <row r="270" spans="1:20" x14ac:dyDescent="0.3">
      <c r="A270" s="4">
        <f t="shared" si="49"/>
        <v>6.4668235294117649</v>
      </c>
      <c r="B270" s="2">
        <f>VLOOKUP(D:D,[1]Sheet3!$B:$H,7,FALSE)</f>
        <v>15</v>
      </c>
      <c r="C270" s="2">
        <f>VLOOKUP(D:D,[1]Sheet3!$B:$I,8,FALSE)</f>
        <v>459</v>
      </c>
      <c r="D270" t="s">
        <v>301</v>
      </c>
      <c r="E270" t="s">
        <v>69</v>
      </c>
      <c r="F270" t="s">
        <v>29</v>
      </c>
      <c r="G270" s="2">
        <f>VLOOKUP(D:D,[1]Sheet3!$B:$I,5,FALSE)</f>
        <v>25</v>
      </c>
      <c r="H270" s="2">
        <f>VLOOKUP($D:$D,[1]Sheet4!$B:$I,4,FALSE)</f>
        <v>293</v>
      </c>
      <c r="I270" s="2">
        <f>VLOOKUP($D:$D,[1]Sheet4!$B:$I,5,FALSE)</f>
        <v>390</v>
      </c>
      <c r="J270" s="2">
        <f>VLOOKUP($D:$D,[1]Sheet4!$B:$I,6,FALSE)</f>
        <v>343.3</v>
      </c>
      <c r="K270" s="2">
        <f>VLOOKUP($D:$D,[1]Sheet4!$B:$I,7,FALSE)</f>
        <v>37.299999999999997</v>
      </c>
      <c r="L270">
        <f>VLOOKUP(D:D,[1]Sheet2!$B:$D,3,FALSE)</f>
        <v>0.8</v>
      </c>
      <c r="M270" s="2">
        <f t="shared" si="50"/>
        <v>41</v>
      </c>
      <c r="N270" s="2">
        <f t="shared" si="53"/>
        <v>-11.2</v>
      </c>
      <c r="O270" s="2">
        <f>32-G270</f>
        <v>7</v>
      </c>
      <c r="P270" s="2">
        <f t="shared" si="51"/>
        <v>14</v>
      </c>
      <c r="Q270" s="2">
        <f t="shared" si="52"/>
        <v>111.89999999999999</v>
      </c>
      <c r="R270" s="2">
        <f t="shared" ref="R270:R301" si="55">M270+(N270*2)+P270-Q270</f>
        <v>-79.299999999999983</v>
      </c>
      <c r="S270" s="5">
        <f t="shared" si="54"/>
        <v>6.4668235294117649</v>
      </c>
      <c r="T270" s="2"/>
    </row>
    <row r="271" spans="1:20" x14ac:dyDescent="0.3">
      <c r="A271" s="4">
        <f t="shared" si="49"/>
        <v>5.9924705882352942</v>
      </c>
      <c r="B271" s="2">
        <f>VLOOKUP(D:D,[1]Sheet3!$B:$H,7,FALSE)</f>
        <v>15</v>
      </c>
      <c r="C271" s="2">
        <f>VLOOKUP(D:D,[1]Sheet3!$B:$I,8,FALSE)</f>
        <v>410</v>
      </c>
      <c r="D271" t="s">
        <v>336</v>
      </c>
      <c r="E271" t="s">
        <v>21</v>
      </c>
      <c r="F271" t="s">
        <v>46</v>
      </c>
      <c r="G271" s="2">
        <f>VLOOKUP(D:D,[1]Sheet3!$B:$I,5,FALSE)</f>
        <v>31</v>
      </c>
      <c r="H271" s="2">
        <f>VLOOKUP($D:$D,[1]Sheet4!$B:$I,4,FALSE)</f>
        <v>319</v>
      </c>
      <c r="I271" s="2">
        <f>VLOOKUP($D:$D,[1]Sheet4!$B:$I,5,FALSE)</f>
        <v>375</v>
      </c>
      <c r="J271" s="2">
        <f>VLOOKUP($D:$D,[1]Sheet4!$B:$I,6,FALSE)</f>
        <v>350</v>
      </c>
      <c r="K271" s="2">
        <f>VLOOKUP($D:$D,[1]Sheet4!$B:$I,7,FALSE)</f>
        <v>17.399999999999999</v>
      </c>
      <c r="L271">
        <f>VLOOKUP(D:D,[1]Sheet2!$B:$D,3,FALSE)</f>
        <v>5.3</v>
      </c>
      <c r="M271" s="2">
        <f t="shared" si="50"/>
        <v>90</v>
      </c>
      <c r="N271" s="2">
        <f t="shared" si="53"/>
        <v>-6.7</v>
      </c>
      <c r="O271" s="2">
        <f>35-G271</f>
        <v>4</v>
      </c>
      <c r="P271" s="2">
        <f t="shared" si="51"/>
        <v>8</v>
      </c>
      <c r="Q271" s="2">
        <f t="shared" si="52"/>
        <v>52.199999999999996</v>
      </c>
      <c r="R271" s="2">
        <f t="shared" si="55"/>
        <v>32.4</v>
      </c>
      <c r="S271" s="5">
        <f>((((R271*(19-B271))*2)/(B271+2)-(B271+1))/100)+6</f>
        <v>5.9924705882352942</v>
      </c>
    </row>
    <row r="272" spans="1:20" x14ac:dyDescent="0.3">
      <c r="A272" s="4">
        <f t="shared" si="49"/>
        <v>6.0279999999999996</v>
      </c>
      <c r="B272" s="2">
        <f>VLOOKUP(D:D,[1]Sheet3!$B:$H,7,FALSE)</f>
        <v>12</v>
      </c>
      <c r="C272" s="2">
        <f>VLOOKUP(D:D,[1]Sheet3!$B:$I,8,FALSE)</f>
        <v>282</v>
      </c>
      <c r="D272" t="s">
        <v>377</v>
      </c>
      <c r="E272" t="s">
        <v>58</v>
      </c>
      <c r="F272" t="s">
        <v>22</v>
      </c>
      <c r="G272" s="2">
        <f>VLOOKUP(D:D,[1]Sheet3!$B:$I,5,FALSE)</f>
        <v>25</v>
      </c>
      <c r="H272" s="2">
        <f>VLOOKUP($D:$D,[1]Sheet4!$B:$I,4,FALSE)</f>
        <v>123</v>
      </c>
      <c r="I272" s="2">
        <f>VLOOKUP($D:$D,[1]Sheet4!$B:$I,5,FALSE)</f>
        <v>328</v>
      </c>
      <c r="J272" s="2">
        <f>VLOOKUP($D:$D,[1]Sheet4!$B:$I,6,FALSE)</f>
        <v>197.6</v>
      </c>
      <c r="K272" s="2">
        <f>VLOOKUP($D:$D,[1]Sheet4!$B:$I,7,FALSE)</f>
        <v>67.400000000000006</v>
      </c>
      <c r="L272">
        <f>VLOOKUP(D:D,[1]Sheet2!$B:$D,3,FALSE)</f>
        <v>8</v>
      </c>
      <c r="M272" s="2">
        <f t="shared" si="50"/>
        <v>218</v>
      </c>
      <c r="N272" s="2">
        <f>L272-18</f>
        <v>-10</v>
      </c>
      <c r="O272" s="2">
        <f>35-G272</f>
        <v>10</v>
      </c>
      <c r="P272" s="2">
        <f t="shared" si="51"/>
        <v>20</v>
      </c>
      <c r="Q272" s="2">
        <f t="shared" si="52"/>
        <v>202.20000000000002</v>
      </c>
      <c r="R272" s="2">
        <f t="shared" si="55"/>
        <v>15.799999999999983</v>
      </c>
      <c r="S272" s="5">
        <f>((((R272*(19-B272))*2)/(B272+2)-(B272+1))/100)+6</f>
        <v>6.0279999999999996</v>
      </c>
      <c r="T272" s="2"/>
    </row>
    <row r="273" spans="1:20" x14ac:dyDescent="0.3">
      <c r="A273" s="4">
        <f t="shared" si="49"/>
        <v>9.5066666666666659</v>
      </c>
      <c r="B273" s="2">
        <f>VLOOKUP(D:D,[1]Sheet3!$B:$H,7,FALSE)</f>
        <v>7</v>
      </c>
      <c r="C273" s="2">
        <f>VLOOKUP(D:D,[1]Sheet3!$B:$I,8,FALSE)</f>
        <v>86</v>
      </c>
      <c r="D273" t="s">
        <v>341</v>
      </c>
      <c r="E273" t="s">
        <v>53</v>
      </c>
      <c r="F273" t="s">
        <v>29</v>
      </c>
      <c r="G273" s="2">
        <f>VLOOKUP(D:D,[1]Sheet3!$B:$I,5,FALSE)</f>
        <v>22</v>
      </c>
      <c r="H273" s="2">
        <f>VLOOKUP($D:$D,[1]Sheet4!$B:$I,4,FALSE)</f>
        <v>44</v>
      </c>
      <c r="I273" s="2">
        <f>VLOOKUP($D:$D,[1]Sheet4!$B:$I,5,FALSE)</f>
        <v>147</v>
      </c>
      <c r="J273" s="2">
        <f>VLOOKUP($D:$D,[1]Sheet4!$B:$I,6,FALSE)</f>
        <v>69.599999999999994</v>
      </c>
      <c r="K273" s="2">
        <f>VLOOKUP($D:$D,[1]Sheet4!$B:$I,7,FALSE)</f>
        <v>26.3</v>
      </c>
      <c r="L273">
        <f>VLOOKUP(D:D,[1]Sheet2!$B:$D,3,FALSE)</f>
        <v>14.2</v>
      </c>
      <c r="M273" s="2">
        <f t="shared" si="50"/>
        <v>414</v>
      </c>
      <c r="N273" s="2">
        <f>L273-12</f>
        <v>2.1999999999999993</v>
      </c>
      <c r="O273" s="2">
        <f>32-G273</f>
        <v>10</v>
      </c>
      <c r="P273" s="2">
        <f t="shared" si="51"/>
        <v>20</v>
      </c>
      <c r="Q273" s="2">
        <f t="shared" si="52"/>
        <v>78.900000000000006</v>
      </c>
      <c r="R273" s="2">
        <f t="shared" si="55"/>
        <v>359.5</v>
      </c>
      <c r="S273" s="5">
        <f>((((R273*(19-B273))*2)/(B273+2)-(B273+1))/100)</f>
        <v>9.5066666666666659</v>
      </c>
      <c r="T273" s="2"/>
    </row>
    <row r="274" spans="1:20" x14ac:dyDescent="0.3">
      <c r="A274" s="4">
        <f t="shared" si="49"/>
        <v>5.5896470588235294</v>
      </c>
      <c r="B274" s="2">
        <f>VLOOKUP(D:D,[1]Sheet3!$B:$H,7,FALSE)</f>
        <v>15</v>
      </c>
      <c r="C274" s="2">
        <f>VLOOKUP(D:D,[1]Sheet3!$B:$I,8,FALSE)</f>
        <v>470</v>
      </c>
      <c r="D274" t="s">
        <v>383</v>
      </c>
      <c r="E274" t="s">
        <v>69</v>
      </c>
      <c r="F274" t="s">
        <v>46</v>
      </c>
      <c r="G274" s="2">
        <f>VLOOKUP(D:D,[1]Sheet3!$B:$I,5,FALSE)</f>
        <v>27</v>
      </c>
      <c r="H274" s="2">
        <f>VLOOKUP($D:$D,[1]Sheet4!$B:$I,4,FALSE)</f>
        <v>305</v>
      </c>
      <c r="I274" s="2">
        <f>VLOOKUP($D:$D,[1]Sheet4!$B:$I,5,FALSE)</f>
        <v>376</v>
      </c>
      <c r="J274" s="2">
        <f>VLOOKUP($D:$D,[1]Sheet4!$B:$I,6,FALSE)</f>
        <v>341.8</v>
      </c>
      <c r="K274" s="2">
        <f>VLOOKUP($D:$D,[1]Sheet4!$B:$I,7,FALSE)</f>
        <v>26.6</v>
      </c>
      <c r="L274">
        <f>VLOOKUP(D:D,[1]Sheet2!$B:$D,3,FALSE)</f>
        <v>8.3000000000000007</v>
      </c>
      <c r="M274" s="2">
        <f t="shared" si="50"/>
        <v>30</v>
      </c>
      <c r="N274" s="2">
        <f>L274-18</f>
        <v>-9.6999999999999993</v>
      </c>
      <c r="O274" s="2">
        <f>35-G274</f>
        <v>8</v>
      </c>
      <c r="P274" s="2">
        <f t="shared" si="51"/>
        <v>16</v>
      </c>
      <c r="Q274" s="2">
        <f t="shared" si="52"/>
        <v>79.800000000000011</v>
      </c>
      <c r="R274" s="2">
        <f t="shared" si="55"/>
        <v>-53.20000000000001</v>
      </c>
      <c r="S274" s="5">
        <f t="shared" ref="S274:S285" si="56">((((R274*(19-B274))*2)/(B274+2)-(B274+1))/100)+6</f>
        <v>5.5896470588235294</v>
      </c>
      <c r="T274" s="2"/>
    </row>
    <row r="275" spans="1:20" x14ac:dyDescent="0.3">
      <c r="A275" s="4">
        <f t="shared" si="49"/>
        <v>5.6662499999999998</v>
      </c>
      <c r="B275" s="2">
        <f>VLOOKUP(D:D,[1]Sheet3!$B:$H,7,FALSE)</f>
        <v>14</v>
      </c>
      <c r="C275" s="2">
        <f>VLOOKUP(D:D,[1]Sheet3!$B:$I,8,FALSE)</f>
        <v>378</v>
      </c>
      <c r="D275" t="s">
        <v>330</v>
      </c>
      <c r="E275" t="s">
        <v>92</v>
      </c>
      <c r="F275" t="s">
        <v>29</v>
      </c>
      <c r="G275" s="2">
        <f>VLOOKUP(D:D,[1]Sheet3!$B:$I,5,FALSE)</f>
        <v>27</v>
      </c>
      <c r="H275" s="2">
        <f>VLOOKUP($D:$D,[1]Sheet4!$B:$I,4,FALSE)</f>
        <v>222</v>
      </c>
      <c r="I275" s="2">
        <f>VLOOKUP($D:$D,[1]Sheet4!$B:$I,5,FALSE)</f>
        <v>384</v>
      </c>
      <c r="J275" s="2">
        <f>VLOOKUP($D:$D,[1]Sheet4!$B:$I,6,FALSE)</f>
        <v>303.89999999999998</v>
      </c>
      <c r="K275" s="2">
        <f>VLOOKUP($D:$D,[1]Sheet4!$B:$I,7,FALSE)</f>
        <v>49</v>
      </c>
      <c r="L275">
        <f>VLOOKUP(D:D,[1]Sheet2!$B:$D,3,FALSE)</f>
        <v>4.8</v>
      </c>
      <c r="M275" s="2">
        <f t="shared" si="50"/>
        <v>122</v>
      </c>
      <c r="N275" s="2">
        <f>L275-12</f>
        <v>-7.2</v>
      </c>
      <c r="O275" s="2">
        <f>32-G275</f>
        <v>5</v>
      </c>
      <c r="P275" s="2">
        <f t="shared" si="51"/>
        <v>10</v>
      </c>
      <c r="Q275" s="2">
        <f t="shared" si="52"/>
        <v>147</v>
      </c>
      <c r="R275" s="2">
        <f t="shared" si="55"/>
        <v>-29.400000000000006</v>
      </c>
      <c r="S275" s="5">
        <f t="shared" si="56"/>
        <v>5.6662499999999998</v>
      </c>
    </row>
    <row r="276" spans="1:20" x14ac:dyDescent="0.3">
      <c r="A276" s="4">
        <f t="shared" si="49"/>
        <v>5.7037500000000003</v>
      </c>
      <c r="B276" s="2">
        <f>VLOOKUP(D:D,[1]Sheet3!$B:$H,7,FALSE)</f>
        <v>14</v>
      </c>
      <c r="C276" s="2">
        <f>VLOOKUP(D:D,[1]Sheet3!$B:$I,8,FALSE)</f>
        <v>367</v>
      </c>
      <c r="D276" t="s">
        <v>338</v>
      </c>
      <c r="E276" t="s">
        <v>21</v>
      </c>
      <c r="F276" t="s">
        <v>46</v>
      </c>
      <c r="G276" s="2">
        <f>VLOOKUP(D:D,[1]Sheet3!$B:$I,5,FALSE)</f>
        <v>23</v>
      </c>
      <c r="H276" s="2">
        <f>VLOOKUP($D:$D,[1]Sheet4!$B:$I,4,FALSE)</f>
        <v>232</v>
      </c>
      <c r="I276" s="2">
        <f>VLOOKUP($D:$D,[1]Sheet4!$B:$I,5,FALSE)</f>
        <v>383</v>
      </c>
      <c r="J276" s="2">
        <f>VLOOKUP($D:$D,[1]Sheet4!$B:$I,6,FALSE)</f>
        <v>308.8</v>
      </c>
      <c r="K276" s="2">
        <f>VLOOKUP($D:$D,[1]Sheet4!$B:$I,7,FALSE)</f>
        <v>53.6</v>
      </c>
      <c r="L276">
        <f>VLOOKUP(D:D,[1]Sheet2!$B:$D,3,FALSE)</f>
        <v>2.2000000000000002</v>
      </c>
      <c r="M276" s="2">
        <f t="shared" si="50"/>
        <v>133</v>
      </c>
      <c r="N276" s="2">
        <f>L276-12</f>
        <v>-9.8000000000000007</v>
      </c>
      <c r="O276" s="2">
        <f>35-G276</f>
        <v>12</v>
      </c>
      <c r="P276" s="2">
        <f t="shared" si="51"/>
        <v>24</v>
      </c>
      <c r="Q276" s="2">
        <f t="shared" si="52"/>
        <v>160.80000000000001</v>
      </c>
      <c r="R276" s="2">
        <f t="shared" si="55"/>
        <v>-23.400000000000006</v>
      </c>
      <c r="S276" s="5">
        <f t="shared" si="56"/>
        <v>5.7037500000000003</v>
      </c>
    </row>
    <row r="277" spans="1:20" x14ac:dyDescent="0.3">
      <c r="A277" s="4">
        <f t="shared" si="49"/>
        <v>5.9237500000000001</v>
      </c>
      <c r="B277" s="2">
        <f>VLOOKUP(D:D,[1]Sheet3!$B:$H,7,FALSE)</f>
        <v>14</v>
      </c>
      <c r="C277" s="2">
        <f>VLOOKUP(D:D,[1]Sheet3!$B:$I,8,FALSE)</f>
        <v>386</v>
      </c>
      <c r="D277" t="s">
        <v>333</v>
      </c>
      <c r="E277" t="s">
        <v>53</v>
      </c>
      <c r="F277" t="s">
        <v>29</v>
      </c>
      <c r="G277" s="2">
        <f>VLOOKUP(D:D,[1]Sheet3!$B:$I,5,FALSE)</f>
        <v>28</v>
      </c>
      <c r="H277" s="2">
        <f>VLOOKUP($D:$D,[1]Sheet4!$B:$I,4,FALSE)</f>
        <v>247</v>
      </c>
      <c r="I277" s="2">
        <f>VLOOKUP($D:$D,[1]Sheet4!$B:$I,5,FALSE)</f>
        <v>362</v>
      </c>
      <c r="J277" s="2">
        <f>VLOOKUP($D:$D,[1]Sheet4!$B:$I,6,FALSE)</f>
        <v>302.7</v>
      </c>
      <c r="K277" s="2">
        <f>VLOOKUP($D:$D,[1]Sheet4!$B:$I,7,FALSE)</f>
        <v>33.200000000000003</v>
      </c>
      <c r="L277">
        <f>VLOOKUP(D:D,[1]Sheet2!$B:$D,3,FALSE)</f>
        <v>6.7</v>
      </c>
      <c r="M277" s="2">
        <f t="shared" si="50"/>
        <v>114</v>
      </c>
      <c r="N277" s="2">
        <f>L277-12</f>
        <v>-5.3</v>
      </c>
      <c r="O277" s="2">
        <f>32-G277</f>
        <v>4</v>
      </c>
      <c r="P277" s="2">
        <f t="shared" si="51"/>
        <v>8</v>
      </c>
      <c r="Q277" s="2">
        <f t="shared" si="52"/>
        <v>99.600000000000009</v>
      </c>
      <c r="R277" s="2">
        <f t="shared" si="55"/>
        <v>11.799999999999997</v>
      </c>
      <c r="S277" s="5">
        <f t="shared" si="56"/>
        <v>5.9237500000000001</v>
      </c>
    </row>
    <row r="278" spans="1:20" x14ac:dyDescent="0.3">
      <c r="A278" s="4">
        <f t="shared" si="49"/>
        <v>5.7243750000000002</v>
      </c>
      <c r="B278" s="2">
        <f>VLOOKUP(D:D,[1]Sheet3!$B:$H,7,FALSE)</f>
        <v>14</v>
      </c>
      <c r="C278" s="2">
        <f>VLOOKUP(D:D,[1]Sheet3!$B:$I,8,FALSE)</f>
        <v>385</v>
      </c>
      <c r="D278" t="s">
        <v>380</v>
      </c>
      <c r="E278" t="s">
        <v>75</v>
      </c>
      <c r="F278" t="s">
        <v>29</v>
      </c>
      <c r="G278" s="2">
        <f>VLOOKUP(D:D,[1]Sheet3!$B:$I,5,FALSE)</f>
        <v>23</v>
      </c>
      <c r="H278" s="2">
        <f>VLOOKUP($D:$D,[1]Sheet4!$B:$I,4,FALSE)</f>
        <v>261</v>
      </c>
      <c r="I278" s="2">
        <f>VLOOKUP($D:$D,[1]Sheet4!$B:$I,5,FALSE)</f>
        <v>377</v>
      </c>
      <c r="J278" s="2">
        <f>VLOOKUP($D:$D,[1]Sheet4!$B:$I,6,FALSE)</f>
        <v>323.2</v>
      </c>
      <c r="K278" s="2">
        <f>VLOOKUP($D:$D,[1]Sheet4!$B:$I,7,FALSE)</f>
        <v>41.9</v>
      </c>
      <c r="L278">
        <f>VLOOKUP(D:D,[1]Sheet2!$B:$D,3,FALSE)</f>
        <v>1.3</v>
      </c>
      <c r="M278" s="2">
        <f t="shared" si="50"/>
        <v>115</v>
      </c>
      <c r="N278" s="2">
        <f>L278-18</f>
        <v>-16.7</v>
      </c>
      <c r="O278" s="2">
        <f t="shared" ref="O278:O289" si="57">35-G278</f>
        <v>12</v>
      </c>
      <c r="P278" s="2">
        <f t="shared" si="51"/>
        <v>24</v>
      </c>
      <c r="Q278" s="2">
        <f t="shared" si="52"/>
        <v>125.69999999999999</v>
      </c>
      <c r="R278" s="2">
        <f t="shared" si="55"/>
        <v>-20.099999999999994</v>
      </c>
      <c r="S278" s="5">
        <f t="shared" si="56"/>
        <v>5.7243750000000002</v>
      </c>
      <c r="T278" s="2"/>
    </row>
    <row r="279" spans="1:20" x14ac:dyDescent="0.3">
      <c r="A279" s="4">
        <f t="shared" si="49"/>
        <v>5.8221176470588238</v>
      </c>
      <c r="B279" s="2">
        <f>VLOOKUP(D:D,[1]Sheet3!$B:$H,7,FALSE)</f>
        <v>15</v>
      </c>
      <c r="C279" s="2">
        <f>VLOOKUP(D:D,[1]Sheet3!$B:$I,8,FALSE)</f>
        <v>430</v>
      </c>
      <c r="D279" t="s">
        <v>378</v>
      </c>
      <c r="E279" t="s">
        <v>61</v>
      </c>
      <c r="F279" t="s">
        <v>46</v>
      </c>
      <c r="G279" s="2">
        <f>VLOOKUP(D:D,[1]Sheet3!$B:$I,5,FALSE)</f>
        <v>26</v>
      </c>
      <c r="H279" s="2">
        <f>VLOOKUP($D:$D,[1]Sheet4!$B:$I,4,FALSE)</f>
        <v>299</v>
      </c>
      <c r="I279" s="2">
        <f>VLOOKUP($D:$D,[1]Sheet4!$B:$I,5,FALSE)</f>
        <v>381</v>
      </c>
      <c r="J279" s="2">
        <f>VLOOKUP($D:$D,[1]Sheet4!$B:$I,6,FALSE)</f>
        <v>346.4</v>
      </c>
      <c r="K279" s="2">
        <f>VLOOKUP($D:$D,[1]Sheet4!$B:$I,7,FALSE)</f>
        <v>22.8</v>
      </c>
      <c r="L279">
        <f>VLOOKUP(D:D,[1]Sheet2!$B:$D,3,FALSE)</f>
        <v>6.3</v>
      </c>
      <c r="M279" s="2">
        <f t="shared" si="50"/>
        <v>70</v>
      </c>
      <c r="N279" s="2">
        <f>L279-18</f>
        <v>-11.7</v>
      </c>
      <c r="O279" s="2">
        <f t="shared" si="57"/>
        <v>9</v>
      </c>
      <c r="P279" s="2">
        <f t="shared" si="51"/>
        <v>18</v>
      </c>
      <c r="Q279" s="2">
        <f t="shared" si="52"/>
        <v>68.400000000000006</v>
      </c>
      <c r="R279" s="2">
        <f t="shared" si="55"/>
        <v>-3.8000000000000114</v>
      </c>
      <c r="S279" s="5">
        <f t="shared" si="56"/>
        <v>5.8221176470588238</v>
      </c>
      <c r="T279" s="2"/>
    </row>
    <row r="280" spans="1:20" x14ac:dyDescent="0.3">
      <c r="A280" s="4">
        <f t="shared" si="49"/>
        <v>5.6931764705882353</v>
      </c>
      <c r="B280" s="2">
        <f>VLOOKUP(D:D,[1]Sheet3!$B:$H,7,FALSE)</f>
        <v>15</v>
      </c>
      <c r="C280" s="2">
        <f>VLOOKUP(D:D,[1]Sheet3!$B:$I,8,FALSE)</f>
        <v>460</v>
      </c>
      <c r="D280" t="s">
        <v>334</v>
      </c>
      <c r="E280" t="s">
        <v>40</v>
      </c>
      <c r="F280" t="s">
        <v>46</v>
      </c>
      <c r="G280" s="2">
        <f>VLOOKUP(D:D,[1]Sheet3!$B:$I,5,FALSE)</f>
        <v>32</v>
      </c>
      <c r="H280" s="2">
        <f>VLOOKUP($D:$D,[1]Sheet4!$B:$I,4,FALSE)</f>
        <v>318</v>
      </c>
      <c r="I280" s="2">
        <f>VLOOKUP($D:$D,[1]Sheet4!$B:$I,5,FALSE)</f>
        <v>383</v>
      </c>
      <c r="J280" s="2">
        <f>VLOOKUP($D:$D,[1]Sheet4!$B:$I,6,FALSE)</f>
        <v>350.4</v>
      </c>
      <c r="K280" s="2">
        <f>VLOOKUP($D:$D,[1]Sheet4!$B:$I,7,FALSE)</f>
        <v>20.399999999999999</v>
      </c>
      <c r="L280">
        <f>VLOOKUP(D:D,[1]Sheet2!$B:$D,3,FALSE)</f>
        <v>4</v>
      </c>
      <c r="M280" s="2">
        <f t="shared" si="50"/>
        <v>40</v>
      </c>
      <c r="N280" s="2">
        <f>L280-12</f>
        <v>-8</v>
      </c>
      <c r="O280" s="2">
        <f t="shared" si="57"/>
        <v>3</v>
      </c>
      <c r="P280" s="2">
        <f t="shared" si="51"/>
        <v>6</v>
      </c>
      <c r="Q280" s="2">
        <f t="shared" si="52"/>
        <v>61.199999999999996</v>
      </c>
      <c r="R280" s="2">
        <f t="shared" si="55"/>
        <v>-31.199999999999996</v>
      </c>
      <c r="S280" s="5">
        <f t="shared" si="56"/>
        <v>5.6931764705882353</v>
      </c>
    </row>
    <row r="281" spans="1:20" x14ac:dyDescent="0.3">
      <c r="A281" s="4" t="e">
        <f t="shared" si="49"/>
        <v>#N/A</v>
      </c>
      <c r="B281" s="2" t="e">
        <f>VLOOKUP(D:D,[1]Sheet3!$B:$H,7,FALSE)</f>
        <v>#N/A</v>
      </c>
      <c r="C281" s="2" t="e">
        <f>VLOOKUP(D:D,[1]Sheet3!$B:$I,8,FALSE)</f>
        <v>#N/A</v>
      </c>
      <c r="D281" t="s">
        <v>387</v>
      </c>
      <c r="E281" t="s">
        <v>40</v>
      </c>
      <c r="F281" t="s">
        <v>29</v>
      </c>
      <c r="G281" s="2" t="e">
        <f>VLOOKUP(D:D,[1]Sheet3!$B:$I,5,FALSE)</f>
        <v>#N/A</v>
      </c>
      <c r="H281" s="2" t="e">
        <f>VLOOKUP($D:$D,[1]Sheet4!$B:$I,4,FALSE)</f>
        <v>#N/A</v>
      </c>
      <c r="I281" s="2" t="e">
        <f>VLOOKUP($D:$D,[1]Sheet4!$B:$I,5,FALSE)</f>
        <v>#N/A</v>
      </c>
      <c r="J281" s="2" t="e">
        <f>VLOOKUP($D:$D,[1]Sheet4!$B:$I,6,FALSE)</f>
        <v>#N/A</v>
      </c>
      <c r="K281" s="2" t="e">
        <f>VLOOKUP($D:$D,[1]Sheet4!$B:$I,7,FALSE)</f>
        <v>#N/A</v>
      </c>
      <c r="L281" t="e">
        <f>VLOOKUP(D:D,[1]Sheet2!$B:$D,3,FALSE)</f>
        <v>#N/A</v>
      </c>
      <c r="M281" s="2" t="e">
        <f t="shared" si="50"/>
        <v>#N/A</v>
      </c>
      <c r="N281" s="2" t="e">
        <f>L281-18</f>
        <v>#N/A</v>
      </c>
      <c r="O281" s="2" t="e">
        <f t="shared" si="57"/>
        <v>#N/A</v>
      </c>
      <c r="P281" s="2" t="e">
        <f t="shared" si="51"/>
        <v>#N/A</v>
      </c>
      <c r="Q281" s="2" t="e">
        <f t="shared" si="52"/>
        <v>#N/A</v>
      </c>
      <c r="R281" s="2" t="e">
        <f t="shared" si="55"/>
        <v>#N/A</v>
      </c>
      <c r="S281" s="5" t="e">
        <f t="shared" si="56"/>
        <v>#N/A</v>
      </c>
      <c r="T281" s="2"/>
    </row>
    <row r="282" spans="1:20" x14ac:dyDescent="0.3">
      <c r="A282" s="4">
        <f t="shared" si="49"/>
        <v>5.92</v>
      </c>
      <c r="B282" s="2">
        <f>VLOOKUP(D:D,[1]Sheet3!$B:$H,7,FALSE)</f>
        <v>13</v>
      </c>
      <c r="C282" s="2">
        <f>VLOOKUP(D:D,[1]Sheet3!$B:$I,8,FALSE)</f>
        <v>348</v>
      </c>
      <c r="D282" t="s">
        <v>379</v>
      </c>
      <c r="E282" t="s">
        <v>31</v>
      </c>
      <c r="F282" t="s">
        <v>29</v>
      </c>
      <c r="G282" s="2">
        <f>VLOOKUP(D:D,[1]Sheet3!$B:$I,5,FALSE)</f>
        <v>28</v>
      </c>
      <c r="H282" s="2">
        <f>VLOOKUP($D:$D,[1]Sheet4!$B:$I,4,FALSE)</f>
        <v>216</v>
      </c>
      <c r="I282" s="2">
        <f>VLOOKUP($D:$D,[1]Sheet4!$B:$I,5,FALSE)</f>
        <v>345</v>
      </c>
      <c r="J282" s="2">
        <f>VLOOKUP($D:$D,[1]Sheet4!$B:$I,6,FALSE)</f>
        <v>273.39999999999998</v>
      </c>
      <c r="K282" s="2">
        <f>VLOOKUP($D:$D,[1]Sheet4!$B:$I,7,FALSE)</f>
        <v>46.1</v>
      </c>
      <c r="L282">
        <f>VLOOKUP(D:D,[1]Sheet2!$B:$D,3,FALSE)</f>
        <v>7.9</v>
      </c>
      <c r="M282" s="2">
        <f t="shared" si="50"/>
        <v>152</v>
      </c>
      <c r="N282" s="2">
        <f>L282-18</f>
        <v>-10.1</v>
      </c>
      <c r="O282" s="2">
        <f t="shared" si="57"/>
        <v>7</v>
      </c>
      <c r="P282" s="2">
        <f t="shared" si="51"/>
        <v>14</v>
      </c>
      <c r="Q282" s="2">
        <f t="shared" si="52"/>
        <v>138.30000000000001</v>
      </c>
      <c r="R282" s="2">
        <f t="shared" si="55"/>
        <v>7.5</v>
      </c>
      <c r="S282" s="5">
        <f t="shared" si="56"/>
        <v>5.92</v>
      </c>
      <c r="T282" s="2"/>
    </row>
    <row r="283" spans="1:20" x14ac:dyDescent="0.3">
      <c r="A283" s="4">
        <f t="shared" si="49"/>
        <v>7.373176470588235</v>
      </c>
      <c r="B283" s="2">
        <f>VLOOKUP(D:D,[1]Sheet3!$B:$H,7,FALSE)</f>
        <v>15</v>
      </c>
      <c r="C283" s="2">
        <f>VLOOKUP(D:D,[1]Sheet3!$B:$I,8,FALSE)</f>
        <v>0</v>
      </c>
      <c r="D283" t="s">
        <v>384</v>
      </c>
      <c r="E283" t="s">
        <v>44</v>
      </c>
      <c r="F283" t="s">
        <v>46</v>
      </c>
      <c r="G283" s="2">
        <f>VLOOKUP(D:D,[1]Sheet3!$B:$I,5,FALSE)</f>
        <v>25</v>
      </c>
      <c r="H283" s="2">
        <f>VLOOKUP($D:$D,[1]Sheet4!$B:$I,4,FALSE)</f>
        <v>236</v>
      </c>
      <c r="I283" s="2">
        <f>VLOOKUP($D:$D,[1]Sheet4!$B:$I,5,FALSE)</f>
        <v>344</v>
      </c>
      <c r="J283" s="2">
        <f>VLOOKUP($D:$D,[1]Sheet4!$B:$I,6,FALSE)</f>
        <v>290</v>
      </c>
      <c r="K283" s="2">
        <f>VLOOKUP($D:$D,[1]Sheet4!$B:$I,7,FALSE)</f>
        <v>54</v>
      </c>
      <c r="L283">
        <f>VLOOKUP(D:D,[1]Sheet2!$B:$D,3,FALSE)</f>
        <v>1.9</v>
      </c>
      <c r="M283" s="2">
        <f t="shared" si="50"/>
        <v>500</v>
      </c>
      <c r="N283" s="2">
        <f>L283-18</f>
        <v>-16.100000000000001</v>
      </c>
      <c r="O283" s="2">
        <f t="shared" si="57"/>
        <v>10</v>
      </c>
      <c r="P283" s="2">
        <f t="shared" si="51"/>
        <v>20</v>
      </c>
      <c r="Q283" s="2">
        <f t="shared" si="52"/>
        <v>162</v>
      </c>
      <c r="R283" s="2">
        <f t="shared" si="55"/>
        <v>325.8</v>
      </c>
      <c r="S283" s="5">
        <f t="shared" si="56"/>
        <v>7.373176470588235</v>
      </c>
      <c r="T283" s="2"/>
    </row>
    <row r="284" spans="1:20" x14ac:dyDescent="0.3">
      <c r="A284" s="4">
        <f t="shared" si="49"/>
        <v>6.0032941176470587</v>
      </c>
      <c r="B284" s="2">
        <f>VLOOKUP(D:D,[1]Sheet3!$B:$H,7,FALSE)</f>
        <v>15</v>
      </c>
      <c r="C284" s="2">
        <f>VLOOKUP(D:D,[1]Sheet3!$B:$I,8,FALSE)</f>
        <v>429</v>
      </c>
      <c r="D284" t="s">
        <v>332</v>
      </c>
      <c r="E284" t="s">
        <v>55</v>
      </c>
      <c r="F284" t="s">
        <v>46</v>
      </c>
      <c r="G284" s="2">
        <f>VLOOKUP(D:D,[1]Sheet3!$B:$I,5,FALSE)</f>
        <v>23</v>
      </c>
      <c r="H284" s="2">
        <f>VLOOKUP($D:$D,[1]Sheet4!$B:$I,4,FALSE)</f>
        <v>325</v>
      </c>
      <c r="I284" s="2">
        <f>VLOOKUP($D:$D,[1]Sheet4!$B:$I,5,FALSE)</f>
        <v>370</v>
      </c>
      <c r="J284" s="2">
        <f>VLOOKUP($D:$D,[1]Sheet4!$B:$I,6,FALSE)</f>
        <v>350.4</v>
      </c>
      <c r="K284" s="2">
        <f>VLOOKUP($D:$D,[1]Sheet4!$B:$I,7,FALSE)</f>
        <v>13.3</v>
      </c>
      <c r="L284">
        <f>VLOOKUP(D:D,[1]Sheet2!$B:$D,3,FALSE)</f>
        <v>1.8</v>
      </c>
      <c r="M284" s="2">
        <f t="shared" si="50"/>
        <v>71</v>
      </c>
      <c r="N284" s="2">
        <f>L284-12</f>
        <v>-10.199999999999999</v>
      </c>
      <c r="O284" s="2">
        <f t="shared" si="57"/>
        <v>12</v>
      </c>
      <c r="P284" s="2">
        <f t="shared" si="51"/>
        <v>24</v>
      </c>
      <c r="Q284" s="2">
        <f t="shared" si="52"/>
        <v>39.900000000000006</v>
      </c>
      <c r="R284" s="2">
        <f t="shared" si="55"/>
        <v>34.699999999999989</v>
      </c>
      <c r="S284" s="5">
        <f t="shared" si="56"/>
        <v>6.0032941176470587</v>
      </c>
    </row>
    <row r="285" spans="1:20" x14ac:dyDescent="0.3">
      <c r="A285" s="4" t="e">
        <f t="shared" si="49"/>
        <v>#N/A</v>
      </c>
      <c r="B285" s="2" t="e">
        <f>VLOOKUP(D:D,[1]Sheet3!$B:$H,7,FALSE)</f>
        <v>#N/A</v>
      </c>
      <c r="C285" s="2" t="e">
        <f>VLOOKUP(D:D,[1]Sheet3!$B:$I,8,FALSE)</f>
        <v>#N/A</v>
      </c>
      <c r="D285" t="s">
        <v>386</v>
      </c>
      <c r="E285" t="s">
        <v>79</v>
      </c>
      <c r="F285" t="s">
        <v>29</v>
      </c>
      <c r="G285" s="2" t="e">
        <f>VLOOKUP(D:D,[1]Sheet3!$B:$I,5,FALSE)</f>
        <v>#N/A</v>
      </c>
      <c r="H285" s="2" t="e">
        <f>VLOOKUP($D:$D,[1]Sheet4!$B:$I,4,FALSE)</f>
        <v>#N/A</v>
      </c>
      <c r="I285" s="2" t="e">
        <f>VLOOKUP($D:$D,[1]Sheet4!$B:$I,5,FALSE)</f>
        <v>#N/A</v>
      </c>
      <c r="J285" s="2" t="e">
        <f>VLOOKUP($D:$D,[1]Sheet4!$B:$I,6,FALSE)</f>
        <v>#N/A</v>
      </c>
      <c r="K285" s="2" t="e">
        <f>VLOOKUP($D:$D,[1]Sheet4!$B:$I,7,FALSE)</f>
        <v>#N/A</v>
      </c>
      <c r="L285" t="e">
        <f>VLOOKUP(D:D,[1]Sheet2!$B:$D,3,FALSE)</f>
        <v>#N/A</v>
      </c>
      <c r="M285" s="2" t="e">
        <f t="shared" si="50"/>
        <v>#N/A</v>
      </c>
      <c r="N285" s="2" t="e">
        <f>L285-18</f>
        <v>#N/A</v>
      </c>
      <c r="O285" s="2" t="e">
        <f t="shared" si="57"/>
        <v>#N/A</v>
      </c>
      <c r="P285" s="2" t="e">
        <f t="shared" si="51"/>
        <v>#N/A</v>
      </c>
      <c r="Q285" s="2" t="e">
        <f t="shared" si="52"/>
        <v>#N/A</v>
      </c>
      <c r="R285" s="2" t="e">
        <f t="shared" si="55"/>
        <v>#N/A</v>
      </c>
      <c r="S285" s="5" t="e">
        <f t="shared" si="56"/>
        <v>#N/A</v>
      </c>
      <c r="T285" s="2"/>
    </row>
    <row r="286" spans="1:20" x14ac:dyDescent="0.3">
      <c r="A286" s="4">
        <f t="shared" si="49"/>
        <v>5.8840000000000003</v>
      </c>
      <c r="B286" s="2">
        <f>VLOOKUP(D:D,[1]Sheet3!$B:$H,7,FALSE)</f>
        <v>8</v>
      </c>
      <c r="C286" s="2">
        <f>VLOOKUP(D:D,[1]Sheet3!$B:$I,8,FALSE)</f>
        <v>132</v>
      </c>
      <c r="D286" t="s">
        <v>237</v>
      </c>
      <c r="E286" t="s">
        <v>139</v>
      </c>
      <c r="F286" t="s">
        <v>67</v>
      </c>
      <c r="G286" s="2">
        <f>VLOOKUP(D:D,[1]Sheet3!$B:$I,5,FALSE)</f>
        <v>26</v>
      </c>
      <c r="H286" s="2">
        <f>VLOOKUP($D:$D,[1]Sheet4!$B:$I,4,FALSE)</f>
        <v>91</v>
      </c>
      <c r="I286" s="2">
        <f>VLOOKUP($D:$D,[1]Sheet4!$B:$I,5,FALSE)</f>
        <v>126</v>
      </c>
      <c r="J286" s="2">
        <f>VLOOKUP($D:$D,[1]Sheet4!$B:$I,6,FALSE)</f>
        <v>110.7</v>
      </c>
      <c r="K286" s="2">
        <f>VLOOKUP($D:$D,[1]Sheet4!$B:$I,7,FALSE)</f>
        <v>11</v>
      </c>
      <c r="L286">
        <f>VLOOKUP(D:D,[1]Sheet2!$B:$D,3,FALSE)</f>
        <v>0</v>
      </c>
      <c r="M286" s="2">
        <f t="shared" si="50"/>
        <v>368</v>
      </c>
      <c r="N286" s="2">
        <f>L286-18</f>
        <v>-18</v>
      </c>
      <c r="O286" s="2">
        <f t="shared" si="57"/>
        <v>9</v>
      </c>
      <c r="P286" s="2">
        <f t="shared" si="51"/>
        <v>18</v>
      </c>
      <c r="Q286" s="2">
        <f t="shared" si="52"/>
        <v>33</v>
      </c>
      <c r="R286" s="2">
        <f t="shared" si="55"/>
        <v>317</v>
      </c>
      <c r="S286" s="5">
        <f>((((R286*(19-B286))*2)/(B286+2)-(B286+1))/100)+8</f>
        <v>14.884</v>
      </c>
      <c r="T286" s="2">
        <v>-9</v>
      </c>
    </row>
    <row r="287" spans="1:20" x14ac:dyDescent="0.3">
      <c r="A287" s="4">
        <f t="shared" si="49"/>
        <v>4.7418181818181822</v>
      </c>
      <c r="B287" s="2">
        <f>VLOOKUP(D:D,[1]Sheet3!$B:$H,7,FALSE)</f>
        <v>9</v>
      </c>
      <c r="C287" s="2">
        <f>VLOOKUP(D:D,[1]Sheet3!$B:$I,8,FALSE)</f>
        <v>153</v>
      </c>
      <c r="D287" t="s">
        <v>171</v>
      </c>
      <c r="E287" t="s">
        <v>28</v>
      </c>
      <c r="F287" t="s">
        <v>46</v>
      </c>
      <c r="G287" s="2">
        <f>VLOOKUP(D:D,[1]Sheet3!$B:$I,5,FALSE)</f>
        <v>23</v>
      </c>
      <c r="H287" s="2">
        <f>VLOOKUP($D:$D,[1]Sheet4!$B:$I,4,FALSE)</f>
        <v>108</v>
      </c>
      <c r="I287" s="2">
        <f>VLOOKUP($D:$D,[1]Sheet4!$B:$I,5,FALSE)</f>
        <v>209</v>
      </c>
      <c r="J287" s="2">
        <f>VLOOKUP($D:$D,[1]Sheet4!$B:$I,6,FALSE)</f>
        <v>139.4</v>
      </c>
      <c r="K287" s="2">
        <f>VLOOKUP($D:$D,[1]Sheet4!$B:$I,7,FALSE)</f>
        <v>26.9</v>
      </c>
      <c r="L287">
        <f>VLOOKUP(D:D,[1]Sheet2!$B:$D,3,FALSE)</f>
        <v>0</v>
      </c>
      <c r="M287" s="2">
        <f t="shared" si="50"/>
        <v>347</v>
      </c>
      <c r="N287" s="2">
        <f>L287-12</f>
        <v>-12</v>
      </c>
      <c r="O287" s="2">
        <f t="shared" si="57"/>
        <v>12</v>
      </c>
      <c r="P287" s="2">
        <f t="shared" si="51"/>
        <v>24</v>
      </c>
      <c r="Q287" s="2">
        <f t="shared" si="52"/>
        <v>80.699999999999989</v>
      </c>
      <c r="R287" s="2">
        <f t="shared" si="55"/>
        <v>266.3</v>
      </c>
      <c r="S287" s="5">
        <f>((((R287*(19-B287))*2)/(B287+2)-(B287+1))/100)+8</f>
        <v>12.741818181818182</v>
      </c>
      <c r="T287" s="2">
        <v>-8</v>
      </c>
    </row>
    <row r="288" spans="1:20" x14ac:dyDescent="0.3">
      <c r="A288" s="4">
        <f t="shared" si="49"/>
        <v>7.2083333333333339</v>
      </c>
      <c r="B288" s="2">
        <f>VLOOKUP(D:D,[1]Sheet3!$B:$H,7,FALSE)</f>
        <v>16</v>
      </c>
      <c r="C288" s="2">
        <f>VLOOKUP(D:D,[1]Sheet3!$B:$I,8,FALSE)</f>
        <v>0</v>
      </c>
      <c r="D288" t="s">
        <v>335</v>
      </c>
      <c r="E288" t="s">
        <v>37</v>
      </c>
      <c r="F288" t="s">
        <v>46</v>
      </c>
      <c r="G288" s="2">
        <f>VLOOKUP(D:D,[1]Sheet3!$B:$I,5,FALSE)</f>
        <v>25</v>
      </c>
      <c r="H288" s="2">
        <f>VLOOKUP($D:$D,[1]Sheet4!$B:$I,4,FALSE)</f>
        <v>332</v>
      </c>
      <c r="I288" s="2">
        <f>VLOOKUP($D:$D,[1]Sheet4!$B:$I,5,FALSE)</f>
        <v>387</v>
      </c>
      <c r="J288" s="2">
        <f>VLOOKUP($D:$D,[1]Sheet4!$B:$I,6,FALSE)</f>
        <v>359.5</v>
      </c>
      <c r="K288" s="2">
        <f>VLOOKUP($D:$D,[1]Sheet4!$B:$I,7,FALSE)</f>
        <v>27.5</v>
      </c>
      <c r="L288">
        <f>VLOOKUP(D:D,[1]Sheet2!$B:$D,3,FALSE)</f>
        <v>0</v>
      </c>
      <c r="M288" s="2">
        <f t="shared" si="50"/>
        <v>500</v>
      </c>
      <c r="N288" s="2">
        <f>L288-12</f>
        <v>-12</v>
      </c>
      <c r="O288" s="2">
        <f t="shared" si="57"/>
        <v>10</v>
      </c>
      <c r="P288" s="2">
        <f t="shared" si="51"/>
        <v>20</v>
      </c>
      <c r="Q288" s="2">
        <f t="shared" si="52"/>
        <v>82.5</v>
      </c>
      <c r="R288" s="2">
        <f t="shared" si="55"/>
        <v>413.5</v>
      </c>
      <c r="S288" s="5">
        <f>((((R288*(19-B288))*2)/(B288+2)-(B288+1))/100)+6</f>
        <v>7.2083333333333339</v>
      </c>
    </row>
    <row r="289" spans="1:20" x14ac:dyDescent="0.3">
      <c r="A289" s="4">
        <f t="shared" si="49"/>
        <v>5.4625000000000004</v>
      </c>
      <c r="B289" s="2">
        <f>VLOOKUP(D:D,[1]Sheet3!$B:$H,7,FALSE)</f>
        <v>14</v>
      </c>
      <c r="C289" s="2">
        <f>VLOOKUP(D:D,[1]Sheet3!$B:$I,8,FALSE)</f>
        <v>353</v>
      </c>
      <c r="D289" t="s">
        <v>385</v>
      </c>
      <c r="E289" t="s">
        <v>88</v>
      </c>
      <c r="F289" t="s">
        <v>22</v>
      </c>
      <c r="G289" s="2">
        <f>VLOOKUP(D:D,[1]Sheet3!$B:$I,5,FALSE)</f>
        <v>29</v>
      </c>
      <c r="H289" s="2">
        <f>VLOOKUP($D:$D,[1]Sheet4!$B:$I,4,FALSE)</f>
        <v>187</v>
      </c>
      <c r="I289" s="2">
        <f>VLOOKUP($D:$D,[1]Sheet4!$B:$I,5,FALSE)</f>
        <v>386</v>
      </c>
      <c r="J289" s="2">
        <f>VLOOKUP($D:$D,[1]Sheet4!$B:$I,6,FALSE)</f>
        <v>288.7</v>
      </c>
      <c r="K289" s="2">
        <f>VLOOKUP($D:$D,[1]Sheet4!$B:$I,7,FALSE)</f>
        <v>67.8</v>
      </c>
      <c r="L289">
        <f>VLOOKUP(D:D,[1]Sheet2!$B:$D,3,FALSE)</f>
        <v>9.1999999999999993</v>
      </c>
      <c r="M289" s="2">
        <f t="shared" si="50"/>
        <v>147</v>
      </c>
      <c r="N289" s="2">
        <f>L289-18</f>
        <v>-8.8000000000000007</v>
      </c>
      <c r="O289" s="2">
        <f t="shared" si="57"/>
        <v>6</v>
      </c>
      <c r="P289" s="2">
        <f t="shared" si="51"/>
        <v>12</v>
      </c>
      <c r="Q289" s="2">
        <f t="shared" si="52"/>
        <v>203.39999999999998</v>
      </c>
      <c r="R289" s="2">
        <f t="shared" si="55"/>
        <v>-61.999999999999972</v>
      </c>
      <c r="S289" s="5">
        <f>((((R289*(19-B289))*2)/(B289+2)-(B289+1))/100)+6</f>
        <v>5.4625000000000004</v>
      </c>
      <c r="T289" s="2"/>
    </row>
    <row r="290" spans="1:20" x14ac:dyDescent="0.3">
      <c r="A290" s="4">
        <f t="shared" si="49"/>
        <v>4.4436363636363643</v>
      </c>
      <c r="B290" s="2">
        <f>VLOOKUP(D:D,[1]Sheet3!$B:$H,7,FALSE)</f>
        <v>9</v>
      </c>
      <c r="C290" s="2">
        <f>VLOOKUP(D:D,[1]Sheet3!$B:$I,8,FALSE)</f>
        <v>157</v>
      </c>
      <c r="D290" t="s">
        <v>345</v>
      </c>
      <c r="E290" t="s">
        <v>73</v>
      </c>
      <c r="F290" t="s">
        <v>29</v>
      </c>
      <c r="G290" s="2">
        <f>VLOOKUP(D:D,[1]Sheet3!$B:$I,5,FALSE)</f>
        <v>25</v>
      </c>
      <c r="H290" s="2">
        <f>VLOOKUP($D:$D,[1]Sheet4!$B:$I,4,FALSE)</f>
        <v>88</v>
      </c>
      <c r="I290" s="2">
        <f>VLOOKUP($D:$D,[1]Sheet4!$B:$I,5,FALSE)</f>
        <v>212</v>
      </c>
      <c r="J290" s="2">
        <f>VLOOKUP($D:$D,[1]Sheet4!$B:$I,6,FALSE)</f>
        <v>140.30000000000001</v>
      </c>
      <c r="K290" s="2">
        <f>VLOOKUP($D:$D,[1]Sheet4!$B:$I,7,FALSE)</f>
        <v>34.299999999999997</v>
      </c>
      <c r="L290">
        <f>VLOOKUP(D:D,[1]Sheet2!$B:$D,3,FALSE)</f>
        <v>9.9</v>
      </c>
      <c r="M290" s="2">
        <f t="shared" si="50"/>
        <v>343</v>
      </c>
      <c r="N290" s="2">
        <f>L290-12</f>
        <v>-2.0999999999999996</v>
      </c>
      <c r="O290" s="2">
        <f>32-G290</f>
        <v>7</v>
      </c>
      <c r="P290" s="2">
        <f t="shared" si="51"/>
        <v>14</v>
      </c>
      <c r="Q290" s="2">
        <f t="shared" si="52"/>
        <v>102.89999999999999</v>
      </c>
      <c r="R290" s="2">
        <f t="shared" si="55"/>
        <v>249.90000000000003</v>
      </c>
      <c r="S290" s="5">
        <f>((((R290*(19-B290))*2)/(B290+2)-(B290+1))/100)</f>
        <v>4.4436363636363643</v>
      </c>
    </row>
    <row r="291" spans="1:20" x14ac:dyDescent="0.3">
      <c r="A291" s="4">
        <f t="shared" si="49"/>
        <v>2.7587692307692304</v>
      </c>
      <c r="B291" s="2">
        <f>VLOOKUP(D:D,[1]Sheet3!$B:$H,7,FALSE)</f>
        <v>11</v>
      </c>
      <c r="C291" s="2">
        <f>VLOOKUP(D:D,[1]Sheet3!$B:$I,8,FALSE)</f>
        <v>237</v>
      </c>
      <c r="D291" t="s">
        <v>268</v>
      </c>
      <c r="E291" t="s">
        <v>26</v>
      </c>
      <c r="F291" t="s">
        <v>67</v>
      </c>
      <c r="G291" s="2">
        <f>VLOOKUP(D:D,[1]Sheet3!$B:$I,5,FALSE)</f>
        <v>28</v>
      </c>
      <c r="H291" s="2">
        <f>VLOOKUP($D:$D,[1]Sheet4!$B:$I,4,FALSE)</f>
        <v>160</v>
      </c>
      <c r="I291" s="2">
        <f>VLOOKUP($D:$D,[1]Sheet4!$B:$I,5,FALSE)</f>
        <v>361</v>
      </c>
      <c r="J291" s="2">
        <f>VLOOKUP($D:$D,[1]Sheet4!$B:$I,6,FALSE)</f>
        <v>232.8</v>
      </c>
      <c r="K291" s="2">
        <f>VLOOKUP($D:$D,[1]Sheet4!$B:$I,7,FALSE)</f>
        <v>68</v>
      </c>
      <c r="L291">
        <f>VLOOKUP(D:D,[1]Sheet2!$B:$D,3,FALSE)</f>
        <v>17.2</v>
      </c>
      <c r="M291" s="2">
        <f t="shared" si="50"/>
        <v>263</v>
      </c>
      <c r="N291" s="2">
        <f>L291-18</f>
        <v>-0.80000000000000071</v>
      </c>
      <c r="O291" s="2">
        <f>35-G291</f>
        <v>7</v>
      </c>
      <c r="P291" s="2">
        <f t="shared" si="51"/>
        <v>14</v>
      </c>
      <c r="Q291" s="2">
        <f t="shared" si="52"/>
        <v>204</v>
      </c>
      <c r="R291" s="2">
        <f t="shared" si="55"/>
        <v>71.399999999999977</v>
      </c>
      <c r="S291" s="5">
        <f>((((R291*(19-B291))*2)/(B291+2)-(B291+1))/100)+6</f>
        <v>6.7587692307692304</v>
      </c>
      <c r="T291" s="2">
        <v>-4</v>
      </c>
    </row>
    <row r="292" spans="1:20" x14ac:dyDescent="0.3">
      <c r="A292" s="4">
        <f t="shared" si="49"/>
        <v>3.1520000000000001</v>
      </c>
      <c r="B292" s="2">
        <f>VLOOKUP(D:D,[1]Sheet3!$B:$H,7,FALSE)</f>
        <v>13</v>
      </c>
      <c r="C292" s="2">
        <f>VLOOKUP(D:D,[1]Sheet3!$B:$I,8,FALSE)</f>
        <v>311</v>
      </c>
      <c r="D292" t="s">
        <v>242</v>
      </c>
      <c r="E292" t="s">
        <v>37</v>
      </c>
      <c r="F292" t="s">
        <v>67</v>
      </c>
      <c r="G292" s="2">
        <f>VLOOKUP(D:D,[1]Sheet3!$B:$I,5,FALSE)</f>
        <v>23</v>
      </c>
      <c r="H292" s="2">
        <f>VLOOKUP($D:$D,[1]Sheet4!$B:$I,4,FALSE)</f>
        <v>165</v>
      </c>
      <c r="I292" s="2">
        <f>VLOOKUP($D:$D,[1]Sheet4!$B:$I,5,FALSE)</f>
        <v>352</v>
      </c>
      <c r="J292" s="2">
        <f>VLOOKUP($D:$D,[1]Sheet4!$B:$I,6,FALSE)</f>
        <v>271</v>
      </c>
      <c r="K292" s="2">
        <f>VLOOKUP($D:$D,[1]Sheet4!$B:$I,7,FALSE)</f>
        <v>49.5</v>
      </c>
      <c r="L292">
        <f>VLOOKUP(D:D,[1]Sheet2!$B:$D,3,FALSE)</f>
        <v>4</v>
      </c>
      <c r="M292" s="2">
        <f t="shared" si="50"/>
        <v>189</v>
      </c>
      <c r="N292" s="2">
        <f>L292-18</f>
        <v>-14</v>
      </c>
      <c r="O292" s="2">
        <f>35-G292</f>
        <v>12</v>
      </c>
      <c r="P292" s="2">
        <f t="shared" si="51"/>
        <v>24</v>
      </c>
      <c r="Q292" s="2">
        <f t="shared" si="52"/>
        <v>148.5</v>
      </c>
      <c r="R292" s="2">
        <f t="shared" si="55"/>
        <v>36.5</v>
      </c>
      <c r="S292" s="5">
        <f>((((R292*(19-B292))*2)/(B292+2)-(B292+1))/100)+7</f>
        <v>7.1520000000000001</v>
      </c>
      <c r="T292" s="2">
        <v>-4</v>
      </c>
    </row>
    <row r="293" spans="1:20" x14ac:dyDescent="0.3">
      <c r="A293" s="4">
        <f t="shared" si="49"/>
        <v>2.8338461538461543</v>
      </c>
      <c r="B293" s="2">
        <f>VLOOKUP(D:D,[1]Sheet3!$B:$H,7,FALSE)</f>
        <v>11</v>
      </c>
      <c r="C293" s="2">
        <f>VLOOKUP(D:D,[1]Sheet3!$B:$I,8,FALSE)</f>
        <v>213</v>
      </c>
      <c r="D293" t="s">
        <v>346</v>
      </c>
      <c r="E293" t="s">
        <v>71</v>
      </c>
      <c r="F293" t="s">
        <v>29</v>
      </c>
      <c r="G293" s="2">
        <f>VLOOKUP(D:D,[1]Sheet3!$B:$I,5,FALSE)</f>
        <v>23</v>
      </c>
      <c r="H293" s="2">
        <f>VLOOKUP($D:$D,[1]Sheet4!$B:$I,4,FALSE)</f>
        <v>160</v>
      </c>
      <c r="I293" s="2">
        <f>VLOOKUP($D:$D,[1]Sheet4!$B:$I,5,FALSE)</f>
        <v>217</v>
      </c>
      <c r="J293" s="2">
        <f>VLOOKUP($D:$D,[1]Sheet4!$B:$I,6,FALSE)</f>
        <v>195.7</v>
      </c>
      <c r="K293" s="2">
        <f>VLOOKUP($D:$D,[1]Sheet4!$B:$I,7,FALSE)</f>
        <v>18.2</v>
      </c>
      <c r="L293">
        <f>VLOOKUP(D:D,[1]Sheet2!$B:$D,3,FALSE)</f>
        <v>6.8</v>
      </c>
      <c r="M293" s="2">
        <f t="shared" si="50"/>
        <v>287</v>
      </c>
      <c r="N293" s="2">
        <f>L293-12</f>
        <v>-5.2</v>
      </c>
      <c r="O293" s="2">
        <f>32-G293</f>
        <v>9</v>
      </c>
      <c r="P293" s="2">
        <f t="shared" si="51"/>
        <v>18</v>
      </c>
      <c r="Q293" s="2">
        <f t="shared" si="52"/>
        <v>54.599999999999994</v>
      </c>
      <c r="R293" s="2">
        <f t="shared" si="55"/>
        <v>240.00000000000003</v>
      </c>
      <c r="S293" s="5">
        <f>((((R293*(19-B293))*2)/(B293+2)-(B293+1))/100)</f>
        <v>2.8338461538461543</v>
      </c>
      <c r="T293" s="2"/>
    </row>
    <row r="294" spans="1:20" x14ac:dyDescent="0.3">
      <c r="A294" s="4">
        <f t="shared" si="49"/>
        <v>1.6412307692307695</v>
      </c>
      <c r="B294" s="2">
        <f>VLOOKUP(D:D,[1]Sheet3!$B:$H,7,FALSE)</f>
        <v>11</v>
      </c>
      <c r="C294" s="2">
        <f>VLOOKUP(D:D,[1]Sheet3!$B:$I,8,FALSE)</f>
        <v>235</v>
      </c>
      <c r="D294" t="s">
        <v>343</v>
      </c>
      <c r="E294" t="s">
        <v>48</v>
      </c>
      <c r="F294" t="s">
        <v>29</v>
      </c>
      <c r="G294" s="2">
        <f>VLOOKUP(D:D,[1]Sheet3!$B:$I,5,FALSE)</f>
        <v>32</v>
      </c>
      <c r="H294" s="2">
        <f>VLOOKUP($D:$D,[1]Sheet4!$B:$I,4,FALSE)</f>
        <v>157</v>
      </c>
      <c r="I294" s="2">
        <f>VLOOKUP($D:$D,[1]Sheet4!$B:$I,5,FALSE)</f>
        <v>291</v>
      </c>
      <c r="J294" s="2">
        <f>VLOOKUP($D:$D,[1]Sheet4!$B:$I,6,FALSE)</f>
        <v>222.1</v>
      </c>
      <c r="K294" s="2">
        <f>VLOOKUP($D:$D,[1]Sheet4!$B:$I,7,FALSE)</f>
        <v>39.299999999999997</v>
      </c>
      <c r="L294">
        <f>VLOOKUP(D:D,[1]Sheet2!$B:$D,3,FALSE)</f>
        <v>10</v>
      </c>
      <c r="M294" s="2">
        <f t="shared" si="50"/>
        <v>265</v>
      </c>
      <c r="N294" s="2">
        <f>L294-12</f>
        <v>-2</v>
      </c>
      <c r="O294" s="2">
        <f>32-G294</f>
        <v>0</v>
      </c>
      <c r="P294" s="2">
        <f t="shared" si="51"/>
        <v>0</v>
      </c>
      <c r="Q294" s="2">
        <f t="shared" si="52"/>
        <v>117.89999999999999</v>
      </c>
      <c r="R294" s="2">
        <f t="shared" si="55"/>
        <v>143.10000000000002</v>
      </c>
      <c r="S294" s="5">
        <f>((((R294*(19-B294))*2)/(B294+2)-(B294+1))/100)</f>
        <v>1.6412307692307695</v>
      </c>
      <c r="T294" s="2"/>
    </row>
    <row r="295" spans="1:20" x14ac:dyDescent="0.3">
      <c r="A295" s="4">
        <f t="shared" si="49"/>
        <v>2.890352941176471</v>
      </c>
      <c r="B295" s="2">
        <f>VLOOKUP(D:D,[1]Sheet3!$B:$H,7,FALSE)</f>
        <v>15</v>
      </c>
      <c r="C295" s="2">
        <f>VLOOKUP(D:D,[1]Sheet3!$B:$I,8,FALSE)</f>
        <v>426</v>
      </c>
      <c r="D295" t="s">
        <v>319</v>
      </c>
      <c r="E295" t="s">
        <v>100</v>
      </c>
      <c r="F295" t="s">
        <v>67</v>
      </c>
      <c r="G295" s="2">
        <f>VLOOKUP(D:D,[1]Sheet3!$B:$I,5,FALSE)</f>
        <v>25</v>
      </c>
      <c r="H295" s="2">
        <f>VLOOKUP($D:$D,[1]Sheet4!$B:$I,4,FALSE)</f>
        <v>331</v>
      </c>
      <c r="I295" s="2">
        <f>VLOOKUP($D:$D,[1]Sheet4!$B:$I,5,FALSE)</f>
        <v>391</v>
      </c>
      <c r="J295" s="2">
        <f>VLOOKUP($D:$D,[1]Sheet4!$B:$I,6,FALSE)</f>
        <v>354.7</v>
      </c>
      <c r="K295" s="2">
        <f>VLOOKUP($D:$D,[1]Sheet4!$B:$I,7,FALSE)</f>
        <v>23.5</v>
      </c>
      <c r="L295">
        <f>VLOOKUP(D:D,[1]Sheet2!$B:$D,3,FALSE)</f>
        <v>11.6</v>
      </c>
      <c r="M295" s="2">
        <f t="shared" si="50"/>
        <v>74</v>
      </c>
      <c r="N295" s="2">
        <f>L295-18</f>
        <v>-6.4</v>
      </c>
      <c r="O295" s="2">
        <f>35-G295</f>
        <v>10</v>
      </c>
      <c r="P295" s="2">
        <f t="shared" si="51"/>
        <v>20</v>
      </c>
      <c r="Q295" s="2">
        <f t="shared" si="52"/>
        <v>70.5</v>
      </c>
      <c r="R295" s="2">
        <f t="shared" si="55"/>
        <v>10.700000000000003</v>
      </c>
      <c r="S295" s="5">
        <f>((((R295*(19-B295))*2)/(B295+2)-(B295+1))/100)+7</f>
        <v>6.890352941176471</v>
      </c>
      <c r="T295" s="2">
        <v>-4</v>
      </c>
    </row>
    <row r="296" spans="1:20" x14ac:dyDescent="0.3">
      <c r="A296" s="4">
        <f t="shared" si="49"/>
        <v>2.0793846153846158</v>
      </c>
      <c r="B296" s="2">
        <f>VLOOKUP(D:D,[1]Sheet3!$B:$H,7,FALSE)</f>
        <v>11</v>
      </c>
      <c r="C296" s="2">
        <f>VLOOKUP(D:D,[1]Sheet3!$B:$I,8,FALSE)</f>
        <v>220</v>
      </c>
      <c r="D296" t="s">
        <v>349</v>
      </c>
      <c r="E296" t="s">
        <v>61</v>
      </c>
      <c r="F296" t="s">
        <v>29</v>
      </c>
      <c r="G296" s="2">
        <f>VLOOKUP(D:D,[1]Sheet3!$B:$I,5,FALSE)</f>
        <v>22</v>
      </c>
      <c r="H296" s="2">
        <f>VLOOKUP($D:$D,[1]Sheet4!$B:$I,4,FALSE)</f>
        <v>155</v>
      </c>
      <c r="I296" s="2">
        <f>VLOOKUP($D:$D,[1]Sheet4!$B:$I,5,FALSE)</f>
        <v>283</v>
      </c>
      <c r="J296" s="2">
        <f>VLOOKUP($D:$D,[1]Sheet4!$B:$I,6,FALSE)</f>
        <v>206.7</v>
      </c>
      <c r="K296" s="2">
        <f>VLOOKUP($D:$D,[1]Sheet4!$B:$I,7,FALSE)</f>
        <v>34.299999999999997</v>
      </c>
      <c r="L296">
        <f>VLOOKUP(D:D,[1]Sheet2!$B:$D,3,FALSE)</f>
        <v>2.8</v>
      </c>
      <c r="M296" s="2">
        <f t="shared" si="50"/>
        <v>280</v>
      </c>
      <c r="N296" s="2">
        <f>L296-12</f>
        <v>-9.1999999999999993</v>
      </c>
      <c r="O296" s="2">
        <f>32-G296</f>
        <v>10</v>
      </c>
      <c r="P296" s="2">
        <f t="shared" si="51"/>
        <v>20</v>
      </c>
      <c r="Q296" s="2">
        <f t="shared" si="52"/>
        <v>102.89999999999999</v>
      </c>
      <c r="R296" s="2">
        <f t="shared" si="55"/>
        <v>178.70000000000005</v>
      </c>
      <c r="S296" s="5">
        <f>((((R296*(19-B296))*2)/(B296+2)-(B296+1))/100)</f>
        <v>2.0793846153846158</v>
      </c>
    </row>
    <row r="297" spans="1:20" x14ac:dyDescent="0.3">
      <c r="A297" s="4">
        <f t="shared" si="49"/>
        <v>2.1581538461538456</v>
      </c>
      <c r="B297" s="2">
        <f>VLOOKUP(D:D,[1]Sheet3!$B:$H,7,FALSE)</f>
        <v>11</v>
      </c>
      <c r="C297" s="2">
        <f>VLOOKUP(D:D,[1]Sheet3!$B:$I,8,FALSE)</f>
        <v>210</v>
      </c>
      <c r="D297" t="s">
        <v>344</v>
      </c>
      <c r="E297" t="s">
        <v>100</v>
      </c>
      <c r="F297" t="s">
        <v>29</v>
      </c>
      <c r="G297" s="2">
        <f>VLOOKUP(D:D,[1]Sheet3!$B:$I,5,FALSE)</f>
        <v>31</v>
      </c>
      <c r="H297" s="2">
        <f>VLOOKUP($D:$D,[1]Sheet4!$B:$I,4,FALSE)</f>
        <v>147</v>
      </c>
      <c r="I297" s="2">
        <f>VLOOKUP($D:$D,[1]Sheet4!$B:$I,5,FALSE)</f>
        <v>271</v>
      </c>
      <c r="J297" s="2">
        <f>VLOOKUP($D:$D,[1]Sheet4!$B:$I,6,FALSE)</f>
        <v>190.9</v>
      </c>
      <c r="K297" s="2">
        <f>VLOOKUP($D:$D,[1]Sheet4!$B:$I,7,FALSE)</f>
        <v>34.700000000000003</v>
      </c>
      <c r="L297">
        <f>VLOOKUP(D:D,[1]Sheet2!$B:$D,3,FALSE)</f>
        <v>10.6</v>
      </c>
      <c r="M297" s="2">
        <f t="shared" si="50"/>
        <v>290</v>
      </c>
      <c r="N297" s="2">
        <f>L297-12</f>
        <v>-1.4000000000000004</v>
      </c>
      <c r="O297" s="2">
        <f>32-G297</f>
        <v>1</v>
      </c>
      <c r="P297" s="2">
        <f t="shared" si="51"/>
        <v>2</v>
      </c>
      <c r="Q297" s="2">
        <f t="shared" si="52"/>
        <v>104.10000000000001</v>
      </c>
      <c r="R297" s="2">
        <f t="shared" si="55"/>
        <v>185.09999999999997</v>
      </c>
      <c r="S297" s="5">
        <f>((((R297*(19-B297))*2)/(B297+2)-(B297+1))/100)</f>
        <v>2.1581538461538456</v>
      </c>
      <c r="T297" s="2"/>
    </row>
    <row r="298" spans="1:20" x14ac:dyDescent="0.3">
      <c r="A298" s="4">
        <f t="shared" si="49"/>
        <v>1.6090000000000004</v>
      </c>
      <c r="B298" s="2">
        <f>VLOOKUP(D:D,[1]Sheet3!$B:$H,7,FALSE)</f>
        <v>12</v>
      </c>
      <c r="C298" s="2">
        <f>VLOOKUP(D:D,[1]Sheet3!$B:$I,8,FALSE)</f>
        <v>243</v>
      </c>
      <c r="D298" t="s">
        <v>348</v>
      </c>
      <c r="E298" t="s">
        <v>40</v>
      </c>
      <c r="F298" t="s">
        <v>29</v>
      </c>
      <c r="G298" s="2">
        <f>VLOOKUP(D:D,[1]Sheet3!$B:$I,5,FALSE)</f>
        <v>25</v>
      </c>
      <c r="H298" s="2">
        <f>VLOOKUP($D:$D,[1]Sheet4!$B:$I,4,FALSE)</f>
        <v>174</v>
      </c>
      <c r="I298" s="2">
        <f>VLOOKUP($D:$D,[1]Sheet4!$B:$I,5,FALSE)</f>
        <v>304</v>
      </c>
      <c r="J298" s="2">
        <f>VLOOKUP($D:$D,[1]Sheet4!$B:$I,6,FALSE)</f>
        <v>228.3</v>
      </c>
      <c r="K298" s="2">
        <f>VLOOKUP($D:$D,[1]Sheet4!$B:$I,7,FALSE)</f>
        <v>27.9</v>
      </c>
      <c r="L298">
        <f>VLOOKUP(D:D,[1]Sheet2!$B:$D,3,FALSE)</f>
        <v>5.3</v>
      </c>
      <c r="M298" s="2">
        <f t="shared" si="50"/>
        <v>257</v>
      </c>
      <c r="N298" s="2">
        <f>L298-12</f>
        <v>-6.7</v>
      </c>
      <c r="O298" s="2">
        <f>32-G298</f>
        <v>7</v>
      </c>
      <c r="P298" s="2">
        <f t="shared" si="51"/>
        <v>14</v>
      </c>
      <c r="Q298" s="2">
        <f t="shared" si="52"/>
        <v>83.699999999999989</v>
      </c>
      <c r="R298" s="2">
        <f t="shared" si="55"/>
        <v>173.90000000000003</v>
      </c>
      <c r="S298" s="5">
        <f>((((R298*(19-B298))*2)/(B298+2)-(B298+1))/100)</f>
        <v>1.6090000000000004</v>
      </c>
      <c r="T298" s="2"/>
    </row>
    <row r="299" spans="1:20" x14ac:dyDescent="0.3">
      <c r="A299" s="4">
        <f t="shared" si="49"/>
        <v>1.7511999999999999</v>
      </c>
      <c r="B299" s="2">
        <f>VLOOKUP(D:D,[1]Sheet3!$B:$H,7,FALSE)</f>
        <v>13</v>
      </c>
      <c r="C299" s="2">
        <f>VLOOKUP(D:D,[1]Sheet3!$B:$I,8,FALSE)</f>
        <v>346</v>
      </c>
      <c r="D299" t="s">
        <v>347</v>
      </c>
      <c r="E299" t="s">
        <v>26</v>
      </c>
      <c r="F299" t="s">
        <v>67</v>
      </c>
      <c r="G299" s="2">
        <f>VLOOKUP(D:D,[1]Sheet3!$B:$I,5,FALSE)</f>
        <v>31</v>
      </c>
      <c r="H299" s="2">
        <f>VLOOKUP($D:$D,[1]Sheet4!$B:$I,4,FALSE)</f>
        <v>197</v>
      </c>
      <c r="I299" s="2">
        <f>VLOOKUP($D:$D,[1]Sheet4!$B:$I,5,FALSE)</f>
        <v>391</v>
      </c>
      <c r="J299" s="2">
        <f>VLOOKUP($D:$D,[1]Sheet4!$B:$I,6,FALSE)</f>
        <v>308.39999999999998</v>
      </c>
      <c r="K299" s="2">
        <f>VLOOKUP($D:$D,[1]Sheet4!$B:$I,7,FALSE)</f>
        <v>53.6</v>
      </c>
      <c r="L299">
        <f>VLOOKUP(D:D,[1]Sheet2!$B:$D,3,FALSE)</f>
        <v>10.6</v>
      </c>
      <c r="M299" s="2">
        <f t="shared" si="50"/>
        <v>154</v>
      </c>
      <c r="N299" s="2">
        <f>L299-18</f>
        <v>-7.4</v>
      </c>
      <c r="O299" s="2">
        <f>35-G299</f>
        <v>4</v>
      </c>
      <c r="P299" s="2">
        <f t="shared" si="51"/>
        <v>8</v>
      </c>
      <c r="Q299" s="2">
        <f t="shared" si="52"/>
        <v>160.80000000000001</v>
      </c>
      <c r="R299" s="2">
        <f t="shared" si="55"/>
        <v>-13.600000000000023</v>
      </c>
      <c r="S299" s="5">
        <f>((((R299*(19-B299))*2)/(B299+2)-(B299+1))/100)+6</f>
        <v>5.7511999999999999</v>
      </c>
      <c r="T299" s="2">
        <v>-4</v>
      </c>
    </row>
    <row r="300" spans="1:20" x14ac:dyDescent="0.3">
      <c r="A300" s="4">
        <f t="shared" si="49"/>
        <v>2.874352941176471</v>
      </c>
      <c r="B300" s="2">
        <f>VLOOKUP(D:D,[1]Sheet3!$B:$H,7,FALSE)</f>
        <v>15</v>
      </c>
      <c r="C300" s="2">
        <f>VLOOKUP(D:D,[1]Sheet3!$B:$I,8,FALSE)</f>
        <v>450</v>
      </c>
      <c r="D300" t="s">
        <v>300</v>
      </c>
      <c r="E300" t="s">
        <v>139</v>
      </c>
      <c r="F300" t="s">
        <v>67</v>
      </c>
      <c r="G300" s="2">
        <f>VLOOKUP(D:D,[1]Sheet3!$B:$I,5,FALSE)</f>
        <v>32</v>
      </c>
      <c r="H300" s="2">
        <f>VLOOKUP($D:$D,[1]Sheet4!$B:$I,4,FALSE)</f>
        <v>275</v>
      </c>
      <c r="I300" s="2">
        <f>VLOOKUP($D:$D,[1]Sheet4!$B:$I,5,FALSE)</f>
        <v>308</v>
      </c>
      <c r="J300" s="2">
        <f>VLOOKUP($D:$D,[1]Sheet4!$B:$I,6,FALSE)</f>
        <v>289</v>
      </c>
      <c r="K300" s="2">
        <f>VLOOKUP($D:$D,[1]Sheet4!$B:$I,7,FALSE)</f>
        <v>13.9</v>
      </c>
      <c r="L300">
        <f>VLOOKUP(D:D,[1]Sheet2!$B:$D,3,FALSE)</f>
        <v>14.5</v>
      </c>
      <c r="M300" s="2">
        <f t="shared" si="50"/>
        <v>50</v>
      </c>
      <c r="N300" s="2">
        <f>L300-18</f>
        <v>-3.5</v>
      </c>
      <c r="O300" s="2">
        <f>35-G300</f>
        <v>3</v>
      </c>
      <c r="P300" s="2">
        <f t="shared" si="51"/>
        <v>6</v>
      </c>
      <c r="Q300" s="2">
        <f t="shared" si="52"/>
        <v>41.7</v>
      </c>
      <c r="R300" s="2">
        <f t="shared" si="55"/>
        <v>7.2999999999999972</v>
      </c>
      <c r="S300" s="5">
        <f>((((R300*(19-B300))*2)/(B300+2)-(B300+1))/100)+7</f>
        <v>6.874352941176471</v>
      </c>
      <c r="T300" s="2">
        <v>-4</v>
      </c>
    </row>
    <row r="301" spans="1:20" x14ac:dyDescent="0.3">
      <c r="A301" s="4">
        <f t="shared" si="49"/>
        <v>2.7475000000000005</v>
      </c>
      <c r="B301" s="2">
        <f>VLOOKUP(D:D,[1]Sheet3!$B:$H,7,FALSE)</f>
        <v>14</v>
      </c>
      <c r="C301" s="2">
        <f>VLOOKUP(D:D,[1]Sheet3!$B:$I,8,FALSE)</f>
        <v>400</v>
      </c>
      <c r="D301" t="s">
        <v>279</v>
      </c>
      <c r="E301" t="s">
        <v>61</v>
      </c>
      <c r="F301" t="s">
        <v>67</v>
      </c>
      <c r="G301" s="2">
        <f>VLOOKUP(D:D,[1]Sheet3!$B:$I,5,FALSE)</f>
        <v>28</v>
      </c>
      <c r="H301" s="2">
        <f>VLOOKUP($D:$D,[1]Sheet4!$B:$I,4,FALSE)</f>
        <v>275</v>
      </c>
      <c r="I301" s="2">
        <f>VLOOKUP($D:$D,[1]Sheet4!$B:$I,5,FALSE)</f>
        <v>380</v>
      </c>
      <c r="J301" s="2">
        <f>VLOOKUP($D:$D,[1]Sheet4!$B:$I,6,FALSE)</f>
        <v>315.60000000000002</v>
      </c>
      <c r="K301" s="2">
        <f>VLOOKUP($D:$D,[1]Sheet4!$B:$I,7,FALSE)</f>
        <v>41.4</v>
      </c>
      <c r="L301">
        <f>VLOOKUP(D:D,[1]Sheet2!$B:$D,3,FALSE)</f>
        <v>14.9</v>
      </c>
      <c r="M301" s="2">
        <f t="shared" si="50"/>
        <v>100</v>
      </c>
      <c r="N301" s="2">
        <f>L301-18</f>
        <v>-3.0999999999999996</v>
      </c>
      <c r="O301" s="2">
        <f>35-G301</f>
        <v>7</v>
      </c>
      <c r="P301" s="2">
        <f t="shared" si="51"/>
        <v>14</v>
      </c>
      <c r="Q301" s="2">
        <f t="shared" si="52"/>
        <v>124.19999999999999</v>
      </c>
      <c r="R301" s="2">
        <f t="shared" si="55"/>
        <v>-16.399999999999991</v>
      </c>
      <c r="S301" s="5">
        <f>((((R301*(19-B301))*2)/(B301+2)-(B301+1))/100)+7</f>
        <v>6.7475000000000005</v>
      </c>
      <c r="T301" s="2">
        <v>-4</v>
      </c>
    </row>
    <row r="302" spans="1:20" x14ac:dyDescent="0.3">
      <c r="A302" s="4">
        <f t="shared" si="49"/>
        <v>2.7670588235294122</v>
      </c>
      <c r="B302" s="2">
        <f>VLOOKUP(D:D,[1]Sheet3!$B:$H,7,FALSE)</f>
        <v>15</v>
      </c>
      <c r="C302" s="2">
        <f>VLOOKUP(D:D,[1]Sheet3!$B:$I,8,FALSE)</f>
        <v>423</v>
      </c>
      <c r="D302" t="s">
        <v>296</v>
      </c>
      <c r="E302" t="s">
        <v>71</v>
      </c>
      <c r="F302" t="s">
        <v>67</v>
      </c>
      <c r="G302" s="2">
        <f>VLOOKUP(D:D,[1]Sheet3!$B:$I,5,FALSE)</f>
        <v>28</v>
      </c>
      <c r="H302" s="2">
        <f>VLOOKUP($D:$D,[1]Sheet4!$B:$I,4,FALSE)</f>
        <v>303</v>
      </c>
      <c r="I302" s="2">
        <f>VLOOKUP($D:$D,[1]Sheet4!$B:$I,5,FALSE)</f>
        <v>390</v>
      </c>
      <c r="J302" s="2">
        <f>VLOOKUP($D:$D,[1]Sheet4!$B:$I,6,FALSE)</f>
        <v>345.6</v>
      </c>
      <c r="K302" s="2">
        <f>VLOOKUP($D:$D,[1]Sheet4!$B:$I,7,FALSE)</f>
        <v>24.9</v>
      </c>
      <c r="L302">
        <f>VLOOKUP(D:D,[1]Sheet2!$B:$D,3,FALSE)</f>
        <v>2.1</v>
      </c>
      <c r="M302" s="2">
        <f t="shared" si="50"/>
        <v>77</v>
      </c>
      <c r="N302" s="2">
        <f>L302-18</f>
        <v>-15.9</v>
      </c>
      <c r="O302" s="2">
        <f>35-G302</f>
        <v>7</v>
      </c>
      <c r="P302" s="2">
        <f t="shared" si="51"/>
        <v>14</v>
      </c>
      <c r="Q302" s="2">
        <f t="shared" si="52"/>
        <v>74.699999999999989</v>
      </c>
      <c r="R302" s="2">
        <f t="shared" ref="R302:R330" si="58">M302+(N302*2)+P302-Q302</f>
        <v>-15.499999999999986</v>
      </c>
      <c r="S302" s="5">
        <f>((((R302*(19-B302))*2)/(B302+2)-(B302+1))/100)+7</f>
        <v>6.7670588235294122</v>
      </c>
      <c r="T302" s="2">
        <v>-4</v>
      </c>
    </row>
    <row r="303" spans="1:20" x14ac:dyDescent="0.3">
      <c r="A303" s="4">
        <f t="shared" si="49"/>
        <v>2.5806249999999995</v>
      </c>
      <c r="B303" s="2">
        <f>VLOOKUP(D:D,[1]Sheet3!$B:$H,7,FALSE)</f>
        <v>14</v>
      </c>
      <c r="C303" s="2">
        <f>VLOOKUP(D:D,[1]Sheet3!$B:$I,8,FALSE)</f>
        <v>403</v>
      </c>
      <c r="D303" t="s">
        <v>322</v>
      </c>
      <c r="E303" t="s">
        <v>75</v>
      </c>
      <c r="F303" t="s">
        <v>67</v>
      </c>
      <c r="G303" s="2">
        <f>VLOOKUP(D:D,[1]Sheet3!$B:$I,5,FALSE)</f>
        <v>23</v>
      </c>
      <c r="H303" s="2">
        <f>VLOOKUP($D:$D,[1]Sheet4!$B:$I,4,FALSE)</f>
        <v>241</v>
      </c>
      <c r="I303" s="2">
        <f>VLOOKUP($D:$D,[1]Sheet4!$B:$I,5,FALSE)</f>
        <v>391</v>
      </c>
      <c r="J303" s="2">
        <f>VLOOKUP($D:$D,[1]Sheet4!$B:$I,6,FALSE)</f>
        <v>306.60000000000002</v>
      </c>
      <c r="K303" s="2">
        <f>VLOOKUP($D:$D,[1]Sheet4!$B:$I,7,FALSE)</f>
        <v>42.7</v>
      </c>
      <c r="L303">
        <f>VLOOKUP(D:D,[1]Sheet2!$B:$D,3,FALSE)</f>
        <v>0</v>
      </c>
      <c r="M303" s="2">
        <f t="shared" si="50"/>
        <v>97</v>
      </c>
      <c r="N303" s="2">
        <f>L303-18</f>
        <v>-18</v>
      </c>
      <c r="O303" s="2">
        <f>35-G303</f>
        <v>12</v>
      </c>
      <c r="P303" s="2">
        <f t="shared" si="51"/>
        <v>24</v>
      </c>
      <c r="Q303" s="2">
        <f t="shared" si="52"/>
        <v>128.10000000000002</v>
      </c>
      <c r="R303" s="2">
        <f t="shared" si="58"/>
        <v>-43.100000000000023</v>
      </c>
      <c r="S303" s="5">
        <f>((((R303*(19-B303))*2)/(B303+2)-(B303+1))/100)+7</f>
        <v>6.5806249999999995</v>
      </c>
      <c r="T303" s="2">
        <v>-4</v>
      </c>
    </row>
    <row r="304" spans="1:20" x14ac:dyDescent="0.3">
      <c r="A304" s="4">
        <f t="shared" si="49"/>
        <v>2.5975384615384614</v>
      </c>
      <c r="B304" s="2">
        <f>VLOOKUP(D:D,[1]Sheet3!$B:$H,7,FALSE)</f>
        <v>11</v>
      </c>
      <c r="C304" s="2">
        <f>VLOOKUP(D:D,[1]Sheet3!$B:$I,8,FALSE)</f>
        <v>207</v>
      </c>
      <c r="D304" t="s">
        <v>342</v>
      </c>
      <c r="E304" t="s">
        <v>31</v>
      </c>
      <c r="F304" t="s">
        <v>29</v>
      </c>
      <c r="G304" s="2">
        <f>VLOOKUP(D:D,[1]Sheet3!$B:$I,5,FALSE)</f>
        <v>23</v>
      </c>
      <c r="H304" s="2">
        <f>VLOOKUP($D:$D,[1]Sheet4!$B:$I,4,FALSE)</f>
        <v>139</v>
      </c>
      <c r="I304" s="2">
        <f>VLOOKUP($D:$D,[1]Sheet4!$B:$I,5,FALSE)</f>
        <v>242</v>
      </c>
      <c r="J304" s="2">
        <f>VLOOKUP($D:$D,[1]Sheet4!$B:$I,6,FALSE)</f>
        <v>189.6</v>
      </c>
      <c r="K304" s="2">
        <f>VLOOKUP($D:$D,[1]Sheet4!$B:$I,7,FALSE)</f>
        <v>27.6</v>
      </c>
      <c r="L304">
        <f>VLOOKUP(D:D,[1]Sheet2!$B:$D,3,FALSE)</f>
        <v>8.3000000000000007</v>
      </c>
      <c r="M304" s="2">
        <f t="shared" si="50"/>
        <v>293</v>
      </c>
      <c r="N304" s="2">
        <f>L304-12</f>
        <v>-3.6999999999999993</v>
      </c>
      <c r="O304" s="2">
        <f>32-G304</f>
        <v>9</v>
      </c>
      <c r="P304" s="2">
        <f t="shared" si="51"/>
        <v>18</v>
      </c>
      <c r="Q304" s="2">
        <f t="shared" si="52"/>
        <v>82.800000000000011</v>
      </c>
      <c r="R304" s="2">
        <f t="shared" si="58"/>
        <v>220.8</v>
      </c>
      <c r="S304" s="5">
        <f>((((R304*(19-B304))*2)/(B304+2)-(B304+1))/100)</f>
        <v>2.5975384615384614</v>
      </c>
      <c r="T304" s="2"/>
    </row>
    <row r="305" spans="1:20" x14ac:dyDescent="0.3">
      <c r="A305" s="4">
        <f t="shared" si="49"/>
        <v>2.0916923076923073</v>
      </c>
      <c r="B305" s="2">
        <f>VLOOKUP(D:D,[1]Sheet3!$B:$H,7,FALSE)</f>
        <v>11</v>
      </c>
      <c r="C305" s="2">
        <f>VLOOKUP(D:D,[1]Sheet3!$B:$I,8,FALSE)</f>
        <v>209</v>
      </c>
      <c r="D305" t="s">
        <v>340</v>
      </c>
      <c r="E305" t="s">
        <v>40</v>
      </c>
      <c r="F305" t="s">
        <v>29</v>
      </c>
      <c r="G305" s="2">
        <f>VLOOKUP(D:D,[1]Sheet3!$B:$I,5,FALSE)</f>
        <v>29</v>
      </c>
      <c r="H305" s="2">
        <f>VLOOKUP($D:$D,[1]Sheet4!$B:$I,4,FALSE)</f>
        <v>124</v>
      </c>
      <c r="I305" s="2">
        <f>VLOOKUP($D:$D,[1]Sheet4!$B:$I,5,FALSE)</f>
        <v>268</v>
      </c>
      <c r="J305" s="2">
        <f>VLOOKUP($D:$D,[1]Sheet4!$B:$I,6,FALSE)</f>
        <v>190.8</v>
      </c>
      <c r="K305" s="2">
        <f>VLOOKUP($D:$D,[1]Sheet4!$B:$I,7,FALSE)</f>
        <v>38.5</v>
      </c>
      <c r="L305">
        <f>VLOOKUP(D:D,[1]Sheet2!$B:$D,3,FALSE)</f>
        <v>11.1</v>
      </c>
      <c r="M305" s="2">
        <f t="shared" si="50"/>
        <v>291</v>
      </c>
      <c r="N305" s="2">
        <f>L305-12</f>
        <v>-0.90000000000000036</v>
      </c>
      <c r="O305" s="2">
        <f>32-G305</f>
        <v>3</v>
      </c>
      <c r="P305" s="2">
        <f t="shared" si="51"/>
        <v>6</v>
      </c>
      <c r="Q305" s="2">
        <f t="shared" si="52"/>
        <v>115.5</v>
      </c>
      <c r="R305" s="2">
        <f t="shared" si="58"/>
        <v>179.7</v>
      </c>
      <c r="S305" s="5">
        <f>((((R305*(19-B305))*2)/(B305+2)-(B305+1))/100)</f>
        <v>2.0916923076923073</v>
      </c>
      <c r="T305" s="2"/>
    </row>
    <row r="306" spans="1:20" x14ac:dyDescent="0.3">
      <c r="A306" s="4">
        <f t="shared" si="49"/>
        <v>1.7389999999999994</v>
      </c>
      <c r="B306" s="2">
        <f>VLOOKUP(D:D,[1]Sheet3!$B:$H,7,FALSE)</f>
        <v>12</v>
      </c>
      <c r="C306" s="2">
        <f>VLOOKUP(D:D,[1]Sheet3!$B:$I,8,FALSE)</f>
        <v>242</v>
      </c>
      <c r="D306" t="s">
        <v>352</v>
      </c>
      <c r="E306" t="s">
        <v>81</v>
      </c>
      <c r="F306" t="s">
        <v>29</v>
      </c>
      <c r="G306" s="2">
        <f>VLOOKUP(D:D,[1]Sheet3!$B:$I,5,FALSE)</f>
        <v>22</v>
      </c>
      <c r="H306" s="2">
        <f>VLOOKUP($D:$D,[1]Sheet4!$B:$I,4,FALSE)</f>
        <v>175</v>
      </c>
      <c r="I306" s="2">
        <f>VLOOKUP($D:$D,[1]Sheet4!$B:$I,5,FALSE)</f>
        <v>285</v>
      </c>
      <c r="J306" s="2">
        <f>VLOOKUP($D:$D,[1]Sheet4!$B:$I,6,FALSE)</f>
        <v>228</v>
      </c>
      <c r="K306" s="2">
        <f>VLOOKUP($D:$D,[1]Sheet4!$B:$I,7,FALSE)</f>
        <v>25.1</v>
      </c>
      <c r="L306">
        <f>VLOOKUP(D:D,[1]Sheet2!$B:$D,3,FALSE)</f>
        <v>4.0999999999999996</v>
      </c>
      <c r="M306" s="2">
        <f t="shared" si="50"/>
        <v>258</v>
      </c>
      <c r="N306" s="2">
        <f>L306-12</f>
        <v>-7.9</v>
      </c>
      <c r="O306" s="2">
        <f>32-G306</f>
        <v>10</v>
      </c>
      <c r="P306" s="2">
        <f t="shared" si="51"/>
        <v>20</v>
      </c>
      <c r="Q306" s="2">
        <f t="shared" si="52"/>
        <v>75.300000000000011</v>
      </c>
      <c r="R306" s="2">
        <f t="shared" si="58"/>
        <v>186.89999999999998</v>
      </c>
      <c r="S306" s="5">
        <f>((((R306*(19-B306))*2)/(B306+2)-(B306+1))/100)</f>
        <v>1.7389999999999994</v>
      </c>
      <c r="T306" s="2"/>
    </row>
    <row r="307" spans="1:20" x14ac:dyDescent="0.3">
      <c r="A307" s="4">
        <f t="shared" si="49"/>
        <v>4.3450000000000006</v>
      </c>
      <c r="B307" s="2">
        <f>VLOOKUP(D:D,[1]Sheet3!$B:$H,7,FALSE)</f>
        <v>16</v>
      </c>
      <c r="C307" s="2">
        <f>VLOOKUP(D:D,[1]Sheet3!$B:$I,8,FALSE)</f>
        <v>0</v>
      </c>
      <c r="D307" t="s">
        <v>361</v>
      </c>
      <c r="E307" t="s">
        <v>33</v>
      </c>
      <c r="F307" t="s">
        <v>67</v>
      </c>
      <c r="G307" s="2">
        <f>VLOOKUP(D:D,[1]Sheet3!$B:$I,5,FALSE)</f>
        <v>24</v>
      </c>
      <c r="H307" s="2">
        <f>VLOOKUP($D:$D,[1]Sheet4!$B:$I,4,FALSE)</f>
        <v>370</v>
      </c>
      <c r="I307" s="2">
        <f>VLOOKUP($D:$D,[1]Sheet4!$B:$I,5,FALSE)</f>
        <v>391</v>
      </c>
      <c r="J307" s="2">
        <f>VLOOKUP($D:$D,[1]Sheet4!$B:$I,6,FALSE)</f>
        <v>380.5</v>
      </c>
      <c r="K307" s="2">
        <f>VLOOKUP($D:$D,[1]Sheet4!$B:$I,7,FALSE)</f>
        <v>10.5</v>
      </c>
      <c r="L307">
        <f>VLOOKUP(D:D,[1]Sheet2!$B:$D,3,FALSE)</f>
        <v>0</v>
      </c>
      <c r="M307" s="2">
        <f t="shared" si="50"/>
        <v>500</v>
      </c>
      <c r="N307" s="2">
        <f>L307-18</f>
        <v>-18</v>
      </c>
      <c r="O307" s="2">
        <f>35-G307</f>
        <v>11</v>
      </c>
      <c r="P307" s="2">
        <f t="shared" si="51"/>
        <v>22</v>
      </c>
      <c r="Q307" s="2">
        <f t="shared" si="52"/>
        <v>31.5</v>
      </c>
      <c r="R307" s="2">
        <f t="shared" si="58"/>
        <v>454.5</v>
      </c>
      <c r="S307" s="5">
        <f>((((R307*(19-B307))*2)/(B307+2)-(B307+1))/100)+7</f>
        <v>8.3450000000000006</v>
      </c>
      <c r="T307" s="2">
        <v>-4</v>
      </c>
    </row>
    <row r="308" spans="1:20" x14ac:dyDescent="0.3">
      <c r="A308" s="4">
        <f t="shared" si="49"/>
        <v>1.9132307692307691</v>
      </c>
      <c r="B308" s="2">
        <f>VLOOKUP(D:D,[1]Sheet3!$B:$H,7,FALSE)</f>
        <v>11</v>
      </c>
      <c r="C308" s="2">
        <f>VLOOKUP(D:D,[1]Sheet3!$B:$I,8,FALSE)</f>
        <v>238</v>
      </c>
      <c r="D308" t="s">
        <v>351</v>
      </c>
      <c r="E308" t="s">
        <v>130</v>
      </c>
      <c r="F308" t="s">
        <v>29</v>
      </c>
      <c r="G308" s="2">
        <f>VLOOKUP(D:D,[1]Sheet3!$B:$I,5,FALSE)</f>
        <v>28</v>
      </c>
      <c r="H308" s="2">
        <f>VLOOKUP($D:$D,[1]Sheet4!$B:$I,4,FALSE)</f>
        <v>160</v>
      </c>
      <c r="I308" s="2">
        <f>VLOOKUP($D:$D,[1]Sheet4!$B:$I,5,FALSE)</f>
        <v>288</v>
      </c>
      <c r="J308" s="2">
        <f>VLOOKUP($D:$D,[1]Sheet4!$B:$I,6,FALSE)</f>
        <v>223.7</v>
      </c>
      <c r="K308" s="2">
        <f>VLOOKUP($D:$D,[1]Sheet4!$B:$I,7,FALSE)</f>
        <v>33</v>
      </c>
      <c r="L308">
        <f>VLOOKUP(D:D,[1]Sheet2!$B:$D,3,FALSE)</f>
        <v>9.1</v>
      </c>
      <c r="M308" s="2">
        <f t="shared" si="50"/>
        <v>262</v>
      </c>
      <c r="N308" s="2">
        <f>L308-12</f>
        <v>-2.9000000000000004</v>
      </c>
      <c r="O308" s="2">
        <f>32-G308</f>
        <v>4</v>
      </c>
      <c r="P308" s="2">
        <f t="shared" si="51"/>
        <v>8</v>
      </c>
      <c r="Q308" s="2">
        <f t="shared" si="52"/>
        <v>99</v>
      </c>
      <c r="R308" s="2">
        <f t="shared" si="58"/>
        <v>165.2</v>
      </c>
      <c r="S308" s="5">
        <f>((((R308*(19-B308))*2)/(B308+2)-(B308+1))/100)</f>
        <v>1.9132307692307691</v>
      </c>
      <c r="T308" s="2"/>
    </row>
    <row r="309" spans="1:20" x14ac:dyDescent="0.3">
      <c r="A309" s="4">
        <f t="shared" si="49"/>
        <v>2.580705882352941</v>
      </c>
      <c r="B309" s="2">
        <f>VLOOKUP(D:D,[1]Sheet3!$B:$H,7,FALSE)</f>
        <v>15</v>
      </c>
      <c r="C309" s="2">
        <f>VLOOKUP(D:D,[1]Sheet3!$B:$I,8,FALSE)</f>
        <v>473</v>
      </c>
      <c r="D309" t="s">
        <v>249</v>
      </c>
      <c r="E309" t="s">
        <v>28</v>
      </c>
      <c r="F309" t="s">
        <v>67</v>
      </c>
      <c r="G309" s="2">
        <f>VLOOKUP(D:D,[1]Sheet3!$B:$I,5,FALSE)</f>
        <v>22</v>
      </c>
      <c r="H309" s="2">
        <f>VLOOKUP($D:$D,[1]Sheet4!$B:$I,4,FALSE)</f>
        <v>320</v>
      </c>
      <c r="I309" s="2">
        <f>VLOOKUP($D:$D,[1]Sheet4!$B:$I,5,FALSE)</f>
        <v>390</v>
      </c>
      <c r="J309" s="2">
        <f>VLOOKUP($D:$D,[1]Sheet4!$B:$I,6,FALSE)</f>
        <v>357.6</v>
      </c>
      <c r="K309" s="2">
        <f>VLOOKUP($D:$D,[1]Sheet4!$B:$I,7,FALSE)</f>
        <v>24.1</v>
      </c>
      <c r="L309">
        <f>VLOOKUP(D:D,[1]Sheet2!$B:$D,3,FALSE)</f>
        <v>0.1</v>
      </c>
      <c r="M309" s="2">
        <f t="shared" si="50"/>
        <v>27</v>
      </c>
      <c r="N309" s="2">
        <f>L309-18</f>
        <v>-17.899999999999999</v>
      </c>
      <c r="O309" s="2">
        <f>35-G309</f>
        <v>13</v>
      </c>
      <c r="P309" s="2">
        <f t="shared" si="51"/>
        <v>26</v>
      </c>
      <c r="Q309" s="2">
        <f t="shared" si="52"/>
        <v>72.300000000000011</v>
      </c>
      <c r="R309" s="2">
        <f t="shared" si="58"/>
        <v>-55.100000000000009</v>
      </c>
      <c r="S309" s="5">
        <f>((((R309*(19-B309))*2)/(B309+2)-(B309+1))/100)+7</f>
        <v>6.580705882352941</v>
      </c>
      <c r="T309" s="2">
        <v>-4</v>
      </c>
    </row>
    <row r="310" spans="1:20" x14ac:dyDescent="0.3">
      <c r="A310" s="4">
        <f t="shared" si="49"/>
        <v>1.2480000000000002</v>
      </c>
      <c r="B310" s="2">
        <f>VLOOKUP(D:D,[1]Sheet3!$B:$H,7,FALSE)</f>
        <v>12</v>
      </c>
      <c r="C310" s="2">
        <f>VLOOKUP(D:D,[1]Sheet3!$B:$I,8,FALSE)</f>
        <v>274</v>
      </c>
      <c r="D310" t="s">
        <v>358</v>
      </c>
      <c r="E310" t="s">
        <v>53</v>
      </c>
      <c r="F310" t="s">
        <v>29</v>
      </c>
      <c r="G310" s="2">
        <f>VLOOKUP(D:D,[1]Sheet3!$B:$I,5,FALSE)</f>
        <v>23</v>
      </c>
      <c r="H310" s="2">
        <f>VLOOKUP($D:$D,[1]Sheet4!$B:$I,4,FALSE)</f>
        <v>196</v>
      </c>
      <c r="I310" s="2">
        <f>VLOOKUP($D:$D,[1]Sheet4!$B:$I,5,FALSE)</f>
        <v>333</v>
      </c>
      <c r="J310" s="2">
        <f>VLOOKUP($D:$D,[1]Sheet4!$B:$I,6,FALSE)</f>
        <v>248.9</v>
      </c>
      <c r="K310" s="2">
        <f>VLOOKUP($D:$D,[1]Sheet4!$B:$I,7,FALSE)</f>
        <v>34</v>
      </c>
      <c r="L310">
        <f>VLOOKUP(D:D,[1]Sheet2!$B:$D,3,FALSE)</f>
        <v>9.9</v>
      </c>
      <c r="M310" s="2">
        <f t="shared" si="50"/>
        <v>226</v>
      </c>
      <c r="N310" s="2">
        <f t="shared" ref="N310:N319" si="59">L310-12</f>
        <v>-2.0999999999999996</v>
      </c>
      <c r="O310" s="2">
        <f>32-G310</f>
        <v>9</v>
      </c>
      <c r="P310" s="2">
        <f t="shared" si="51"/>
        <v>18</v>
      </c>
      <c r="Q310" s="2">
        <f t="shared" si="52"/>
        <v>102</v>
      </c>
      <c r="R310" s="2">
        <f t="shared" si="58"/>
        <v>137.80000000000001</v>
      </c>
      <c r="S310" s="5">
        <f t="shared" ref="S310:S319" si="60">((((R310*(19-B310))*2)/(B310+2)-(B310+1))/100)</f>
        <v>1.2480000000000002</v>
      </c>
    </row>
    <row r="311" spans="1:20" x14ac:dyDescent="0.3">
      <c r="A311" s="4">
        <f t="shared" si="49"/>
        <v>0.94900000000000018</v>
      </c>
      <c r="B311" s="2">
        <f>VLOOKUP(D:D,[1]Sheet3!$B:$H,7,FALSE)</f>
        <v>12</v>
      </c>
      <c r="C311" s="2">
        <f>VLOOKUP(D:D,[1]Sheet3!$B:$I,8,FALSE)</f>
        <v>286</v>
      </c>
      <c r="D311" t="s">
        <v>350</v>
      </c>
      <c r="E311" t="s">
        <v>21</v>
      </c>
      <c r="F311" t="s">
        <v>29</v>
      </c>
      <c r="G311" s="2">
        <f>VLOOKUP(D:D,[1]Sheet3!$B:$I,5,FALSE)</f>
        <v>32</v>
      </c>
      <c r="H311" s="2">
        <f>VLOOKUP($D:$D,[1]Sheet4!$B:$I,4,FALSE)</f>
        <v>196</v>
      </c>
      <c r="I311" s="2">
        <f>VLOOKUP($D:$D,[1]Sheet4!$B:$I,5,FALSE)</f>
        <v>306</v>
      </c>
      <c r="J311" s="2">
        <f>VLOOKUP($D:$D,[1]Sheet4!$B:$I,6,FALSE)</f>
        <v>248.1</v>
      </c>
      <c r="K311" s="2">
        <f>VLOOKUP($D:$D,[1]Sheet4!$B:$I,7,FALSE)</f>
        <v>32.299999999999997</v>
      </c>
      <c r="L311">
        <f>VLOOKUP(D:D,[1]Sheet2!$B:$D,3,FALSE)</f>
        <v>7.4</v>
      </c>
      <c r="M311" s="2">
        <f t="shared" si="50"/>
        <v>214</v>
      </c>
      <c r="N311" s="2">
        <f t="shared" si="59"/>
        <v>-4.5999999999999996</v>
      </c>
      <c r="O311" s="2">
        <f>32-G311</f>
        <v>0</v>
      </c>
      <c r="P311" s="2">
        <f t="shared" si="51"/>
        <v>0</v>
      </c>
      <c r="Q311" s="2">
        <f t="shared" si="52"/>
        <v>96.899999999999991</v>
      </c>
      <c r="R311" s="2">
        <f t="shared" si="58"/>
        <v>107.90000000000002</v>
      </c>
      <c r="S311" s="5">
        <f t="shared" si="60"/>
        <v>0.94900000000000018</v>
      </c>
      <c r="T311" s="2"/>
    </row>
    <row r="312" spans="1:20" x14ac:dyDescent="0.3">
      <c r="A312" s="4">
        <f t="shared" si="49"/>
        <v>0.72099999999999975</v>
      </c>
      <c r="B312" s="2">
        <f>VLOOKUP(D:D,[1]Sheet3!$B:$H,7,FALSE)</f>
        <v>12</v>
      </c>
      <c r="C312" s="2">
        <f>VLOOKUP(D:D,[1]Sheet3!$B:$I,8,FALSE)</f>
        <v>287</v>
      </c>
      <c r="D312" t="s">
        <v>353</v>
      </c>
      <c r="E312" t="s">
        <v>42</v>
      </c>
      <c r="F312" t="s">
        <v>46</v>
      </c>
      <c r="G312" s="2">
        <f>VLOOKUP(D:D,[1]Sheet3!$B:$I,5,FALSE)</f>
        <v>27</v>
      </c>
      <c r="H312" s="2">
        <f>VLOOKUP($D:$D,[1]Sheet4!$B:$I,4,FALSE)</f>
        <v>163</v>
      </c>
      <c r="I312" s="2">
        <f>VLOOKUP($D:$D,[1]Sheet4!$B:$I,5,FALSE)</f>
        <v>325</v>
      </c>
      <c r="J312" s="2">
        <f>VLOOKUP($D:$D,[1]Sheet4!$B:$I,6,FALSE)</f>
        <v>256.60000000000002</v>
      </c>
      <c r="K312" s="2">
        <f>VLOOKUP($D:$D,[1]Sheet4!$B:$I,7,FALSE)</f>
        <v>42.7</v>
      </c>
      <c r="L312">
        <f>VLOOKUP(D:D,[1]Sheet2!$B:$D,3,FALSE)</f>
        <v>4.0999999999999996</v>
      </c>
      <c r="M312" s="2">
        <f t="shared" si="50"/>
        <v>213</v>
      </c>
      <c r="N312" s="2">
        <f t="shared" si="59"/>
        <v>-7.9</v>
      </c>
      <c r="O312" s="2">
        <f>35-G312</f>
        <v>8</v>
      </c>
      <c r="P312" s="2">
        <f t="shared" si="51"/>
        <v>16</v>
      </c>
      <c r="Q312" s="2">
        <f t="shared" si="52"/>
        <v>128.10000000000002</v>
      </c>
      <c r="R312" s="2">
        <f t="shared" si="58"/>
        <v>85.099999999999966</v>
      </c>
      <c r="S312" s="5">
        <f t="shared" si="60"/>
        <v>0.72099999999999975</v>
      </c>
    </row>
    <row r="313" spans="1:20" x14ac:dyDescent="0.3">
      <c r="A313" s="4">
        <f t="shared" si="49"/>
        <v>1.3389999999999995</v>
      </c>
      <c r="B313" s="2">
        <f>VLOOKUP(D:D,[1]Sheet3!$B:$H,7,FALSE)</f>
        <v>12</v>
      </c>
      <c r="C313" s="2">
        <f>VLOOKUP(D:D,[1]Sheet3!$B:$I,8,FALSE)</f>
        <v>248</v>
      </c>
      <c r="D313" t="s">
        <v>357</v>
      </c>
      <c r="E313" t="s">
        <v>51</v>
      </c>
      <c r="F313" t="s">
        <v>29</v>
      </c>
      <c r="G313" s="2">
        <f>VLOOKUP(D:D,[1]Sheet3!$B:$I,5,FALSE)</f>
        <v>24</v>
      </c>
      <c r="H313" s="2">
        <f>VLOOKUP($D:$D,[1]Sheet4!$B:$I,4,FALSE)</f>
        <v>175</v>
      </c>
      <c r="I313" s="2">
        <f>VLOOKUP($D:$D,[1]Sheet4!$B:$I,5,FALSE)</f>
        <v>293</v>
      </c>
      <c r="J313" s="2">
        <f>VLOOKUP($D:$D,[1]Sheet4!$B:$I,6,FALSE)</f>
        <v>232.9</v>
      </c>
      <c r="K313" s="2">
        <f>VLOOKUP($D:$D,[1]Sheet4!$B:$I,7,FALSE)</f>
        <v>34.700000000000003</v>
      </c>
      <c r="L313">
        <f>VLOOKUP(D:D,[1]Sheet2!$B:$D,3,FALSE)</f>
        <v>3.5</v>
      </c>
      <c r="M313" s="2">
        <f t="shared" si="50"/>
        <v>252</v>
      </c>
      <c r="N313" s="2">
        <f t="shared" si="59"/>
        <v>-8.5</v>
      </c>
      <c r="O313" s="2">
        <f>32-G313</f>
        <v>8</v>
      </c>
      <c r="P313" s="2">
        <f t="shared" si="51"/>
        <v>16</v>
      </c>
      <c r="Q313" s="2">
        <f t="shared" si="52"/>
        <v>104.10000000000001</v>
      </c>
      <c r="R313" s="2">
        <f t="shared" si="58"/>
        <v>146.89999999999998</v>
      </c>
      <c r="S313" s="5">
        <f t="shared" si="60"/>
        <v>1.3389999999999995</v>
      </c>
    </row>
    <row r="314" spans="1:20" x14ac:dyDescent="0.3">
      <c r="A314" s="4">
        <f t="shared" si="49"/>
        <v>2.1894999999999993</v>
      </c>
      <c r="B314" s="2">
        <f>VLOOKUP(D:D,[1]Sheet3!$B:$H,7,FALSE)</f>
        <v>10</v>
      </c>
      <c r="C314" s="2">
        <f>VLOOKUP(D:D,[1]Sheet3!$B:$I,8,FALSE)</f>
        <v>200</v>
      </c>
      <c r="D314" t="s">
        <v>366</v>
      </c>
      <c r="E314" t="s">
        <v>55</v>
      </c>
      <c r="F314" t="s">
        <v>29</v>
      </c>
      <c r="G314" s="2">
        <f>VLOOKUP(D:D,[1]Sheet3!$B:$I,5,FALSE)</f>
        <v>22</v>
      </c>
      <c r="H314" s="2">
        <f>VLOOKUP($D:$D,[1]Sheet4!$B:$I,4,FALSE)</f>
        <v>102</v>
      </c>
      <c r="I314" s="2">
        <f>VLOOKUP($D:$D,[1]Sheet4!$B:$I,5,FALSE)</f>
        <v>304</v>
      </c>
      <c r="J314" s="2">
        <f>VLOOKUP($D:$D,[1]Sheet4!$B:$I,6,FALSE)</f>
        <v>169.8</v>
      </c>
      <c r="K314" s="2">
        <f>VLOOKUP($D:$D,[1]Sheet4!$B:$I,7,FALSE)</f>
        <v>51.7</v>
      </c>
      <c r="L314">
        <f>VLOOKUP(D:D,[1]Sheet2!$B:$D,3,FALSE)</f>
        <v>6.2</v>
      </c>
      <c r="M314" s="2">
        <f t="shared" si="50"/>
        <v>300</v>
      </c>
      <c r="N314" s="2">
        <f t="shared" si="59"/>
        <v>-5.8</v>
      </c>
      <c r="O314" s="2">
        <f>32-G314</f>
        <v>10</v>
      </c>
      <c r="P314" s="2">
        <f t="shared" si="51"/>
        <v>20</v>
      </c>
      <c r="Q314" s="2">
        <f t="shared" si="52"/>
        <v>155.10000000000002</v>
      </c>
      <c r="R314" s="2">
        <f t="shared" si="58"/>
        <v>153.29999999999995</v>
      </c>
      <c r="S314" s="5">
        <f t="shared" si="60"/>
        <v>2.1894999999999993</v>
      </c>
      <c r="T314" s="2"/>
    </row>
    <row r="315" spans="1:20" x14ac:dyDescent="0.3">
      <c r="A315" s="4">
        <f t="shared" si="49"/>
        <v>1.1190000000000002</v>
      </c>
      <c r="B315" s="2">
        <f>VLOOKUP(D:D,[1]Sheet3!$B:$H,7,FALSE)</f>
        <v>12</v>
      </c>
      <c r="C315" s="2">
        <f>VLOOKUP(D:D,[1]Sheet3!$B:$I,8,FALSE)</f>
        <v>256</v>
      </c>
      <c r="D315" t="s">
        <v>359</v>
      </c>
      <c r="E315" t="s">
        <v>37</v>
      </c>
      <c r="F315" t="s">
        <v>29</v>
      </c>
      <c r="G315" s="2">
        <f>VLOOKUP(D:D,[1]Sheet3!$B:$I,5,FALSE)</f>
        <v>27</v>
      </c>
      <c r="H315" s="2">
        <f>VLOOKUP($D:$D,[1]Sheet4!$B:$I,4,FALSE)</f>
        <v>198</v>
      </c>
      <c r="I315" s="2">
        <f>VLOOKUP($D:$D,[1]Sheet4!$B:$I,5,FALSE)</f>
        <v>343</v>
      </c>
      <c r="J315" s="2">
        <f>VLOOKUP($D:$D,[1]Sheet4!$B:$I,6,FALSE)</f>
        <v>238.2</v>
      </c>
      <c r="K315" s="2">
        <f>VLOOKUP($D:$D,[1]Sheet4!$B:$I,7,FALSE)</f>
        <v>40.299999999999997</v>
      </c>
      <c r="L315">
        <f>VLOOKUP(D:D,[1]Sheet2!$B:$D,3,FALSE)</f>
        <v>7.9</v>
      </c>
      <c r="M315" s="2">
        <f t="shared" si="50"/>
        <v>244</v>
      </c>
      <c r="N315" s="2">
        <f t="shared" si="59"/>
        <v>-4.0999999999999996</v>
      </c>
      <c r="O315" s="2">
        <f>32-G315</f>
        <v>5</v>
      </c>
      <c r="P315" s="2">
        <f t="shared" si="51"/>
        <v>10</v>
      </c>
      <c r="Q315" s="2">
        <f t="shared" si="52"/>
        <v>120.89999999999999</v>
      </c>
      <c r="R315" s="2">
        <f t="shared" si="58"/>
        <v>124.90000000000002</v>
      </c>
      <c r="S315" s="5">
        <f t="shared" si="60"/>
        <v>1.1190000000000002</v>
      </c>
    </row>
    <row r="316" spans="1:20" x14ac:dyDescent="0.3">
      <c r="A316" s="4">
        <f t="shared" si="49"/>
        <v>1.6619999999999999</v>
      </c>
      <c r="B316" s="2">
        <f>VLOOKUP(D:D,[1]Sheet3!$B:$H,7,FALSE)</f>
        <v>12</v>
      </c>
      <c r="C316" s="2">
        <f>VLOOKUP(D:D,[1]Sheet3!$B:$I,8,FALSE)</f>
        <v>244</v>
      </c>
      <c r="D316" t="s">
        <v>363</v>
      </c>
      <c r="E316" t="s">
        <v>37</v>
      </c>
      <c r="F316" t="s">
        <v>29</v>
      </c>
      <c r="G316" s="2">
        <f>VLOOKUP(D:D,[1]Sheet3!$B:$I,5,FALSE)</f>
        <v>26</v>
      </c>
      <c r="H316" s="2">
        <f>VLOOKUP($D:$D,[1]Sheet4!$B:$I,4,FALSE)</f>
        <v>198</v>
      </c>
      <c r="I316" s="2">
        <f>VLOOKUP($D:$D,[1]Sheet4!$B:$I,5,FALSE)</f>
        <v>298</v>
      </c>
      <c r="J316" s="2">
        <f>VLOOKUP($D:$D,[1]Sheet4!$B:$I,6,FALSE)</f>
        <v>228.3</v>
      </c>
      <c r="K316" s="2">
        <f>VLOOKUP($D:$D,[1]Sheet4!$B:$I,7,FALSE)</f>
        <v>28.4</v>
      </c>
      <c r="L316">
        <f>VLOOKUP(D:D,[1]Sheet2!$B:$D,3,FALSE)</f>
        <v>10.199999999999999</v>
      </c>
      <c r="M316" s="2">
        <f t="shared" si="50"/>
        <v>256</v>
      </c>
      <c r="N316" s="2">
        <f t="shared" si="59"/>
        <v>-1.8000000000000007</v>
      </c>
      <c r="O316" s="2">
        <f>32-G316</f>
        <v>6</v>
      </c>
      <c r="P316" s="2">
        <f t="shared" si="51"/>
        <v>12</v>
      </c>
      <c r="Q316" s="2">
        <f t="shared" si="52"/>
        <v>85.199999999999989</v>
      </c>
      <c r="R316" s="2">
        <f t="shared" si="58"/>
        <v>179.2</v>
      </c>
      <c r="S316" s="5">
        <f t="shared" si="60"/>
        <v>1.6619999999999999</v>
      </c>
      <c r="T316" s="2"/>
    </row>
    <row r="317" spans="1:20" x14ac:dyDescent="0.3">
      <c r="A317" s="4">
        <f t="shared" si="49"/>
        <v>0.56400000000000039</v>
      </c>
      <c r="B317" s="2">
        <f>VLOOKUP(D:D,[1]Sheet3!$B:$H,7,FALSE)</f>
        <v>12</v>
      </c>
      <c r="C317" s="2">
        <f>VLOOKUP(D:D,[1]Sheet3!$B:$I,8,FALSE)</f>
        <v>252</v>
      </c>
      <c r="D317" t="s">
        <v>260</v>
      </c>
      <c r="E317" t="s">
        <v>75</v>
      </c>
      <c r="F317" t="s">
        <v>29</v>
      </c>
      <c r="G317" s="2">
        <f>VLOOKUP(D:D,[1]Sheet3!$B:$I,5,FALSE)</f>
        <v>33</v>
      </c>
      <c r="H317" s="2">
        <f>VLOOKUP($D:$D,[1]Sheet4!$B:$I,4,FALSE)</f>
        <v>134</v>
      </c>
      <c r="I317" s="2">
        <f>VLOOKUP($D:$D,[1]Sheet4!$B:$I,5,FALSE)</f>
        <v>344</v>
      </c>
      <c r="J317" s="2">
        <f>VLOOKUP($D:$D,[1]Sheet4!$B:$I,6,FALSE)</f>
        <v>226</v>
      </c>
      <c r="K317" s="2">
        <f>VLOOKUP($D:$D,[1]Sheet4!$B:$I,7,FALSE)</f>
        <v>62.4</v>
      </c>
      <c r="L317">
        <f>VLOOKUP(D:D,[1]Sheet2!$B:$D,3,FALSE)</f>
        <v>17.3</v>
      </c>
      <c r="M317" s="2">
        <f t="shared" si="50"/>
        <v>248</v>
      </c>
      <c r="N317" s="2">
        <f t="shared" si="59"/>
        <v>5.3000000000000007</v>
      </c>
      <c r="O317" s="2">
        <f>32-G317</f>
        <v>-1</v>
      </c>
      <c r="P317" s="2">
        <f t="shared" si="51"/>
        <v>-2</v>
      </c>
      <c r="Q317" s="2">
        <f t="shared" si="52"/>
        <v>187.2</v>
      </c>
      <c r="R317" s="2">
        <f t="shared" si="58"/>
        <v>69.400000000000034</v>
      </c>
      <c r="S317" s="5">
        <f t="shared" si="60"/>
        <v>0.56400000000000039</v>
      </c>
      <c r="T317" s="2"/>
    </row>
    <row r="318" spans="1:20" x14ac:dyDescent="0.3">
      <c r="A318" s="4">
        <f t="shared" si="49"/>
        <v>0.46900000000000014</v>
      </c>
      <c r="B318" s="2">
        <f>VLOOKUP(D:D,[1]Sheet3!$B:$H,7,FALSE)</f>
        <v>12</v>
      </c>
      <c r="C318" s="2">
        <f>VLOOKUP(D:D,[1]Sheet3!$B:$I,8,FALSE)</f>
        <v>288</v>
      </c>
      <c r="D318" t="s">
        <v>362</v>
      </c>
      <c r="E318" t="s">
        <v>58</v>
      </c>
      <c r="F318" t="s">
        <v>46</v>
      </c>
      <c r="G318" s="2">
        <f>VLOOKUP(D:D,[1]Sheet3!$B:$I,5,FALSE)</f>
        <v>23</v>
      </c>
      <c r="H318" s="2">
        <f>VLOOKUP($D:$D,[1]Sheet4!$B:$I,4,FALSE)</f>
        <v>173</v>
      </c>
      <c r="I318" s="2">
        <f>VLOOKUP($D:$D,[1]Sheet4!$B:$I,5,FALSE)</f>
        <v>360</v>
      </c>
      <c r="J318" s="2">
        <f>VLOOKUP($D:$D,[1]Sheet4!$B:$I,6,FALSE)</f>
        <v>258.10000000000002</v>
      </c>
      <c r="K318" s="2">
        <f>VLOOKUP($D:$D,[1]Sheet4!$B:$I,7,FALSE)</f>
        <v>53.5</v>
      </c>
      <c r="L318">
        <f>VLOOKUP(D:D,[1]Sheet2!$B:$D,3,FALSE)</f>
        <v>4.2</v>
      </c>
      <c r="M318" s="2">
        <f t="shared" si="50"/>
        <v>212</v>
      </c>
      <c r="N318" s="2">
        <f t="shared" si="59"/>
        <v>-7.8</v>
      </c>
      <c r="O318" s="2">
        <f>35-G318</f>
        <v>12</v>
      </c>
      <c r="P318" s="2">
        <f t="shared" si="51"/>
        <v>24</v>
      </c>
      <c r="Q318" s="2">
        <f t="shared" si="52"/>
        <v>160.5</v>
      </c>
      <c r="R318" s="2">
        <f t="shared" si="58"/>
        <v>59.900000000000006</v>
      </c>
      <c r="S318" s="5">
        <f t="shared" si="60"/>
        <v>0.46900000000000014</v>
      </c>
    </row>
    <row r="319" spans="1:20" x14ac:dyDescent="0.3">
      <c r="A319" s="4">
        <f t="shared" si="49"/>
        <v>0.71400000000000019</v>
      </c>
      <c r="B319" s="2">
        <f>VLOOKUP(D:D,[1]Sheet3!$B:$H,7,FALSE)</f>
        <v>12</v>
      </c>
      <c r="C319" s="2">
        <f>VLOOKUP(D:D,[1]Sheet3!$B:$I,8,FALSE)</f>
        <v>297</v>
      </c>
      <c r="D319" t="s">
        <v>360</v>
      </c>
      <c r="E319" t="s">
        <v>127</v>
      </c>
      <c r="F319" t="s">
        <v>29</v>
      </c>
      <c r="G319" s="2">
        <f>VLOOKUP(D:D,[1]Sheet3!$B:$I,5,FALSE)</f>
        <v>28</v>
      </c>
      <c r="H319" s="2">
        <f>VLOOKUP($D:$D,[1]Sheet4!$B:$I,4,FALSE)</f>
        <v>204</v>
      </c>
      <c r="I319" s="2">
        <f>VLOOKUP($D:$D,[1]Sheet4!$B:$I,5,FALSE)</f>
        <v>356</v>
      </c>
      <c r="J319" s="2">
        <f>VLOOKUP($D:$D,[1]Sheet4!$B:$I,6,FALSE)</f>
        <v>252.5</v>
      </c>
      <c r="K319" s="2">
        <f>VLOOKUP($D:$D,[1]Sheet4!$B:$I,7,FALSE)</f>
        <v>38.799999999999997</v>
      </c>
      <c r="L319">
        <f>VLOOKUP(D:D,[1]Sheet2!$B:$D,3,FALSE)</f>
        <v>6.9</v>
      </c>
      <c r="M319" s="2">
        <f t="shared" si="50"/>
        <v>203</v>
      </c>
      <c r="N319" s="2">
        <f t="shared" si="59"/>
        <v>-5.0999999999999996</v>
      </c>
      <c r="O319" s="2">
        <f>32-G319</f>
        <v>4</v>
      </c>
      <c r="P319" s="2">
        <f t="shared" si="51"/>
        <v>8</v>
      </c>
      <c r="Q319" s="2">
        <f t="shared" si="52"/>
        <v>116.39999999999999</v>
      </c>
      <c r="R319" s="2">
        <f t="shared" si="58"/>
        <v>84.40000000000002</v>
      </c>
      <c r="S319" s="5">
        <f t="shared" si="60"/>
        <v>0.71400000000000019</v>
      </c>
      <c r="T319" s="2"/>
    </row>
    <row r="320" spans="1:20" x14ac:dyDescent="0.3">
      <c r="A320" s="4" t="e">
        <f t="shared" si="49"/>
        <v>#N/A</v>
      </c>
      <c r="B320" s="2" t="e">
        <f>VLOOKUP(D:D,[1]Sheet3!$B:$H,7,FALSE)</f>
        <v>#N/A</v>
      </c>
      <c r="C320" s="2" t="e">
        <f>VLOOKUP(D:D,[1]Sheet3!$B:$I,8,FALSE)</f>
        <v>#N/A</v>
      </c>
      <c r="D320" t="s">
        <v>382</v>
      </c>
      <c r="E320" t="s">
        <v>117</v>
      </c>
      <c r="F320" t="s">
        <v>67</v>
      </c>
      <c r="G320" s="2" t="e">
        <f>VLOOKUP(D:D,[1]Sheet3!$B:$I,5,FALSE)</f>
        <v>#N/A</v>
      </c>
      <c r="H320" s="2" t="e">
        <f>VLOOKUP($D:$D,[1]Sheet4!$B:$I,4,FALSE)</f>
        <v>#N/A</v>
      </c>
      <c r="I320" s="2" t="e">
        <f>VLOOKUP($D:$D,[1]Sheet4!$B:$I,5,FALSE)</f>
        <v>#N/A</v>
      </c>
      <c r="J320" s="2" t="e">
        <f>VLOOKUP($D:$D,[1]Sheet4!$B:$I,6,FALSE)</f>
        <v>#N/A</v>
      </c>
      <c r="K320" s="2" t="e">
        <f>VLOOKUP($D:$D,[1]Sheet4!$B:$I,7,FALSE)</f>
        <v>#N/A</v>
      </c>
      <c r="L320" t="e">
        <f>VLOOKUP(D:D,[1]Sheet2!$B:$D,3,FALSE)</f>
        <v>#N/A</v>
      </c>
      <c r="M320" s="2" t="e">
        <f t="shared" si="50"/>
        <v>#N/A</v>
      </c>
      <c r="N320" s="2" t="e">
        <f>L320-18</f>
        <v>#N/A</v>
      </c>
      <c r="O320" s="2" t="e">
        <f>35-G320</f>
        <v>#N/A</v>
      </c>
      <c r="P320" s="2" t="e">
        <f t="shared" si="51"/>
        <v>#N/A</v>
      </c>
      <c r="Q320" s="2" t="e">
        <f t="shared" si="52"/>
        <v>#N/A</v>
      </c>
      <c r="R320" s="2" t="e">
        <f t="shared" si="58"/>
        <v>#N/A</v>
      </c>
      <c r="S320" s="5" t="e">
        <f>((((R320*(19-B320))*2)/(B320+2)-(B320+1))/100)+6</f>
        <v>#N/A</v>
      </c>
      <c r="T320" s="2">
        <v>-4</v>
      </c>
    </row>
    <row r="321" spans="1:20" x14ac:dyDescent="0.3">
      <c r="A321" s="4">
        <f t="shared" si="49"/>
        <v>0.56879999999999986</v>
      </c>
      <c r="B321" s="2">
        <f>VLOOKUP(D:D,[1]Sheet3!$B:$H,7,FALSE)</f>
        <v>13</v>
      </c>
      <c r="C321" s="2">
        <f>VLOOKUP(D:D,[1]Sheet3!$B:$I,8,FALSE)</f>
        <v>303</v>
      </c>
      <c r="D321" t="s">
        <v>356</v>
      </c>
      <c r="E321" t="s">
        <v>69</v>
      </c>
      <c r="F321" t="s">
        <v>29</v>
      </c>
      <c r="G321" s="2">
        <f>VLOOKUP(D:D,[1]Sheet3!$B:$I,5,FALSE)</f>
        <v>33</v>
      </c>
      <c r="H321" s="2">
        <f>VLOOKUP($D:$D,[1]Sheet4!$B:$I,4,FALSE)</f>
        <v>212</v>
      </c>
      <c r="I321" s="2">
        <f>VLOOKUP($D:$D,[1]Sheet4!$B:$I,5,FALSE)</f>
        <v>333</v>
      </c>
      <c r="J321" s="2">
        <f>VLOOKUP($D:$D,[1]Sheet4!$B:$I,6,FALSE)</f>
        <v>266.3</v>
      </c>
      <c r="K321" s="2">
        <f>VLOOKUP($D:$D,[1]Sheet4!$B:$I,7,FALSE)</f>
        <v>34</v>
      </c>
      <c r="L321">
        <f>VLOOKUP(D:D,[1]Sheet2!$B:$D,3,FALSE)</f>
        <v>9.8000000000000007</v>
      </c>
      <c r="M321" s="2">
        <f t="shared" si="50"/>
        <v>197</v>
      </c>
      <c r="N321" s="2">
        <f>L321-12</f>
        <v>-2.1999999999999993</v>
      </c>
      <c r="O321" s="2">
        <f>32-G321</f>
        <v>-1</v>
      </c>
      <c r="P321" s="2">
        <f t="shared" si="51"/>
        <v>-2</v>
      </c>
      <c r="Q321" s="2">
        <f t="shared" si="52"/>
        <v>102</v>
      </c>
      <c r="R321" s="2">
        <f t="shared" si="58"/>
        <v>88.6</v>
      </c>
      <c r="S321" s="5">
        <f>((((R321*(19-B321))*2)/(B321+2)-(B321+1))/100)</f>
        <v>0.56879999999999986</v>
      </c>
    </row>
    <row r="322" spans="1:20" x14ac:dyDescent="0.3">
      <c r="A322" s="4">
        <f t="shared" ref="A322:A330" si="61">S322+T322</f>
        <v>1.4108235294117648</v>
      </c>
      <c r="B322" s="2">
        <f>VLOOKUP(D:D,[1]Sheet3!$B:$H,7,FALSE)</f>
        <v>15</v>
      </c>
      <c r="C322" s="2">
        <f>VLOOKUP(D:D,[1]Sheet3!$B:$I,8,FALSE)</f>
        <v>422</v>
      </c>
      <c r="D322" t="s">
        <v>367</v>
      </c>
      <c r="E322" t="s">
        <v>61</v>
      </c>
      <c r="F322" t="s">
        <v>67</v>
      </c>
      <c r="G322" s="2">
        <f>VLOOKUP(D:D,[1]Sheet3!$B:$I,5,FALSE)</f>
        <v>39</v>
      </c>
      <c r="H322" s="2">
        <f>VLOOKUP($D:$D,[1]Sheet4!$B:$I,4,FALSE)</f>
        <v>254</v>
      </c>
      <c r="I322" s="2">
        <f>VLOOKUP($D:$D,[1]Sheet4!$B:$I,5,FALSE)</f>
        <v>368</v>
      </c>
      <c r="J322" s="2">
        <f>VLOOKUP($D:$D,[1]Sheet4!$B:$I,6,FALSE)</f>
        <v>324.10000000000002</v>
      </c>
      <c r="K322" s="2">
        <f>VLOOKUP($D:$D,[1]Sheet4!$B:$I,7,FALSE)</f>
        <v>42.2</v>
      </c>
      <c r="L322">
        <f>VLOOKUP(D:D,[1]Sheet2!$B:$D,3,FALSE)</f>
        <v>0.7</v>
      </c>
      <c r="M322" s="2">
        <f t="shared" ref="M322:M330" si="62">500-C322</f>
        <v>78</v>
      </c>
      <c r="N322" s="2">
        <f>L322-18</f>
        <v>-17.3</v>
      </c>
      <c r="O322" s="2">
        <f>35-G322</f>
        <v>-4</v>
      </c>
      <c r="P322" s="2">
        <f t="shared" ref="P322:P330" si="63">O322*2</f>
        <v>-8</v>
      </c>
      <c r="Q322" s="2">
        <f t="shared" ref="Q322:Q330" si="64">K322*3</f>
        <v>126.60000000000001</v>
      </c>
      <c r="R322" s="2">
        <f t="shared" si="58"/>
        <v>-91.200000000000017</v>
      </c>
      <c r="S322" s="5">
        <f>((((R322*(19-B322))*2)/(B322+2)-(B322+1))/100)+6</f>
        <v>5.4108235294117648</v>
      </c>
      <c r="T322" s="2">
        <v>-4</v>
      </c>
    </row>
    <row r="323" spans="1:20" x14ac:dyDescent="0.3">
      <c r="A323" s="4" t="e">
        <f t="shared" si="61"/>
        <v>#N/A</v>
      </c>
      <c r="B323" s="2" t="e">
        <f>VLOOKUP(D:D,[1]Sheet3!$B:$H,7,FALSE)</f>
        <v>#N/A</v>
      </c>
      <c r="C323" s="2" t="e">
        <f>VLOOKUP(D:D,[1]Sheet3!$B:$I,8,FALSE)</f>
        <v>#N/A</v>
      </c>
      <c r="D323" t="s">
        <v>381</v>
      </c>
      <c r="E323" t="s">
        <v>21</v>
      </c>
      <c r="F323" t="s">
        <v>67</v>
      </c>
      <c r="G323" s="2" t="e">
        <f>VLOOKUP(D:D,[1]Sheet3!$B:$I,5,FALSE)</f>
        <v>#N/A</v>
      </c>
      <c r="H323" s="2" t="e">
        <f>VLOOKUP($D:$D,[1]Sheet4!$B:$I,4,FALSE)</f>
        <v>#N/A</v>
      </c>
      <c r="I323" s="2" t="e">
        <f>VLOOKUP($D:$D,[1]Sheet4!$B:$I,5,FALSE)</f>
        <v>#N/A</v>
      </c>
      <c r="J323" s="2" t="e">
        <f>VLOOKUP($D:$D,[1]Sheet4!$B:$I,6,FALSE)</f>
        <v>#N/A</v>
      </c>
      <c r="K323" s="2" t="e">
        <f>VLOOKUP($D:$D,[1]Sheet4!$B:$I,7,FALSE)</f>
        <v>#N/A</v>
      </c>
      <c r="L323" t="e">
        <f>VLOOKUP(D:D,[1]Sheet2!$B:$D,3,FALSE)</f>
        <v>#N/A</v>
      </c>
      <c r="M323" s="2" t="e">
        <f t="shared" si="62"/>
        <v>#N/A</v>
      </c>
      <c r="N323" s="2" t="e">
        <f>L323-18</f>
        <v>#N/A</v>
      </c>
      <c r="O323" s="2" t="e">
        <f>35-G323</f>
        <v>#N/A</v>
      </c>
      <c r="P323" s="2" t="e">
        <f t="shared" si="63"/>
        <v>#N/A</v>
      </c>
      <c r="Q323" s="2" t="e">
        <f t="shared" si="64"/>
        <v>#N/A</v>
      </c>
      <c r="R323" s="2" t="e">
        <f t="shared" si="58"/>
        <v>#N/A</v>
      </c>
      <c r="S323" s="5" t="e">
        <f>((((R323*(19-B323))*2)/(B323+2)-(B323+1))/100)+6</f>
        <v>#N/A</v>
      </c>
      <c r="T323" s="2">
        <v>-4</v>
      </c>
    </row>
    <row r="324" spans="1:20" x14ac:dyDescent="0.3">
      <c r="A324" s="4">
        <f t="shared" si="61"/>
        <v>0.15999999999999989</v>
      </c>
      <c r="B324" s="2">
        <f>VLOOKUP(D:D,[1]Sheet3!$B:$H,7,FALSE)</f>
        <v>13</v>
      </c>
      <c r="C324" s="2">
        <f>VLOOKUP(D:D,[1]Sheet3!$B:$I,8,FALSE)</f>
        <v>343</v>
      </c>
      <c r="D324" t="s">
        <v>390</v>
      </c>
      <c r="E324" t="s">
        <v>117</v>
      </c>
      <c r="F324" t="s">
        <v>29</v>
      </c>
      <c r="G324" s="2">
        <f>VLOOKUP(D:D,[1]Sheet3!$B:$I,5,FALSE)</f>
        <v>24</v>
      </c>
      <c r="H324" s="2">
        <f>VLOOKUP($D:$D,[1]Sheet4!$B:$I,4,FALSE)</f>
        <v>214</v>
      </c>
      <c r="I324" s="2">
        <f>VLOOKUP($D:$D,[1]Sheet4!$B:$I,5,FALSE)</f>
        <v>343</v>
      </c>
      <c r="J324" s="2">
        <f>VLOOKUP($D:$D,[1]Sheet4!$B:$I,6,FALSE)</f>
        <v>294.3</v>
      </c>
      <c r="K324" s="2">
        <f>VLOOKUP($D:$D,[1]Sheet4!$B:$I,7,FALSE)</f>
        <v>40.700000000000003</v>
      </c>
      <c r="L324">
        <f>VLOOKUP(D:D,[1]Sheet2!$B:$D,3,FALSE)</f>
        <v>2.2999999999999998</v>
      </c>
      <c r="M324" s="2">
        <f t="shared" si="62"/>
        <v>157</v>
      </c>
      <c r="N324" s="2">
        <f t="shared" ref="N324:N330" si="65">L324-12</f>
        <v>-9.6999999999999993</v>
      </c>
      <c r="O324" s="2">
        <f>35-G324</f>
        <v>11</v>
      </c>
      <c r="P324" s="2">
        <f t="shared" si="63"/>
        <v>22</v>
      </c>
      <c r="Q324" s="2">
        <f t="shared" si="64"/>
        <v>122.10000000000001</v>
      </c>
      <c r="R324" s="2">
        <f t="shared" si="58"/>
        <v>37.499999999999986</v>
      </c>
      <c r="S324" s="5">
        <f t="shared" ref="S324:S330" si="66">((((R324*(19-B324))*2)/(B324+2)-(B324+1))/100)</f>
        <v>0.15999999999999989</v>
      </c>
    </row>
    <row r="325" spans="1:20" x14ac:dyDescent="0.3">
      <c r="A325" s="4">
        <f t="shared" si="61"/>
        <v>1.1380000000000003</v>
      </c>
      <c r="B325" s="2">
        <f>VLOOKUP(D:D,[1]Sheet3!$B:$H,7,FALSE)</f>
        <v>12</v>
      </c>
      <c r="C325" s="2">
        <f>VLOOKUP(D:D,[1]Sheet3!$B:$I,8,FALSE)</f>
        <v>251</v>
      </c>
      <c r="D325" t="s">
        <v>389</v>
      </c>
      <c r="E325" t="s">
        <v>127</v>
      </c>
      <c r="F325" t="s">
        <v>29</v>
      </c>
      <c r="G325" s="2">
        <f>VLOOKUP(D:D,[1]Sheet3!$B:$I,5,FALSE)</f>
        <v>26</v>
      </c>
      <c r="H325" s="2">
        <f>VLOOKUP($D:$D,[1]Sheet4!$B:$I,4,FALSE)</f>
        <v>137</v>
      </c>
      <c r="I325" s="2">
        <f>VLOOKUP($D:$D,[1]Sheet4!$B:$I,5,FALSE)</f>
        <v>298</v>
      </c>
      <c r="J325" s="2">
        <f>VLOOKUP($D:$D,[1]Sheet4!$B:$I,6,FALSE)</f>
        <v>225.8</v>
      </c>
      <c r="K325" s="2">
        <f>VLOOKUP($D:$D,[1]Sheet4!$B:$I,7,FALSE)</f>
        <v>45.8</v>
      </c>
      <c r="L325">
        <f>VLOOKUP(D:D,[1]Sheet2!$B:$D,3,FALSE)</f>
        <v>10.6</v>
      </c>
      <c r="M325" s="2">
        <f t="shared" si="62"/>
        <v>249</v>
      </c>
      <c r="N325" s="2">
        <f t="shared" si="65"/>
        <v>-1.4000000000000004</v>
      </c>
      <c r="O325" s="2">
        <f>35-G325</f>
        <v>9</v>
      </c>
      <c r="P325" s="2">
        <f t="shared" si="63"/>
        <v>18</v>
      </c>
      <c r="Q325" s="2">
        <f t="shared" si="64"/>
        <v>137.39999999999998</v>
      </c>
      <c r="R325" s="2">
        <f t="shared" si="58"/>
        <v>126.80000000000001</v>
      </c>
      <c r="S325" s="5">
        <f t="shared" si="66"/>
        <v>1.1380000000000003</v>
      </c>
    </row>
    <row r="326" spans="1:20" x14ac:dyDescent="0.3">
      <c r="A326" s="4">
        <f t="shared" si="61"/>
        <v>2.0799999999999735E-2</v>
      </c>
      <c r="B326" s="2">
        <f>VLOOKUP(D:D,[1]Sheet3!$B:$H,7,FALSE)</f>
        <v>13</v>
      </c>
      <c r="C326" s="2">
        <f>VLOOKUP(D:D,[1]Sheet3!$B:$I,8,FALSE)</f>
        <v>332</v>
      </c>
      <c r="D326" t="s">
        <v>364</v>
      </c>
      <c r="E326" t="s">
        <v>28</v>
      </c>
      <c r="F326" t="s">
        <v>46</v>
      </c>
      <c r="G326" s="2">
        <f>VLOOKUP(D:D,[1]Sheet3!$B:$I,5,FALSE)</f>
        <v>26</v>
      </c>
      <c r="H326" s="2">
        <f>VLOOKUP($D:$D,[1]Sheet4!$B:$I,4,FALSE)</f>
        <v>161</v>
      </c>
      <c r="I326" s="2">
        <f>VLOOKUP($D:$D,[1]Sheet4!$B:$I,5,FALSE)</f>
        <v>370</v>
      </c>
      <c r="J326" s="2">
        <f>VLOOKUP($D:$D,[1]Sheet4!$B:$I,6,FALSE)</f>
        <v>261.8</v>
      </c>
      <c r="K326" s="2">
        <f>VLOOKUP($D:$D,[1]Sheet4!$B:$I,7,FALSE)</f>
        <v>52.7</v>
      </c>
      <c r="L326">
        <f>VLOOKUP(D:D,[1]Sheet2!$B:$D,3,FALSE)</f>
        <v>8.1</v>
      </c>
      <c r="M326" s="2">
        <f t="shared" si="62"/>
        <v>168</v>
      </c>
      <c r="N326" s="2">
        <f t="shared" si="65"/>
        <v>-3.9000000000000004</v>
      </c>
      <c r="O326" s="2">
        <f>35-G326</f>
        <v>9</v>
      </c>
      <c r="P326" s="2">
        <f t="shared" si="63"/>
        <v>18</v>
      </c>
      <c r="Q326" s="2">
        <f t="shared" si="64"/>
        <v>158.10000000000002</v>
      </c>
      <c r="R326" s="2">
        <f t="shared" si="58"/>
        <v>20.099999999999966</v>
      </c>
      <c r="S326" s="5">
        <f t="shared" si="66"/>
        <v>2.0799999999999735E-2</v>
      </c>
    </row>
    <row r="327" spans="1:20" x14ac:dyDescent="0.3">
      <c r="A327" s="4">
        <f t="shared" si="61"/>
        <v>0.25520000000000004</v>
      </c>
      <c r="B327" s="2">
        <f>VLOOKUP(D:D,[1]Sheet3!$B:$H,7,FALSE)</f>
        <v>13</v>
      </c>
      <c r="C327" s="2">
        <f>VLOOKUP(D:D,[1]Sheet3!$B:$I,8,FALSE)</f>
        <v>301</v>
      </c>
      <c r="D327" t="s">
        <v>365</v>
      </c>
      <c r="E327" t="s">
        <v>96</v>
      </c>
      <c r="F327" t="s">
        <v>29</v>
      </c>
      <c r="G327" s="2">
        <f>VLOOKUP(D:D,[1]Sheet3!$B:$I,5,FALSE)</f>
        <v>23</v>
      </c>
      <c r="H327" s="2">
        <f>VLOOKUP($D:$D,[1]Sheet4!$B:$I,4,FALSE)</f>
        <v>156</v>
      </c>
      <c r="I327" s="2">
        <f>VLOOKUP($D:$D,[1]Sheet4!$B:$I,5,FALSE)</f>
        <v>377</v>
      </c>
      <c r="J327" s="2">
        <f>VLOOKUP($D:$D,[1]Sheet4!$B:$I,6,FALSE)</f>
        <v>257.10000000000002</v>
      </c>
      <c r="K327" s="2">
        <f>VLOOKUP($D:$D,[1]Sheet4!$B:$I,7,FALSE)</f>
        <v>52.4</v>
      </c>
      <c r="L327">
        <f>VLOOKUP(D:D,[1]Sheet2!$B:$D,3,FALSE)</f>
        <v>6.8</v>
      </c>
      <c r="M327" s="2">
        <f t="shared" si="62"/>
        <v>199</v>
      </c>
      <c r="N327" s="2">
        <f t="shared" si="65"/>
        <v>-5.2</v>
      </c>
      <c r="O327" s="2">
        <f>32-G327</f>
        <v>9</v>
      </c>
      <c r="P327" s="2">
        <f t="shared" si="63"/>
        <v>18</v>
      </c>
      <c r="Q327" s="2">
        <f t="shared" si="64"/>
        <v>157.19999999999999</v>
      </c>
      <c r="R327" s="2">
        <f t="shared" si="58"/>
        <v>49.400000000000006</v>
      </c>
      <c r="S327" s="5">
        <f t="shared" si="66"/>
        <v>0.25520000000000004</v>
      </c>
      <c r="T327" s="2"/>
    </row>
    <row r="328" spans="1:20" x14ac:dyDescent="0.3">
      <c r="A328" s="4">
        <f t="shared" si="61"/>
        <v>-0.1957647058823529</v>
      </c>
      <c r="B328" s="2">
        <f>VLOOKUP(D:D,[1]Sheet3!$B:$H,7,FALSE)</f>
        <v>15</v>
      </c>
      <c r="C328" s="2">
        <f>VLOOKUP(D:D,[1]Sheet3!$B:$I,8,FALSE)</f>
        <v>436</v>
      </c>
      <c r="D328" t="s">
        <v>391</v>
      </c>
      <c r="E328" t="s">
        <v>48</v>
      </c>
      <c r="F328" t="s">
        <v>67</v>
      </c>
      <c r="G328" s="2">
        <f>VLOOKUP(D:D,[1]Sheet3!$B:$I,5,FALSE)</f>
        <v>27</v>
      </c>
      <c r="H328" s="2">
        <f>VLOOKUP($D:$D,[1]Sheet4!$B:$I,4,FALSE)</f>
        <v>320</v>
      </c>
      <c r="I328" s="2">
        <f>VLOOKUP($D:$D,[1]Sheet4!$B:$I,5,FALSE)</f>
        <v>381</v>
      </c>
      <c r="J328" s="2">
        <f>VLOOKUP($D:$D,[1]Sheet4!$B:$I,6,FALSE)</f>
        <v>344.5</v>
      </c>
      <c r="K328" s="2">
        <f>VLOOKUP($D:$D,[1]Sheet4!$B:$I,7,FALSE)</f>
        <v>22.4</v>
      </c>
      <c r="L328">
        <f>VLOOKUP(D:D,[1]Sheet2!$B:$D,3,FALSE)</f>
        <v>1.8</v>
      </c>
      <c r="M328" s="2">
        <f t="shared" si="62"/>
        <v>64</v>
      </c>
      <c r="N328" s="2">
        <f t="shared" si="65"/>
        <v>-10.199999999999999</v>
      </c>
      <c r="O328" s="2">
        <f>35-G328</f>
        <v>8</v>
      </c>
      <c r="P328" s="2">
        <f t="shared" si="63"/>
        <v>16</v>
      </c>
      <c r="Q328" s="2">
        <f t="shared" si="64"/>
        <v>67.199999999999989</v>
      </c>
      <c r="R328" s="2">
        <f t="shared" si="58"/>
        <v>-7.5999999999999872</v>
      </c>
      <c r="S328" s="5">
        <f t="shared" si="66"/>
        <v>-0.1957647058823529</v>
      </c>
    </row>
    <row r="329" spans="1:20" x14ac:dyDescent="0.3">
      <c r="A329" s="4">
        <f t="shared" si="61"/>
        <v>5.9999999999999963E-2</v>
      </c>
      <c r="B329" s="2">
        <f>VLOOKUP(D:D,[1]Sheet3!$B:$H,7,FALSE)</f>
        <v>14</v>
      </c>
      <c r="C329" s="2">
        <f>VLOOKUP(D:D,[1]Sheet3!$B:$I,8,FALSE)</f>
        <v>376</v>
      </c>
      <c r="D329" t="s">
        <v>392</v>
      </c>
      <c r="E329" t="s">
        <v>75</v>
      </c>
      <c r="F329" t="s">
        <v>29</v>
      </c>
      <c r="G329" s="2">
        <f>VLOOKUP(D:D,[1]Sheet3!$B:$I,5,FALSE)</f>
        <v>24</v>
      </c>
      <c r="H329" s="2">
        <f>VLOOKUP($D:$D,[1]Sheet4!$B:$I,4,FALSE)</f>
        <v>268</v>
      </c>
      <c r="I329" s="2">
        <f>VLOOKUP($D:$D,[1]Sheet4!$B:$I,5,FALSE)</f>
        <v>364</v>
      </c>
      <c r="J329" s="2">
        <f>VLOOKUP($D:$D,[1]Sheet4!$B:$I,6,FALSE)</f>
        <v>311.10000000000002</v>
      </c>
      <c r="K329" s="2">
        <f>VLOOKUP($D:$D,[1]Sheet4!$B:$I,7,FALSE)</f>
        <v>31.6</v>
      </c>
      <c r="L329">
        <f>VLOOKUP(D:D,[1]Sheet2!$B:$D,3,FALSE)</f>
        <v>3.2</v>
      </c>
      <c r="M329" s="2">
        <f t="shared" si="62"/>
        <v>124</v>
      </c>
      <c r="N329" s="2">
        <f t="shared" si="65"/>
        <v>-8.8000000000000007</v>
      </c>
      <c r="O329" s="2">
        <f>35-G329</f>
        <v>11</v>
      </c>
      <c r="P329" s="2">
        <f t="shared" si="63"/>
        <v>22</v>
      </c>
      <c r="Q329" s="2">
        <f t="shared" si="64"/>
        <v>94.800000000000011</v>
      </c>
      <c r="R329" s="2">
        <f t="shared" si="58"/>
        <v>33.599999999999994</v>
      </c>
      <c r="S329" s="5">
        <f t="shared" si="66"/>
        <v>5.9999999999999963E-2</v>
      </c>
    </row>
    <row r="330" spans="1:20" x14ac:dyDescent="0.3">
      <c r="A330" s="4">
        <f t="shared" si="61"/>
        <v>-0.35435294117647076</v>
      </c>
      <c r="B330" s="2">
        <f>VLOOKUP(D:D,[1]Sheet3!$B:$H,7,FALSE)</f>
        <v>15</v>
      </c>
      <c r="C330" s="2">
        <f>VLOOKUP(D:D,[1]Sheet3!$B:$I,8,FALSE)</f>
        <v>412</v>
      </c>
      <c r="D330" t="s">
        <v>393</v>
      </c>
      <c r="E330" t="s">
        <v>24</v>
      </c>
      <c r="F330" t="s">
        <v>67</v>
      </c>
      <c r="G330" s="2">
        <f>VLOOKUP(D:D,[1]Sheet3!$B:$I,5,FALSE)</f>
        <v>32</v>
      </c>
      <c r="H330" s="2">
        <f>VLOOKUP($D:$D,[1]Sheet4!$B:$I,4,FALSE)</f>
        <v>241</v>
      </c>
      <c r="I330" s="2">
        <f>VLOOKUP($D:$D,[1]Sheet4!$B:$I,5,FALSE)</f>
        <v>381</v>
      </c>
      <c r="J330" s="2">
        <f>VLOOKUP($D:$D,[1]Sheet4!$B:$I,6,FALSE)</f>
        <v>326.39999999999998</v>
      </c>
      <c r="K330" s="2">
        <f>VLOOKUP($D:$D,[1]Sheet4!$B:$I,7,FALSE)</f>
        <v>44.7</v>
      </c>
      <c r="L330">
        <f>VLOOKUP(D:D,[1]Sheet2!$B:$D,3,FALSE)</f>
        <v>11.4</v>
      </c>
      <c r="M330" s="2">
        <f t="shared" si="62"/>
        <v>88</v>
      </c>
      <c r="N330" s="2">
        <f t="shared" si="65"/>
        <v>-0.59999999999999964</v>
      </c>
      <c r="O330" s="2">
        <f>35-G330</f>
        <v>3</v>
      </c>
      <c r="P330" s="2">
        <f t="shared" si="63"/>
        <v>6</v>
      </c>
      <c r="Q330" s="2">
        <f t="shared" si="64"/>
        <v>134.10000000000002</v>
      </c>
      <c r="R330" s="2">
        <f t="shared" si="58"/>
        <v>-41.300000000000026</v>
      </c>
      <c r="S330" s="5">
        <f t="shared" si="66"/>
        <v>-0.35435294117647076</v>
      </c>
    </row>
  </sheetData>
  <autoFilter ref="A1:T330" xr:uid="{AA475501-0556-4005-903B-FBB8ED7D80D9}">
    <sortState xmlns:xlrd2="http://schemas.microsoft.com/office/spreadsheetml/2017/richdata2" ref="A2:T330">
      <sortCondition descending="1" ref="A1:A330"/>
    </sortState>
  </autoFilter>
  <conditionalFormatting sqref="D465:D466 D1:D463 D720:D1048576">
    <cfRule type="duplicateValues" dxfId="10" priority="1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B3A34-23FC-4185-A073-30B698E9EDD9}">
  <dimension ref="A1:U49"/>
  <sheetViews>
    <sheetView workbookViewId="0">
      <selection activeCell="A4" sqref="A4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bestFit="1" customWidth="1"/>
    <col min="21" max="21" width="18.109375" bestFit="1" customWidth="1"/>
    <col min="22" max="22" width="4" bestFit="1" customWidth="1"/>
  </cols>
  <sheetData>
    <row r="1" spans="1:21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19</v>
      </c>
      <c r="U1" s="1" t="s">
        <v>399</v>
      </c>
    </row>
    <row r="2" spans="1:21" x14ac:dyDescent="0.3">
      <c r="A2" s="4"/>
      <c r="B2" s="2"/>
      <c r="C2" s="2"/>
      <c r="G2" s="2"/>
      <c r="H2" s="2"/>
      <c r="I2" s="2"/>
      <c r="J2" s="2"/>
      <c r="K2" s="2"/>
      <c r="M2" s="2"/>
      <c r="N2" s="2"/>
      <c r="O2" s="2"/>
      <c r="P2" s="2"/>
      <c r="Q2" s="2"/>
      <c r="R2" s="2"/>
      <c r="S2" s="5"/>
      <c r="T2" s="2"/>
      <c r="U2" s="6"/>
    </row>
    <row r="3" spans="1:21" x14ac:dyDescent="0.3">
      <c r="A3" s="4"/>
      <c r="B3" s="2"/>
      <c r="C3" s="2"/>
      <c r="G3" s="2"/>
      <c r="H3" s="2"/>
      <c r="I3" s="2"/>
      <c r="J3" s="2"/>
      <c r="K3" s="2"/>
      <c r="M3" s="2"/>
      <c r="N3" s="2"/>
      <c r="O3" s="2"/>
      <c r="P3" s="2"/>
      <c r="Q3" s="2"/>
      <c r="R3" s="2"/>
      <c r="S3" s="5"/>
      <c r="T3" s="2"/>
      <c r="U3" s="6"/>
    </row>
    <row r="4" spans="1:21" x14ac:dyDescent="0.3">
      <c r="A4" s="4"/>
      <c r="B4" s="2"/>
      <c r="C4" s="2"/>
      <c r="G4" s="2"/>
      <c r="H4" s="2"/>
      <c r="I4" s="2"/>
      <c r="J4" s="2"/>
      <c r="K4" s="2"/>
      <c r="M4" s="2"/>
      <c r="N4" s="2"/>
      <c r="O4" s="2"/>
      <c r="P4" s="2"/>
      <c r="Q4" s="2"/>
      <c r="R4" s="2"/>
      <c r="S4" s="5"/>
      <c r="U4" s="6"/>
    </row>
    <row r="5" spans="1:21" x14ac:dyDescent="0.3">
      <c r="A5" s="4"/>
      <c r="B5" s="2"/>
      <c r="C5" s="2"/>
      <c r="G5" s="2"/>
      <c r="H5" s="2"/>
      <c r="I5" s="2"/>
      <c r="J5" s="2"/>
      <c r="K5" s="2"/>
      <c r="M5" s="2"/>
      <c r="N5" s="2"/>
      <c r="O5" s="2"/>
      <c r="P5" s="2"/>
      <c r="Q5" s="2"/>
      <c r="R5" s="2"/>
      <c r="S5" s="5"/>
      <c r="T5" s="2"/>
      <c r="U5" s="6"/>
    </row>
    <row r="6" spans="1:21" x14ac:dyDescent="0.3">
      <c r="A6" s="4"/>
      <c r="B6" s="2"/>
      <c r="C6" s="2"/>
      <c r="G6" s="2"/>
      <c r="H6" s="2"/>
      <c r="I6" s="2"/>
      <c r="J6" s="2"/>
      <c r="K6" s="2"/>
      <c r="M6" s="2"/>
      <c r="N6" s="2"/>
      <c r="O6" s="2"/>
      <c r="P6" s="2"/>
      <c r="Q6" s="2"/>
      <c r="R6" s="2"/>
      <c r="S6" s="5"/>
      <c r="T6" s="2"/>
      <c r="U6" s="6"/>
    </row>
    <row r="7" spans="1:21" x14ac:dyDescent="0.3">
      <c r="A7" s="4"/>
      <c r="B7" s="2"/>
      <c r="C7" s="2"/>
      <c r="G7" s="2"/>
      <c r="H7" s="2"/>
      <c r="I7" s="2"/>
      <c r="J7" s="2"/>
      <c r="K7" s="2"/>
      <c r="M7" s="2"/>
      <c r="N7" s="2"/>
      <c r="O7" s="2"/>
      <c r="P7" s="2"/>
      <c r="Q7" s="2"/>
      <c r="R7" s="2"/>
      <c r="S7" s="5"/>
      <c r="T7" s="2"/>
      <c r="U7" s="6"/>
    </row>
    <row r="8" spans="1:21" x14ac:dyDescent="0.3">
      <c r="A8" s="4"/>
      <c r="B8" s="2"/>
      <c r="C8" s="2"/>
      <c r="G8" s="2"/>
      <c r="H8" s="2"/>
      <c r="I8" s="2"/>
      <c r="J8" s="2"/>
      <c r="K8" s="2"/>
      <c r="M8" s="2"/>
      <c r="N8" s="2"/>
      <c r="O8" s="2"/>
      <c r="P8" s="2"/>
      <c r="Q8" s="2"/>
      <c r="R8" s="2"/>
      <c r="S8" s="5"/>
      <c r="U8" s="6"/>
    </row>
    <row r="9" spans="1:21" x14ac:dyDescent="0.3">
      <c r="A9" s="4"/>
      <c r="B9" s="2"/>
      <c r="C9" s="2"/>
      <c r="G9" s="2"/>
      <c r="H9" s="2"/>
      <c r="I9" s="2"/>
      <c r="J9" s="2"/>
      <c r="K9" s="2"/>
      <c r="M9" s="2"/>
      <c r="N9" s="2"/>
      <c r="O9" s="2"/>
      <c r="P9" s="2"/>
      <c r="Q9" s="2"/>
      <c r="R9" s="2"/>
      <c r="S9" s="5"/>
      <c r="U9" s="6"/>
    </row>
    <row r="10" spans="1:21" x14ac:dyDescent="0.3">
      <c r="A10" s="4"/>
      <c r="B10" s="2"/>
      <c r="C10" s="2"/>
      <c r="G10" s="2"/>
      <c r="H10" s="2"/>
      <c r="I10" s="2"/>
      <c r="J10" s="2"/>
      <c r="K10" s="2"/>
      <c r="M10" s="2"/>
      <c r="N10" s="2"/>
      <c r="O10" s="2"/>
      <c r="P10" s="2"/>
      <c r="Q10" s="2"/>
      <c r="R10" s="2"/>
      <c r="S10" s="5"/>
      <c r="U10" s="6"/>
    </row>
    <row r="11" spans="1:21" x14ac:dyDescent="0.3">
      <c r="A11" s="4"/>
      <c r="B11" s="2"/>
      <c r="C11" s="2"/>
      <c r="G11" s="2"/>
      <c r="H11" s="2"/>
      <c r="I11" s="2"/>
      <c r="J11" s="2"/>
      <c r="K11" s="2"/>
      <c r="M11" s="2"/>
      <c r="N11" s="2"/>
      <c r="O11" s="2"/>
      <c r="P11" s="2"/>
      <c r="Q11" s="2"/>
      <c r="R11" s="2"/>
      <c r="S11" s="5"/>
      <c r="T11" s="2"/>
      <c r="U11" s="6"/>
    </row>
    <row r="12" spans="1:21" x14ac:dyDescent="0.3">
      <c r="A12" s="4"/>
      <c r="B12" s="2"/>
      <c r="C12" s="2"/>
      <c r="G12" s="2"/>
      <c r="H12" s="2"/>
      <c r="I12" s="2"/>
      <c r="J12" s="2"/>
      <c r="K12" s="2"/>
      <c r="M12" s="2"/>
      <c r="N12" s="2"/>
      <c r="O12" s="2"/>
      <c r="P12" s="2"/>
      <c r="Q12" s="2"/>
      <c r="R12" s="2"/>
      <c r="S12" s="5"/>
      <c r="U12" s="6"/>
    </row>
    <row r="13" spans="1:21" x14ac:dyDescent="0.3">
      <c r="A13" s="4"/>
      <c r="B13" s="2"/>
      <c r="C13" s="2"/>
      <c r="G13" s="2"/>
      <c r="H13" s="2"/>
      <c r="I13" s="2"/>
      <c r="J13" s="2"/>
      <c r="K13" s="2"/>
      <c r="M13" s="2"/>
      <c r="N13" s="2"/>
      <c r="O13" s="2"/>
      <c r="P13" s="2"/>
      <c r="Q13" s="2"/>
      <c r="R13" s="2"/>
      <c r="S13" s="5"/>
      <c r="U13" s="6"/>
    </row>
    <row r="14" spans="1:21" x14ac:dyDescent="0.3">
      <c r="A14" s="4"/>
      <c r="B14" s="2"/>
      <c r="C14" s="2"/>
      <c r="G14" s="2"/>
      <c r="H14" s="2"/>
      <c r="I14" s="2"/>
      <c r="J14" s="2"/>
      <c r="K14" s="2"/>
      <c r="M14" s="2"/>
      <c r="N14" s="2"/>
      <c r="O14" s="2"/>
      <c r="P14" s="2"/>
      <c r="Q14" s="2"/>
      <c r="R14" s="2"/>
      <c r="S14" s="5"/>
      <c r="U14" s="6"/>
    </row>
    <row r="15" spans="1:21" x14ac:dyDescent="0.3">
      <c r="A15" s="4"/>
      <c r="B15" s="2"/>
      <c r="C15" s="2"/>
      <c r="G15" s="2"/>
      <c r="H15" s="2"/>
      <c r="I15" s="2"/>
      <c r="J15" s="2"/>
      <c r="K15" s="2"/>
      <c r="M15" s="2"/>
      <c r="N15" s="2"/>
      <c r="O15" s="2"/>
      <c r="P15" s="2"/>
      <c r="Q15" s="2"/>
      <c r="R15" s="2"/>
      <c r="S15" s="5"/>
      <c r="U15" s="6"/>
    </row>
    <row r="16" spans="1:21" x14ac:dyDescent="0.3">
      <c r="A16" s="4"/>
      <c r="B16" s="2"/>
      <c r="C16" s="2"/>
      <c r="G16" s="2"/>
      <c r="H16" s="2"/>
      <c r="I16" s="2"/>
      <c r="J16" s="2"/>
      <c r="K16" s="2"/>
      <c r="M16" s="2"/>
      <c r="N16" s="2"/>
      <c r="O16" s="2"/>
      <c r="P16" s="2"/>
      <c r="Q16" s="2"/>
      <c r="R16" s="2"/>
      <c r="S16" s="5"/>
      <c r="T16" s="2"/>
      <c r="U16" s="6"/>
    </row>
    <row r="17" spans="1:21" x14ac:dyDescent="0.3">
      <c r="A17" s="4"/>
      <c r="B17" s="2"/>
      <c r="C17" s="2"/>
      <c r="G17" s="2"/>
      <c r="H17" s="2"/>
      <c r="I17" s="2"/>
      <c r="J17" s="2"/>
      <c r="K17" s="2"/>
      <c r="M17" s="2"/>
      <c r="N17" s="2"/>
      <c r="O17" s="2"/>
      <c r="P17" s="2"/>
      <c r="Q17" s="2"/>
      <c r="R17" s="2"/>
      <c r="S17" s="5"/>
      <c r="T17" s="2"/>
      <c r="U17" s="6"/>
    </row>
    <row r="18" spans="1:21" x14ac:dyDescent="0.3">
      <c r="A18" s="4"/>
      <c r="B18" s="2"/>
      <c r="C18" s="2"/>
      <c r="G18" s="2"/>
      <c r="H18" s="2"/>
      <c r="I18" s="2"/>
      <c r="J18" s="2"/>
      <c r="K18" s="2"/>
      <c r="M18" s="2"/>
      <c r="N18" s="2"/>
      <c r="O18" s="2"/>
      <c r="P18" s="2"/>
      <c r="Q18" s="2"/>
      <c r="R18" s="2"/>
      <c r="S18" s="5"/>
      <c r="T18" s="2"/>
      <c r="U18" s="6"/>
    </row>
    <row r="19" spans="1:21" x14ac:dyDescent="0.3">
      <c r="A19" s="4"/>
      <c r="B19" s="2"/>
      <c r="C19" s="2"/>
      <c r="G19" s="2"/>
      <c r="H19" s="2"/>
      <c r="I19" s="2"/>
      <c r="J19" s="2"/>
      <c r="K19" s="2"/>
      <c r="M19" s="2"/>
      <c r="N19" s="2"/>
      <c r="O19" s="2"/>
      <c r="P19" s="2"/>
      <c r="Q19" s="2"/>
      <c r="R19" s="2"/>
      <c r="S19" s="5"/>
      <c r="T19" s="2"/>
      <c r="U19" s="6"/>
    </row>
    <row r="20" spans="1:21" x14ac:dyDescent="0.3">
      <c r="A20" s="4"/>
      <c r="B20" s="2"/>
      <c r="C20" s="2"/>
      <c r="G20" s="2"/>
      <c r="H20" s="2"/>
      <c r="I20" s="2"/>
      <c r="J20" s="2"/>
      <c r="K20" s="2"/>
      <c r="M20" s="2"/>
      <c r="N20" s="2"/>
      <c r="O20" s="2"/>
      <c r="P20" s="2"/>
      <c r="Q20" s="2"/>
      <c r="R20" s="2"/>
      <c r="S20" s="5"/>
      <c r="T20" s="2"/>
      <c r="U20" s="6"/>
    </row>
    <row r="21" spans="1:21" x14ac:dyDescent="0.3">
      <c r="A21" s="4"/>
      <c r="B21" s="2"/>
      <c r="C21" s="2"/>
      <c r="G21" s="2"/>
      <c r="H21" s="2"/>
      <c r="I21" s="2"/>
      <c r="J21" s="2"/>
      <c r="K21" s="2"/>
      <c r="M21" s="2"/>
      <c r="N21" s="2"/>
      <c r="O21" s="2"/>
      <c r="P21" s="2"/>
      <c r="Q21" s="2"/>
      <c r="R21" s="2"/>
      <c r="S21" s="5"/>
      <c r="T21" s="2"/>
      <c r="U21" s="6"/>
    </row>
    <row r="22" spans="1:21" x14ac:dyDescent="0.3">
      <c r="A22" s="4"/>
      <c r="B22" s="2"/>
      <c r="C22" s="2"/>
      <c r="G22" s="2"/>
      <c r="H22" s="2"/>
      <c r="I22" s="2"/>
      <c r="J22" s="2"/>
      <c r="K22" s="2"/>
      <c r="M22" s="2"/>
      <c r="N22" s="2"/>
      <c r="O22" s="2"/>
      <c r="P22" s="2"/>
      <c r="Q22" s="2"/>
      <c r="R22" s="2"/>
      <c r="S22" s="5"/>
      <c r="U22" s="6"/>
    </row>
    <row r="23" spans="1:21" x14ac:dyDescent="0.3">
      <c r="A23" s="4"/>
      <c r="B23" s="2"/>
      <c r="C23" s="2"/>
      <c r="G23" s="2"/>
      <c r="H23" s="2"/>
      <c r="I23" s="2"/>
      <c r="J23" s="2"/>
      <c r="K23" s="2"/>
      <c r="M23" s="2"/>
      <c r="N23" s="2"/>
      <c r="O23" s="2"/>
      <c r="P23" s="2"/>
      <c r="Q23" s="2"/>
      <c r="R23" s="2"/>
      <c r="S23" s="5"/>
      <c r="U23" s="6"/>
    </row>
    <row r="24" spans="1:21" x14ac:dyDescent="0.3">
      <c r="A24" s="4"/>
      <c r="B24" s="2"/>
      <c r="C24" s="2"/>
      <c r="G24" s="2"/>
      <c r="H24" s="2"/>
      <c r="I24" s="2"/>
      <c r="J24" s="2"/>
      <c r="K24" s="2"/>
      <c r="M24" s="2"/>
      <c r="N24" s="2"/>
      <c r="O24" s="2"/>
      <c r="P24" s="2"/>
      <c r="Q24" s="2"/>
      <c r="R24" s="2"/>
      <c r="S24" s="5"/>
      <c r="T24" s="2"/>
      <c r="U24" s="6"/>
    </row>
    <row r="25" spans="1:21" x14ac:dyDescent="0.3">
      <c r="A25" s="4"/>
      <c r="B25" s="2"/>
      <c r="C25" s="2"/>
      <c r="G25" s="2"/>
      <c r="H25" s="2"/>
      <c r="I25" s="2"/>
      <c r="J25" s="2"/>
      <c r="K25" s="2"/>
      <c r="M25" s="2"/>
      <c r="N25" s="2"/>
      <c r="O25" s="2"/>
      <c r="P25" s="2"/>
      <c r="Q25" s="2"/>
      <c r="R25" s="2"/>
      <c r="S25" s="5"/>
      <c r="T25" s="2"/>
      <c r="U25" s="6"/>
    </row>
    <row r="26" spans="1:21" x14ac:dyDescent="0.3">
      <c r="A26" s="4"/>
      <c r="B26" s="2"/>
      <c r="C26" s="2"/>
      <c r="G26" s="2"/>
      <c r="H26" s="2"/>
      <c r="I26" s="2"/>
      <c r="J26" s="2"/>
      <c r="K26" s="2"/>
      <c r="M26" s="2"/>
      <c r="N26" s="2"/>
      <c r="O26" s="2"/>
      <c r="P26" s="2"/>
      <c r="Q26" s="2"/>
      <c r="R26" s="2"/>
      <c r="S26" s="5"/>
      <c r="T26" s="2"/>
      <c r="U26" s="6"/>
    </row>
    <row r="27" spans="1:21" x14ac:dyDescent="0.3">
      <c r="A27" s="4"/>
      <c r="B27" s="2"/>
      <c r="C27" s="2"/>
      <c r="G27" s="2"/>
      <c r="H27" s="2"/>
      <c r="I27" s="2"/>
      <c r="J27" s="2"/>
      <c r="K27" s="2"/>
      <c r="M27" s="2"/>
      <c r="N27" s="2"/>
      <c r="O27" s="2"/>
      <c r="P27" s="2"/>
      <c r="Q27" s="2"/>
      <c r="R27" s="2"/>
      <c r="S27" s="5"/>
      <c r="U27" s="6"/>
    </row>
    <row r="28" spans="1:21" x14ac:dyDescent="0.3">
      <c r="A28" s="4"/>
      <c r="B28" s="2"/>
      <c r="C28" s="2"/>
      <c r="G28" s="2"/>
      <c r="H28" s="2"/>
      <c r="I28" s="2"/>
      <c r="J28" s="2"/>
      <c r="K28" s="2"/>
      <c r="M28" s="2"/>
      <c r="N28" s="2"/>
      <c r="O28" s="2"/>
      <c r="P28" s="2"/>
      <c r="Q28" s="2"/>
      <c r="R28" s="2"/>
      <c r="S28" s="5"/>
      <c r="T28" s="2"/>
      <c r="U28" s="6"/>
    </row>
    <row r="29" spans="1:21" x14ac:dyDescent="0.3">
      <c r="A29" s="4"/>
      <c r="B29" s="2"/>
      <c r="C29" s="2"/>
      <c r="G29" s="2"/>
      <c r="H29" s="2"/>
      <c r="I29" s="2"/>
      <c r="J29" s="2"/>
      <c r="K29" s="2"/>
      <c r="M29" s="2"/>
      <c r="N29" s="2"/>
      <c r="O29" s="2"/>
      <c r="P29" s="2"/>
      <c r="Q29" s="2"/>
      <c r="R29" s="2"/>
      <c r="S29" s="5"/>
      <c r="T29" s="2"/>
      <c r="U29" s="6"/>
    </row>
    <row r="30" spans="1:21" x14ac:dyDescent="0.3">
      <c r="A30" s="4"/>
      <c r="B30" s="2"/>
      <c r="C30" s="2"/>
      <c r="G30" s="2"/>
      <c r="H30" s="2"/>
      <c r="I30" s="2"/>
      <c r="J30" s="2"/>
      <c r="K30" s="2"/>
      <c r="M30" s="2"/>
      <c r="N30" s="2"/>
      <c r="O30" s="2"/>
      <c r="P30" s="2"/>
      <c r="Q30" s="2"/>
      <c r="R30" s="2"/>
      <c r="S30" s="5"/>
      <c r="T30" s="2"/>
      <c r="U30" s="6"/>
    </row>
    <row r="31" spans="1:21" x14ac:dyDescent="0.3">
      <c r="A31" s="4"/>
      <c r="B31" s="2"/>
      <c r="C31" s="2"/>
      <c r="G31" s="2"/>
      <c r="H31" s="2"/>
      <c r="I31" s="2"/>
      <c r="J31" s="2"/>
      <c r="K31" s="2"/>
      <c r="M31" s="2"/>
      <c r="N31" s="2"/>
      <c r="O31" s="2"/>
      <c r="P31" s="2"/>
      <c r="Q31" s="2"/>
      <c r="R31" s="2"/>
      <c r="S31" s="5"/>
      <c r="T31" s="2"/>
      <c r="U31" s="6"/>
    </row>
    <row r="32" spans="1:21" x14ac:dyDescent="0.3">
      <c r="A32" s="4"/>
      <c r="B32" s="2"/>
      <c r="C32" s="2"/>
      <c r="G32" s="2"/>
      <c r="H32" s="2"/>
      <c r="I32" s="2"/>
      <c r="J32" s="2"/>
      <c r="K32" s="2"/>
      <c r="M32" s="2"/>
      <c r="N32" s="2"/>
      <c r="O32" s="2"/>
      <c r="P32" s="2"/>
      <c r="Q32" s="2"/>
      <c r="R32" s="2"/>
      <c r="S32" s="5"/>
      <c r="T32" s="2"/>
      <c r="U32" s="6"/>
    </row>
    <row r="33" spans="1:21" x14ac:dyDescent="0.3">
      <c r="A33" s="4"/>
      <c r="B33" s="2"/>
      <c r="C33" s="2"/>
      <c r="G33" s="2"/>
      <c r="H33" s="2"/>
      <c r="I33" s="2"/>
      <c r="J33" s="2"/>
      <c r="K33" s="2"/>
      <c r="M33" s="2"/>
      <c r="N33" s="2"/>
      <c r="O33" s="2"/>
      <c r="P33" s="2"/>
      <c r="Q33" s="2"/>
      <c r="R33" s="2"/>
      <c r="S33" s="5"/>
      <c r="T33" s="2"/>
      <c r="U33" s="6"/>
    </row>
    <row r="34" spans="1:21" x14ac:dyDescent="0.3">
      <c r="A34" s="4"/>
      <c r="B34" s="2"/>
      <c r="C34" s="2"/>
      <c r="G34" s="2"/>
      <c r="H34" s="2"/>
      <c r="I34" s="2"/>
      <c r="J34" s="2"/>
      <c r="K34" s="2"/>
      <c r="M34" s="2"/>
      <c r="N34" s="2"/>
      <c r="O34" s="2"/>
      <c r="P34" s="2"/>
      <c r="Q34" s="2"/>
      <c r="R34" s="2"/>
      <c r="S34" s="5"/>
      <c r="T34" s="2"/>
      <c r="U34" s="6"/>
    </row>
    <row r="35" spans="1:21" x14ac:dyDescent="0.3">
      <c r="A35" s="4"/>
      <c r="B35" s="2"/>
      <c r="C35" s="2"/>
      <c r="G35" s="2"/>
      <c r="H35" s="2"/>
      <c r="I35" s="2"/>
      <c r="J35" s="2"/>
      <c r="K35" s="2"/>
      <c r="M35" s="2"/>
      <c r="N35" s="2"/>
      <c r="O35" s="2"/>
      <c r="P35" s="2"/>
      <c r="Q35" s="2"/>
      <c r="R35" s="2"/>
      <c r="S35" s="5"/>
      <c r="T35" s="2"/>
      <c r="U35" s="6"/>
    </row>
    <row r="36" spans="1:21" x14ac:dyDescent="0.3">
      <c r="A36" s="4"/>
      <c r="B36" s="2"/>
      <c r="C36" s="2"/>
      <c r="G36" s="2"/>
      <c r="H36" s="2"/>
      <c r="I36" s="2"/>
      <c r="J36" s="2"/>
      <c r="K36" s="2"/>
      <c r="M36" s="2"/>
      <c r="N36" s="2"/>
      <c r="O36" s="2"/>
      <c r="P36" s="2"/>
      <c r="Q36" s="2"/>
      <c r="R36" s="2"/>
      <c r="S36" s="5"/>
      <c r="T36" s="2"/>
      <c r="U36" s="6"/>
    </row>
    <row r="37" spans="1:21" x14ac:dyDescent="0.3">
      <c r="A37" s="4"/>
      <c r="B37" s="2"/>
      <c r="C37" s="2"/>
      <c r="G37" s="2"/>
      <c r="H37" s="2"/>
      <c r="I37" s="2"/>
      <c r="J37" s="2"/>
      <c r="K37" s="2"/>
      <c r="M37" s="2"/>
      <c r="N37" s="2"/>
      <c r="O37" s="2"/>
      <c r="P37" s="2"/>
      <c r="Q37" s="2"/>
      <c r="R37" s="2"/>
      <c r="S37" s="5"/>
      <c r="T37" s="2"/>
      <c r="U37" s="6"/>
    </row>
    <row r="38" spans="1:21" x14ac:dyDescent="0.3">
      <c r="A38" s="4"/>
      <c r="B38" s="2"/>
      <c r="C38" s="2"/>
      <c r="G38" s="2"/>
      <c r="H38" s="2"/>
      <c r="I38" s="2"/>
      <c r="J38" s="2"/>
      <c r="K38" s="2"/>
      <c r="M38" s="2"/>
      <c r="N38" s="2"/>
      <c r="O38" s="2"/>
      <c r="P38" s="2"/>
      <c r="Q38" s="2"/>
      <c r="R38" s="2"/>
      <c r="S38" s="5"/>
      <c r="T38" s="2"/>
      <c r="U38" s="6"/>
    </row>
    <row r="39" spans="1:21" x14ac:dyDescent="0.3">
      <c r="A39" s="4"/>
      <c r="B39" s="2"/>
      <c r="C39" s="2"/>
      <c r="G39" s="2"/>
      <c r="H39" s="2"/>
      <c r="I39" s="2"/>
      <c r="J39" s="2"/>
      <c r="K39" s="2"/>
      <c r="M39" s="2"/>
      <c r="N39" s="2"/>
      <c r="O39" s="2"/>
      <c r="P39" s="2"/>
      <c r="Q39" s="2"/>
      <c r="R39" s="2"/>
      <c r="S39" s="5"/>
      <c r="T39" s="2"/>
      <c r="U39" s="6"/>
    </row>
    <row r="40" spans="1:21" x14ac:dyDescent="0.3">
      <c r="A40" s="4"/>
      <c r="B40" s="2"/>
      <c r="C40" s="2"/>
      <c r="G40" s="2"/>
      <c r="H40" s="2"/>
      <c r="I40" s="2"/>
      <c r="J40" s="2"/>
      <c r="K40" s="2"/>
      <c r="M40" s="2"/>
      <c r="N40" s="2"/>
      <c r="O40" s="2"/>
      <c r="P40" s="2"/>
      <c r="Q40" s="2"/>
      <c r="R40" s="2"/>
      <c r="S40" s="5"/>
      <c r="T40" s="2"/>
      <c r="U40" s="6"/>
    </row>
    <row r="41" spans="1:21" x14ac:dyDescent="0.3">
      <c r="A41" s="4"/>
      <c r="B41" s="2"/>
      <c r="C41" s="2"/>
      <c r="G41" s="2"/>
      <c r="H41" s="2"/>
      <c r="I41" s="2"/>
      <c r="J41" s="2"/>
      <c r="K41" s="2"/>
      <c r="M41" s="2"/>
      <c r="N41" s="2"/>
      <c r="O41" s="2"/>
      <c r="P41" s="2"/>
      <c r="Q41" s="2"/>
      <c r="R41" s="2"/>
      <c r="S41" s="5"/>
      <c r="T41" s="2"/>
      <c r="U41" s="6"/>
    </row>
    <row r="42" spans="1:21" x14ac:dyDescent="0.3">
      <c r="A42" s="4"/>
      <c r="B42" s="2"/>
      <c r="C42" s="2"/>
      <c r="G42" s="2"/>
      <c r="H42" s="2"/>
      <c r="I42" s="2"/>
      <c r="J42" s="2"/>
      <c r="K42" s="2"/>
      <c r="M42" s="2"/>
      <c r="N42" s="2"/>
      <c r="O42" s="2"/>
      <c r="P42" s="2"/>
      <c r="Q42" s="2"/>
      <c r="R42" s="2"/>
      <c r="S42" s="5"/>
      <c r="T42" s="2"/>
      <c r="U42" s="6"/>
    </row>
    <row r="43" spans="1:21" x14ac:dyDescent="0.3">
      <c r="A43" s="4"/>
      <c r="B43" s="2"/>
      <c r="C43" s="2"/>
      <c r="G43" s="2"/>
      <c r="H43" s="2"/>
      <c r="I43" s="2"/>
      <c r="J43" s="2"/>
      <c r="K43" s="2"/>
      <c r="M43" s="2"/>
      <c r="N43" s="2"/>
      <c r="O43" s="2"/>
      <c r="P43" s="2"/>
      <c r="Q43" s="2"/>
      <c r="R43" s="2"/>
      <c r="S43" s="5"/>
      <c r="T43" s="2"/>
      <c r="U43" s="6"/>
    </row>
    <row r="44" spans="1:21" x14ac:dyDescent="0.3">
      <c r="A44" s="4"/>
      <c r="B44" s="2"/>
      <c r="C44" s="2"/>
      <c r="G44" s="2"/>
      <c r="H44" s="2"/>
      <c r="I44" s="2"/>
      <c r="J44" s="2"/>
      <c r="K44" s="2"/>
      <c r="M44" s="2"/>
      <c r="N44" s="2"/>
      <c r="O44" s="2"/>
      <c r="P44" s="2"/>
      <c r="Q44" s="2"/>
      <c r="R44" s="2"/>
      <c r="S44" s="5"/>
      <c r="T44" s="2"/>
      <c r="U44" s="6"/>
    </row>
    <row r="45" spans="1:21" x14ac:dyDescent="0.3">
      <c r="A45" s="4"/>
      <c r="B45" s="2"/>
      <c r="C45" s="2"/>
      <c r="G45" s="2"/>
      <c r="H45" s="2"/>
      <c r="I45" s="2"/>
      <c r="J45" s="2"/>
      <c r="K45" s="2"/>
      <c r="M45" s="2"/>
      <c r="N45" s="2"/>
      <c r="O45" s="2"/>
      <c r="P45" s="2"/>
      <c r="Q45" s="2"/>
      <c r="R45" s="2"/>
      <c r="S45" s="5"/>
      <c r="T45" s="2"/>
      <c r="U45" s="6"/>
    </row>
    <row r="46" spans="1:21" x14ac:dyDescent="0.3">
      <c r="A46" s="4"/>
      <c r="B46" s="2"/>
      <c r="C46" s="2"/>
      <c r="G46" s="2"/>
      <c r="H46" s="2"/>
      <c r="I46" s="2"/>
      <c r="J46" s="2"/>
      <c r="K46" s="2"/>
      <c r="M46" s="2"/>
      <c r="N46" s="2"/>
      <c r="O46" s="2"/>
      <c r="P46" s="2"/>
      <c r="Q46" s="2"/>
      <c r="R46" s="2"/>
      <c r="S46" s="5"/>
      <c r="T46" s="2"/>
      <c r="U46" s="6"/>
    </row>
    <row r="47" spans="1:21" x14ac:dyDescent="0.3">
      <c r="A47" s="4"/>
      <c r="B47" s="2"/>
      <c r="C47" s="2"/>
      <c r="G47" s="2"/>
      <c r="H47" s="2"/>
      <c r="I47" s="2"/>
      <c r="J47" s="2"/>
      <c r="K47" s="2"/>
      <c r="M47" s="2"/>
      <c r="N47" s="2"/>
      <c r="O47" s="2"/>
      <c r="P47" s="2"/>
      <c r="Q47" s="2"/>
      <c r="R47" s="2"/>
      <c r="S47" s="5"/>
      <c r="T47" s="2"/>
      <c r="U47" s="6"/>
    </row>
    <row r="48" spans="1:21" x14ac:dyDescent="0.3">
      <c r="A48" s="4"/>
      <c r="B48" s="2"/>
      <c r="C48" s="2"/>
      <c r="G48" s="2"/>
      <c r="H48" s="2"/>
      <c r="I48" s="2"/>
      <c r="J48" s="2"/>
      <c r="K48" s="2"/>
      <c r="M48" s="2"/>
      <c r="N48" s="2"/>
      <c r="O48" s="2"/>
      <c r="P48" s="2"/>
      <c r="Q48" s="2"/>
      <c r="R48" s="2"/>
      <c r="S48" s="5"/>
      <c r="U48" s="6"/>
    </row>
    <row r="49" spans="1:21" x14ac:dyDescent="0.3">
      <c r="A49" s="4"/>
      <c r="B49" s="2"/>
      <c r="C49" s="2"/>
      <c r="G49" s="2"/>
      <c r="H49" s="2"/>
      <c r="I49" s="2"/>
      <c r="J49" s="2"/>
      <c r="K49" s="2"/>
      <c r="M49" s="2"/>
      <c r="N49" s="2"/>
      <c r="O49" s="2"/>
      <c r="P49" s="2"/>
      <c r="Q49" s="2"/>
      <c r="R49" s="2"/>
      <c r="S49" s="5"/>
      <c r="U49" s="6"/>
    </row>
  </sheetData>
  <conditionalFormatting sqref="D2:D49">
    <cfRule type="duplicateValues" dxfId="9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23102-B0D9-46D9-ACCD-C2E15EDE66C2}">
  <dimension ref="A1:U111"/>
  <sheetViews>
    <sheetView workbookViewId="0">
      <selection activeCell="A2" sqref="A2:U101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bestFit="1" customWidth="1"/>
    <col min="21" max="21" width="17.44140625" bestFit="1" customWidth="1"/>
    <col min="22" max="22" width="4" bestFit="1" customWidth="1"/>
  </cols>
  <sheetData>
    <row r="1" spans="1:21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19</v>
      </c>
      <c r="U1" s="3" t="s">
        <v>399</v>
      </c>
    </row>
    <row r="2" spans="1:21" x14ac:dyDescent="0.3">
      <c r="A2" s="4"/>
      <c r="B2" s="2"/>
      <c r="C2" s="2"/>
      <c r="G2" s="2"/>
      <c r="H2" s="2"/>
      <c r="I2" s="2"/>
      <c r="J2" s="2"/>
      <c r="K2" s="2"/>
      <c r="M2" s="2"/>
      <c r="N2" s="2"/>
      <c r="O2" s="2"/>
      <c r="P2" s="2"/>
      <c r="Q2" s="2"/>
      <c r="R2" s="2"/>
      <c r="S2" s="5"/>
      <c r="U2" s="6"/>
    </row>
    <row r="3" spans="1:21" x14ac:dyDescent="0.3">
      <c r="A3" s="4"/>
      <c r="B3" s="2"/>
      <c r="C3" s="2"/>
      <c r="G3" s="2"/>
      <c r="H3" s="2"/>
      <c r="I3" s="2"/>
      <c r="J3" s="2"/>
      <c r="K3" s="2"/>
      <c r="M3" s="2"/>
      <c r="N3" s="2"/>
      <c r="O3" s="2"/>
      <c r="P3" s="2"/>
      <c r="Q3" s="2"/>
      <c r="R3" s="2"/>
      <c r="S3" s="5"/>
      <c r="T3" s="2"/>
      <c r="U3" s="6"/>
    </row>
    <row r="4" spans="1:21" x14ac:dyDescent="0.3">
      <c r="A4" s="4"/>
      <c r="B4" s="2"/>
      <c r="C4" s="2"/>
      <c r="G4" s="2"/>
      <c r="H4" s="2"/>
      <c r="I4" s="2"/>
      <c r="J4" s="2"/>
      <c r="K4" s="2"/>
      <c r="M4" s="2"/>
      <c r="N4" s="2"/>
      <c r="O4" s="2"/>
      <c r="P4" s="2"/>
      <c r="Q4" s="2"/>
      <c r="R4" s="2"/>
      <c r="S4" s="5"/>
      <c r="T4" s="2"/>
      <c r="U4" s="6"/>
    </row>
    <row r="5" spans="1:21" x14ac:dyDescent="0.3">
      <c r="A5" s="4"/>
      <c r="B5" s="2"/>
      <c r="C5" s="2"/>
      <c r="G5" s="2"/>
      <c r="H5" s="2"/>
      <c r="I5" s="2"/>
      <c r="J5" s="2"/>
      <c r="K5" s="2"/>
      <c r="M5" s="2"/>
      <c r="N5" s="2"/>
      <c r="O5" s="2"/>
      <c r="P5" s="2"/>
      <c r="Q5" s="2"/>
      <c r="R5" s="2"/>
      <c r="S5" s="5"/>
      <c r="T5" s="2"/>
      <c r="U5" s="6"/>
    </row>
    <row r="6" spans="1:21" x14ac:dyDescent="0.3">
      <c r="A6" s="4"/>
      <c r="B6" s="2"/>
      <c r="C6" s="2"/>
      <c r="G6" s="2"/>
      <c r="H6" s="2"/>
      <c r="I6" s="2"/>
      <c r="J6" s="2"/>
      <c r="K6" s="2"/>
      <c r="M6" s="2"/>
      <c r="N6" s="2"/>
      <c r="O6" s="2"/>
      <c r="P6" s="2"/>
      <c r="Q6" s="2"/>
      <c r="R6" s="2"/>
      <c r="S6" s="5"/>
      <c r="T6" s="2"/>
      <c r="U6" s="6"/>
    </row>
    <row r="7" spans="1:21" x14ac:dyDescent="0.3">
      <c r="A7" s="4"/>
      <c r="B7" s="2"/>
      <c r="C7" s="2"/>
      <c r="G7" s="2"/>
      <c r="H7" s="2"/>
      <c r="I7" s="2"/>
      <c r="J7" s="2"/>
      <c r="K7" s="2"/>
      <c r="M7" s="2"/>
      <c r="N7" s="2"/>
      <c r="O7" s="2"/>
      <c r="P7" s="2"/>
      <c r="Q7" s="2"/>
      <c r="R7" s="2"/>
      <c r="S7" s="5"/>
      <c r="U7" s="6"/>
    </row>
    <row r="8" spans="1:21" x14ac:dyDescent="0.3">
      <c r="A8" s="4"/>
      <c r="B8" s="2"/>
      <c r="C8" s="2"/>
      <c r="G8" s="2"/>
      <c r="H8" s="2"/>
      <c r="I8" s="2"/>
      <c r="J8" s="2"/>
      <c r="K8" s="2"/>
      <c r="M8" s="2"/>
      <c r="N8" s="2"/>
      <c r="O8" s="2"/>
      <c r="P8" s="2"/>
      <c r="Q8" s="2"/>
      <c r="R8" s="2"/>
      <c r="S8" s="5"/>
      <c r="T8" s="2"/>
      <c r="U8" s="6"/>
    </row>
    <row r="9" spans="1:21" x14ac:dyDescent="0.3">
      <c r="A9" s="4"/>
      <c r="B9" s="2"/>
      <c r="C9" s="2"/>
      <c r="G9" s="2"/>
      <c r="H9" s="2"/>
      <c r="I9" s="2"/>
      <c r="J9" s="2"/>
      <c r="K9" s="2"/>
      <c r="M9" s="2"/>
      <c r="N9" s="2"/>
      <c r="O9" s="2"/>
      <c r="P9" s="2"/>
      <c r="Q9" s="2"/>
      <c r="R9" s="2"/>
      <c r="S9" s="5"/>
      <c r="T9" s="2"/>
      <c r="U9" s="6"/>
    </row>
    <row r="10" spans="1:21" x14ac:dyDescent="0.3">
      <c r="A10" s="4"/>
      <c r="B10" s="2"/>
      <c r="C10" s="2"/>
      <c r="G10" s="2"/>
      <c r="H10" s="2"/>
      <c r="I10" s="2"/>
      <c r="J10" s="2"/>
      <c r="K10" s="2"/>
      <c r="M10" s="2"/>
      <c r="N10" s="2"/>
      <c r="O10" s="2"/>
      <c r="P10" s="2"/>
      <c r="Q10" s="2"/>
      <c r="R10" s="2"/>
      <c r="S10" s="5"/>
      <c r="U10" s="6"/>
    </row>
    <row r="11" spans="1:21" x14ac:dyDescent="0.3">
      <c r="A11" s="4"/>
      <c r="B11" s="2"/>
      <c r="C11" s="2"/>
      <c r="G11" s="2"/>
      <c r="H11" s="2"/>
      <c r="I11" s="2"/>
      <c r="J11" s="2"/>
      <c r="K11" s="2"/>
      <c r="M11" s="2"/>
      <c r="N11" s="2"/>
      <c r="O11" s="2"/>
      <c r="P11" s="2"/>
      <c r="Q11" s="2"/>
      <c r="R11" s="2"/>
      <c r="S11" s="5"/>
      <c r="T11" s="2"/>
      <c r="U11" s="6"/>
    </row>
    <row r="12" spans="1:21" x14ac:dyDescent="0.3">
      <c r="A12" s="4"/>
      <c r="B12" s="2"/>
      <c r="C12" s="2"/>
      <c r="G12" s="2"/>
      <c r="H12" s="2"/>
      <c r="I12" s="2"/>
      <c r="J12" s="2"/>
      <c r="K12" s="2"/>
      <c r="M12" s="2"/>
      <c r="N12" s="2"/>
      <c r="O12" s="2"/>
      <c r="P12" s="2"/>
      <c r="Q12" s="2"/>
      <c r="R12" s="2"/>
      <c r="S12" s="5"/>
      <c r="U12" s="6"/>
    </row>
    <row r="13" spans="1:21" x14ac:dyDescent="0.3">
      <c r="A13" s="4"/>
      <c r="B13" s="2"/>
      <c r="C13" s="2"/>
      <c r="G13" s="2"/>
      <c r="H13" s="2"/>
      <c r="I13" s="2"/>
      <c r="J13" s="2"/>
      <c r="K13" s="2"/>
      <c r="M13" s="2"/>
      <c r="N13" s="2"/>
      <c r="O13" s="2"/>
      <c r="P13" s="2"/>
      <c r="Q13" s="2"/>
      <c r="R13" s="2"/>
      <c r="S13" s="5"/>
      <c r="U13" s="6"/>
    </row>
    <row r="14" spans="1:21" x14ac:dyDescent="0.3">
      <c r="A14" s="4"/>
      <c r="B14" s="2"/>
      <c r="C14" s="2"/>
      <c r="G14" s="2"/>
      <c r="H14" s="2"/>
      <c r="I14" s="2"/>
      <c r="J14" s="2"/>
      <c r="K14" s="2"/>
      <c r="M14" s="2"/>
      <c r="N14" s="2"/>
      <c r="O14" s="2"/>
      <c r="P14" s="2"/>
      <c r="Q14" s="2"/>
      <c r="R14" s="2"/>
      <c r="S14" s="5"/>
      <c r="T14" s="2"/>
      <c r="U14" s="6"/>
    </row>
    <row r="15" spans="1:21" x14ac:dyDescent="0.3">
      <c r="A15" s="4"/>
      <c r="B15" s="2"/>
      <c r="C15" s="2"/>
      <c r="G15" s="2"/>
      <c r="H15" s="2"/>
      <c r="I15" s="2"/>
      <c r="J15" s="2"/>
      <c r="K15" s="2"/>
      <c r="M15" s="2"/>
      <c r="N15" s="2"/>
      <c r="O15" s="2"/>
      <c r="P15" s="2"/>
      <c r="Q15" s="2"/>
      <c r="R15" s="2"/>
      <c r="S15" s="5"/>
      <c r="U15" s="6"/>
    </row>
    <row r="16" spans="1:21" x14ac:dyDescent="0.3">
      <c r="A16" s="4"/>
      <c r="B16" s="2"/>
      <c r="C16" s="2"/>
      <c r="G16" s="2"/>
      <c r="H16" s="2"/>
      <c r="I16" s="2"/>
      <c r="J16" s="2"/>
      <c r="K16" s="2"/>
      <c r="M16" s="2"/>
      <c r="N16" s="2"/>
      <c r="O16" s="2"/>
      <c r="P16" s="2"/>
      <c r="Q16" s="2"/>
      <c r="R16" s="2"/>
      <c r="S16" s="5"/>
      <c r="T16" s="2"/>
      <c r="U16" s="6"/>
    </row>
    <row r="17" spans="1:21" x14ac:dyDescent="0.3">
      <c r="A17" s="4"/>
      <c r="B17" s="2"/>
      <c r="C17" s="2"/>
      <c r="G17" s="2"/>
      <c r="H17" s="2"/>
      <c r="I17" s="2"/>
      <c r="J17" s="2"/>
      <c r="K17" s="2"/>
      <c r="M17" s="2"/>
      <c r="N17" s="2"/>
      <c r="O17" s="2"/>
      <c r="P17" s="2"/>
      <c r="Q17" s="2"/>
      <c r="R17" s="2"/>
      <c r="S17" s="5"/>
      <c r="T17" s="2"/>
      <c r="U17" s="6"/>
    </row>
    <row r="18" spans="1:21" x14ac:dyDescent="0.3">
      <c r="A18" s="4"/>
      <c r="B18" s="2"/>
      <c r="C18" s="2"/>
      <c r="G18" s="2"/>
      <c r="H18" s="2"/>
      <c r="I18" s="2"/>
      <c r="J18" s="2"/>
      <c r="K18" s="2"/>
      <c r="M18" s="2"/>
      <c r="N18" s="2"/>
      <c r="O18" s="2"/>
      <c r="P18" s="2"/>
      <c r="Q18" s="2"/>
      <c r="R18" s="2"/>
      <c r="S18" s="5"/>
      <c r="U18" s="6"/>
    </row>
    <row r="19" spans="1:21" x14ac:dyDescent="0.3">
      <c r="A19" s="4"/>
      <c r="B19" s="2"/>
      <c r="C19" s="2"/>
      <c r="G19" s="2"/>
      <c r="H19" s="2"/>
      <c r="I19" s="2"/>
      <c r="J19" s="2"/>
      <c r="K19" s="2"/>
      <c r="M19" s="2"/>
      <c r="N19" s="2"/>
      <c r="O19" s="2"/>
      <c r="P19" s="2"/>
      <c r="Q19" s="2"/>
      <c r="R19" s="2"/>
      <c r="S19" s="5"/>
      <c r="U19" s="6"/>
    </row>
    <row r="20" spans="1:21" x14ac:dyDescent="0.3">
      <c r="A20" s="4"/>
      <c r="B20" s="2"/>
      <c r="C20" s="2"/>
      <c r="G20" s="2"/>
      <c r="H20" s="2"/>
      <c r="I20" s="2"/>
      <c r="J20" s="2"/>
      <c r="K20" s="2"/>
      <c r="M20" s="2"/>
      <c r="N20" s="2"/>
      <c r="O20" s="2"/>
      <c r="P20" s="2"/>
      <c r="Q20" s="2"/>
      <c r="R20" s="2"/>
      <c r="S20" s="5"/>
      <c r="T20" s="2"/>
      <c r="U20" s="6"/>
    </row>
    <row r="21" spans="1:21" x14ac:dyDescent="0.3">
      <c r="A21" s="4"/>
      <c r="B21" s="2"/>
      <c r="C21" s="2"/>
      <c r="G21" s="2"/>
      <c r="H21" s="2"/>
      <c r="I21" s="2"/>
      <c r="J21" s="2"/>
      <c r="K21" s="2"/>
      <c r="M21" s="2"/>
      <c r="N21" s="2"/>
      <c r="O21" s="2"/>
      <c r="P21" s="2"/>
      <c r="Q21" s="2"/>
      <c r="R21" s="2"/>
      <c r="S21" s="5"/>
      <c r="T21" s="2"/>
      <c r="U21" s="6"/>
    </row>
    <row r="22" spans="1:21" x14ac:dyDescent="0.3">
      <c r="A22" s="4"/>
      <c r="B22" s="2"/>
      <c r="C22" s="2"/>
      <c r="G22" s="2"/>
      <c r="H22" s="2"/>
      <c r="I22" s="2"/>
      <c r="J22" s="2"/>
      <c r="K22" s="2"/>
      <c r="M22" s="2"/>
      <c r="N22" s="2"/>
      <c r="O22" s="2"/>
      <c r="P22" s="2"/>
      <c r="Q22" s="2"/>
      <c r="R22" s="2"/>
      <c r="S22" s="5"/>
      <c r="U22" s="6"/>
    </row>
    <row r="23" spans="1:21" x14ac:dyDescent="0.3">
      <c r="A23" s="4"/>
      <c r="B23" s="2"/>
      <c r="C23" s="2"/>
      <c r="G23" s="2"/>
      <c r="H23" s="2"/>
      <c r="I23" s="2"/>
      <c r="J23" s="2"/>
      <c r="K23" s="2"/>
      <c r="M23" s="2"/>
      <c r="N23" s="2"/>
      <c r="O23" s="2"/>
      <c r="P23" s="2"/>
      <c r="Q23" s="2"/>
      <c r="R23" s="2"/>
      <c r="S23" s="5"/>
      <c r="T23" s="2"/>
      <c r="U23" s="6"/>
    </row>
    <row r="24" spans="1:21" x14ac:dyDescent="0.3">
      <c r="A24" s="4"/>
      <c r="B24" s="2"/>
      <c r="C24" s="2"/>
      <c r="G24" s="2"/>
      <c r="H24" s="2"/>
      <c r="I24" s="2"/>
      <c r="J24" s="2"/>
      <c r="K24" s="2"/>
      <c r="M24" s="2"/>
      <c r="N24" s="2"/>
      <c r="O24" s="2"/>
      <c r="P24" s="2"/>
      <c r="Q24" s="2"/>
      <c r="R24" s="2"/>
      <c r="S24" s="5"/>
      <c r="T24" s="2"/>
      <c r="U24" s="6"/>
    </row>
    <row r="25" spans="1:21" x14ac:dyDescent="0.3">
      <c r="A25" s="4"/>
      <c r="B25" s="2"/>
      <c r="C25" s="2"/>
      <c r="G25" s="2"/>
      <c r="H25" s="2"/>
      <c r="I25" s="2"/>
      <c r="J25" s="2"/>
      <c r="K25" s="2"/>
      <c r="M25" s="2"/>
      <c r="N25" s="2"/>
      <c r="O25" s="2"/>
      <c r="P25" s="2"/>
      <c r="Q25" s="2"/>
      <c r="R25" s="2"/>
      <c r="S25" s="5"/>
      <c r="T25" s="2"/>
      <c r="U25" s="6"/>
    </row>
    <row r="26" spans="1:21" x14ac:dyDescent="0.3">
      <c r="A26" s="4"/>
      <c r="B26" s="2"/>
      <c r="C26" s="2"/>
      <c r="G26" s="2"/>
      <c r="H26" s="2"/>
      <c r="I26" s="2"/>
      <c r="J26" s="2"/>
      <c r="K26" s="2"/>
      <c r="M26" s="2"/>
      <c r="N26" s="2"/>
      <c r="O26" s="2"/>
      <c r="P26" s="2"/>
      <c r="Q26" s="2"/>
      <c r="R26" s="2"/>
      <c r="S26" s="5"/>
      <c r="T26" s="2"/>
      <c r="U26" s="6"/>
    </row>
    <row r="27" spans="1:21" x14ac:dyDescent="0.3">
      <c r="A27" s="4"/>
      <c r="B27" s="2"/>
      <c r="C27" s="2"/>
      <c r="G27" s="2"/>
      <c r="H27" s="2"/>
      <c r="I27" s="2"/>
      <c r="J27" s="2"/>
      <c r="K27" s="2"/>
      <c r="M27" s="2"/>
      <c r="N27" s="2"/>
      <c r="O27" s="2"/>
      <c r="P27" s="2"/>
      <c r="Q27" s="2"/>
      <c r="R27" s="2"/>
      <c r="S27" s="5"/>
      <c r="T27" s="2"/>
      <c r="U27" s="6"/>
    </row>
    <row r="28" spans="1:21" x14ac:dyDescent="0.3">
      <c r="A28" s="4"/>
      <c r="B28" s="2"/>
      <c r="C28" s="2"/>
      <c r="G28" s="2"/>
      <c r="H28" s="2"/>
      <c r="I28" s="2"/>
      <c r="J28" s="2"/>
      <c r="K28" s="2"/>
      <c r="M28" s="2"/>
      <c r="N28" s="2"/>
      <c r="O28" s="2"/>
      <c r="P28" s="2"/>
      <c r="Q28" s="2"/>
      <c r="R28" s="2"/>
      <c r="S28" s="5"/>
      <c r="T28" s="2"/>
      <c r="U28" s="6"/>
    </row>
    <row r="29" spans="1:21" x14ac:dyDescent="0.3">
      <c r="A29" s="4"/>
      <c r="B29" s="2"/>
      <c r="C29" s="2"/>
      <c r="G29" s="2"/>
      <c r="H29" s="2"/>
      <c r="I29" s="2"/>
      <c r="J29" s="2"/>
      <c r="K29" s="2"/>
      <c r="M29" s="2"/>
      <c r="N29" s="2"/>
      <c r="O29" s="2"/>
      <c r="P29" s="2"/>
      <c r="Q29" s="2"/>
      <c r="R29" s="2"/>
      <c r="S29" s="5"/>
      <c r="T29" s="2"/>
      <c r="U29" s="6"/>
    </row>
    <row r="30" spans="1:21" x14ac:dyDescent="0.3">
      <c r="A30" s="4"/>
      <c r="B30" s="2"/>
      <c r="C30" s="2"/>
      <c r="G30" s="2"/>
      <c r="H30" s="2"/>
      <c r="I30" s="2"/>
      <c r="J30" s="2"/>
      <c r="K30" s="2"/>
      <c r="M30" s="2"/>
      <c r="N30" s="2"/>
      <c r="O30" s="2"/>
      <c r="P30" s="2"/>
      <c r="Q30" s="2"/>
      <c r="R30" s="2"/>
      <c r="S30" s="5"/>
      <c r="T30" s="2"/>
      <c r="U30" s="6"/>
    </row>
    <row r="31" spans="1:21" x14ac:dyDescent="0.3">
      <c r="A31" s="4"/>
      <c r="B31" s="2"/>
      <c r="C31" s="2"/>
      <c r="G31" s="2"/>
      <c r="H31" s="2"/>
      <c r="I31" s="2"/>
      <c r="J31" s="2"/>
      <c r="K31" s="2"/>
      <c r="M31" s="2"/>
      <c r="N31" s="2"/>
      <c r="O31" s="2"/>
      <c r="P31" s="2"/>
      <c r="Q31" s="2"/>
      <c r="R31" s="2"/>
      <c r="S31" s="5"/>
      <c r="T31" s="2"/>
      <c r="U31" s="6"/>
    </row>
    <row r="32" spans="1:21" x14ac:dyDescent="0.3">
      <c r="A32" s="4"/>
      <c r="B32" s="2"/>
      <c r="C32" s="2"/>
      <c r="G32" s="2"/>
      <c r="H32" s="2"/>
      <c r="I32" s="2"/>
      <c r="J32" s="2"/>
      <c r="K32" s="2"/>
      <c r="M32" s="2"/>
      <c r="N32" s="2"/>
      <c r="O32" s="2"/>
      <c r="P32" s="2"/>
      <c r="Q32" s="2"/>
      <c r="R32" s="2"/>
      <c r="S32" s="5"/>
      <c r="U32" s="6"/>
    </row>
    <row r="33" spans="1:21" x14ac:dyDescent="0.3">
      <c r="A33" s="4"/>
      <c r="B33" s="2"/>
      <c r="C33" s="2"/>
      <c r="G33" s="2"/>
      <c r="H33" s="2"/>
      <c r="I33" s="2"/>
      <c r="J33" s="2"/>
      <c r="K33" s="2"/>
      <c r="M33" s="2"/>
      <c r="N33" s="2"/>
      <c r="O33" s="2"/>
      <c r="P33" s="2"/>
      <c r="Q33" s="2"/>
      <c r="R33" s="2"/>
      <c r="S33" s="5"/>
      <c r="T33" s="2"/>
      <c r="U33" s="6"/>
    </row>
    <row r="34" spans="1:21" x14ac:dyDescent="0.3">
      <c r="A34" s="4"/>
      <c r="B34" s="2"/>
      <c r="C34" s="2"/>
      <c r="G34" s="2"/>
      <c r="H34" s="2"/>
      <c r="I34" s="2"/>
      <c r="J34" s="2"/>
      <c r="K34" s="2"/>
      <c r="M34" s="2"/>
      <c r="N34" s="2"/>
      <c r="O34" s="2"/>
      <c r="P34" s="2"/>
      <c r="Q34" s="2"/>
      <c r="R34" s="2"/>
      <c r="S34" s="5"/>
      <c r="T34" s="2"/>
      <c r="U34" s="6"/>
    </row>
    <row r="35" spans="1:21" x14ac:dyDescent="0.3">
      <c r="A35" s="4"/>
      <c r="B35" s="2"/>
      <c r="C35" s="2"/>
      <c r="G35" s="2"/>
      <c r="H35" s="2"/>
      <c r="I35" s="2"/>
      <c r="J35" s="2"/>
      <c r="K35" s="2"/>
      <c r="M35" s="2"/>
      <c r="N35" s="2"/>
      <c r="O35" s="2"/>
      <c r="P35" s="2"/>
      <c r="Q35" s="2"/>
      <c r="R35" s="2"/>
      <c r="S35" s="5"/>
      <c r="T35" s="2"/>
      <c r="U35" s="6"/>
    </row>
    <row r="36" spans="1:21" x14ac:dyDescent="0.3">
      <c r="A36" s="4"/>
      <c r="B36" s="2"/>
      <c r="C36" s="2"/>
      <c r="G36" s="2"/>
      <c r="H36" s="2"/>
      <c r="I36" s="2"/>
      <c r="J36" s="2"/>
      <c r="K36" s="2"/>
      <c r="M36" s="2"/>
      <c r="N36" s="2"/>
      <c r="O36" s="2"/>
      <c r="P36" s="2"/>
      <c r="Q36" s="2"/>
      <c r="R36" s="2"/>
      <c r="S36" s="5"/>
      <c r="T36" s="2"/>
      <c r="U36" s="6"/>
    </row>
    <row r="37" spans="1:21" x14ac:dyDescent="0.3">
      <c r="A37" s="4"/>
      <c r="B37" s="2"/>
      <c r="C37" s="2"/>
      <c r="G37" s="2"/>
      <c r="H37" s="2"/>
      <c r="I37" s="2"/>
      <c r="J37" s="2"/>
      <c r="K37" s="2"/>
      <c r="M37" s="2"/>
      <c r="N37" s="2"/>
      <c r="O37" s="2"/>
      <c r="P37" s="2"/>
      <c r="Q37" s="2"/>
      <c r="R37" s="2"/>
      <c r="S37" s="5"/>
      <c r="T37" s="2"/>
      <c r="U37" s="6"/>
    </row>
    <row r="38" spans="1:21" x14ac:dyDescent="0.3">
      <c r="A38" s="4"/>
      <c r="B38" s="2"/>
      <c r="C38" s="2"/>
      <c r="G38" s="2"/>
      <c r="H38" s="2"/>
      <c r="I38" s="2"/>
      <c r="J38" s="2"/>
      <c r="K38" s="2"/>
      <c r="M38" s="2"/>
      <c r="N38" s="2"/>
      <c r="O38" s="2"/>
      <c r="P38" s="2"/>
      <c r="Q38" s="2"/>
      <c r="R38" s="2"/>
      <c r="S38" s="5"/>
      <c r="T38" s="2"/>
      <c r="U38" s="6"/>
    </row>
    <row r="39" spans="1:21" x14ac:dyDescent="0.3">
      <c r="A39" s="4"/>
      <c r="B39" s="2"/>
      <c r="C39" s="2"/>
      <c r="G39" s="2"/>
      <c r="H39" s="2"/>
      <c r="I39" s="2"/>
      <c r="J39" s="2"/>
      <c r="K39" s="2"/>
      <c r="M39" s="2"/>
      <c r="N39" s="2"/>
      <c r="O39" s="2"/>
      <c r="P39" s="2"/>
      <c r="Q39" s="2"/>
      <c r="R39" s="2"/>
      <c r="S39" s="5"/>
      <c r="U39" s="6"/>
    </row>
    <row r="40" spans="1:21" x14ac:dyDescent="0.3">
      <c r="A40" s="4"/>
      <c r="B40" s="2"/>
      <c r="C40" s="2"/>
      <c r="G40" s="2"/>
      <c r="H40" s="2"/>
      <c r="I40" s="2"/>
      <c r="J40" s="2"/>
      <c r="K40" s="2"/>
      <c r="M40" s="2"/>
      <c r="N40" s="2"/>
      <c r="O40" s="2"/>
      <c r="P40" s="2"/>
      <c r="Q40" s="2"/>
      <c r="R40" s="2"/>
      <c r="S40" s="5"/>
      <c r="U40" s="6"/>
    </row>
    <row r="41" spans="1:21" x14ac:dyDescent="0.3">
      <c r="A41" s="4"/>
      <c r="B41" s="2"/>
      <c r="C41" s="2"/>
      <c r="G41" s="2"/>
      <c r="H41" s="2"/>
      <c r="I41" s="2"/>
      <c r="J41" s="2"/>
      <c r="K41" s="2"/>
      <c r="M41" s="2"/>
      <c r="N41" s="2"/>
      <c r="O41" s="2"/>
      <c r="P41" s="2"/>
      <c r="Q41" s="2"/>
      <c r="R41" s="2"/>
      <c r="S41" s="5"/>
      <c r="T41" s="2"/>
      <c r="U41" s="6"/>
    </row>
    <row r="42" spans="1:21" x14ac:dyDescent="0.3">
      <c r="A42" s="4"/>
      <c r="B42" s="2"/>
      <c r="C42" s="2"/>
      <c r="G42" s="2"/>
      <c r="H42" s="2"/>
      <c r="I42" s="2"/>
      <c r="J42" s="2"/>
      <c r="K42" s="2"/>
      <c r="M42" s="2"/>
      <c r="N42" s="2"/>
      <c r="O42" s="2"/>
      <c r="P42" s="2"/>
      <c r="Q42" s="2"/>
      <c r="R42" s="2"/>
      <c r="S42" s="5"/>
      <c r="T42" s="2"/>
      <c r="U42" s="6"/>
    </row>
    <row r="43" spans="1:21" x14ac:dyDescent="0.3">
      <c r="A43" s="4"/>
      <c r="B43" s="2"/>
      <c r="C43" s="2"/>
      <c r="G43" s="2"/>
      <c r="H43" s="2"/>
      <c r="I43" s="2"/>
      <c r="J43" s="2"/>
      <c r="K43" s="2"/>
      <c r="M43" s="2"/>
      <c r="N43" s="2"/>
      <c r="O43" s="2"/>
      <c r="P43" s="2"/>
      <c r="Q43" s="2"/>
      <c r="R43" s="2"/>
      <c r="S43" s="5"/>
      <c r="T43" s="2"/>
      <c r="U43" s="6"/>
    </row>
    <row r="44" spans="1:21" x14ac:dyDescent="0.3">
      <c r="A44" s="4"/>
      <c r="B44" s="2"/>
      <c r="C44" s="2"/>
      <c r="G44" s="2"/>
      <c r="H44" s="2"/>
      <c r="I44" s="2"/>
      <c r="J44" s="2"/>
      <c r="K44" s="2"/>
      <c r="M44" s="2"/>
      <c r="N44" s="2"/>
      <c r="O44" s="2"/>
      <c r="P44" s="2"/>
      <c r="Q44" s="2"/>
      <c r="R44" s="2"/>
      <c r="S44" s="5"/>
      <c r="T44" s="2"/>
      <c r="U44" s="6"/>
    </row>
    <row r="45" spans="1:21" x14ac:dyDescent="0.3">
      <c r="A45" s="4"/>
      <c r="B45" s="2"/>
      <c r="C45" s="2"/>
      <c r="G45" s="2"/>
      <c r="H45" s="2"/>
      <c r="I45" s="2"/>
      <c r="J45" s="2"/>
      <c r="K45" s="2"/>
      <c r="M45" s="2"/>
      <c r="N45" s="2"/>
      <c r="O45" s="2"/>
      <c r="P45" s="2"/>
      <c r="Q45" s="2"/>
      <c r="R45" s="2"/>
      <c r="S45" s="5"/>
      <c r="T45" s="2"/>
      <c r="U45" s="6"/>
    </row>
    <row r="46" spans="1:21" x14ac:dyDescent="0.3">
      <c r="A46" s="4"/>
      <c r="B46" s="2"/>
      <c r="C46" s="2"/>
      <c r="G46" s="2"/>
      <c r="H46" s="2"/>
      <c r="I46" s="2"/>
      <c r="J46" s="2"/>
      <c r="K46" s="2"/>
      <c r="M46" s="2"/>
      <c r="N46" s="2"/>
      <c r="O46" s="2"/>
      <c r="P46" s="2"/>
      <c r="Q46" s="2"/>
      <c r="R46" s="2"/>
      <c r="S46" s="5"/>
      <c r="U46" s="6"/>
    </row>
    <row r="47" spans="1:21" x14ac:dyDescent="0.3">
      <c r="A47" s="4"/>
      <c r="B47" s="2"/>
      <c r="C47" s="2"/>
      <c r="G47" s="2"/>
      <c r="H47" s="2"/>
      <c r="I47" s="2"/>
      <c r="J47" s="2"/>
      <c r="K47" s="2"/>
      <c r="M47" s="2"/>
      <c r="N47" s="2"/>
      <c r="O47" s="2"/>
      <c r="P47" s="2"/>
      <c r="Q47" s="2"/>
      <c r="R47" s="2"/>
      <c r="S47" s="5"/>
      <c r="T47" s="2"/>
      <c r="U47" s="6"/>
    </row>
    <row r="48" spans="1:21" x14ac:dyDescent="0.3">
      <c r="A48" s="4"/>
      <c r="B48" s="2"/>
      <c r="C48" s="2"/>
      <c r="G48" s="2"/>
      <c r="H48" s="2"/>
      <c r="I48" s="2"/>
      <c r="J48" s="2"/>
      <c r="K48" s="2"/>
      <c r="M48" s="2"/>
      <c r="N48" s="2"/>
      <c r="O48" s="2"/>
      <c r="P48" s="2"/>
      <c r="Q48" s="2"/>
      <c r="R48" s="2"/>
      <c r="S48" s="5"/>
      <c r="U48" s="6"/>
    </row>
    <row r="49" spans="1:21" x14ac:dyDescent="0.3">
      <c r="A49" s="4"/>
      <c r="B49" s="2"/>
      <c r="C49" s="2"/>
      <c r="G49" s="2"/>
      <c r="H49" s="2"/>
      <c r="I49" s="2"/>
      <c r="J49" s="2"/>
      <c r="K49" s="2"/>
      <c r="M49" s="2"/>
      <c r="N49" s="2"/>
      <c r="O49" s="2"/>
      <c r="P49" s="2"/>
      <c r="Q49" s="2"/>
      <c r="R49" s="2"/>
      <c r="S49" s="5"/>
      <c r="U49" s="6"/>
    </row>
    <row r="50" spans="1:21" x14ac:dyDescent="0.3">
      <c r="A50" s="4"/>
      <c r="B50" s="2"/>
      <c r="C50" s="2"/>
      <c r="G50" s="2"/>
      <c r="H50" s="2"/>
      <c r="I50" s="2"/>
      <c r="J50" s="2"/>
      <c r="K50" s="2"/>
      <c r="M50" s="2"/>
      <c r="N50" s="2"/>
      <c r="O50" s="2"/>
      <c r="P50" s="2"/>
      <c r="Q50" s="2"/>
      <c r="R50" s="2"/>
      <c r="S50" s="5"/>
      <c r="U50" s="6"/>
    </row>
    <row r="51" spans="1:21" x14ac:dyDescent="0.3">
      <c r="A51" s="4"/>
      <c r="B51" s="2"/>
      <c r="C51" s="2"/>
      <c r="G51" s="2"/>
      <c r="H51" s="2"/>
      <c r="I51" s="2"/>
      <c r="J51" s="2"/>
      <c r="K51" s="2"/>
      <c r="M51" s="2"/>
      <c r="N51" s="2"/>
      <c r="O51" s="2"/>
      <c r="P51" s="2"/>
      <c r="Q51" s="2"/>
      <c r="R51" s="2"/>
      <c r="S51" s="5"/>
      <c r="U51" s="6"/>
    </row>
    <row r="52" spans="1:21" x14ac:dyDescent="0.3">
      <c r="A52" s="4"/>
      <c r="B52" s="2"/>
      <c r="C52" s="2"/>
      <c r="G52" s="2"/>
      <c r="H52" s="2"/>
      <c r="I52" s="2"/>
      <c r="J52" s="2"/>
      <c r="K52" s="2"/>
      <c r="M52" s="2"/>
      <c r="N52" s="2"/>
      <c r="O52" s="2"/>
      <c r="P52" s="2"/>
      <c r="Q52" s="2"/>
      <c r="R52" s="2"/>
      <c r="S52" s="5"/>
      <c r="U52" s="6"/>
    </row>
    <row r="53" spans="1:21" x14ac:dyDescent="0.3">
      <c r="A53" s="4"/>
      <c r="B53" s="2"/>
      <c r="C53" s="2"/>
      <c r="G53" s="2"/>
      <c r="H53" s="2"/>
      <c r="I53" s="2"/>
      <c r="J53" s="2"/>
      <c r="K53" s="2"/>
      <c r="M53" s="2"/>
      <c r="N53" s="2"/>
      <c r="O53" s="2"/>
      <c r="P53" s="2"/>
      <c r="Q53" s="2"/>
      <c r="R53" s="2"/>
      <c r="S53" s="5"/>
      <c r="U53" s="6"/>
    </row>
    <row r="54" spans="1:21" x14ac:dyDescent="0.3">
      <c r="A54" s="4"/>
      <c r="B54" s="2"/>
      <c r="C54" s="2"/>
      <c r="G54" s="2"/>
      <c r="H54" s="2"/>
      <c r="I54" s="2"/>
      <c r="J54" s="2"/>
      <c r="K54" s="2"/>
      <c r="M54" s="2"/>
      <c r="N54" s="2"/>
      <c r="O54" s="2"/>
      <c r="P54" s="2"/>
      <c r="Q54" s="2"/>
      <c r="R54" s="2"/>
      <c r="S54" s="5"/>
      <c r="T54" s="2"/>
      <c r="U54" s="6"/>
    </row>
    <row r="55" spans="1:21" x14ac:dyDescent="0.3">
      <c r="A55" s="4"/>
      <c r="B55" s="2"/>
      <c r="C55" s="2"/>
      <c r="G55" s="2"/>
      <c r="H55" s="2"/>
      <c r="I55" s="2"/>
      <c r="J55" s="2"/>
      <c r="K55" s="2"/>
      <c r="M55" s="2"/>
      <c r="N55" s="2"/>
      <c r="O55" s="2"/>
      <c r="P55" s="2"/>
      <c r="Q55" s="2"/>
      <c r="R55" s="2"/>
      <c r="S55" s="5"/>
      <c r="T55" s="2"/>
      <c r="U55" s="6"/>
    </row>
    <row r="56" spans="1:21" x14ac:dyDescent="0.3">
      <c r="A56" s="4"/>
      <c r="B56" s="2"/>
      <c r="C56" s="2"/>
      <c r="G56" s="2"/>
      <c r="H56" s="2"/>
      <c r="I56" s="2"/>
      <c r="J56" s="2"/>
      <c r="K56" s="2"/>
      <c r="M56" s="2"/>
      <c r="N56" s="2"/>
      <c r="O56" s="2"/>
      <c r="P56" s="2"/>
      <c r="Q56" s="2"/>
      <c r="R56" s="2"/>
      <c r="S56" s="5"/>
      <c r="U56" s="6"/>
    </row>
    <row r="57" spans="1:21" x14ac:dyDescent="0.3">
      <c r="A57" s="4"/>
      <c r="B57" s="2"/>
      <c r="C57" s="2"/>
      <c r="G57" s="2"/>
      <c r="H57" s="2"/>
      <c r="I57" s="2"/>
      <c r="J57" s="2"/>
      <c r="K57" s="2"/>
      <c r="M57" s="2"/>
      <c r="N57" s="2"/>
      <c r="O57" s="2"/>
      <c r="P57" s="2"/>
      <c r="Q57" s="2"/>
      <c r="R57" s="2"/>
      <c r="S57" s="5"/>
      <c r="T57" s="2"/>
      <c r="U57" s="6"/>
    </row>
    <row r="58" spans="1:21" x14ac:dyDescent="0.3">
      <c r="A58" s="4"/>
      <c r="B58" s="2"/>
      <c r="C58" s="2"/>
      <c r="G58" s="2"/>
      <c r="H58" s="2"/>
      <c r="I58" s="2"/>
      <c r="J58" s="2"/>
      <c r="K58" s="2"/>
      <c r="M58" s="2"/>
      <c r="N58" s="2"/>
      <c r="O58" s="2"/>
      <c r="P58" s="2"/>
      <c r="Q58" s="2"/>
      <c r="R58" s="2"/>
      <c r="S58" s="5"/>
      <c r="T58" s="2"/>
      <c r="U58" s="6"/>
    </row>
    <row r="59" spans="1:21" x14ac:dyDescent="0.3">
      <c r="A59" s="4"/>
      <c r="B59" s="2"/>
      <c r="C59" s="2"/>
      <c r="G59" s="2"/>
      <c r="H59" s="2"/>
      <c r="I59" s="2"/>
      <c r="J59" s="2"/>
      <c r="K59" s="2"/>
      <c r="M59" s="2"/>
      <c r="N59" s="2"/>
      <c r="O59" s="2"/>
      <c r="P59" s="2"/>
      <c r="Q59" s="2"/>
      <c r="R59" s="2"/>
      <c r="S59" s="5"/>
      <c r="T59" s="2"/>
      <c r="U59" s="6"/>
    </row>
    <row r="60" spans="1:21" x14ac:dyDescent="0.3">
      <c r="A60" s="4"/>
      <c r="B60" s="2"/>
      <c r="C60" s="2"/>
      <c r="G60" s="2"/>
      <c r="H60" s="2"/>
      <c r="I60" s="2"/>
      <c r="J60" s="2"/>
      <c r="K60" s="2"/>
      <c r="M60" s="2"/>
      <c r="N60" s="2"/>
      <c r="O60" s="2"/>
      <c r="P60" s="2"/>
      <c r="Q60" s="2"/>
      <c r="R60" s="2"/>
      <c r="S60" s="5"/>
      <c r="T60" s="2"/>
      <c r="U60" s="6"/>
    </row>
    <row r="61" spans="1:21" x14ac:dyDescent="0.3">
      <c r="A61" s="4"/>
      <c r="B61" s="2"/>
      <c r="C61" s="2"/>
      <c r="G61" s="2"/>
      <c r="H61" s="2"/>
      <c r="I61" s="2"/>
      <c r="J61" s="2"/>
      <c r="K61" s="2"/>
      <c r="M61" s="2"/>
      <c r="N61" s="2"/>
      <c r="O61" s="2"/>
      <c r="P61" s="2"/>
      <c r="Q61" s="2"/>
      <c r="R61" s="2"/>
      <c r="S61" s="5"/>
      <c r="T61" s="2"/>
      <c r="U61" s="6"/>
    </row>
    <row r="62" spans="1:21" x14ac:dyDescent="0.3">
      <c r="A62" s="4"/>
      <c r="B62" s="2"/>
      <c r="C62" s="2"/>
      <c r="G62" s="2"/>
      <c r="H62" s="2"/>
      <c r="I62" s="2"/>
      <c r="J62" s="2"/>
      <c r="K62" s="2"/>
      <c r="M62" s="2"/>
      <c r="N62" s="2"/>
      <c r="O62" s="2"/>
      <c r="P62" s="2"/>
      <c r="Q62" s="2"/>
      <c r="R62" s="2"/>
      <c r="S62" s="5"/>
      <c r="U62" s="6"/>
    </row>
    <row r="63" spans="1:21" x14ac:dyDescent="0.3">
      <c r="A63" s="4"/>
      <c r="B63" s="2"/>
      <c r="C63" s="2"/>
      <c r="G63" s="2"/>
      <c r="H63" s="2"/>
      <c r="I63" s="2"/>
      <c r="J63" s="2"/>
      <c r="K63" s="2"/>
      <c r="M63" s="2"/>
      <c r="N63" s="2"/>
      <c r="O63" s="2"/>
      <c r="P63" s="2"/>
      <c r="Q63" s="2"/>
      <c r="R63" s="2"/>
      <c r="S63" s="5"/>
      <c r="T63" s="2"/>
      <c r="U63" s="6"/>
    </row>
    <row r="64" spans="1:21" x14ac:dyDescent="0.3">
      <c r="A64" s="4"/>
      <c r="B64" s="2"/>
      <c r="C64" s="2"/>
      <c r="G64" s="2"/>
      <c r="H64" s="2"/>
      <c r="I64" s="2"/>
      <c r="J64" s="2"/>
      <c r="K64" s="2"/>
      <c r="M64" s="2"/>
      <c r="N64" s="2"/>
      <c r="O64" s="2"/>
      <c r="P64" s="2"/>
      <c r="Q64" s="2"/>
      <c r="R64" s="2"/>
      <c r="S64" s="5"/>
      <c r="U64" s="6"/>
    </row>
    <row r="65" spans="1:21" x14ac:dyDescent="0.3">
      <c r="A65" s="4"/>
      <c r="B65" s="2"/>
      <c r="C65" s="2"/>
      <c r="G65" s="2"/>
      <c r="H65" s="2"/>
      <c r="I65" s="2"/>
      <c r="J65" s="2"/>
      <c r="K65" s="2"/>
      <c r="M65" s="2"/>
      <c r="N65" s="2"/>
      <c r="O65" s="2"/>
      <c r="P65" s="2"/>
      <c r="Q65" s="2"/>
      <c r="R65" s="2"/>
      <c r="S65" s="5"/>
      <c r="U65" s="6"/>
    </row>
    <row r="66" spans="1:21" x14ac:dyDescent="0.3">
      <c r="A66" s="4"/>
      <c r="B66" s="2"/>
      <c r="C66" s="2"/>
      <c r="G66" s="2"/>
      <c r="H66" s="2"/>
      <c r="I66" s="2"/>
      <c r="J66" s="2"/>
      <c r="K66" s="2"/>
      <c r="M66" s="2"/>
      <c r="N66" s="2"/>
      <c r="O66" s="2"/>
      <c r="P66" s="2"/>
      <c r="Q66" s="2"/>
      <c r="R66" s="2"/>
      <c r="S66" s="5"/>
      <c r="U66" s="6"/>
    </row>
    <row r="67" spans="1:21" x14ac:dyDescent="0.3">
      <c r="A67" s="4"/>
      <c r="B67" s="2"/>
      <c r="C67" s="2"/>
      <c r="G67" s="2"/>
      <c r="H67" s="2"/>
      <c r="I67" s="2"/>
      <c r="J67" s="2"/>
      <c r="K67" s="2"/>
      <c r="M67" s="2"/>
      <c r="N67" s="2"/>
      <c r="O67" s="2"/>
      <c r="P67" s="2"/>
      <c r="Q67" s="2"/>
      <c r="R67" s="2"/>
      <c r="S67" s="5"/>
      <c r="U67" s="6"/>
    </row>
    <row r="68" spans="1:21" x14ac:dyDescent="0.3">
      <c r="A68" s="4"/>
      <c r="B68" s="2"/>
      <c r="C68" s="2"/>
      <c r="G68" s="2"/>
      <c r="H68" s="2"/>
      <c r="I68" s="2"/>
      <c r="J68" s="2"/>
      <c r="K68" s="2"/>
      <c r="M68" s="2"/>
      <c r="N68" s="2"/>
      <c r="O68" s="2"/>
      <c r="P68" s="2"/>
      <c r="Q68" s="2"/>
      <c r="R68" s="2"/>
      <c r="S68" s="5"/>
      <c r="T68" s="2"/>
      <c r="U68" s="6"/>
    </row>
    <row r="69" spans="1:21" x14ac:dyDescent="0.3">
      <c r="A69" s="4"/>
      <c r="B69" s="2"/>
      <c r="C69" s="2"/>
      <c r="G69" s="2"/>
      <c r="H69" s="2"/>
      <c r="I69" s="2"/>
      <c r="J69" s="2"/>
      <c r="K69" s="2"/>
      <c r="M69" s="2"/>
      <c r="N69" s="2"/>
      <c r="O69" s="2"/>
      <c r="P69" s="2"/>
      <c r="Q69" s="2"/>
      <c r="R69" s="2"/>
      <c r="S69" s="5"/>
      <c r="U69" s="6"/>
    </row>
    <row r="70" spans="1:21" x14ac:dyDescent="0.3">
      <c r="A70" s="4"/>
      <c r="B70" s="2"/>
      <c r="C70" s="2"/>
      <c r="G70" s="2"/>
      <c r="H70" s="2"/>
      <c r="I70" s="2"/>
      <c r="J70" s="2"/>
      <c r="K70" s="2"/>
      <c r="M70" s="2"/>
      <c r="N70" s="2"/>
      <c r="O70" s="2"/>
      <c r="P70" s="2"/>
      <c r="Q70" s="2"/>
      <c r="R70" s="2"/>
      <c r="S70" s="5"/>
      <c r="U70" s="6"/>
    </row>
    <row r="71" spans="1:21" x14ac:dyDescent="0.3">
      <c r="A71" s="4"/>
      <c r="B71" s="2"/>
      <c r="C71" s="2"/>
      <c r="G71" s="2"/>
      <c r="H71" s="2"/>
      <c r="I71" s="2"/>
      <c r="J71" s="2"/>
      <c r="K71" s="2"/>
      <c r="M71" s="2"/>
      <c r="N71" s="2"/>
      <c r="O71" s="2"/>
      <c r="P71" s="2"/>
      <c r="Q71" s="2"/>
      <c r="R71" s="2"/>
      <c r="S71" s="5"/>
      <c r="U71" s="6"/>
    </row>
    <row r="72" spans="1:21" x14ac:dyDescent="0.3">
      <c r="A72" s="4"/>
      <c r="B72" s="2"/>
      <c r="C72" s="2"/>
      <c r="G72" s="2"/>
      <c r="H72" s="2"/>
      <c r="I72" s="2"/>
      <c r="J72" s="2"/>
      <c r="K72" s="2"/>
      <c r="M72" s="2"/>
      <c r="N72" s="2"/>
      <c r="O72" s="2"/>
      <c r="P72" s="2"/>
      <c r="Q72" s="2"/>
      <c r="R72" s="2"/>
      <c r="S72" s="5"/>
      <c r="T72" s="2"/>
      <c r="U72" s="6"/>
    </row>
    <row r="73" spans="1:21" x14ac:dyDescent="0.3">
      <c r="A73" s="4"/>
      <c r="B73" s="2"/>
      <c r="C73" s="2"/>
      <c r="G73" s="2"/>
      <c r="H73" s="2"/>
      <c r="I73" s="2"/>
      <c r="J73" s="2"/>
      <c r="K73" s="2"/>
      <c r="M73" s="2"/>
      <c r="N73" s="2"/>
      <c r="O73" s="2"/>
      <c r="P73" s="2"/>
      <c r="Q73" s="2"/>
      <c r="R73" s="2"/>
      <c r="S73" s="5"/>
      <c r="T73" s="2"/>
      <c r="U73" s="6"/>
    </row>
    <row r="74" spans="1:21" x14ac:dyDescent="0.3">
      <c r="A74" s="4"/>
      <c r="B74" s="2"/>
      <c r="C74" s="2"/>
      <c r="G74" s="2"/>
      <c r="H74" s="2"/>
      <c r="I74" s="2"/>
      <c r="J74" s="2"/>
      <c r="K74" s="2"/>
      <c r="M74" s="2"/>
      <c r="N74" s="2"/>
      <c r="O74" s="2"/>
      <c r="P74" s="2"/>
      <c r="Q74" s="2"/>
      <c r="R74" s="2"/>
      <c r="S74" s="5"/>
      <c r="T74" s="2"/>
      <c r="U74" s="6"/>
    </row>
    <row r="75" spans="1:21" x14ac:dyDescent="0.3">
      <c r="A75" s="4"/>
      <c r="B75" s="2"/>
      <c r="C75" s="2"/>
      <c r="G75" s="2"/>
      <c r="H75" s="2"/>
      <c r="I75" s="2"/>
      <c r="J75" s="2"/>
      <c r="K75" s="2"/>
      <c r="M75" s="2"/>
      <c r="N75" s="2"/>
      <c r="O75" s="2"/>
      <c r="P75" s="2"/>
      <c r="Q75" s="2"/>
      <c r="R75" s="2"/>
      <c r="S75" s="5"/>
      <c r="T75" s="2"/>
      <c r="U75" s="6"/>
    </row>
    <row r="76" spans="1:21" x14ac:dyDescent="0.3">
      <c r="A76" s="4"/>
      <c r="B76" s="2"/>
      <c r="C76" s="2"/>
      <c r="G76" s="2"/>
      <c r="H76" s="2"/>
      <c r="I76" s="2"/>
      <c r="J76" s="2"/>
      <c r="K76" s="2"/>
      <c r="M76" s="2"/>
      <c r="N76" s="2"/>
      <c r="O76" s="2"/>
      <c r="P76" s="2"/>
      <c r="Q76" s="2"/>
      <c r="R76" s="2"/>
      <c r="S76" s="5"/>
      <c r="T76" s="2"/>
      <c r="U76" s="6"/>
    </row>
    <row r="77" spans="1:21" x14ac:dyDescent="0.3">
      <c r="A77" s="4"/>
      <c r="B77" s="2"/>
      <c r="C77" s="2"/>
      <c r="G77" s="2"/>
      <c r="H77" s="2"/>
      <c r="I77" s="2"/>
      <c r="J77" s="2"/>
      <c r="K77" s="2"/>
      <c r="M77" s="2"/>
      <c r="N77" s="2"/>
      <c r="O77" s="2"/>
      <c r="P77" s="2"/>
      <c r="Q77" s="2"/>
      <c r="R77" s="2"/>
      <c r="S77" s="5"/>
      <c r="U77" s="6"/>
    </row>
    <row r="78" spans="1:21" x14ac:dyDescent="0.3">
      <c r="A78" s="4"/>
      <c r="B78" s="2"/>
      <c r="C78" s="2"/>
      <c r="G78" s="2"/>
      <c r="H78" s="2"/>
      <c r="I78" s="2"/>
      <c r="J78" s="2"/>
      <c r="K78" s="2"/>
      <c r="M78" s="2"/>
      <c r="N78" s="2"/>
      <c r="O78" s="2"/>
      <c r="P78" s="2"/>
      <c r="Q78" s="2"/>
      <c r="R78" s="2"/>
      <c r="S78" s="5"/>
      <c r="T78" s="2"/>
      <c r="U78" s="6"/>
    </row>
    <row r="79" spans="1:21" x14ac:dyDescent="0.3">
      <c r="A79" s="4"/>
      <c r="B79" s="2"/>
      <c r="C79" s="2"/>
      <c r="G79" s="2"/>
      <c r="H79" s="2"/>
      <c r="I79" s="2"/>
      <c r="J79" s="2"/>
      <c r="K79" s="2"/>
      <c r="M79" s="2"/>
      <c r="N79" s="2"/>
      <c r="O79" s="2"/>
      <c r="P79" s="2"/>
      <c r="Q79" s="2"/>
      <c r="R79" s="2"/>
      <c r="S79" s="5"/>
      <c r="U79" s="6"/>
    </row>
    <row r="80" spans="1:21" x14ac:dyDescent="0.3">
      <c r="A80" s="4"/>
      <c r="B80" s="2"/>
      <c r="C80" s="2"/>
      <c r="G80" s="2"/>
      <c r="H80" s="2"/>
      <c r="I80" s="2"/>
      <c r="J80" s="2"/>
      <c r="K80" s="2"/>
      <c r="M80" s="2"/>
      <c r="N80" s="2"/>
      <c r="O80" s="2"/>
      <c r="P80" s="2"/>
      <c r="Q80" s="2"/>
      <c r="R80" s="2"/>
      <c r="S80" s="5"/>
      <c r="T80" s="2"/>
      <c r="U80" s="6"/>
    </row>
    <row r="81" spans="1:21" x14ac:dyDescent="0.3">
      <c r="A81" s="4"/>
      <c r="B81" s="2"/>
      <c r="C81" s="2"/>
      <c r="G81" s="2"/>
      <c r="H81" s="2"/>
      <c r="I81" s="2"/>
      <c r="J81" s="2"/>
      <c r="K81" s="2"/>
      <c r="M81" s="2"/>
      <c r="N81" s="2"/>
      <c r="O81" s="2"/>
      <c r="P81" s="2"/>
      <c r="Q81" s="2"/>
      <c r="R81" s="2"/>
      <c r="S81" s="5"/>
      <c r="T81" s="2"/>
      <c r="U81" s="6"/>
    </row>
    <row r="82" spans="1:21" x14ac:dyDescent="0.3">
      <c r="A82" s="4"/>
      <c r="B82" s="2"/>
      <c r="C82" s="2"/>
      <c r="G82" s="2"/>
      <c r="H82" s="2"/>
      <c r="I82" s="2"/>
      <c r="J82" s="2"/>
      <c r="K82" s="2"/>
      <c r="M82" s="2"/>
      <c r="N82" s="2"/>
      <c r="O82" s="2"/>
      <c r="P82" s="2"/>
      <c r="Q82" s="2"/>
      <c r="R82" s="2"/>
      <c r="S82" s="5"/>
      <c r="U82" s="6"/>
    </row>
    <row r="83" spans="1:21" x14ac:dyDescent="0.3">
      <c r="A83" s="4"/>
      <c r="B83" s="2"/>
      <c r="C83" s="2"/>
      <c r="G83" s="2"/>
      <c r="H83" s="2"/>
      <c r="I83" s="2"/>
      <c r="J83" s="2"/>
      <c r="K83" s="2"/>
      <c r="M83" s="2"/>
      <c r="N83" s="2"/>
      <c r="O83" s="2"/>
      <c r="P83" s="2"/>
      <c r="Q83" s="2"/>
      <c r="R83" s="2"/>
      <c r="S83" s="5"/>
      <c r="T83" s="2"/>
      <c r="U83" s="6"/>
    </row>
    <row r="84" spans="1:21" x14ac:dyDescent="0.3">
      <c r="A84" s="4"/>
      <c r="B84" s="2"/>
      <c r="C84" s="2"/>
      <c r="G84" s="2"/>
      <c r="H84" s="2"/>
      <c r="I84" s="2"/>
      <c r="J84" s="2"/>
      <c r="K84" s="2"/>
      <c r="M84" s="2"/>
      <c r="N84" s="2"/>
      <c r="O84" s="2"/>
      <c r="P84" s="2"/>
      <c r="Q84" s="2"/>
      <c r="R84" s="2"/>
      <c r="S84" s="5"/>
      <c r="T84" s="2"/>
      <c r="U84" s="6"/>
    </row>
    <row r="85" spans="1:21" x14ac:dyDescent="0.3">
      <c r="A85" s="4"/>
      <c r="B85" s="2"/>
      <c r="C85" s="2"/>
      <c r="G85" s="2"/>
      <c r="H85" s="2"/>
      <c r="I85" s="2"/>
      <c r="J85" s="2"/>
      <c r="K85" s="2"/>
      <c r="M85" s="2"/>
      <c r="N85" s="2"/>
      <c r="O85" s="2"/>
      <c r="P85" s="2"/>
      <c r="Q85" s="2"/>
      <c r="R85" s="2"/>
      <c r="S85" s="5"/>
      <c r="U85" s="6"/>
    </row>
    <row r="86" spans="1:21" x14ac:dyDescent="0.3">
      <c r="A86" s="4"/>
      <c r="B86" s="2"/>
      <c r="C86" s="2"/>
      <c r="G86" s="2"/>
      <c r="H86" s="2"/>
      <c r="I86" s="2"/>
      <c r="J86" s="2"/>
      <c r="K86" s="2"/>
      <c r="M86" s="2"/>
      <c r="N86" s="2"/>
      <c r="O86" s="2"/>
      <c r="P86" s="2"/>
      <c r="Q86" s="2"/>
      <c r="R86" s="2"/>
      <c r="S86" s="5"/>
      <c r="T86" s="2"/>
      <c r="U86" s="6"/>
    </row>
    <row r="87" spans="1:21" x14ac:dyDescent="0.3">
      <c r="A87" s="4"/>
      <c r="B87" s="2"/>
      <c r="C87" s="2"/>
      <c r="G87" s="2"/>
      <c r="H87" s="2"/>
      <c r="I87" s="2"/>
      <c r="J87" s="2"/>
      <c r="K87" s="2"/>
      <c r="M87" s="2"/>
      <c r="N87" s="2"/>
      <c r="O87" s="2"/>
      <c r="P87" s="2"/>
      <c r="Q87" s="2"/>
      <c r="R87" s="2"/>
      <c r="S87" s="5"/>
      <c r="T87" s="2"/>
      <c r="U87" s="6"/>
    </row>
    <row r="88" spans="1:21" x14ac:dyDescent="0.3">
      <c r="A88" s="4"/>
      <c r="B88" s="2"/>
      <c r="C88" s="2"/>
      <c r="G88" s="2"/>
      <c r="H88" s="2"/>
      <c r="I88" s="2"/>
      <c r="J88" s="2"/>
      <c r="K88" s="2"/>
      <c r="M88" s="2"/>
      <c r="N88" s="2"/>
      <c r="O88" s="2"/>
      <c r="P88" s="2"/>
      <c r="Q88" s="2"/>
      <c r="R88" s="2"/>
      <c r="S88" s="5"/>
      <c r="T88" s="2"/>
      <c r="U88" s="6"/>
    </row>
    <row r="89" spans="1:21" x14ac:dyDescent="0.3">
      <c r="A89" s="4"/>
      <c r="B89" s="2"/>
      <c r="C89" s="2"/>
      <c r="G89" s="2"/>
      <c r="H89" s="2"/>
      <c r="I89" s="2"/>
      <c r="J89" s="2"/>
      <c r="K89" s="2"/>
      <c r="M89" s="2"/>
      <c r="N89" s="2"/>
      <c r="O89" s="2"/>
      <c r="P89" s="2"/>
      <c r="Q89" s="2"/>
      <c r="R89" s="2"/>
      <c r="S89" s="5"/>
      <c r="U89" s="6"/>
    </row>
    <row r="90" spans="1:21" x14ac:dyDescent="0.3">
      <c r="A90" s="4"/>
      <c r="B90" s="2"/>
      <c r="C90" s="2"/>
      <c r="G90" s="2"/>
      <c r="H90" s="2"/>
      <c r="I90" s="2"/>
      <c r="J90" s="2"/>
      <c r="K90" s="2"/>
      <c r="M90" s="2"/>
      <c r="N90" s="2"/>
      <c r="O90" s="2"/>
      <c r="P90" s="2"/>
      <c r="Q90" s="2"/>
      <c r="R90" s="2"/>
      <c r="S90" s="5"/>
      <c r="T90" s="2"/>
      <c r="U90" s="6"/>
    </row>
    <row r="91" spans="1:21" x14ac:dyDescent="0.3">
      <c r="A91" s="4"/>
      <c r="B91" s="2"/>
      <c r="C91" s="2"/>
      <c r="G91" s="2"/>
      <c r="H91" s="2"/>
      <c r="I91" s="2"/>
      <c r="J91" s="2"/>
      <c r="K91" s="2"/>
      <c r="M91" s="2"/>
      <c r="N91" s="2"/>
      <c r="O91" s="2"/>
      <c r="P91" s="2"/>
      <c r="Q91" s="2"/>
      <c r="R91" s="2"/>
      <c r="S91" s="5"/>
      <c r="U91" s="6"/>
    </row>
    <row r="92" spans="1:21" x14ac:dyDescent="0.3">
      <c r="A92" s="4"/>
      <c r="B92" s="2"/>
      <c r="C92" s="2"/>
      <c r="G92" s="2"/>
      <c r="H92" s="2"/>
      <c r="I92" s="2"/>
      <c r="J92" s="2"/>
      <c r="K92" s="2"/>
      <c r="M92" s="2"/>
      <c r="N92" s="2"/>
      <c r="O92" s="2"/>
      <c r="P92" s="2"/>
      <c r="Q92" s="2"/>
      <c r="R92" s="2"/>
      <c r="S92" s="5"/>
      <c r="U92" s="6"/>
    </row>
    <row r="93" spans="1:21" x14ac:dyDescent="0.3">
      <c r="A93" s="4"/>
      <c r="B93" s="2"/>
      <c r="C93" s="2"/>
      <c r="G93" s="2"/>
      <c r="H93" s="2"/>
      <c r="I93" s="2"/>
      <c r="J93" s="2"/>
      <c r="K93" s="2"/>
      <c r="M93" s="2"/>
      <c r="N93" s="2"/>
      <c r="O93" s="2"/>
      <c r="P93" s="2"/>
      <c r="Q93" s="2"/>
      <c r="R93" s="2"/>
      <c r="S93" s="5"/>
      <c r="U93" s="6"/>
    </row>
    <row r="94" spans="1:21" x14ac:dyDescent="0.3">
      <c r="A94" s="4"/>
      <c r="B94" s="2"/>
      <c r="C94" s="2"/>
      <c r="G94" s="2"/>
      <c r="H94" s="2"/>
      <c r="I94" s="2"/>
      <c r="J94" s="2"/>
      <c r="K94" s="2"/>
      <c r="M94" s="2"/>
      <c r="N94" s="2"/>
      <c r="O94" s="2"/>
      <c r="P94" s="2"/>
      <c r="Q94" s="2"/>
      <c r="R94" s="2"/>
      <c r="S94" s="5"/>
      <c r="T94" s="2"/>
      <c r="U94" s="6"/>
    </row>
    <row r="95" spans="1:21" x14ac:dyDescent="0.3">
      <c r="A95" s="4"/>
      <c r="B95" s="2"/>
      <c r="C95" s="2"/>
      <c r="G95" s="2"/>
      <c r="H95" s="2"/>
      <c r="I95" s="2"/>
      <c r="J95" s="2"/>
      <c r="K95" s="2"/>
      <c r="M95" s="2"/>
      <c r="N95" s="2"/>
      <c r="O95" s="2"/>
      <c r="P95" s="2"/>
      <c r="Q95" s="2"/>
      <c r="R95" s="2"/>
      <c r="S95" s="5"/>
      <c r="U95" s="6"/>
    </row>
    <row r="96" spans="1:21" x14ac:dyDescent="0.3">
      <c r="A96" s="4"/>
      <c r="B96" s="2"/>
      <c r="C96" s="2"/>
      <c r="G96" s="2"/>
      <c r="H96" s="2"/>
      <c r="I96" s="2"/>
      <c r="J96" s="2"/>
      <c r="K96" s="2"/>
      <c r="M96" s="2"/>
      <c r="N96" s="2"/>
      <c r="O96" s="2"/>
      <c r="P96" s="2"/>
      <c r="Q96" s="2"/>
      <c r="R96" s="2"/>
      <c r="S96" s="5"/>
      <c r="T96" s="2"/>
      <c r="U96" s="6"/>
    </row>
    <row r="97" spans="1:21" x14ac:dyDescent="0.3">
      <c r="A97" s="4"/>
      <c r="B97" s="2"/>
      <c r="C97" s="2"/>
      <c r="G97" s="2"/>
      <c r="H97" s="2"/>
      <c r="I97" s="2"/>
      <c r="J97" s="2"/>
      <c r="K97" s="2"/>
      <c r="M97" s="2"/>
      <c r="N97" s="2"/>
      <c r="O97" s="2"/>
      <c r="P97" s="2"/>
      <c r="Q97" s="2"/>
      <c r="R97" s="2"/>
      <c r="S97" s="5"/>
      <c r="U97" s="6"/>
    </row>
    <row r="98" spans="1:21" x14ac:dyDescent="0.3">
      <c r="A98" s="4"/>
      <c r="B98" s="2"/>
      <c r="C98" s="2"/>
      <c r="G98" s="2"/>
      <c r="H98" s="2"/>
      <c r="I98" s="2"/>
      <c r="J98" s="2"/>
      <c r="K98" s="2"/>
      <c r="M98" s="2"/>
      <c r="N98" s="2"/>
      <c r="O98" s="2"/>
      <c r="P98" s="2"/>
      <c r="Q98" s="2"/>
      <c r="R98" s="2"/>
      <c r="S98" s="5"/>
      <c r="U98" s="6"/>
    </row>
    <row r="99" spans="1:21" x14ac:dyDescent="0.3">
      <c r="A99" s="4"/>
      <c r="B99" s="2"/>
      <c r="C99" s="2"/>
      <c r="G99" s="2"/>
      <c r="H99" s="2"/>
      <c r="I99" s="2"/>
      <c r="J99" s="2"/>
      <c r="K99" s="2"/>
      <c r="M99" s="2"/>
      <c r="N99" s="2"/>
      <c r="O99" s="2"/>
      <c r="P99" s="2"/>
      <c r="Q99" s="2"/>
      <c r="R99" s="2"/>
      <c r="S99" s="5"/>
      <c r="U99" s="6"/>
    </row>
    <row r="100" spans="1:21" x14ac:dyDescent="0.3">
      <c r="A100" s="4"/>
      <c r="B100" s="2"/>
      <c r="C100" s="2"/>
      <c r="G100" s="2"/>
      <c r="H100" s="2"/>
      <c r="I100" s="2"/>
      <c r="J100" s="2"/>
      <c r="K100" s="2"/>
      <c r="M100" s="2"/>
      <c r="N100" s="2"/>
      <c r="O100" s="2"/>
      <c r="P100" s="2"/>
      <c r="Q100" s="2"/>
      <c r="R100" s="2"/>
      <c r="S100" s="5"/>
      <c r="T100" s="2"/>
      <c r="U100" s="6"/>
    </row>
    <row r="101" spans="1:21" x14ac:dyDescent="0.3">
      <c r="A101" s="4"/>
      <c r="B101" s="2"/>
      <c r="C101" s="2"/>
      <c r="G101" s="2"/>
      <c r="H101" s="2"/>
      <c r="I101" s="2"/>
      <c r="J101" s="2"/>
      <c r="K101" s="2"/>
      <c r="M101" s="2"/>
      <c r="N101" s="2"/>
      <c r="O101" s="2"/>
      <c r="P101" s="2"/>
      <c r="Q101" s="2"/>
      <c r="R101" s="2"/>
      <c r="S101" s="5"/>
      <c r="T101" s="2"/>
      <c r="U101" s="6"/>
    </row>
    <row r="102" spans="1:21" x14ac:dyDescent="0.3">
      <c r="A102" s="4"/>
      <c r="B102" s="2"/>
      <c r="C102" s="2"/>
      <c r="G102" s="2"/>
      <c r="H102" s="2"/>
      <c r="I102" s="2"/>
      <c r="J102" s="2"/>
      <c r="K102" s="2"/>
      <c r="M102" s="2"/>
      <c r="N102" s="2"/>
      <c r="O102" s="2"/>
      <c r="P102" s="2"/>
      <c r="Q102" s="2"/>
      <c r="R102" s="2"/>
      <c r="S102" s="5"/>
      <c r="T102" s="2"/>
    </row>
    <row r="103" spans="1:21" x14ac:dyDescent="0.3">
      <c r="A103" s="4"/>
      <c r="B103" s="2"/>
      <c r="C103" s="2"/>
      <c r="G103" s="2"/>
      <c r="H103" s="2"/>
      <c r="I103" s="2"/>
      <c r="J103" s="2"/>
      <c r="K103" s="2"/>
      <c r="M103" s="2"/>
      <c r="N103" s="2"/>
      <c r="O103" s="2"/>
      <c r="P103" s="2"/>
      <c r="Q103" s="2"/>
      <c r="R103" s="2"/>
      <c r="S103" s="5"/>
      <c r="T103" s="2"/>
    </row>
    <row r="104" spans="1:21" x14ac:dyDescent="0.3">
      <c r="A104" s="4"/>
      <c r="B104" s="2"/>
      <c r="C104" s="2"/>
      <c r="G104" s="2"/>
      <c r="H104" s="2"/>
      <c r="I104" s="2"/>
      <c r="J104" s="2"/>
      <c r="K104" s="2"/>
      <c r="M104" s="2"/>
      <c r="N104" s="2"/>
      <c r="O104" s="2"/>
      <c r="P104" s="2"/>
      <c r="Q104" s="2"/>
      <c r="R104" s="2"/>
      <c r="S104" s="5"/>
      <c r="T104" s="2"/>
    </row>
    <row r="105" spans="1:21" x14ac:dyDescent="0.3">
      <c r="A105" s="4"/>
      <c r="B105" s="2"/>
      <c r="C105" s="2"/>
      <c r="G105" s="2"/>
      <c r="H105" s="2"/>
      <c r="I105" s="2"/>
      <c r="J105" s="2"/>
      <c r="K105" s="2"/>
      <c r="M105" s="2"/>
      <c r="N105" s="2"/>
      <c r="O105" s="2"/>
      <c r="P105" s="2"/>
      <c r="Q105" s="2"/>
      <c r="R105" s="2"/>
      <c r="S105" s="5"/>
      <c r="T105" s="2"/>
    </row>
    <row r="106" spans="1:21" x14ac:dyDescent="0.3">
      <c r="A106" s="4"/>
      <c r="B106" s="2"/>
      <c r="C106" s="2"/>
      <c r="G106" s="2"/>
      <c r="H106" s="2"/>
      <c r="I106" s="2"/>
      <c r="J106" s="2"/>
      <c r="K106" s="2"/>
      <c r="M106" s="2"/>
      <c r="N106" s="2"/>
      <c r="O106" s="2"/>
      <c r="P106" s="2"/>
      <c r="Q106" s="2"/>
      <c r="R106" s="2"/>
      <c r="S106" s="5"/>
      <c r="T106" s="2"/>
    </row>
    <row r="107" spans="1:21" x14ac:dyDescent="0.3">
      <c r="A107" s="4"/>
      <c r="B107" s="2"/>
      <c r="C107" s="2"/>
      <c r="G107" s="2"/>
      <c r="H107" s="2"/>
      <c r="I107" s="2"/>
      <c r="J107" s="2"/>
      <c r="K107" s="2"/>
      <c r="M107" s="2"/>
      <c r="N107" s="2"/>
      <c r="O107" s="2"/>
      <c r="P107" s="2"/>
      <c r="Q107" s="2"/>
      <c r="R107" s="2"/>
      <c r="S107" s="5"/>
      <c r="T107" s="2"/>
    </row>
    <row r="108" spans="1:21" x14ac:dyDescent="0.3">
      <c r="A108" s="4"/>
      <c r="B108" s="2"/>
      <c r="C108" s="2"/>
      <c r="G108" s="2"/>
      <c r="H108" s="2"/>
      <c r="I108" s="2"/>
      <c r="J108" s="2"/>
      <c r="K108" s="2"/>
      <c r="M108" s="2"/>
      <c r="N108" s="2"/>
      <c r="O108" s="2"/>
      <c r="P108" s="2"/>
      <c r="Q108" s="2"/>
      <c r="R108" s="2"/>
      <c r="S108" s="5"/>
      <c r="T108" s="2"/>
    </row>
    <row r="109" spans="1:21" x14ac:dyDescent="0.3">
      <c r="A109" s="4"/>
      <c r="B109" s="2"/>
      <c r="C109" s="2"/>
      <c r="G109" s="2"/>
      <c r="H109" s="2"/>
      <c r="I109" s="2"/>
      <c r="J109" s="2"/>
      <c r="K109" s="2"/>
      <c r="M109" s="2"/>
      <c r="N109" s="2"/>
      <c r="O109" s="2"/>
      <c r="P109" s="2"/>
      <c r="Q109" s="2"/>
      <c r="R109" s="2"/>
      <c r="S109" s="5"/>
      <c r="T109" s="2"/>
    </row>
    <row r="110" spans="1:21" x14ac:dyDescent="0.3">
      <c r="A110" s="4"/>
      <c r="B110" s="2"/>
      <c r="C110" s="2"/>
      <c r="G110" s="2"/>
      <c r="H110" s="2"/>
      <c r="I110" s="2"/>
      <c r="J110" s="2"/>
      <c r="K110" s="2"/>
      <c r="M110" s="2"/>
      <c r="N110" s="2"/>
      <c r="O110" s="2"/>
      <c r="P110" s="2"/>
      <c r="Q110" s="2"/>
      <c r="R110" s="2"/>
      <c r="S110" s="5"/>
      <c r="T110" s="2"/>
    </row>
    <row r="111" spans="1:21" x14ac:dyDescent="0.3">
      <c r="A111" s="4"/>
      <c r="B111" s="2"/>
      <c r="C111" s="2"/>
      <c r="G111" s="2"/>
      <c r="H111" s="2"/>
      <c r="I111" s="2"/>
      <c r="J111" s="2"/>
      <c r="K111" s="2"/>
      <c r="M111" s="2"/>
      <c r="N111" s="2"/>
      <c r="O111" s="2"/>
      <c r="P111" s="2"/>
      <c r="Q111" s="2"/>
      <c r="R111" s="2"/>
      <c r="S111" s="5"/>
      <c r="T111" s="2"/>
    </row>
  </sheetData>
  <conditionalFormatting sqref="D103:D111">
    <cfRule type="duplicateValues" dxfId="8" priority="3"/>
  </conditionalFormatting>
  <conditionalFormatting sqref="D102">
    <cfRule type="duplicateValues" dxfId="7" priority="2"/>
  </conditionalFormatting>
  <conditionalFormatting sqref="D2:D101">
    <cfRule type="duplicateValues" dxfId="6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58996-56B7-4DEF-83AA-3E2D7BBD5EAE}">
  <dimension ref="A1:U146"/>
  <sheetViews>
    <sheetView workbookViewId="0">
      <selection activeCell="A2" sqref="A2:U124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bestFit="1" customWidth="1"/>
    <col min="21" max="21" width="17.44140625" bestFit="1" customWidth="1"/>
    <col min="22" max="22" width="4" bestFit="1" customWidth="1"/>
  </cols>
  <sheetData>
    <row r="1" spans="1:21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19</v>
      </c>
      <c r="U1" s="8" t="s">
        <v>399</v>
      </c>
    </row>
    <row r="2" spans="1:21" x14ac:dyDescent="0.3">
      <c r="A2" s="4"/>
      <c r="B2" s="2"/>
      <c r="C2" s="2"/>
      <c r="G2" s="2"/>
      <c r="H2" s="2"/>
      <c r="I2" s="2"/>
      <c r="J2" s="2"/>
      <c r="K2" s="2"/>
      <c r="M2" s="2"/>
      <c r="N2" s="2"/>
      <c r="O2" s="2"/>
      <c r="P2" s="2"/>
      <c r="Q2" s="2"/>
      <c r="R2" s="2"/>
      <c r="S2" s="5"/>
      <c r="U2" s="6"/>
    </row>
    <row r="3" spans="1:21" x14ac:dyDescent="0.3">
      <c r="A3" s="4"/>
      <c r="B3" s="2"/>
      <c r="C3" s="2"/>
      <c r="G3" s="2"/>
      <c r="H3" s="2"/>
      <c r="I3" s="2"/>
      <c r="J3" s="2"/>
      <c r="K3" s="2"/>
      <c r="M3" s="2"/>
      <c r="N3" s="2"/>
      <c r="O3" s="2"/>
      <c r="P3" s="2"/>
      <c r="Q3" s="2"/>
      <c r="R3" s="2"/>
      <c r="S3" s="5"/>
      <c r="U3" s="6"/>
    </row>
    <row r="4" spans="1:21" x14ac:dyDescent="0.3">
      <c r="A4" s="4"/>
      <c r="B4" s="2"/>
      <c r="C4" s="2"/>
      <c r="G4" s="2"/>
      <c r="H4" s="2"/>
      <c r="I4" s="2"/>
      <c r="J4" s="2"/>
      <c r="K4" s="2"/>
      <c r="M4" s="2"/>
      <c r="N4" s="2"/>
      <c r="O4" s="2"/>
      <c r="P4" s="2"/>
      <c r="Q4" s="2"/>
      <c r="R4" s="2"/>
      <c r="S4" s="5"/>
      <c r="U4" s="6"/>
    </row>
    <row r="5" spans="1:21" x14ac:dyDescent="0.3">
      <c r="A5" s="4"/>
      <c r="B5" s="2"/>
      <c r="C5" s="2"/>
      <c r="G5" s="2"/>
      <c r="H5" s="2"/>
      <c r="I5" s="2"/>
      <c r="J5" s="2"/>
      <c r="K5" s="2"/>
      <c r="M5" s="2"/>
      <c r="N5" s="2"/>
      <c r="O5" s="2"/>
      <c r="P5" s="2"/>
      <c r="Q5" s="2"/>
      <c r="R5" s="2"/>
      <c r="S5" s="5"/>
      <c r="T5" s="2"/>
      <c r="U5" s="6"/>
    </row>
    <row r="6" spans="1:21" x14ac:dyDescent="0.3">
      <c r="A6" s="4"/>
      <c r="B6" s="2"/>
      <c r="C6" s="2"/>
      <c r="G6" s="2"/>
      <c r="H6" s="2"/>
      <c r="I6" s="2"/>
      <c r="J6" s="2"/>
      <c r="K6" s="2"/>
      <c r="M6" s="2"/>
      <c r="N6" s="2"/>
      <c r="O6" s="2"/>
      <c r="P6" s="2"/>
      <c r="Q6" s="2"/>
      <c r="R6" s="2"/>
      <c r="S6" s="5"/>
      <c r="U6" s="6"/>
    </row>
    <row r="7" spans="1:21" x14ac:dyDescent="0.3">
      <c r="A7" s="4"/>
      <c r="B7" s="2"/>
      <c r="C7" s="2"/>
      <c r="G7" s="2"/>
      <c r="H7" s="2"/>
      <c r="I7" s="2"/>
      <c r="J7" s="2"/>
      <c r="K7" s="2"/>
      <c r="M7" s="2"/>
      <c r="N7" s="2"/>
      <c r="O7" s="2"/>
      <c r="P7" s="2"/>
      <c r="Q7" s="2"/>
      <c r="R7" s="2"/>
      <c r="S7" s="5"/>
      <c r="U7" s="6"/>
    </row>
    <row r="8" spans="1:21" x14ac:dyDescent="0.3">
      <c r="A8" s="4"/>
      <c r="B8" s="2"/>
      <c r="C8" s="2"/>
      <c r="G8" s="2"/>
      <c r="H8" s="2"/>
      <c r="I8" s="2"/>
      <c r="J8" s="2"/>
      <c r="K8" s="2"/>
      <c r="M8" s="2"/>
      <c r="N8" s="2"/>
      <c r="O8" s="2"/>
      <c r="P8" s="2"/>
      <c r="Q8" s="2"/>
      <c r="R8" s="2"/>
      <c r="S8" s="5"/>
      <c r="U8" s="6"/>
    </row>
    <row r="9" spans="1:21" x14ac:dyDescent="0.3">
      <c r="A9" s="4"/>
      <c r="B9" s="2"/>
      <c r="C9" s="2"/>
      <c r="G9" s="2"/>
      <c r="H9" s="2"/>
      <c r="I9" s="2"/>
      <c r="J9" s="2"/>
      <c r="K9" s="2"/>
      <c r="M9" s="2"/>
      <c r="N9" s="2"/>
      <c r="O9" s="2"/>
      <c r="P9" s="2"/>
      <c r="Q9" s="2"/>
      <c r="R9" s="2"/>
      <c r="S9" s="5"/>
      <c r="T9" s="2"/>
      <c r="U9" s="6"/>
    </row>
    <row r="10" spans="1:21" x14ac:dyDescent="0.3">
      <c r="A10" s="4"/>
      <c r="B10" s="2"/>
      <c r="C10" s="2"/>
      <c r="G10" s="2"/>
      <c r="H10" s="2"/>
      <c r="I10" s="2"/>
      <c r="J10" s="2"/>
      <c r="K10" s="2"/>
      <c r="M10" s="2"/>
      <c r="N10" s="2"/>
      <c r="O10" s="2"/>
      <c r="P10" s="2"/>
      <c r="Q10" s="2"/>
      <c r="R10" s="2"/>
      <c r="S10" s="5"/>
      <c r="U10" s="6"/>
    </row>
    <row r="11" spans="1:21" x14ac:dyDescent="0.3">
      <c r="A11" s="4"/>
      <c r="B11" s="2"/>
      <c r="C11" s="2"/>
      <c r="G11" s="2"/>
      <c r="H11" s="2"/>
      <c r="I11" s="2"/>
      <c r="J11" s="2"/>
      <c r="K11" s="2"/>
      <c r="M11" s="2"/>
      <c r="N11" s="2"/>
      <c r="O11" s="2"/>
      <c r="P11" s="2"/>
      <c r="Q11" s="2"/>
      <c r="R11" s="2"/>
      <c r="S11" s="5"/>
      <c r="U11" s="6"/>
    </row>
    <row r="12" spans="1:21" x14ac:dyDescent="0.3">
      <c r="A12" s="4"/>
      <c r="B12" s="2"/>
      <c r="C12" s="2"/>
      <c r="G12" s="2"/>
      <c r="H12" s="2"/>
      <c r="I12" s="2"/>
      <c r="J12" s="2"/>
      <c r="K12" s="2"/>
      <c r="M12" s="2"/>
      <c r="N12" s="2"/>
      <c r="O12" s="2"/>
      <c r="P12" s="2"/>
      <c r="Q12" s="2"/>
      <c r="R12" s="2"/>
      <c r="S12" s="5"/>
      <c r="U12" s="6"/>
    </row>
    <row r="13" spans="1:21" x14ac:dyDescent="0.3">
      <c r="A13" s="4"/>
      <c r="B13" s="2"/>
      <c r="C13" s="2"/>
      <c r="G13" s="2"/>
      <c r="H13" s="2"/>
      <c r="I13" s="2"/>
      <c r="J13" s="2"/>
      <c r="K13" s="2"/>
      <c r="M13" s="2"/>
      <c r="N13" s="2"/>
      <c r="O13" s="2"/>
      <c r="P13" s="2"/>
      <c r="Q13" s="2"/>
      <c r="R13" s="2"/>
      <c r="S13" s="5"/>
      <c r="U13" s="6"/>
    </row>
    <row r="14" spans="1:21" x14ac:dyDescent="0.3">
      <c r="A14" s="4"/>
      <c r="B14" s="2"/>
      <c r="C14" s="2"/>
      <c r="G14" s="2"/>
      <c r="H14" s="2"/>
      <c r="I14" s="2"/>
      <c r="J14" s="2"/>
      <c r="K14" s="2"/>
      <c r="M14" s="2"/>
      <c r="N14" s="2"/>
      <c r="O14" s="2"/>
      <c r="P14" s="2"/>
      <c r="Q14" s="2"/>
      <c r="R14" s="2"/>
      <c r="S14" s="5"/>
      <c r="T14" s="2"/>
      <c r="U14" s="6"/>
    </row>
    <row r="15" spans="1:21" x14ac:dyDescent="0.3">
      <c r="A15" s="4"/>
      <c r="B15" s="2"/>
      <c r="C15" s="2"/>
      <c r="G15" s="2"/>
      <c r="H15" s="2"/>
      <c r="I15" s="2"/>
      <c r="J15" s="2"/>
      <c r="K15" s="2"/>
      <c r="M15" s="2"/>
      <c r="N15" s="2"/>
      <c r="O15" s="2"/>
      <c r="P15" s="2"/>
      <c r="Q15" s="2"/>
      <c r="R15" s="2"/>
      <c r="S15" s="5"/>
      <c r="T15" s="2"/>
      <c r="U15" s="6"/>
    </row>
    <row r="16" spans="1:21" x14ac:dyDescent="0.3">
      <c r="A16" s="4"/>
      <c r="B16" s="2"/>
      <c r="C16" s="2"/>
      <c r="G16" s="2"/>
      <c r="H16" s="2"/>
      <c r="I16" s="2"/>
      <c r="J16" s="2"/>
      <c r="K16" s="2"/>
      <c r="M16" s="2"/>
      <c r="N16" s="2"/>
      <c r="O16" s="2"/>
      <c r="P16" s="2"/>
      <c r="Q16" s="2"/>
      <c r="R16" s="2"/>
      <c r="S16" s="5"/>
      <c r="U16" s="6"/>
    </row>
    <row r="17" spans="1:21" x14ac:dyDescent="0.3">
      <c r="A17" s="4"/>
      <c r="B17" s="2"/>
      <c r="C17" s="2"/>
      <c r="G17" s="2"/>
      <c r="H17" s="2"/>
      <c r="I17" s="2"/>
      <c r="J17" s="2"/>
      <c r="K17" s="2"/>
      <c r="M17" s="2"/>
      <c r="N17" s="2"/>
      <c r="O17" s="2"/>
      <c r="P17" s="2"/>
      <c r="Q17" s="2"/>
      <c r="R17" s="2"/>
      <c r="S17" s="5"/>
      <c r="T17" s="2"/>
      <c r="U17" s="6"/>
    </row>
    <row r="18" spans="1:21" x14ac:dyDescent="0.3">
      <c r="A18" s="4"/>
      <c r="B18" s="2"/>
      <c r="C18" s="2"/>
      <c r="G18" s="2"/>
      <c r="H18" s="2"/>
      <c r="I18" s="2"/>
      <c r="J18" s="2"/>
      <c r="K18" s="2"/>
      <c r="M18" s="2"/>
      <c r="N18" s="2"/>
      <c r="O18" s="2"/>
      <c r="P18" s="2"/>
      <c r="Q18" s="2"/>
      <c r="R18" s="2"/>
      <c r="S18" s="5"/>
      <c r="U18" s="6"/>
    </row>
    <row r="19" spans="1:21" x14ac:dyDescent="0.3">
      <c r="A19" s="4"/>
      <c r="B19" s="2"/>
      <c r="C19" s="2"/>
      <c r="G19" s="2"/>
      <c r="H19" s="2"/>
      <c r="I19" s="2"/>
      <c r="J19" s="2"/>
      <c r="K19" s="2"/>
      <c r="M19" s="2"/>
      <c r="N19" s="2"/>
      <c r="O19" s="2"/>
      <c r="P19" s="2"/>
      <c r="Q19" s="2"/>
      <c r="R19" s="2"/>
      <c r="S19" s="5"/>
      <c r="U19" s="6"/>
    </row>
    <row r="20" spans="1:21" x14ac:dyDescent="0.3">
      <c r="A20" s="4"/>
      <c r="B20" s="2"/>
      <c r="C20" s="2"/>
      <c r="G20" s="2"/>
      <c r="H20" s="2"/>
      <c r="I20" s="2"/>
      <c r="J20" s="2"/>
      <c r="K20" s="2"/>
      <c r="M20" s="2"/>
      <c r="N20" s="2"/>
      <c r="O20" s="2"/>
      <c r="P20" s="2"/>
      <c r="Q20" s="2"/>
      <c r="R20" s="2"/>
      <c r="S20" s="5"/>
      <c r="U20" s="6"/>
    </row>
    <row r="21" spans="1:21" x14ac:dyDescent="0.3">
      <c r="A21" s="4"/>
      <c r="B21" s="2"/>
      <c r="C21" s="2"/>
      <c r="G21" s="2"/>
      <c r="H21" s="2"/>
      <c r="I21" s="2"/>
      <c r="J21" s="2"/>
      <c r="K21" s="2"/>
      <c r="M21" s="2"/>
      <c r="N21" s="2"/>
      <c r="O21" s="2"/>
      <c r="P21" s="2"/>
      <c r="Q21" s="2"/>
      <c r="R21" s="2"/>
      <c r="S21" s="5"/>
      <c r="T21" s="2"/>
      <c r="U21" s="6"/>
    </row>
    <row r="22" spans="1:21" x14ac:dyDescent="0.3">
      <c r="A22" s="4"/>
      <c r="B22" s="2"/>
      <c r="C22" s="2"/>
      <c r="G22" s="2"/>
      <c r="H22" s="2"/>
      <c r="I22" s="2"/>
      <c r="J22" s="2"/>
      <c r="K22" s="2"/>
      <c r="M22" s="2"/>
      <c r="N22" s="2"/>
      <c r="O22" s="2"/>
      <c r="P22" s="2"/>
      <c r="Q22" s="2"/>
      <c r="R22" s="2"/>
      <c r="S22" s="5"/>
      <c r="T22" s="2"/>
      <c r="U22" s="6"/>
    </row>
    <row r="23" spans="1:21" x14ac:dyDescent="0.3">
      <c r="A23" s="4"/>
      <c r="B23" s="2"/>
      <c r="C23" s="2"/>
      <c r="G23" s="2"/>
      <c r="H23" s="2"/>
      <c r="I23" s="2"/>
      <c r="J23" s="2"/>
      <c r="K23" s="2"/>
      <c r="M23" s="2"/>
      <c r="N23" s="2"/>
      <c r="O23" s="2"/>
      <c r="P23" s="2"/>
      <c r="Q23" s="2"/>
      <c r="R23" s="2"/>
      <c r="S23" s="5"/>
      <c r="T23" s="2"/>
      <c r="U23" s="6"/>
    </row>
    <row r="24" spans="1:21" x14ac:dyDescent="0.3">
      <c r="A24" s="4"/>
      <c r="B24" s="2"/>
      <c r="C24" s="2"/>
      <c r="G24" s="2"/>
      <c r="H24" s="2"/>
      <c r="I24" s="2"/>
      <c r="J24" s="2"/>
      <c r="K24" s="2"/>
      <c r="M24" s="2"/>
      <c r="N24" s="2"/>
      <c r="O24" s="2"/>
      <c r="P24" s="2"/>
      <c r="Q24" s="2"/>
      <c r="R24" s="2"/>
      <c r="S24" s="5"/>
      <c r="T24" s="2"/>
      <c r="U24" s="6"/>
    </row>
    <row r="25" spans="1:21" x14ac:dyDescent="0.3">
      <c r="A25" s="4"/>
      <c r="B25" s="2"/>
      <c r="C25" s="2"/>
      <c r="G25" s="2"/>
      <c r="H25" s="2"/>
      <c r="I25" s="2"/>
      <c r="J25" s="2"/>
      <c r="K25" s="2"/>
      <c r="M25" s="2"/>
      <c r="N25" s="2"/>
      <c r="O25" s="2"/>
      <c r="P25" s="2"/>
      <c r="Q25" s="2"/>
      <c r="R25" s="2"/>
      <c r="S25" s="5"/>
      <c r="T25" s="2"/>
      <c r="U25" s="6"/>
    </row>
    <row r="26" spans="1:21" x14ac:dyDescent="0.3">
      <c r="A26" s="4"/>
      <c r="B26" s="2"/>
      <c r="C26" s="2"/>
      <c r="G26" s="2"/>
      <c r="H26" s="2"/>
      <c r="I26" s="2"/>
      <c r="J26" s="2"/>
      <c r="K26" s="2"/>
      <c r="M26" s="2"/>
      <c r="N26" s="2"/>
      <c r="O26" s="2"/>
      <c r="P26" s="2"/>
      <c r="Q26" s="2"/>
      <c r="R26" s="2"/>
      <c r="S26" s="5"/>
      <c r="U26" s="6"/>
    </row>
    <row r="27" spans="1:21" x14ac:dyDescent="0.3">
      <c r="A27" s="4"/>
      <c r="B27" s="2"/>
      <c r="C27" s="2"/>
      <c r="G27" s="2"/>
      <c r="H27" s="2"/>
      <c r="I27" s="2"/>
      <c r="J27" s="2"/>
      <c r="K27" s="2"/>
      <c r="M27" s="2"/>
      <c r="N27" s="2"/>
      <c r="O27" s="2"/>
      <c r="P27" s="2"/>
      <c r="Q27" s="2"/>
      <c r="R27" s="2"/>
      <c r="S27" s="5"/>
      <c r="T27" s="2"/>
      <c r="U27" s="6"/>
    </row>
    <row r="28" spans="1:21" x14ac:dyDescent="0.3">
      <c r="A28" s="4"/>
      <c r="B28" s="2"/>
      <c r="C28" s="2"/>
      <c r="G28" s="2"/>
      <c r="H28" s="2"/>
      <c r="I28" s="2"/>
      <c r="J28" s="2"/>
      <c r="K28" s="2"/>
      <c r="M28" s="2"/>
      <c r="N28" s="2"/>
      <c r="O28" s="2"/>
      <c r="P28" s="2"/>
      <c r="Q28" s="2"/>
      <c r="R28" s="2"/>
      <c r="S28" s="5"/>
      <c r="T28" s="2"/>
      <c r="U28" s="6"/>
    </row>
    <row r="29" spans="1:21" x14ac:dyDescent="0.3">
      <c r="A29" s="4"/>
      <c r="B29" s="2"/>
      <c r="C29" s="2"/>
      <c r="G29" s="2"/>
      <c r="H29" s="2"/>
      <c r="I29" s="2"/>
      <c r="J29" s="2"/>
      <c r="K29" s="2"/>
      <c r="M29" s="2"/>
      <c r="N29" s="2"/>
      <c r="O29" s="2"/>
      <c r="P29" s="2"/>
      <c r="Q29" s="2"/>
      <c r="R29" s="2"/>
      <c r="S29" s="5"/>
      <c r="T29" s="2"/>
      <c r="U29" s="6"/>
    </row>
    <row r="30" spans="1:21" x14ac:dyDescent="0.3">
      <c r="A30" s="4"/>
      <c r="B30" s="2"/>
      <c r="C30" s="2"/>
      <c r="G30" s="2"/>
      <c r="H30" s="2"/>
      <c r="I30" s="2"/>
      <c r="J30" s="2"/>
      <c r="K30" s="2"/>
      <c r="M30" s="2"/>
      <c r="N30" s="2"/>
      <c r="O30" s="2"/>
      <c r="P30" s="2"/>
      <c r="Q30" s="2"/>
      <c r="R30" s="2"/>
      <c r="S30" s="5"/>
      <c r="U30" s="6"/>
    </row>
    <row r="31" spans="1:21" x14ac:dyDescent="0.3">
      <c r="A31" s="4"/>
      <c r="B31" s="2"/>
      <c r="C31" s="2"/>
      <c r="G31" s="2"/>
      <c r="H31" s="2"/>
      <c r="I31" s="2"/>
      <c r="J31" s="2"/>
      <c r="K31" s="2"/>
      <c r="M31" s="2"/>
      <c r="N31" s="2"/>
      <c r="O31" s="2"/>
      <c r="P31" s="2"/>
      <c r="Q31" s="2"/>
      <c r="R31" s="2"/>
      <c r="S31" s="5"/>
      <c r="T31" s="2"/>
      <c r="U31" s="6"/>
    </row>
    <row r="32" spans="1:21" x14ac:dyDescent="0.3">
      <c r="A32" s="4"/>
      <c r="B32" s="2"/>
      <c r="C32" s="2"/>
      <c r="G32" s="2"/>
      <c r="H32" s="2"/>
      <c r="I32" s="2"/>
      <c r="J32" s="2"/>
      <c r="K32" s="2"/>
      <c r="M32" s="2"/>
      <c r="N32" s="2"/>
      <c r="O32" s="2"/>
      <c r="P32" s="2"/>
      <c r="Q32" s="2"/>
      <c r="R32" s="2"/>
      <c r="S32" s="5"/>
      <c r="T32" s="2"/>
      <c r="U32" s="6"/>
    </row>
    <row r="33" spans="1:21" x14ac:dyDescent="0.3">
      <c r="A33" s="4"/>
      <c r="B33" s="2"/>
      <c r="C33" s="2"/>
      <c r="G33" s="2"/>
      <c r="H33" s="2"/>
      <c r="I33" s="2"/>
      <c r="J33" s="2"/>
      <c r="K33" s="2"/>
      <c r="M33" s="2"/>
      <c r="N33" s="2"/>
      <c r="O33" s="2"/>
      <c r="P33" s="2"/>
      <c r="Q33" s="2"/>
      <c r="R33" s="2"/>
      <c r="S33" s="5"/>
      <c r="U33" s="6"/>
    </row>
    <row r="34" spans="1:21" x14ac:dyDescent="0.3">
      <c r="A34" s="4"/>
      <c r="B34" s="2"/>
      <c r="C34" s="2"/>
      <c r="G34" s="2"/>
      <c r="H34" s="2"/>
      <c r="I34" s="2"/>
      <c r="J34" s="2"/>
      <c r="K34" s="2"/>
      <c r="M34" s="2"/>
      <c r="N34" s="2"/>
      <c r="O34" s="2"/>
      <c r="P34" s="2"/>
      <c r="Q34" s="2"/>
      <c r="R34" s="2"/>
      <c r="S34" s="5"/>
      <c r="U34" s="6"/>
    </row>
    <row r="35" spans="1:21" x14ac:dyDescent="0.3">
      <c r="A35" s="4"/>
      <c r="B35" s="2"/>
      <c r="C35" s="2"/>
      <c r="G35" s="2"/>
      <c r="H35" s="2"/>
      <c r="I35" s="2"/>
      <c r="J35" s="2"/>
      <c r="K35" s="2"/>
      <c r="M35" s="2"/>
      <c r="N35" s="2"/>
      <c r="O35" s="2"/>
      <c r="P35" s="2"/>
      <c r="Q35" s="2"/>
      <c r="R35" s="2"/>
      <c r="S35" s="5"/>
      <c r="T35" s="2"/>
      <c r="U35" s="6"/>
    </row>
    <row r="36" spans="1:21" x14ac:dyDescent="0.3">
      <c r="A36" s="4"/>
      <c r="B36" s="2"/>
      <c r="C36" s="2"/>
      <c r="G36" s="2"/>
      <c r="H36" s="2"/>
      <c r="I36" s="2"/>
      <c r="J36" s="2"/>
      <c r="K36" s="2"/>
      <c r="M36" s="2"/>
      <c r="N36" s="2"/>
      <c r="O36" s="2"/>
      <c r="P36" s="2"/>
      <c r="Q36" s="2"/>
      <c r="R36" s="2"/>
      <c r="S36" s="5"/>
      <c r="U36" s="6"/>
    </row>
    <row r="37" spans="1:21" x14ac:dyDescent="0.3">
      <c r="A37" s="4"/>
      <c r="B37" s="2"/>
      <c r="C37" s="2"/>
      <c r="G37" s="2"/>
      <c r="H37" s="2"/>
      <c r="I37" s="2"/>
      <c r="J37" s="2"/>
      <c r="K37" s="2"/>
      <c r="M37" s="2"/>
      <c r="N37" s="2"/>
      <c r="O37" s="2"/>
      <c r="P37" s="2"/>
      <c r="Q37" s="2"/>
      <c r="R37" s="2"/>
      <c r="S37" s="5"/>
      <c r="U37" s="6"/>
    </row>
    <row r="38" spans="1:21" x14ac:dyDescent="0.3">
      <c r="A38" s="4"/>
      <c r="B38" s="2"/>
      <c r="C38" s="2"/>
      <c r="G38" s="2"/>
      <c r="H38" s="2"/>
      <c r="I38" s="2"/>
      <c r="J38" s="2"/>
      <c r="K38" s="2"/>
      <c r="M38" s="2"/>
      <c r="N38" s="2"/>
      <c r="O38" s="2"/>
      <c r="P38" s="2"/>
      <c r="Q38" s="2"/>
      <c r="R38" s="2"/>
      <c r="S38" s="5"/>
      <c r="T38" s="2"/>
      <c r="U38" s="6"/>
    </row>
    <row r="39" spans="1:21" x14ac:dyDescent="0.3">
      <c r="A39" s="4"/>
      <c r="B39" s="2"/>
      <c r="C39" s="2"/>
      <c r="G39" s="2"/>
      <c r="H39" s="2"/>
      <c r="I39" s="2"/>
      <c r="J39" s="2"/>
      <c r="K39" s="2"/>
      <c r="M39" s="2"/>
      <c r="N39" s="2"/>
      <c r="O39" s="2"/>
      <c r="P39" s="2"/>
      <c r="Q39" s="2"/>
      <c r="R39" s="2"/>
      <c r="S39" s="5"/>
      <c r="U39" s="6"/>
    </row>
    <row r="40" spans="1:21" x14ac:dyDescent="0.3">
      <c r="A40" s="4"/>
      <c r="B40" s="2"/>
      <c r="C40" s="2"/>
      <c r="G40" s="2"/>
      <c r="H40" s="2"/>
      <c r="I40" s="2"/>
      <c r="J40" s="2"/>
      <c r="K40" s="2"/>
      <c r="M40" s="2"/>
      <c r="N40" s="2"/>
      <c r="O40" s="2"/>
      <c r="P40" s="2"/>
      <c r="Q40" s="2"/>
      <c r="R40" s="2"/>
      <c r="S40" s="5"/>
      <c r="T40" s="2"/>
      <c r="U40" s="6"/>
    </row>
    <row r="41" spans="1:21" x14ac:dyDescent="0.3">
      <c r="A41" s="4"/>
      <c r="B41" s="2"/>
      <c r="C41" s="2"/>
      <c r="G41" s="2"/>
      <c r="H41" s="2"/>
      <c r="I41" s="2"/>
      <c r="J41" s="2"/>
      <c r="K41" s="2"/>
      <c r="M41" s="2"/>
      <c r="N41" s="2"/>
      <c r="O41" s="2"/>
      <c r="P41" s="2"/>
      <c r="Q41" s="2"/>
      <c r="R41" s="2"/>
      <c r="S41" s="5"/>
      <c r="U41" s="6"/>
    </row>
    <row r="42" spans="1:21" x14ac:dyDescent="0.3">
      <c r="A42" s="4"/>
      <c r="B42" s="2"/>
      <c r="C42" s="2"/>
      <c r="G42" s="2"/>
      <c r="H42" s="2"/>
      <c r="I42" s="2"/>
      <c r="J42" s="2"/>
      <c r="K42" s="2"/>
      <c r="M42" s="2"/>
      <c r="N42" s="2"/>
      <c r="O42" s="2"/>
      <c r="P42" s="2"/>
      <c r="Q42" s="2"/>
      <c r="R42" s="2"/>
      <c r="S42" s="5"/>
      <c r="U42" s="6"/>
    </row>
    <row r="43" spans="1:21" x14ac:dyDescent="0.3">
      <c r="A43" s="4"/>
      <c r="B43" s="2"/>
      <c r="C43" s="2"/>
      <c r="G43" s="2"/>
      <c r="H43" s="2"/>
      <c r="I43" s="2"/>
      <c r="J43" s="2"/>
      <c r="K43" s="2"/>
      <c r="M43" s="2"/>
      <c r="N43" s="2"/>
      <c r="O43" s="2"/>
      <c r="P43" s="2"/>
      <c r="Q43" s="2"/>
      <c r="R43" s="2"/>
      <c r="S43" s="5"/>
      <c r="T43" s="2"/>
      <c r="U43" s="6"/>
    </row>
    <row r="44" spans="1:21" x14ac:dyDescent="0.3">
      <c r="A44" s="4"/>
      <c r="B44" s="2"/>
      <c r="C44" s="2"/>
      <c r="G44" s="2"/>
      <c r="H44" s="2"/>
      <c r="I44" s="2"/>
      <c r="J44" s="2"/>
      <c r="K44" s="2"/>
      <c r="M44" s="2"/>
      <c r="N44" s="2"/>
      <c r="O44" s="2"/>
      <c r="P44" s="2"/>
      <c r="Q44" s="2"/>
      <c r="R44" s="2"/>
      <c r="S44" s="5"/>
      <c r="U44" s="6"/>
    </row>
    <row r="45" spans="1:21" x14ac:dyDescent="0.3">
      <c r="A45" s="4"/>
      <c r="B45" s="2"/>
      <c r="C45" s="2"/>
      <c r="G45" s="2"/>
      <c r="H45" s="2"/>
      <c r="I45" s="2"/>
      <c r="J45" s="2"/>
      <c r="K45" s="2"/>
      <c r="M45" s="2"/>
      <c r="N45" s="2"/>
      <c r="O45" s="2"/>
      <c r="P45" s="2"/>
      <c r="Q45" s="2"/>
      <c r="R45" s="2"/>
      <c r="S45" s="5"/>
      <c r="T45" s="2"/>
      <c r="U45" s="6"/>
    </row>
    <row r="46" spans="1:21" x14ac:dyDescent="0.3">
      <c r="A46" s="4"/>
      <c r="B46" s="2"/>
      <c r="C46" s="2"/>
      <c r="G46" s="2"/>
      <c r="H46" s="2"/>
      <c r="I46" s="2"/>
      <c r="J46" s="2"/>
      <c r="K46" s="2"/>
      <c r="M46" s="2"/>
      <c r="N46" s="2"/>
      <c r="O46" s="2"/>
      <c r="P46" s="2"/>
      <c r="Q46" s="2"/>
      <c r="R46" s="2"/>
      <c r="S46" s="5"/>
      <c r="U46" s="6"/>
    </row>
    <row r="47" spans="1:21" x14ac:dyDescent="0.3">
      <c r="A47" s="4"/>
      <c r="B47" s="2"/>
      <c r="C47" s="2"/>
      <c r="G47" s="2"/>
      <c r="H47" s="2"/>
      <c r="I47" s="2"/>
      <c r="J47" s="2"/>
      <c r="K47" s="2"/>
      <c r="M47" s="2"/>
      <c r="N47" s="2"/>
      <c r="O47" s="2"/>
      <c r="P47" s="2"/>
      <c r="Q47" s="2"/>
      <c r="R47" s="2"/>
      <c r="S47" s="5"/>
      <c r="T47" s="2"/>
      <c r="U47" s="6"/>
    </row>
    <row r="48" spans="1:21" x14ac:dyDescent="0.3">
      <c r="A48" s="4"/>
      <c r="B48" s="2"/>
      <c r="C48" s="2"/>
      <c r="G48" s="2"/>
      <c r="H48" s="2"/>
      <c r="I48" s="2"/>
      <c r="J48" s="2"/>
      <c r="K48" s="2"/>
      <c r="M48" s="2"/>
      <c r="N48" s="2"/>
      <c r="O48" s="2"/>
      <c r="P48" s="2"/>
      <c r="Q48" s="2"/>
      <c r="R48" s="2"/>
      <c r="S48" s="5"/>
      <c r="U48" s="6"/>
    </row>
    <row r="49" spans="1:21" x14ac:dyDescent="0.3">
      <c r="A49" s="4"/>
      <c r="B49" s="2"/>
      <c r="C49" s="2"/>
      <c r="G49" s="2"/>
      <c r="H49" s="2"/>
      <c r="I49" s="2"/>
      <c r="J49" s="2"/>
      <c r="K49" s="2"/>
      <c r="M49" s="2"/>
      <c r="N49" s="2"/>
      <c r="O49" s="2"/>
      <c r="P49" s="2"/>
      <c r="Q49" s="2"/>
      <c r="R49" s="2"/>
      <c r="S49" s="5"/>
      <c r="U49" s="6"/>
    </row>
    <row r="50" spans="1:21" x14ac:dyDescent="0.3">
      <c r="A50" s="4"/>
      <c r="B50" s="2"/>
      <c r="C50" s="2"/>
      <c r="G50" s="2"/>
      <c r="H50" s="2"/>
      <c r="I50" s="2"/>
      <c r="J50" s="2"/>
      <c r="K50" s="2"/>
      <c r="M50" s="2"/>
      <c r="N50" s="2"/>
      <c r="O50" s="2"/>
      <c r="P50" s="2"/>
      <c r="Q50" s="2"/>
      <c r="R50" s="2"/>
      <c r="S50" s="5"/>
      <c r="U50" s="6"/>
    </row>
    <row r="51" spans="1:21" x14ac:dyDescent="0.3">
      <c r="A51" s="4"/>
      <c r="B51" s="2"/>
      <c r="C51" s="2"/>
      <c r="G51" s="2"/>
      <c r="H51" s="2"/>
      <c r="I51" s="2"/>
      <c r="J51" s="2"/>
      <c r="K51" s="2"/>
      <c r="M51" s="2"/>
      <c r="N51" s="2"/>
      <c r="O51" s="2"/>
      <c r="P51" s="2"/>
      <c r="Q51" s="2"/>
      <c r="R51" s="2"/>
      <c r="S51" s="5"/>
      <c r="U51" s="6"/>
    </row>
    <row r="52" spans="1:21" x14ac:dyDescent="0.3">
      <c r="A52" s="4"/>
      <c r="B52" s="2"/>
      <c r="C52" s="2"/>
      <c r="G52" s="2"/>
      <c r="H52" s="2"/>
      <c r="I52" s="2"/>
      <c r="J52" s="2"/>
      <c r="K52" s="2"/>
      <c r="M52" s="2"/>
      <c r="N52" s="2"/>
      <c r="O52" s="2"/>
      <c r="P52" s="2"/>
      <c r="Q52" s="2"/>
      <c r="R52" s="2"/>
      <c r="S52" s="5"/>
      <c r="T52" s="2"/>
      <c r="U52" s="6"/>
    </row>
    <row r="53" spans="1:21" x14ac:dyDescent="0.3">
      <c r="A53" s="4"/>
      <c r="B53" s="2"/>
      <c r="C53" s="2"/>
      <c r="G53" s="2"/>
      <c r="H53" s="2"/>
      <c r="I53" s="2"/>
      <c r="J53" s="2"/>
      <c r="K53" s="2"/>
      <c r="M53" s="2"/>
      <c r="N53" s="2"/>
      <c r="O53" s="2"/>
      <c r="P53" s="2"/>
      <c r="Q53" s="2"/>
      <c r="R53" s="2"/>
      <c r="S53" s="5"/>
      <c r="U53" s="6"/>
    </row>
    <row r="54" spans="1:21" x14ac:dyDescent="0.3">
      <c r="A54" s="4"/>
      <c r="B54" s="2"/>
      <c r="C54" s="2"/>
      <c r="G54" s="2"/>
      <c r="H54" s="2"/>
      <c r="I54" s="2"/>
      <c r="J54" s="2"/>
      <c r="K54" s="2"/>
      <c r="M54" s="2"/>
      <c r="N54" s="2"/>
      <c r="O54" s="2"/>
      <c r="P54" s="2"/>
      <c r="Q54" s="2"/>
      <c r="R54" s="2"/>
      <c r="S54" s="5"/>
      <c r="T54" s="2"/>
      <c r="U54" s="6"/>
    </row>
    <row r="55" spans="1:21" x14ac:dyDescent="0.3">
      <c r="A55" s="4"/>
      <c r="B55" s="2"/>
      <c r="C55" s="2"/>
      <c r="G55" s="2"/>
      <c r="H55" s="2"/>
      <c r="I55" s="2"/>
      <c r="J55" s="2"/>
      <c r="K55" s="2"/>
      <c r="M55" s="2"/>
      <c r="N55" s="2"/>
      <c r="O55" s="2"/>
      <c r="P55" s="2"/>
      <c r="Q55" s="2"/>
      <c r="R55" s="2"/>
      <c r="S55" s="5"/>
      <c r="T55" s="2"/>
      <c r="U55" s="6"/>
    </row>
    <row r="56" spans="1:21" x14ac:dyDescent="0.3">
      <c r="A56" s="4"/>
      <c r="B56" s="2"/>
      <c r="C56" s="2"/>
      <c r="G56" s="2"/>
      <c r="H56" s="2"/>
      <c r="I56" s="2"/>
      <c r="J56" s="2"/>
      <c r="K56" s="2"/>
      <c r="M56" s="2"/>
      <c r="N56" s="2"/>
      <c r="O56" s="2"/>
      <c r="P56" s="2"/>
      <c r="Q56" s="2"/>
      <c r="R56" s="2"/>
      <c r="S56" s="5"/>
      <c r="U56" s="6"/>
    </row>
    <row r="57" spans="1:21" x14ac:dyDescent="0.3">
      <c r="A57" s="4"/>
      <c r="B57" s="2"/>
      <c r="C57" s="2"/>
      <c r="G57" s="2"/>
      <c r="H57" s="2"/>
      <c r="I57" s="2"/>
      <c r="J57" s="2"/>
      <c r="K57" s="2"/>
      <c r="M57" s="2"/>
      <c r="N57" s="2"/>
      <c r="O57" s="2"/>
      <c r="P57" s="2"/>
      <c r="Q57" s="2"/>
      <c r="R57" s="2"/>
      <c r="S57" s="5"/>
      <c r="T57" s="2"/>
      <c r="U57" s="6"/>
    </row>
    <row r="58" spans="1:21" x14ac:dyDescent="0.3">
      <c r="A58" s="4"/>
      <c r="B58" s="2"/>
      <c r="C58" s="2"/>
      <c r="G58" s="2"/>
      <c r="H58" s="2"/>
      <c r="I58" s="2"/>
      <c r="J58" s="2"/>
      <c r="K58" s="2"/>
      <c r="M58" s="2"/>
      <c r="N58" s="2"/>
      <c r="O58" s="2"/>
      <c r="P58" s="2"/>
      <c r="Q58" s="2"/>
      <c r="R58" s="2"/>
      <c r="S58" s="5"/>
      <c r="U58" s="6"/>
    </row>
    <row r="59" spans="1:21" x14ac:dyDescent="0.3">
      <c r="A59" s="4"/>
      <c r="B59" s="2"/>
      <c r="C59" s="2"/>
      <c r="G59" s="2"/>
      <c r="H59" s="2"/>
      <c r="I59" s="2"/>
      <c r="J59" s="2"/>
      <c r="K59" s="2"/>
      <c r="M59" s="2"/>
      <c r="N59" s="2"/>
      <c r="O59" s="2"/>
      <c r="P59" s="2"/>
      <c r="Q59" s="2"/>
      <c r="R59" s="2"/>
      <c r="S59" s="5"/>
      <c r="T59" s="2"/>
      <c r="U59" s="6"/>
    </row>
    <row r="60" spans="1:21" x14ac:dyDescent="0.3">
      <c r="A60" s="4"/>
      <c r="B60" s="2"/>
      <c r="C60" s="2"/>
      <c r="G60" s="2"/>
      <c r="H60" s="2"/>
      <c r="I60" s="2"/>
      <c r="J60" s="2"/>
      <c r="K60" s="2"/>
      <c r="M60" s="2"/>
      <c r="N60" s="2"/>
      <c r="O60" s="2"/>
      <c r="P60" s="2"/>
      <c r="Q60" s="2"/>
      <c r="R60" s="2"/>
      <c r="S60" s="5"/>
      <c r="T60" s="2"/>
      <c r="U60" s="6"/>
    </row>
    <row r="61" spans="1:21" x14ac:dyDescent="0.3">
      <c r="A61" s="4"/>
      <c r="B61" s="2"/>
      <c r="C61" s="2"/>
      <c r="G61" s="2"/>
      <c r="H61" s="2"/>
      <c r="I61" s="2"/>
      <c r="J61" s="2"/>
      <c r="K61" s="2"/>
      <c r="M61" s="2"/>
      <c r="N61" s="2"/>
      <c r="O61" s="2"/>
      <c r="P61" s="2"/>
      <c r="Q61" s="2"/>
      <c r="R61" s="2"/>
      <c r="S61" s="5"/>
      <c r="U61" s="6"/>
    </row>
    <row r="62" spans="1:21" x14ac:dyDescent="0.3">
      <c r="A62" s="4"/>
      <c r="B62" s="2"/>
      <c r="C62" s="2"/>
      <c r="G62" s="2"/>
      <c r="H62" s="2"/>
      <c r="I62" s="2"/>
      <c r="J62" s="2"/>
      <c r="K62" s="2"/>
      <c r="M62" s="2"/>
      <c r="N62" s="2"/>
      <c r="O62" s="2"/>
      <c r="P62" s="2"/>
      <c r="Q62" s="2"/>
      <c r="R62" s="2"/>
      <c r="S62" s="5"/>
      <c r="U62" s="6"/>
    </row>
    <row r="63" spans="1:21" x14ac:dyDescent="0.3">
      <c r="A63" s="4"/>
      <c r="B63" s="2"/>
      <c r="C63" s="2"/>
      <c r="G63" s="2"/>
      <c r="H63" s="2"/>
      <c r="I63" s="2"/>
      <c r="J63" s="2"/>
      <c r="K63" s="2"/>
      <c r="M63" s="2"/>
      <c r="N63" s="2"/>
      <c r="O63" s="2"/>
      <c r="P63" s="2"/>
      <c r="Q63" s="2"/>
      <c r="R63" s="2"/>
      <c r="S63" s="5"/>
      <c r="U63" s="6"/>
    </row>
    <row r="64" spans="1:21" x14ac:dyDescent="0.3">
      <c r="A64" s="4"/>
      <c r="B64" s="2"/>
      <c r="C64" s="2"/>
      <c r="G64" s="2"/>
      <c r="H64" s="2"/>
      <c r="I64" s="2"/>
      <c r="J64" s="2"/>
      <c r="K64" s="2"/>
      <c r="M64" s="2"/>
      <c r="N64" s="2"/>
      <c r="O64" s="2"/>
      <c r="P64" s="2"/>
      <c r="Q64" s="2"/>
      <c r="R64" s="2"/>
      <c r="S64" s="5"/>
      <c r="U64" s="6"/>
    </row>
    <row r="65" spans="1:21" x14ac:dyDescent="0.3">
      <c r="A65" s="4"/>
      <c r="B65" s="2"/>
      <c r="C65" s="2"/>
      <c r="G65" s="2"/>
      <c r="H65" s="2"/>
      <c r="I65" s="2"/>
      <c r="J65" s="2"/>
      <c r="K65" s="2"/>
      <c r="M65" s="2"/>
      <c r="N65" s="2"/>
      <c r="O65" s="2"/>
      <c r="P65" s="2"/>
      <c r="Q65" s="2"/>
      <c r="R65" s="2"/>
      <c r="S65" s="5"/>
      <c r="T65" s="2"/>
      <c r="U65" s="6"/>
    </row>
    <row r="66" spans="1:21" x14ac:dyDescent="0.3">
      <c r="A66" s="4"/>
      <c r="B66" s="2"/>
      <c r="C66" s="2"/>
      <c r="G66" s="2"/>
      <c r="H66" s="2"/>
      <c r="I66" s="2"/>
      <c r="J66" s="2"/>
      <c r="K66" s="2"/>
      <c r="M66" s="2"/>
      <c r="N66" s="2"/>
      <c r="O66" s="2"/>
      <c r="P66" s="2"/>
      <c r="Q66" s="2"/>
      <c r="R66" s="2"/>
      <c r="S66" s="5"/>
      <c r="T66" s="2"/>
      <c r="U66" s="6"/>
    </row>
    <row r="67" spans="1:21" x14ac:dyDescent="0.3">
      <c r="A67" s="4"/>
      <c r="B67" s="2"/>
      <c r="C67" s="2"/>
      <c r="G67" s="2"/>
      <c r="H67" s="2"/>
      <c r="I67" s="2"/>
      <c r="J67" s="2"/>
      <c r="K67" s="2"/>
      <c r="M67" s="2"/>
      <c r="N67" s="2"/>
      <c r="O67" s="2"/>
      <c r="P67" s="2"/>
      <c r="Q67" s="2"/>
      <c r="R67" s="2"/>
      <c r="S67" s="5"/>
      <c r="T67" s="2"/>
      <c r="U67" s="6"/>
    </row>
    <row r="68" spans="1:21" x14ac:dyDescent="0.3">
      <c r="A68" s="4"/>
      <c r="B68" s="2"/>
      <c r="C68" s="2"/>
      <c r="G68" s="2"/>
      <c r="H68" s="2"/>
      <c r="I68" s="2"/>
      <c r="J68" s="2"/>
      <c r="K68" s="2"/>
      <c r="M68" s="2"/>
      <c r="N68" s="2"/>
      <c r="O68" s="2"/>
      <c r="P68" s="2"/>
      <c r="Q68" s="2"/>
      <c r="R68" s="2"/>
      <c r="S68" s="5"/>
      <c r="T68" s="2"/>
      <c r="U68" s="6"/>
    </row>
    <row r="69" spans="1:21" x14ac:dyDescent="0.3">
      <c r="A69" s="4"/>
      <c r="B69" s="2"/>
      <c r="C69" s="2"/>
      <c r="G69" s="2"/>
      <c r="H69" s="2"/>
      <c r="I69" s="2"/>
      <c r="J69" s="2"/>
      <c r="K69" s="2"/>
      <c r="M69" s="2"/>
      <c r="N69" s="2"/>
      <c r="O69" s="2"/>
      <c r="P69" s="2"/>
      <c r="Q69" s="2"/>
      <c r="R69" s="2"/>
      <c r="S69" s="5"/>
      <c r="T69" s="2"/>
      <c r="U69" s="6"/>
    </row>
    <row r="70" spans="1:21" x14ac:dyDescent="0.3">
      <c r="A70" s="4"/>
      <c r="B70" s="2"/>
      <c r="C70" s="2"/>
      <c r="G70" s="2"/>
      <c r="H70" s="2"/>
      <c r="I70" s="2"/>
      <c r="J70" s="2"/>
      <c r="K70" s="2"/>
      <c r="M70" s="2"/>
      <c r="N70" s="2"/>
      <c r="O70" s="2"/>
      <c r="P70" s="2"/>
      <c r="Q70" s="2"/>
      <c r="R70" s="2"/>
      <c r="S70" s="5"/>
      <c r="T70" s="2"/>
      <c r="U70" s="6"/>
    </row>
    <row r="71" spans="1:21" x14ac:dyDescent="0.3">
      <c r="A71" s="4"/>
      <c r="B71" s="2"/>
      <c r="C71" s="2"/>
      <c r="G71" s="2"/>
      <c r="H71" s="2"/>
      <c r="I71" s="2"/>
      <c r="J71" s="2"/>
      <c r="K71" s="2"/>
      <c r="M71" s="2"/>
      <c r="N71" s="2"/>
      <c r="O71" s="2"/>
      <c r="P71" s="2"/>
      <c r="Q71" s="2"/>
      <c r="R71" s="2"/>
      <c r="S71" s="5"/>
      <c r="U71" s="6"/>
    </row>
    <row r="72" spans="1:21" x14ac:dyDescent="0.3">
      <c r="A72" s="4"/>
      <c r="B72" s="2"/>
      <c r="C72" s="2"/>
      <c r="G72" s="2"/>
      <c r="H72" s="2"/>
      <c r="I72" s="2"/>
      <c r="J72" s="2"/>
      <c r="K72" s="2"/>
      <c r="M72" s="2"/>
      <c r="N72" s="2"/>
      <c r="O72" s="2"/>
      <c r="P72" s="2"/>
      <c r="Q72" s="2"/>
      <c r="R72" s="2"/>
      <c r="S72" s="5"/>
      <c r="U72" s="6"/>
    </row>
    <row r="73" spans="1:21" x14ac:dyDescent="0.3">
      <c r="A73" s="4"/>
      <c r="B73" s="2"/>
      <c r="C73" s="2"/>
      <c r="G73" s="2"/>
      <c r="H73" s="2"/>
      <c r="I73" s="2"/>
      <c r="J73" s="2"/>
      <c r="K73" s="2"/>
      <c r="M73" s="2"/>
      <c r="N73" s="2"/>
      <c r="O73" s="2"/>
      <c r="P73" s="2"/>
      <c r="Q73" s="2"/>
      <c r="R73" s="2"/>
      <c r="S73" s="5"/>
      <c r="T73" s="2"/>
      <c r="U73" s="6"/>
    </row>
    <row r="74" spans="1:21" x14ac:dyDescent="0.3">
      <c r="A74" s="4"/>
      <c r="B74" s="2"/>
      <c r="C74" s="2"/>
      <c r="G74" s="2"/>
      <c r="H74" s="2"/>
      <c r="I74" s="2"/>
      <c r="J74" s="2"/>
      <c r="K74" s="2"/>
      <c r="M74" s="2"/>
      <c r="N74" s="2"/>
      <c r="O74" s="2"/>
      <c r="P74" s="2"/>
      <c r="Q74" s="2"/>
      <c r="R74" s="2"/>
      <c r="S74" s="5"/>
      <c r="U74" s="6"/>
    </row>
    <row r="75" spans="1:21" x14ac:dyDescent="0.3">
      <c r="A75" s="4"/>
      <c r="B75" s="2"/>
      <c r="C75" s="2"/>
      <c r="G75" s="2"/>
      <c r="H75" s="2"/>
      <c r="I75" s="2"/>
      <c r="J75" s="2"/>
      <c r="K75" s="2"/>
      <c r="M75" s="2"/>
      <c r="N75" s="2"/>
      <c r="O75" s="2"/>
      <c r="P75" s="2"/>
      <c r="Q75" s="2"/>
      <c r="R75" s="2"/>
      <c r="S75" s="5"/>
      <c r="T75" s="2"/>
      <c r="U75" s="6"/>
    </row>
    <row r="76" spans="1:21" x14ac:dyDescent="0.3">
      <c r="A76" s="4"/>
      <c r="B76" s="2"/>
      <c r="C76" s="2"/>
      <c r="G76" s="2"/>
      <c r="H76" s="2"/>
      <c r="I76" s="2"/>
      <c r="J76" s="2"/>
      <c r="K76" s="2"/>
      <c r="M76" s="2"/>
      <c r="N76" s="2"/>
      <c r="O76" s="2"/>
      <c r="P76" s="2"/>
      <c r="Q76" s="2"/>
      <c r="R76" s="2"/>
      <c r="S76" s="5"/>
      <c r="T76" s="2"/>
      <c r="U76" s="6"/>
    </row>
    <row r="77" spans="1:21" x14ac:dyDescent="0.3">
      <c r="A77" s="4"/>
      <c r="B77" s="2"/>
      <c r="C77" s="2"/>
      <c r="G77" s="2"/>
      <c r="H77" s="2"/>
      <c r="I77" s="2"/>
      <c r="J77" s="2"/>
      <c r="K77" s="2"/>
      <c r="M77" s="2"/>
      <c r="N77" s="2"/>
      <c r="O77" s="2"/>
      <c r="P77" s="2"/>
      <c r="Q77" s="2"/>
      <c r="R77" s="2"/>
      <c r="S77" s="5"/>
      <c r="U77" s="6"/>
    </row>
    <row r="78" spans="1:21" x14ac:dyDescent="0.3">
      <c r="A78" s="4"/>
      <c r="B78" s="2"/>
      <c r="C78" s="2"/>
      <c r="G78" s="2"/>
      <c r="H78" s="2"/>
      <c r="I78" s="2"/>
      <c r="J78" s="2"/>
      <c r="K78" s="2"/>
      <c r="M78" s="2"/>
      <c r="N78" s="2"/>
      <c r="O78" s="2"/>
      <c r="P78" s="2"/>
      <c r="Q78" s="2"/>
      <c r="R78" s="2"/>
      <c r="S78" s="5"/>
      <c r="T78" s="2"/>
      <c r="U78" s="6"/>
    </row>
    <row r="79" spans="1:21" x14ac:dyDescent="0.3">
      <c r="A79" s="4"/>
      <c r="B79" s="2"/>
      <c r="C79" s="2"/>
      <c r="G79" s="2"/>
      <c r="H79" s="2"/>
      <c r="I79" s="2"/>
      <c r="J79" s="2"/>
      <c r="K79" s="2"/>
      <c r="M79" s="2"/>
      <c r="N79" s="2"/>
      <c r="O79" s="2"/>
      <c r="P79" s="2"/>
      <c r="Q79" s="2"/>
      <c r="R79" s="2"/>
      <c r="S79" s="5"/>
      <c r="T79" s="2"/>
      <c r="U79" s="6"/>
    </row>
    <row r="80" spans="1:21" x14ac:dyDescent="0.3">
      <c r="A80" s="4"/>
      <c r="B80" s="2"/>
      <c r="C80" s="2"/>
      <c r="G80" s="2"/>
      <c r="H80" s="2"/>
      <c r="I80" s="2"/>
      <c r="J80" s="2"/>
      <c r="K80" s="2"/>
      <c r="M80" s="2"/>
      <c r="N80" s="2"/>
      <c r="O80" s="2"/>
      <c r="P80" s="2"/>
      <c r="Q80" s="2"/>
      <c r="R80" s="2"/>
      <c r="S80" s="5"/>
      <c r="T80" s="2"/>
      <c r="U80" s="6"/>
    </row>
    <row r="81" spans="1:21" x14ac:dyDescent="0.3">
      <c r="A81" s="4"/>
      <c r="B81" s="2"/>
      <c r="C81" s="2"/>
      <c r="G81" s="2"/>
      <c r="H81" s="2"/>
      <c r="I81" s="2"/>
      <c r="J81" s="2"/>
      <c r="K81" s="2"/>
      <c r="M81" s="2"/>
      <c r="N81" s="2"/>
      <c r="O81" s="2"/>
      <c r="P81" s="2"/>
      <c r="Q81" s="2"/>
      <c r="R81" s="2"/>
      <c r="S81" s="5"/>
      <c r="T81" s="2"/>
      <c r="U81" s="6"/>
    </row>
    <row r="82" spans="1:21" x14ac:dyDescent="0.3">
      <c r="A82" s="4"/>
      <c r="B82" s="2"/>
      <c r="C82" s="2"/>
      <c r="G82" s="2"/>
      <c r="H82" s="2"/>
      <c r="I82" s="2"/>
      <c r="J82" s="2"/>
      <c r="K82" s="2"/>
      <c r="M82" s="2"/>
      <c r="N82" s="2"/>
      <c r="O82" s="2"/>
      <c r="P82" s="2"/>
      <c r="Q82" s="2"/>
      <c r="R82" s="2"/>
      <c r="S82" s="5"/>
      <c r="U82" s="6"/>
    </row>
    <row r="83" spans="1:21" x14ac:dyDescent="0.3">
      <c r="A83" s="4"/>
      <c r="B83" s="2"/>
      <c r="C83" s="2"/>
      <c r="G83" s="2"/>
      <c r="H83" s="2"/>
      <c r="I83" s="2"/>
      <c r="J83" s="2"/>
      <c r="K83" s="2"/>
      <c r="M83" s="2"/>
      <c r="N83" s="2"/>
      <c r="O83" s="2"/>
      <c r="P83" s="2"/>
      <c r="Q83" s="2"/>
      <c r="R83" s="2"/>
      <c r="S83" s="5"/>
      <c r="T83" s="2"/>
      <c r="U83" s="6"/>
    </row>
    <row r="84" spans="1:21" x14ac:dyDescent="0.3">
      <c r="A84" s="4"/>
      <c r="B84" s="2"/>
      <c r="C84" s="2"/>
      <c r="G84" s="2"/>
      <c r="H84" s="2"/>
      <c r="I84" s="2"/>
      <c r="J84" s="2"/>
      <c r="K84" s="2"/>
      <c r="M84" s="2"/>
      <c r="N84" s="2"/>
      <c r="O84" s="2"/>
      <c r="P84" s="2"/>
      <c r="Q84" s="2"/>
      <c r="R84" s="2"/>
      <c r="S84" s="5"/>
      <c r="T84" s="2"/>
      <c r="U84" s="6"/>
    </row>
    <row r="85" spans="1:21" x14ac:dyDescent="0.3">
      <c r="A85" s="4"/>
      <c r="B85" s="2"/>
      <c r="C85" s="2"/>
      <c r="G85" s="2"/>
      <c r="H85" s="2"/>
      <c r="I85" s="2"/>
      <c r="J85" s="2"/>
      <c r="K85" s="2"/>
      <c r="M85" s="2"/>
      <c r="N85" s="2"/>
      <c r="O85" s="2"/>
      <c r="P85" s="2"/>
      <c r="Q85" s="2"/>
      <c r="R85" s="2"/>
      <c r="S85" s="5"/>
      <c r="U85" s="6"/>
    </row>
    <row r="86" spans="1:21" x14ac:dyDescent="0.3">
      <c r="A86" s="4"/>
      <c r="B86" s="2"/>
      <c r="C86" s="2"/>
      <c r="G86" s="2"/>
      <c r="H86" s="2"/>
      <c r="I86" s="2"/>
      <c r="J86" s="2"/>
      <c r="K86" s="2"/>
      <c r="M86" s="2"/>
      <c r="N86" s="2"/>
      <c r="O86" s="2"/>
      <c r="P86" s="2"/>
      <c r="Q86" s="2"/>
      <c r="R86" s="2"/>
      <c r="S86" s="5"/>
      <c r="U86" s="6"/>
    </row>
    <row r="87" spans="1:21" x14ac:dyDescent="0.3">
      <c r="A87" s="4"/>
      <c r="B87" s="2"/>
      <c r="C87" s="2"/>
      <c r="G87" s="2"/>
      <c r="H87" s="2"/>
      <c r="I87" s="2"/>
      <c r="J87" s="2"/>
      <c r="K87" s="2"/>
      <c r="M87" s="2"/>
      <c r="N87" s="2"/>
      <c r="O87" s="2"/>
      <c r="P87" s="2"/>
      <c r="Q87" s="2"/>
      <c r="R87" s="2"/>
      <c r="S87" s="5"/>
      <c r="T87" s="2"/>
      <c r="U87" s="6"/>
    </row>
    <row r="88" spans="1:21" x14ac:dyDescent="0.3">
      <c r="A88" s="4"/>
      <c r="B88" s="2"/>
      <c r="C88" s="2"/>
      <c r="G88" s="2"/>
      <c r="H88" s="2"/>
      <c r="I88" s="2"/>
      <c r="J88" s="2"/>
      <c r="K88" s="2"/>
      <c r="M88" s="2"/>
      <c r="N88" s="2"/>
      <c r="O88" s="2"/>
      <c r="P88" s="2"/>
      <c r="Q88" s="2"/>
      <c r="R88" s="2"/>
      <c r="S88" s="5"/>
      <c r="T88" s="2"/>
      <c r="U88" s="6"/>
    </row>
    <row r="89" spans="1:21" x14ac:dyDescent="0.3">
      <c r="A89" s="4"/>
      <c r="B89" s="2"/>
      <c r="C89" s="2"/>
      <c r="G89" s="2"/>
      <c r="H89" s="2"/>
      <c r="I89" s="2"/>
      <c r="J89" s="2"/>
      <c r="K89" s="2"/>
      <c r="M89" s="2"/>
      <c r="N89" s="2"/>
      <c r="O89" s="2"/>
      <c r="P89" s="2"/>
      <c r="Q89" s="2"/>
      <c r="R89" s="2"/>
      <c r="S89" s="5"/>
      <c r="U89" s="6"/>
    </row>
    <row r="90" spans="1:21" x14ac:dyDescent="0.3">
      <c r="A90" s="4"/>
      <c r="B90" s="2"/>
      <c r="C90" s="2"/>
      <c r="G90" s="2"/>
      <c r="H90" s="2"/>
      <c r="I90" s="2"/>
      <c r="J90" s="2"/>
      <c r="K90" s="2"/>
      <c r="M90" s="2"/>
      <c r="N90" s="2"/>
      <c r="O90" s="2"/>
      <c r="P90" s="2"/>
      <c r="Q90" s="2"/>
      <c r="R90" s="2"/>
      <c r="S90" s="5"/>
      <c r="U90" s="6"/>
    </row>
    <row r="91" spans="1:21" x14ac:dyDescent="0.3">
      <c r="A91" s="4"/>
      <c r="B91" s="2"/>
      <c r="C91" s="2"/>
      <c r="G91" s="2"/>
      <c r="H91" s="2"/>
      <c r="I91" s="2"/>
      <c r="J91" s="2"/>
      <c r="K91" s="2"/>
      <c r="M91" s="2"/>
      <c r="N91" s="2"/>
      <c r="O91" s="2"/>
      <c r="P91" s="2"/>
      <c r="Q91" s="2"/>
      <c r="R91" s="2"/>
      <c r="S91" s="5"/>
      <c r="T91" s="2"/>
      <c r="U91" s="6"/>
    </row>
    <row r="92" spans="1:21" x14ac:dyDescent="0.3">
      <c r="A92" s="4"/>
      <c r="B92" s="2"/>
      <c r="C92" s="2"/>
      <c r="G92" s="2"/>
      <c r="H92" s="2"/>
      <c r="I92" s="2"/>
      <c r="J92" s="2"/>
      <c r="K92" s="2"/>
      <c r="M92" s="2"/>
      <c r="N92" s="2"/>
      <c r="O92" s="2"/>
      <c r="P92" s="2"/>
      <c r="Q92" s="2"/>
      <c r="R92" s="2"/>
      <c r="S92" s="5"/>
      <c r="U92" s="6"/>
    </row>
    <row r="93" spans="1:21" x14ac:dyDescent="0.3">
      <c r="A93" s="4"/>
      <c r="B93" s="2"/>
      <c r="C93" s="2"/>
      <c r="G93" s="2"/>
      <c r="H93" s="2"/>
      <c r="I93" s="2"/>
      <c r="J93" s="2"/>
      <c r="K93" s="2"/>
      <c r="M93" s="2"/>
      <c r="N93" s="2"/>
      <c r="O93" s="2"/>
      <c r="P93" s="2"/>
      <c r="Q93" s="2"/>
      <c r="R93" s="2"/>
      <c r="S93" s="5"/>
      <c r="U93" s="6"/>
    </row>
    <row r="94" spans="1:21" x14ac:dyDescent="0.3">
      <c r="A94" s="4"/>
      <c r="B94" s="2"/>
      <c r="C94" s="2"/>
      <c r="G94" s="2"/>
      <c r="H94" s="2"/>
      <c r="I94" s="2"/>
      <c r="J94" s="2"/>
      <c r="K94" s="2"/>
      <c r="M94" s="2"/>
      <c r="N94" s="2"/>
      <c r="O94" s="2"/>
      <c r="P94" s="2"/>
      <c r="Q94" s="2"/>
      <c r="R94" s="2"/>
      <c r="S94" s="5"/>
      <c r="T94" s="2"/>
      <c r="U94" s="6"/>
    </row>
    <row r="95" spans="1:21" x14ac:dyDescent="0.3">
      <c r="A95" s="4"/>
      <c r="B95" s="2"/>
      <c r="C95" s="2"/>
      <c r="G95" s="2"/>
      <c r="H95" s="2"/>
      <c r="I95" s="2"/>
      <c r="J95" s="2"/>
      <c r="K95" s="2"/>
      <c r="M95" s="2"/>
      <c r="N95" s="2"/>
      <c r="O95" s="2"/>
      <c r="P95" s="2"/>
      <c r="Q95" s="2"/>
      <c r="R95" s="2"/>
      <c r="S95" s="5"/>
      <c r="T95" s="2"/>
      <c r="U95" s="6"/>
    </row>
    <row r="96" spans="1:21" x14ac:dyDescent="0.3">
      <c r="A96" s="4"/>
      <c r="B96" s="2"/>
      <c r="C96" s="2"/>
      <c r="G96" s="2"/>
      <c r="H96" s="2"/>
      <c r="I96" s="2"/>
      <c r="J96" s="2"/>
      <c r="K96" s="2"/>
      <c r="M96" s="2"/>
      <c r="N96" s="2"/>
      <c r="O96" s="2"/>
      <c r="P96" s="2"/>
      <c r="Q96" s="2"/>
      <c r="R96" s="2"/>
      <c r="S96" s="5"/>
      <c r="U96" s="6"/>
    </row>
    <row r="97" spans="1:21" x14ac:dyDescent="0.3">
      <c r="A97" s="4"/>
      <c r="B97" s="2"/>
      <c r="C97" s="2"/>
      <c r="G97" s="2"/>
      <c r="H97" s="2"/>
      <c r="I97" s="2"/>
      <c r="J97" s="2"/>
      <c r="K97" s="2"/>
      <c r="M97" s="2"/>
      <c r="N97" s="2"/>
      <c r="O97" s="2"/>
      <c r="P97" s="2"/>
      <c r="Q97" s="2"/>
      <c r="R97" s="2"/>
      <c r="S97" s="5"/>
      <c r="U97" s="6"/>
    </row>
    <row r="98" spans="1:21" x14ac:dyDescent="0.3">
      <c r="A98" s="4"/>
      <c r="B98" s="2"/>
      <c r="C98" s="2"/>
      <c r="G98" s="2"/>
      <c r="H98" s="2"/>
      <c r="I98" s="2"/>
      <c r="J98" s="2"/>
      <c r="K98" s="2"/>
      <c r="M98" s="2"/>
      <c r="N98" s="2"/>
      <c r="O98" s="2"/>
      <c r="P98" s="2"/>
      <c r="Q98" s="2"/>
      <c r="R98" s="2"/>
      <c r="S98" s="5"/>
      <c r="T98" s="2"/>
      <c r="U98" s="6"/>
    </row>
    <row r="99" spans="1:21" x14ac:dyDescent="0.3">
      <c r="A99" s="4"/>
      <c r="B99" s="2"/>
      <c r="C99" s="2"/>
      <c r="G99" s="2"/>
      <c r="H99" s="2"/>
      <c r="I99" s="2"/>
      <c r="J99" s="2"/>
      <c r="K99" s="2"/>
      <c r="M99" s="2"/>
      <c r="N99" s="2"/>
      <c r="O99" s="2"/>
      <c r="P99" s="2"/>
      <c r="Q99" s="2"/>
      <c r="R99" s="2"/>
      <c r="S99" s="5"/>
      <c r="T99" s="2"/>
      <c r="U99" s="6"/>
    </row>
    <row r="100" spans="1:21" x14ac:dyDescent="0.3">
      <c r="A100" s="4"/>
      <c r="B100" s="2"/>
      <c r="C100" s="2"/>
      <c r="G100" s="2"/>
      <c r="H100" s="2"/>
      <c r="I100" s="2"/>
      <c r="J100" s="2"/>
      <c r="K100" s="2"/>
      <c r="M100" s="2"/>
      <c r="N100" s="2"/>
      <c r="O100" s="2"/>
      <c r="P100" s="2"/>
      <c r="Q100" s="2"/>
      <c r="R100" s="2"/>
      <c r="S100" s="5"/>
      <c r="T100" s="2"/>
      <c r="U100" s="6"/>
    </row>
    <row r="101" spans="1:21" x14ac:dyDescent="0.3">
      <c r="A101" s="4"/>
      <c r="B101" s="2"/>
      <c r="C101" s="2"/>
      <c r="G101" s="2"/>
      <c r="H101" s="2"/>
      <c r="I101" s="2"/>
      <c r="J101" s="2"/>
      <c r="K101" s="2"/>
      <c r="M101" s="2"/>
      <c r="N101" s="2"/>
      <c r="O101" s="2"/>
      <c r="P101" s="2"/>
      <c r="Q101" s="2"/>
      <c r="R101" s="2"/>
      <c r="S101" s="5"/>
      <c r="T101" s="2"/>
      <c r="U101" s="6"/>
    </row>
    <row r="102" spans="1:21" x14ac:dyDescent="0.3">
      <c r="A102" s="4"/>
      <c r="B102" s="2"/>
      <c r="C102" s="2"/>
      <c r="G102" s="2"/>
      <c r="H102" s="2"/>
      <c r="I102" s="2"/>
      <c r="J102" s="2"/>
      <c r="K102" s="2"/>
      <c r="M102" s="2"/>
      <c r="N102" s="2"/>
      <c r="O102" s="2"/>
      <c r="P102" s="2"/>
      <c r="Q102" s="2"/>
      <c r="R102" s="2"/>
      <c r="S102" s="5"/>
      <c r="U102" s="6"/>
    </row>
    <row r="103" spans="1:21" x14ac:dyDescent="0.3">
      <c r="A103" s="4"/>
      <c r="B103" s="2"/>
      <c r="C103" s="2"/>
      <c r="G103" s="2"/>
      <c r="H103" s="2"/>
      <c r="I103" s="2"/>
      <c r="J103" s="2"/>
      <c r="K103" s="2"/>
      <c r="M103" s="2"/>
      <c r="N103" s="2"/>
      <c r="O103" s="2"/>
      <c r="P103" s="2"/>
      <c r="Q103" s="2"/>
      <c r="R103" s="2"/>
      <c r="S103" s="5"/>
      <c r="T103" s="2"/>
      <c r="U103" s="6"/>
    </row>
    <row r="104" spans="1:21" x14ac:dyDescent="0.3">
      <c r="A104" s="4"/>
      <c r="B104" s="2"/>
      <c r="C104" s="2"/>
      <c r="G104" s="2"/>
      <c r="H104" s="2"/>
      <c r="I104" s="2"/>
      <c r="J104" s="2"/>
      <c r="K104" s="2"/>
      <c r="M104" s="2"/>
      <c r="N104" s="2"/>
      <c r="O104" s="2"/>
      <c r="P104" s="2"/>
      <c r="Q104" s="2"/>
      <c r="R104" s="2"/>
      <c r="S104" s="5"/>
      <c r="T104" s="2"/>
      <c r="U104" s="6"/>
    </row>
    <row r="105" spans="1:21" x14ac:dyDescent="0.3">
      <c r="A105" s="4"/>
      <c r="B105" s="2"/>
      <c r="C105" s="2"/>
      <c r="G105" s="2"/>
      <c r="H105" s="2"/>
      <c r="I105" s="2"/>
      <c r="J105" s="2"/>
      <c r="K105" s="2"/>
      <c r="M105" s="2"/>
      <c r="N105" s="2"/>
      <c r="O105" s="2"/>
      <c r="P105" s="2"/>
      <c r="Q105" s="2"/>
      <c r="R105" s="2"/>
      <c r="S105" s="5"/>
      <c r="U105" s="6"/>
    </row>
    <row r="106" spans="1:21" x14ac:dyDescent="0.3">
      <c r="A106" s="4"/>
      <c r="B106" s="2"/>
      <c r="C106" s="2"/>
      <c r="G106" s="2"/>
      <c r="H106" s="2"/>
      <c r="I106" s="2"/>
      <c r="J106" s="2"/>
      <c r="K106" s="2"/>
      <c r="M106" s="2"/>
      <c r="N106" s="2"/>
      <c r="O106" s="2"/>
      <c r="P106" s="2"/>
      <c r="Q106" s="2"/>
      <c r="R106" s="2"/>
      <c r="S106" s="5"/>
      <c r="T106" s="2"/>
      <c r="U106" s="6"/>
    </row>
    <row r="107" spans="1:21" x14ac:dyDescent="0.3">
      <c r="A107" s="4"/>
      <c r="B107" s="2"/>
      <c r="C107" s="2"/>
      <c r="G107" s="2"/>
      <c r="H107" s="2"/>
      <c r="I107" s="2"/>
      <c r="J107" s="2"/>
      <c r="K107" s="2"/>
      <c r="M107" s="2"/>
      <c r="N107" s="2"/>
      <c r="O107" s="2"/>
      <c r="P107" s="2"/>
      <c r="Q107" s="2"/>
      <c r="R107" s="2"/>
      <c r="S107" s="5"/>
      <c r="T107" s="2"/>
      <c r="U107" s="6"/>
    </row>
    <row r="108" spans="1:21" x14ac:dyDescent="0.3">
      <c r="A108" s="4"/>
      <c r="B108" s="2"/>
      <c r="C108" s="2"/>
      <c r="G108" s="2"/>
      <c r="H108" s="2"/>
      <c r="I108" s="2"/>
      <c r="J108" s="2"/>
      <c r="K108" s="2"/>
      <c r="M108" s="2"/>
      <c r="N108" s="2"/>
      <c r="O108" s="2"/>
      <c r="P108" s="2"/>
      <c r="Q108" s="2"/>
      <c r="R108" s="2"/>
      <c r="S108" s="5"/>
      <c r="T108" s="2"/>
      <c r="U108" s="6"/>
    </row>
    <row r="109" spans="1:21" x14ac:dyDescent="0.3">
      <c r="A109" s="4"/>
      <c r="B109" s="2"/>
      <c r="C109" s="2"/>
      <c r="G109" s="2"/>
      <c r="H109" s="2"/>
      <c r="I109" s="2"/>
      <c r="J109" s="2"/>
      <c r="K109" s="2"/>
      <c r="M109" s="2"/>
      <c r="N109" s="2"/>
      <c r="O109" s="2"/>
      <c r="P109" s="2"/>
      <c r="Q109" s="2"/>
      <c r="R109" s="2"/>
      <c r="S109" s="5"/>
      <c r="T109" s="2"/>
      <c r="U109" s="6"/>
    </row>
    <row r="110" spans="1:21" x14ac:dyDescent="0.3">
      <c r="A110" s="4"/>
      <c r="B110" s="2"/>
      <c r="C110" s="2"/>
      <c r="G110" s="2"/>
      <c r="H110" s="2"/>
      <c r="I110" s="2"/>
      <c r="J110" s="2"/>
      <c r="K110" s="2"/>
      <c r="M110" s="2"/>
      <c r="N110" s="2"/>
      <c r="O110" s="2"/>
      <c r="P110" s="2"/>
      <c r="Q110" s="2"/>
      <c r="R110" s="2"/>
      <c r="S110" s="5"/>
      <c r="T110" s="2"/>
      <c r="U110" s="6"/>
    </row>
    <row r="111" spans="1:21" x14ac:dyDescent="0.3">
      <c r="A111" s="4"/>
      <c r="B111" s="2"/>
      <c r="C111" s="2"/>
      <c r="G111" s="2"/>
      <c r="H111" s="2"/>
      <c r="I111" s="2"/>
      <c r="J111" s="2"/>
      <c r="K111" s="2"/>
      <c r="M111" s="2"/>
      <c r="N111" s="2"/>
      <c r="O111" s="2"/>
      <c r="P111" s="2"/>
      <c r="Q111" s="2"/>
      <c r="R111" s="2"/>
      <c r="S111" s="5"/>
      <c r="T111" s="2"/>
      <c r="U111" s="6"/>
    </row>
    <row r="112" spans="1:21" x14ac:dyDescent="0.3">
      <c r="A112" s="4"/>
      <c r="B112" s="2"/>
      <c r="C112" s="2"/>
      <c r="G112" s="2"/>
      <c r="H112" s="2"/>
      <c r="I112" s="2"/>
      <c r="J112" s="2"/>
      <c r="K112" s="2"/>
      <c r="M112" s="2"/>
      <c r="N112" s="2"/>
      <c r="O112" s="2"/>
      <c r="P112" s="2"/>
      <c r="Q112" s="2"/>
      <c r="R112" s="2"/>
      <c r="S112" s="5"/>
      <c r="U112" s="6"/>
    </row>
    <row r="113" spans="1:21" x14ac:dyDescent="0.3">
      <c r="A113" s="4"/>
      <c r="B113" s="2"/>
      <c r="C113" s="2"/>
      <c r="G113" s="2"/>
      <c r="H113" s="2"/>
      <c r="I113" s="2"/>
      <c r="J113" s="2"/>
      <c r="K113" s="2"/>
      <c r="M113" s="2"/>
      <c r="N113" s="2"/>
      <c r="O113" s="2"/>
      <c r="P113" s="2"/>
      <c r="Q113" s="2"/>
      <c r="R113" s="2"/>
      <c r="S113" s="5"/>
      <c r="T113" s="2"/>
      <c r="U113" s="6"/>
    </row>
    <row r="114" spans="1:21" x14ac:dyDescent="0.3">
      <c r="A114" s="4"/>
      <c r="B114" s="2"/>
      <c r="C114" s="2"/>
      <c r="G114" s="2"/>
      <c r="H114" s="2"/>
      <c r="I114" s="2"/>
      <c r="J114" s="2"/>
      <c r="K114" s="2"/>
      <c r="M114" s="2"/>
      <c r="N114" s="2"/>
      <c r="O114" s="2"/>
      <c r="P114" s="2"/>
      <c r="Q114" s="2"/>
      <c r="R114" s="2"/>
      <c r="S114" s="5"/>
      <c r="U114" s="6"/>
    </row>
    <row r="115" spans="1:21" x14ac:dyDescent="0.3">
      <c r="A115" s="4"/>
      <c r="B115" s="2"/>
      <c r="C115" s="2"/>
      <c r="G115" s="2"/>
      <c r="H115" s="2"/>
      <c r="I115" s="2"/>
      <c r="J115" s="2"/>
      <c r="K115" s="2"/>
      <c r="M115" s="2"/>
      <c r="N115" s="2"/>
      <c r="O115" s="2"/>
      <c r="P115" s="2"/>
      <c r="Q115" s="2"/>
      <c r="R115" s="2"/>
      <c r="S115" s="5"/>
      <c r="T115" s="2"/>
      <c r="U115" s="6"/>
    </row>
    <row r="116" spans="1:21" x14ac:dyDescent="0.3">
      <c r="A116" s="4"/>
      <c r="B116" s="2"/>
      <c r="C116" s="2"/>
      <c r="G116" s="2"/>
      <c r="H116" s="2"/>
      <c r="I116" s="2"/>
      <c r="J116" s="2"/>
      <c r="K116" s="2"/>
      <c r="M116" s="2"/>
      <c r="N116" s="2"/>
      <c r="O116" s="2"/>
      <c r="P116" s="2"/>
      <c r="Q116" s="2"/>
      <c r="R116" s="2"/>
      <c r="S116" s="5"/>
      <c r="U116" s="6"/>
    </row>
    <row r="117" spans="1:21" x14ac:dyDescent="0.3">
      <c r="A117" s="4"/>
      <c r="B117" s="2"/>
      <c r="C117" s="2"/>
      <c r="G117" s="2"/>
      <c r="H117" s="2"/>
      <c r="I117" s="2"/>
      <c r="J117" s="2"/>
      <c r="K117" s="2"/>
      <c r="M117" s="2"/>
      <c r="N117" s="2"/>
      <c r="O117" s="2"/>
      <c r="P117" s="2"/>
      <c r="Q117" s="2"/>
      <c r="R117" s="2"/>
      <c r="S117" s="5"/>
      <c r="T117" s="2"/>
      <c r="U117" s="6"/>
    </row>
    <row r="118" spans="1:21" x14ac:dyDescent="0.3">
      <c r="A118" s="4"/>
      <c r="B118" s="2"/>
      <c r="C118" s="2"/>
      <c r="G118" s="2"/>
      <c r="H118" s="2"/>
      <c r="I118" s="2"/>
      <c r="J118" s="2"/>
      <c r="K118" s="2"/>
      <c r="M118" s="2"/>
      <c r="N118" s="2"/>
      <c r="O118" s="2"/>
      <c r="P118" s="2"/>
      <c r="Q118" s="2"/>
      <c r="R118" s="2"/>
      <c r="S118" s="5"/>
      <c r="T118" s="2"/>
      <c r="U118" s="6"/>
    </row>
    <row r="119" spans="1:21" x14ac:dyDescent="0.3">
      <c r="A119" s="4"/>
      <c r="B119" s="2"/>
      <c r="C119" s="2"/>
      <c r="G119" s="2"/>
      <c r="H119" s="2"/>
      <c r="I119" s="2"/>
      <c r="J119" s="2"/>
      <c r="K119" s="2"/>
      <c r="M119" s="2"/>
      <c r="N119" s="2"/>
      <c r="O119" s="2"/>
      <c r="P119" s="2"/>
      <c r="Q119" s="2"/>
      <c r="R119" s="2"/>
      <c r="S119" s="5"/>
      <c r="T119" s="2"/>
      <c r="U119" s="6"/>
    </row>
    <row r="120" spans="1:21" x14ac:dyDescent="0.3">
      <c r="A120" s="4"/>
      <c r="B120" s="2"/>
      <c r="C120" s="2"/>
      <c r="G120" s="2"/>
      <c r="H120" s="2"/>
      <c r="I120" s="2"/>
      <c r="J120" s="2"/>
      <c r="K120" s="2"/>
      <c r="M120" s="2"/>
      <c r="N120" s="2"/>
      <c r="O120" s="2"/>
      <c r="P120" s="2"/>
      <c r="Q120" s="2"/>
      <c r="R120" s="2"/>
      <c r="S120" s="5"/>
      <c r="U120" s="6"/>
    </row>
    <row r="121" spans="1:21" x14ac:dyDescent="0.3">
      <c r="A121" s="4"/>
      <c r="B121" s="2"/>
      <c r="C121" s="2"/>
      <c r="G121" s="2"/>
      <c r="H121" s="2"/>
      <c r="I121" s="2"/>
      <c r="J121" s="2"/>
      <c r="K121" s="2"/>
      <c r="M121" s="2"/>
      <c r="N121" s="2"/>
      <c r="O121" s="2"/>
      <c r="P121" s="2"/>
      <c r="Q121" s="2"/>
      <c r="R121" s="2"/>
      <c r="S121" s="5"/>
      <c r="U121" s="6"/>
    </row>
    <row r="122" spans="1:21" x14ac:dyDescent="0.3">
      <c r="A122" s="4"/>
      <c r="B122" s="2"/>
      <c r="C122" s="2"/>
      <c r="G122" s="2"/>
      <c r="H122" s="2"/>
      <c r="I122" s="2"/>
      <c r="J122" s="2"/>
      <c r="K122" s="2"/>
      <c r="M122" s="2"/>
      <c r="N122" s="2"/>
      <c r="O122" s="2"/>
      <c r="P122" s="2"/>
      <c r="Q122" s="2"/>
      <c r="R122" s="2"/>
      <c r="S122" s="5"/>
      <c r="U122" s="6"/>
    </row>
    <row r="123" spans="1:21" x14ac:dyDescent="0.3">
      <c r="A123" s="4"/>
      <c r="B123" s="2"/>
      <c r="C123" s="2"/>
      <c r="G123" s="2"/>
      <c r="H123" s="2"/>
      <c r="I123" s="2"/>
      <c r="J123" s="2"/>
      <c r="K123" s="2"/>
      <c r="M123" s="2"/>
      <c r="N123" s="2"/>
      <c r="O123" s="2"/>
      <c r="P123" s="2"/>
      <c r="Q123" s="2"/>
      <c r="R123" s="2"/>
      <c r="S123" s="5"/>
      <c r="T123" s="2"/>
      <c r="U123" s="6"/>
    </row>
    <row r="124" spans="1:21" x14ac:dyDescent="0.3">
      <c r="A124" s="4"/>
      <c r="B124" s="2"/>
      <c r="C124" s="2"/>
      <c r="G124" s="2"/>
      <c r="H124" s="2"/>
      <c r="I124" s="2"/>
      <c r="J124" s="2"/>
      <c r="K124" s="2"/>
      <c r="M124" s="2"/>
      <c r="N124" s="2"/>
      <c r="O124" s="2"/>
      <c r="P124" s="2"/>
      <c r="Q124" s="2"/>
      <c r="R124" s="2"/>
      <c r="S124" s="5"/>
      <c r="U124" s="6"/>
    </row>
    <row r="125" spans="1:21" x14ac:dyDescent="0.3">
      <c r="A125" s="4"/>
      <c r="B125" s="2"/>
      <c r="C125" s="2"/>
      <c r="G125" s="2"/>
      <c r="H125" s="2"/>
      <c r="I125" s="2"/>
      <c r="J125" s="2"/>
      <c r="K125" s="2"/>
      <c r="M125" s="2"/>
      <c r="N125" s="2"/>
      <c r="O125" s="2"/>
      <c r="P125" s="2"/>
      <c r="Q125" s="2"/>
      <c r="R125" s="2"/>
      <c r="S125" s="5"/>
      <c r="T125" s="2"/>
    </row>
    <row r="126" spans="1:21" x14ac:dyDescent="0.3">
      <c r="A126" s="4"/>
      <c r="B126" s="2"/>
      <c r="C126" s="2"/>
      <c r="G126" s="2"/>
      <c r="H126" s="2"/>
      <c r="I126" s="2"/>
      <c r="J126" s="2"/>
      <c r="K126" s="2"/>
      <c r="M126" s="2"/>
      <c r="N126" s="2"/>
      <c r="O126" s="2"/>
      <c r="P126" s="2"/>
      <c r="Q126" s="2"/>
      <c r="R126" s="2"/>
      <c r="S126" s="5"/>
      <c r="T126" s="2"/>
    </row>
    <row r="127" spans="1:21" x14ac:dyDescent="0.3">
      <c r="A127" s="4"/>
      <c r="B127" s="2"/>
      <c r="C127" s="2"/>
      <c r="G127" s="2"/>
      <c r="H127" s="2"/>
      <c r="I127" s="2"/>
      <c r="J127" s="2"/>
      <c r="K127" s="2"/>
      <c r="M127" s="2"/>
      <c r="N127" s="2"/>
      <c r="O127" s="2"/>
      <c r="P127" s="2"/>
      <c r="Q127" s="2"/>
      <c r="R127" s="2"/>
      <c r="S127" s="5"/>
      <c r="T127" s="2"/>
    </row>
    <row r="128" spans="1:21" x14ac:dyDescent="0.3">
      <c r="A128" s="4"/>
      <c r="B128" s="2"/>
      <c r="C128" s="2"/>
      <c r="G128" s="2"/>
      <c r="H128" s="2"/>
      <c r="I128" s="2"/>
      <c r="J128" s="2"/>
      <c r="K128" s="2"/>
      <c r="M128" s="2"/>
      <c r="N128" s="2"/>
      <c r="O128" s="2"/>
      <c r="P128" s="2"/>
      <c r="Q128" s="2"/>
      <c r="R128" s="2"/>
      <c r="S128" s="5"/>
      <c r="T128" s="2"/>
    </row>
    <row r="129" spans="1:20" x14ac:dyDescent="0.3">
      <c r="A129" s="4"/>
      <c r="B129" s="2"/>
      <c r="C129" s="2"/>
      <c r="G129" s="2"/>
      <c r="H129" s="2"/>
      <c r="I129" s="2"/>
      <c r="J129" s="2"/>
      <c r="K129" s="2"/>
      <c r="M129" s="2"/>
      <c r="N129" s="2"/>
      <c r="O129" s="2"/>
      <c r="P129" s="2"/>
      <c r="Q129" s="2"/>
      <c r="R129" s="2"/>
      <c r="S129" s="5"/>
    </row>
    <row r="130" spans="1:20" x14ac:dyDescent="0.3">
      <c r="A130" s="4"/>
      <c r="B130" s="2"/>
      <c r="C130" s="2"/>
      <c r="G130" s="2"/>
      <c r="H130" s="2"/>
      <c r="I130" s="2"/>
      <c r="J130" s="2"/>
      <c r="K130" s="2"/>
      <c r="M130" s="2"/>
      <c r="N130" s="2"/>
      <c r="O130" s="2"/>
      <c r="P130" s="2"/>
      <c r="Q130" s="2"/>
      <c r="R130" s="2"/>
      <c r="S130" s="5"/>
    </row>
    <row r="131" spans="1:20" x14ac:dyDescent="0.3">
      <c r="A131" s="4"/>
      <c r="B131" s="2"/>
      <c r="C131" s="2"/>
      <c r="G131" s="2"/>
      <c r="H131" s="2"/>
      <c r="I131" s="2"/>
      <c r="J131" s="2"/>
      <c r="K131" s="2"/>
      <c r="M131" s="2"/>
      <c r="N131" s="2"/>
      <c r="O131" s="2"/>
      <c r="P131" s="2"/>
      <c r="Q131" s="2"/>
      <c r="R131" s="2"/>
      <c r="S131" s="5"/>
      <c r="T131" s="2"/>
    </row>
    <row r="132" spans="1:20" x14ac:dyDescent="0.3">
      <c r="A132" s="4"/>
      <c r="B132" s="2"/>
      <c r="C132" s="2"/>
      <c r="G132" s="2"/>
      <c r="H132" s="2"/>
      <c r="I132" s="2"/>
      <c r="J132" s="2"/>
      <c r="K132" s="2"/>
      <c r="M132" s="2"/>
      <c r="N132" s="2"/>
      <c r="O132" s="2"/>
      <c r="P132" s="2"/>
      <c r="Q132" s="2"/>
      <c r="R132" s="2"/>
      <c r="S132" s="5"/>
    </row>
    <row r="133" spans="1:20" x14ac:dyDescent="0.3">
      <c r="A133" s="4"/>
      <c r="B133" s="2"/>
      <c r="C133" s="2"/>
      <c r="G133" s="2"/>
      <c r="H133" s="2"/>
      <c r="I133" s="2"/>
      <c r="J133" s="2"/>
      <c r="K133" s="2"/>
      <c r="M133" s="2"/>
      <c r="N133" s="2"/>
      <c r="O133" s="2"/>
      <c r="P133" s="2"/>
      <c r="Q133" s="2"/>
      <c r="R133" s="2"/>
      <c r="S133" s="5"/>
      <c r="T133" s="2"/>
    </row>
    <row r="134" spans="1:20" x14ac:dyDescent="0.3">
      <c r="A134" s="4"/>
      <c r="B134" s="2"/>
      <c r="C134" s="2"/>
      <c r="G134" s="2"/>
      <c r="H134" s="2"/>
      <c r="I134" s="2"/>
      <c r="J134" s="2"/>
      <c r="K134" s="2"/>
      <c r="M134" s="2"/>
      <c r="N134" s="2"/>
      <c r="O134" s="2"/>
      <c r="P134" s="2"/>
      <c r="Q134" s="2"/>
      <c r="R134" s="2"/>
      <c r="S134" s="5"/>
    </row>
    <row r="135" spans="1:20" x14ac:dyDescent="0.3">
      <c r="A135" s="4"/>
      <c r="B135" s="2"/>
      <c r="C135" s="2"/>
      <c r="G135" s="2"/>
      <c r="H135" s="2"/>
      <c r="I135" s="2"/>
      <c r="J135" s="2"/>
      <c r="K135" s="2"/>
      <c r="M135" s="2"/>
      <c r="N135" s="2"/>
      <c r="O135" s="2"/>
      <c r="P135" s="2"/>
      <c r="Q135" s="2"/>
      <c r="R135" s="2"/>
      <c r="S135" s="5"/>
      <c r="T135" s="2"/>
    </row>
    <row r="136" spans="1:20" x14ac:dyDescent="0.3">
      <c r="A136" s="4"/>
      <c r="B136" s="2"/>
      <c r="C136" s="2"/>
      <c r="G136" s="2"/>
      <c r="H136" s="2"/>
      <c r="I136" s="2"/>
      <c r="J136" s="2"/>
      <c r="K136" s="2"/>
      <c r="M136" s="2"/>
      <c r="N136" s="2"/>
      <c r="O136" s="2"/>
      <c r="P136" s="2"/>
      <c r="Q136" s="2"/>
      <c r="R136" s="2"/>
      <c r="S136" s="5"/>
    </row>
    <row r="137" spans="1:20" x14ac:dyDescent="0.3">
      <c r="A137" s="4"/>
      <c r="B137" s="2"/>
      <c r="C137" s="2"/>
      <c r="G137" s="2"/>
      <c r="H137" s="2"/>
      <c r="I137" s="2"/>
      <c r="J137" s="2"/>
      <c r="K137" s="2"/>
      <c r="M137" s="2"/>
      <c r="N137" s="2"/>
      <c r="O137" s="2"/>
      <c r="P137" s="2"/>
      <c r="Q137" s="2"/>
      <c r="R137" s="2"/>
      <c r="S137" s="5"/>
    </row>
    <row r="138" spans="1:20" x14ac:dyDescent="0.3">
      <c r="A138" s="4"/>
      <c r="B138" s="2"/>
      <c r="C138" s="2"/>
      <c r="G138" s="2"/>
      <c r="H138" s="2"/>
      <c r="I138" s="2"/>
      <c r="J138" s="2"/>
      <c r="K138" s="2"/>
      <c r="M138" s="2"/>
      <c r="N138" s="2"/>
      <c r="O138" s="2"/>
      <c r="P138" s="2"/>
      <c r="Q138" s="2"/>
      <c r="R138" s="2"/>
      <c r="S138" s="5"/>
    </row>
    <row r="139" spans="1:20" x14ac:dyDescent="0.3">
      <c r="A139" s="4"/>
      <c r="B139" s="2"/>
      <c r="C139" s="2"/>
      <c r="G139" s="2"/>
      <c r="H139" s="2"/>
      <c r="I139" s="2"/>
      <c r="J139" s="2"/>
      <c r="K139" s="2"/>
      <c r="M139" s="2"/>
      <c r="N139" s="2"/>
      <c r="O139" s="2"/>
      <c r="P139" s="2"/>
      <c r="Q139" s="2"/>
      <c r="R139" s="2"/>
      <c r="S139" s="5"/>
    </row>
    <row r="140" spans="1:20" x14ac:dyDescent="0.3">
      <c r="A140" s="4"/>
      <c r="B140" s="2"/>
      <c r="C140" s="2"/>
      <c r="G140" s="2"/>
      <c r="H140" s="2"/>
      <c r="I140" s="2"/>
      <c r="J140" s="2"/>
      <c r="K140" s="2"/>
      <c r="M140" s="2"/>
      <c r="N140" s="2"/>
      <c r="O140" s="2"/>
      <c r="P140" s="2"/>
      <c r="Q140" s="2"/>
      <c r="R140" s="2"/>
      <c r="S140" s="5"/>
    </row>
    <row r="141" spans="1:20" x14ac:dyDescent="0.3">
      <c r="A141" s="4"/>
      <c r="B141" s="2"/>
      <c r="C141" s="2"/>
      <c r="G141" s="2"/>
      <c r="H141" s="2"/>
      <c r="I141" s="2"/>
      <c r="J141" s="2"/>
      <c r="K141" s="2"/>
      <c r="M141" s="2"/>
      <c r="N141" s="2"/>
      <c r="O141" s="2"/>
      <c r="P141" s="2"/>
      <c r="Q141" s="2"/>
      <c r="R141" s="2"/>
      <c r="S141" s="5"/>
    </row>
    <row r="142" spans="1:20" x14ac:dyDescent="0.3">
      <c r="A142" s="4"/>
      <c r="B142" s="2"/>
      <c r="C142" s="2"/>
      <c r="G142" s="2"/>
      <c r="H142" s="2"/>
      <c r="I142" s="2"/>
      <c r="J142" s="2"/>
      <c r="K142" s="2"/>
      <c r="M142" s="2"/>
      <c r="N142" s="2"/>
      <c r="O142" s="2"/>
      <c r="P142" s="2"/>
      <c r="Q142" s="2"/>
      <c r="R142" s="2"/>
      <c r="S142" s="5"/>
    </row>
    <row r="143" spans="1:20" x14ac:dyDescent="0.3">
      <c r="A143" s="4"/>
      <c r="B143" s="2"/>
      <c r="C143" s="2"/>
      <c r="G143" s="2"/>
      <c r="H143" s="2"/>
      <c r="I143" s="2"/>
      <c r="J143" s="2"/>
      <c r="K143" s="2"/>
      <c r="M143" s="2"/>
      <c r="N143" s="2"/>
      <c r="O143" s="2"/>
      <c r="P143" s="2"/>
      <c r="Q143" s="2"/>
      <c r="R143" s="2"/>
      <c r="S143" s="5"/>
    </row>
    <row r="144" spans="1:20" x14ac:dyDescent="0.3">
      <c r="A144" s="4"/>
      <c r="B144" s="2"/>
      <c r="C144" s="2"/>
      <c r="G144" s="2"/>
      <c r="H144" s="2"/>
      <c r="I144" s="2"/>
      <c r="J144" s="2"/>
      <c r="K144" s="2"/>
      <c r="M144" s="2"/>
      <c r="N144" s="2"/>
      <c r="O144" s="2"/>
      <c r="P144" s="2"/>
      <c r="Q144" s="2"/>
      <c r="R144" s="2"/>
      <c r="S144" s="5"/>
      <c r="T144" s="2"/>
    </row>
    <row r="145" spans="1:19" x14ac:dyDescent="0.3">
      <c r="A145" s="4"/>
      <c r="B145" s="2"/>
      <c r="C145" s="2"/>
      <c r="G145" s="2"/>
      <c r="H145" s="2"/>
      <c r="I145" s="2"/>
      <c r="J145" s="2"/>
      <c r="K145" s="2"/>
      <c r="M145" s="2"/>
      <c r="N145" s="2"/>
      <c r="O145" s="2"/>
      <c r="P145" s="2"/>
      <c r="Q145" s="2"/>
      <c r="R145" s="2"/>
      <c r="S145" s="5"/>
    </row>
    <row r="146" spans="1:19" x14ac:dyDescent="0.3">
      <c r="A146" s="4"/>
      <c r="B146" s="2"/>
      <c r="C146" s="2"/>
      <c r="G146" s="2"/>
      <c r="H146" s="2"/>
      <c r="I146" s="2"/>
      <c r="J146" s="2"/>
      <c r="K146" s="2"/>
      <c r="M146" s="2"/>
      <c r="N146" s="2"/>
      <c r="O146" s="2"/>
      <c r="P146" s="2"/>
      <c r="Q146" s="2"/>
      <c r="R146" s="2"/>
      <c r="S146" s="5"/>
    </row>
  </sheetData>
  <autoFilter ref="A1:T1" xr:uid="{83E58996-56B7-4DEF-83AA-3E2D7BBD5EAE}">
    <sortState xmlns:xlrd2="http://schemas.microsoft.com/office/spreadsheetml/2017/richdata2" ref="A2:T121">
      <sortCondition descending="1" ref="A1"/>
    </sortState>
  </autoFilter>
  <sortState xmlns:xlrd2="http://schemas.microsoft.com/office/spreadsheetml/2017/richdata2" ref="A2:V146">
    <sortCondition descending="1" ref="A1:A146"/>
  </sortState>
  <conditionalFormatting sqref="D125:D146">
    <cfRule type="duplicateValues" dxfId="5" priority="4"/>
  </conditionalFormatting>
  <conditionalFormatting sqref="D2:D124">
    <cfRule type="duplicateValues" dxfId="4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75C60-3D91-4AE5-A659-45645BD9027F}">
  <dimension ref="A1:U101"/>
  <sheetViews>
    <sheetView workbookViewId="0">
      <selection activeCell="A2" sqref="A2:U59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bestFit="1" customWidth="1"/>
    <col min="21" max="21" width="17.44140625" bestFit="1" customWidth="1"/>
    <col min="22" max="22" width="4" bestFit="1" customWidth="1"/>
  </cols>
  <sheetData>
    <row r="1" spans="1:21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19</v>
      </c>
      <c r="U1" s="8" t="s">
        <v>399</v>
      </c>
    </row>
    <row r="2" spans="1:21" x14ac:dyDescent="0.3">
      <c r="A2" s="4"/>
      <c r="B2" s="2"/>
      <c r="C2" s="2"/>
      <c r="G2" s="2"/>
      <c r="H2" s="2"/>
      <c r="I2" s="2"/>
      <c r="J2" s="2"/>
      <c r="K2" s="2"/>
      <c r="M2" s="2"/>
      <c r="N2" s="2"/>
      <c r="O2" s="2"/>
      <c r="P2" s="2"/>
      <c r="Q2" s="2"/>
      <c r="R2" s="2"/>
      <c r="S2" s="5"/>
      <c r="U2" s="6"/>
    </row>
    <row r="3" spans="1:21" x14ac:dyDescent="0.3">
      <c r="A3" s="4"/>
      <c r="B3" s="2"/>
      <c r="C3" s="2"/>
      <c r="G3" s="2"/>
      <c r="H3" s="2"/>
      <c r="I3" s="2"/>
      <c r="J3" s="2"/>
      <c r="K3" s="2"/>
      <c r="M3" s="2"/>
      <c r="N3" s="2"/>
      <c r="O3" s="2"/>
      <c r="P3" s="2"/>
      <c r="Q3" s="2"/>
      <c r="R3" s="2"/>
      <c r="S3" s="5"/>
      <c r="T3" s="2"/>
      <c r="U3" s="6"/>
    </row>
    <row r="4" spans="1:21" x14ac:dyDescent="0.3">
      <c r="A4" s="4"/>
      <c r="B4" s="2"/>
      <c r="C4" s="2"/>
      <c r="G4" s="2"/>
      <c r="H4" s="2"/>
      <c r="I4" s="2"/>
      <c r="J4" s="2"/>
      <c r="K4" s="2"/>
      <c r="M4" s="2"/>
      <c r="N4" s="2"/>
      <c r="O4" s="2"/>
      <c r="P4" s="2"/>
      <c r="Q4" s="2"/>
      <c r="R4" s="2"/>
      <c r="S4" s="5"/>
      <c r="T4" s="2"/>
      <c r="U4" s="6"/>
    </row>
    <row r="5" spans="1:21" x14ac:dyDescent="0.3">
      <c r="A5" s="4"/>
      <c r="B5" s="2"/>
      <c r="C5" s="2"/>
      <c r="G5" s="2"/>
      <c r="H5" s="2"/>
      <c r="I5" s="2"/>
      <c r="J5" s="2"/>
      <c r="K5" s="2"/>
      <c r="M5" s="2"/>
      <c r="N5" s="2"/>
      <c r="O5" s="2"/>
      <c r="P5" s="2"/>
      <c r="Q5" s="2"/>
      <c r="R5" s="2"/>
      <c r="S5" s="5"/>
      <c r="T5" s="2"/>
      <c r="U5" s="6"/>
    </row>
    <row r="6" spans="1:21" x14ac:dyDescent="0.3">
      <c r="A6" s="4"/>
      <c r="B6" s="2"/>
      <c r="C6" s="2"/>
      <c r="G6" s="2"/>
      <c r="H6" s="2"/>
      <c r="I6" s="2"/>
      <c r="J6" s="2"/>
      <c r="K6" s="2"/>
      <c r="M6" s="2"/>
      <c r="N6" s="2"/>
      <c r="O6" s="2"/>
      <c r="P6" s="2"/>
      <c r="Q6" s="2"/>
      <c r="R6" s="2"/>
      <c r="S6" s="5"/>
      <c r="U6" s="6"/>
    </row>
    <row r="7" spans="1:21" x14ac:dyDescent="0.3">
      <c r="A7" s="4"/>
      <c r="B7" s="2"/>
      <c r="C7" s="2"/>
      <c r="G7" s="2"/>
      <c r="H7" s="2"/>
      <c r="I7" s="2"/>
      <c r="J7" s="2"/>
      <c r="K7" s="2"/>
      <c r="M7" s="2"/>
      <c r="N7" s="2"/>
      <c r="O7" s="2"/>
      <c r="P7" s="2"/>
      <c r="Q7" s="2"/>
      <c r="R7" s="2"/>
      <c r="S7" s="5"/>
      <c r="T7" s="2"/>
      <c r="U7" s="6"/>
    </row>
    <row r="8" spans="1:21" x14ac:dyDescent="0.3">
      <c r="A8" s="4"/>
      <c r="B8" s="2"/>
      <c r="C8" s="2"/>
      <c r="G8" s="2"/>
      <c r="H8" s="2"/>
      <c r="I8" s="2"/>
      <c r="J8" s="2"/>
      <c r="K8" s="2"/>
      <c r="M8" s="2"/>
      <c r="N8" s="2"/>
      <c r="O8" s="2"/>
      <c r="P8" s="2"/>
      <c r="Q8" s="2"/>
      <c r="R8" s="2"/>
      <c r="S8" s="5"/>
      <c r="T8" s="2"/>
      <c r="U8" s="6"/>
    </row>
    <row r="9" spans="1:21" x14ac:dyDescent="0.3">
      <c r="A9" s="4"/>
      <c r="B9" s="2"/>
      <c r="C9" s="2"/>
      <c r="G9" s="2"/>
      <c r="H9" s="2"/>
      <c r="I9" s="2"/>
      <c r="J9" s="2"/>
      <c r="K9" s="2"/>
      <c r="M9" s="2"/>
      <c r="N9" s="2"/>
      <c r="O9" s="2"/>
      <c r="P9" s="2"/>
      <c r="Q9" s="2"/>
      <c r="R9" s="2"/>
      <c r="S9" s="5"/>
      <c r="T9" s="2"/>
      <c r="U9" s="6"/>
    </row>
    <row r="10" spans="1:21" x14ac:dyDescent="0.3">
      <c r="A10" s="4"/>
      <c r="B10" s="2"/>
      <c r="C10" s="2"/>
      <c r="G10" s="2"/>
      <c r="H10" s="2"/>
      <c r="I10" s="2"/>
      <c r="J10" s="2"/>
      <c r="K10" s="2"/>
      <c r="M10" s="2"/>
      <c r="N10" s="2"/>
      <c r="O10" s="2"/>
      <c r="P10" s="2"/>
      <c r="Q10" s="2"/>
      <c r="R10" s="2"/>
      <c r="S10" s="5"/>
      <c r="U10" s="6"/>
    </row>
    <row r="11" spans="1:21" x14ac:dyDescent="0.3">
      <c r="A11" s="4"/>
      <c r="B11" s="2"/>
      <c r="C11" s="2"/>
      <c r="G11" s="2"/>
      <c r="H11" s="2"/>
      <c r="I11" s="2"/>
      <c r="J11" s="2"/>
      <c r="K11" s="2"/>
      <c r="M11" s="2"/>
      <c r="N11" s="2"/>
      <c r="O11" s="2"/>
      <c r="P11" s="2"/>
      <c r="Q11" s="2"/>
      <c r="R11" s="2"/>
      <c r="S11" s="5"/>
      <c r="U11" s="6"/>
    </row>
    <row r="12" spans="1:21" x14ac:dyDescent="0.3">
      <c r="A12" s="4"/>
      <c r="B12" s="2"/>
      <c r="C12" s="2"/>
      <c r="G12" s="2"/>
      <c r="H12" s="2"/>
      <c r="I12" s="2"/>
      <c r="J12" s="2"/>
      <c r="K12" s="2"/>
      <c r="M12" s="2"/>
      <c r="N12" s="2"/>
      <c r="O12" s="2"/>
      <c r="P12" s="2"/>
      <c r="Q12" s="2"/>
      <c r="R12" s="2"/>
      <c r="S12" s="5"/>
      <c r="T12" s="2"/>
      <c r="U12" s="6"/>
    </row>
    <row r="13" spans="1:21" x14ac:dyDescent="0.3">
      <c r="A13" s="4"/>
      <c r="B13" s="2"/>
      <c r="C13" s="2"/>
      <c r="G13" s="2"/>
      <c r="H13" s="2"/>
      <c r="I13" s="2"/>
      <c r="J13" s="2"/>
      <c r="K13" s="2"/>
      <c r="M13" s="2"/>
      <c r="N13" s="2"/>
      <c r="O13" s="2"/>
      <c r="P13" s="2"/>
      <c r="Q13" s="2"/>
      <c r="R13" s="2"/>
      <c r="S13" s="5"/>
      <c r="U13" s="6"/>
    </row>
    <row r="14" spans="1:21" x14ac:dyDescent="0.3">
      <c r="A14" s="4"/>
      <c r="B14" s="2"/>
      <c r="C14" s="2"/>
      <c r="G14" s="2"/>
      <c r="H14" s="2"/>
      <c r="I14" s="2"/>
      <c r="J14" s="2"/>
      <c r="K14" s="2"/>
      <c r="M14" s="2"/>
      <c r="N14" s="2"/>
      <c r="O14" s="2"/>
      <c r="P14" s="2"/>
      <c r="Q14" s="2"/>
      <c r="R14" s="2"/>
      <c r="S14" s="5"/>
      <c r="T14" s="2"/>
      <c r="U14" s="6"/>
    </row>
    <row r="15" spans="1:21" x14ac:dyDescent="0.3">
      <c r="A15" s="4"/>
      <c r="B15" s="2"/>
      <c r="C15" s="2"/>
      <c r="G15" s="2"/>
      <c r="H15" s="2"/>
      <c r="I15" s="2"/>
      <c r="J15" s="2"/>
      <c r="K15" s="2"/>
      <c r="M15" s="2"/>
      <c r="N15" s="2"/>
      <c r="O15" s="2"/>
      <c r="P15" s="2"/>
      <c r="Q15" s="2"/>
      <c r="R15" s="2"/>
      <c r="S15" s="5"/>
      <c r="T15" s="2"/>
      <c r="U15" s="6"/>
    </row>
    <row r="16" spans="1:21" x14ac:dyDescent="0.3">
      <c r="A16" s="4"/>
      <c r="B16" s="2"/>
      <c r="C16" s="2"/>
      <c r="G16" s="2"/>
      <c r="H16" s="2"/>
      <c r="I16" s="2"/>
      <c r="J16" s="2"/>
      <c r="K16" s="2"/>
      <c r="M16" s="2"/>
      <c r="N16" s="2"/>
      <c r="O16" s="2"/>
      <c r="P16" s="2"/>
      <c r="Q16" s="2"/>
      <c r="R16" s="2"/>
      <c r="S16" s="5"/>
      <c r="T16" s="2"/>
      <c r="U16" s="6"/>
    </row>
    <row r="17" spans="1:21" x14ac:dyDescent="0.3">
      <c r="A17" s="4"/>
      <c r="B17" s="2"/>
      <c r="C17" s="2"/>
      <c r="G17" s="2"/>
      <c r="H17" s="2"/>
      <c r="I17" s="2"/>
      <c r="J17" s="2"/>
      <c r="K17" s="2"/>
      <c r="M17" s="2"/>
      <c r="N17" s="2"/>
      <c r="O17" s="2"/>
      <c r="P17" s="2"/>
      <c r="Q17" s="2"/>
      <c r="R17" s="2"/>
      <c r="S17" s="5"/>
      <c r="T17" s="2"/>
      <c r="U17" s="6"/>
    </row>
    <row r="18" spans="1:21" x14ac:dyDescent="0.3">
      <c r="A18" s="4"/>
      <c r="B18" s="2"/>
      <c r="C18" s="2"/>
      <c r="G18" s="2"/>
      <c r="H18" s="2"/>
      <c r="I18" s="2"/>
      <c r="J18" s="2"/>
      <c r="K18" s="2"/>
      <c r="M18" s="2"/>
      <c r="N18" s="2"/>
      <c r="O18" s="2"/>
      <c r="P18" s="2"/>
      <c r="Q18" s="2"/>
      <c r="R18" s="2"/>
      <c r="S18" s="5"/>
      <c r="U18" s="6"/>
    </row>
    <row r="19" spans="1:21" x14ac:dyDescent="0.3">
      <c r="A19" s="4"/>
      <c r="B19" s="2"/>
      <c r="C19" s="2"/>
      <c r="G19" s="2"/>
      <c r="H19" s="2"/>
      <c r="I19" s="2"/>
      <c r="J19" s="2"/>
      <c r="K19" s="2"/>
      <c r="M19" s="2"/>
      <c r="N19" s="2"/>
      <c r="O19" s="2"/>
      <c r="P19" s="2"/>
      <c r="Q19" s="2"/>
      <c r="R19" s="2"/>
      <c r="S19" s="5"/>
      <c r="T19" s="2"/>
      <c r="U19" s="6"/>
    </row>
    <row r="20" spans="1:21" x14ac:dyDescent="0.3">
      <c r="A20" s="4"/>
      <c r="B20" s="2"/>
      <c r="C20" s="2"/>
      <c r="G20" s="2"/>
      <c r="H20" s="2"/>
      <c r="I20" s="2"/>
      <c r="J20" s="2"/>
      <c r="K20" s="2"/>
      <c r="M20" s="2"/>
      <c r="N20" s="2"/>
      <c r="O20" s="2"/>
      <c r="P20" s="2"/>
      <c r="Q20" s="2"/>
      <c r="R20" s="2"/>
      <c r="S20" s="5"/>
      <c r="U20" s="6"/>
    </row>
    <row r="21" spans="1:21" x14ac:dyDescent="0.3">
      <c r="A21" s="4"/>
      <c r="B21" s="2"/>
      <c r="C21" s="2"/>
      <c r="G21" s="2"/>
      <c r="H21" s="2"/>
      <c r="I21" s="2"/>
      <c r="J21" s="2"/>
      <c r="K21" s="2"/>
      <c r="M21" s="2"/>
      <c r="N21" s="2"/>
      <c r="O21" s="2"/>
      <c r="P21" s="2"/>
      <c r="Q21" s="2"/>
      <c r="R21" s="2"/>
      <c r="S21" s="5"/>
      <c r="T21" s="2"/>
      <c r="U21" s="6"/>
    </row>
    <row r="22" spans="1:21" x14ac:dyDescent="0.3">
      <c r="A22" s="4"/>
      <c r="B22" s="2"/>
      <c r="C22" s="2"/>
      <c r="G22" s="2"/>
      <c r="H22" s="2"/>
      <c r="I22" s="2"/>
      <c r="J22" s="2"/>
      <c r="K22" s="2"/>
      <c r="M22" s="2"/>
      <c r="N22" s="2"/>
      <c r="O22" s="2"/>
      <c r="P22" s="2"/>
      <c r="Q22" s="2"/>
      <c r="R22" s="2"/>
      <c r="S22" s="5"/>
      <c r="T22" s="2"/>
      <c r="U22" s="6"/>
    </row>
    <row r="23" spans="1:21" x14ac:dyDescent="0.3">
      <c r="A23" s="4"/>
      <c r="B23" s="2"/>
      <c r="C23" s="2"/>
      <c r="G23" s="2"/>
      <c r="H23" s="2"/>
      <c r="I23" s="2"/>
      <c r="J23" s="2"/>
      <c r="K23" s="2"/>
      <c r="M23" s="2"/>
      <c r="N23" s="2"/>
      <c r="O23" s="2"/>
      <c r="P23" s="2"/>
      <c r="Q23" s="2"/>
      <c r="R23" s="2"/>
      <c r="S23" s="5"/>
      <c r="T23" s="2"/>
      <c r="U23" s="6"/>
    </row>
    <row r="24" spans="1:21" x14ac:dyDescent="0.3">
      <c r="A24" s="4"/>
      <c r="B24" s="2"/>
      <c r="C24" s="2"/>
      <c r="G24" s="2"/>
      <c r="H24" s="2"/>
      <c r="I24" s="2"/>
      <c r="J24" s="2"/>
      <c r="K24" s="2"/>
      <c r="M24" s="2"/>
      <c r="N24" s="2"/>
      <c r="O24" s="2"/>
      <c r="P24" s="2"/>
      <c r="Q24" s="2"/>
      <c r="R24" s="2"/>
      <c r="S24" s="5"/>
      <c r="T24" s="2"/>
      <c r="U24" s="6"/>
    </row>
    <row r="25" spans="1:21" x14ac:dyDescent="0.3">
      <c r="A25" s="4"/>
      <c r="B25" s="2"/>
      <c r="C25" s="2"/>
      <c r="G25" s="2"/>
      <c r="H25" s="2"/>
      <c r="I25" s="2"/>
      <c r="J25" s="2"/>
      <c r="K25" s="2"/>
      <c r="M25" s="2"/>
      <c r="N25" s="2"/>
      <c r="O25" s="2"/>
      <c r="P25" s="2"/>
      <c r="Q25" s="2"/>
      <c r="R25" s="2"/>
      <c r="S25" s="5"/>
      <c r="T25" s="2"/>
      <c r="U25" s="6"/>
    </row>
    <row r="26" spans="1:21" x14ac:dyDescent="0.3">
      <c r="A26" s="4"/>
      <c r="B26" s="2"/>
      <c r="C26" s="2"/>
      <c r="G26" s="2"/>
      <c r="H26" s="2"/>
      <c r="I26" s="2"/>
      <c r="J26" s="2"/>
      <c r="K26" s="2"/>
      <c r="M26" s="2"/>
      <c r="N26" s="2"/>
      <c r="O26" s="2"/>
      <c r="P26" s="2"/>
      <c r="Q26" s="2"/>
      <c r="R26" s="2"/>
      <c r="S26" s="5"/>
      <c r="T26" s="2"/>
      <c r="U26" s="6"/>
    </row>
    <row r="27" spans="1:21" x14ac:dyDescent="0.3">
      <c r="A27" s="4"/>
      <c r="B27" s="2"/>
      <c r="C27" s="2"/>
      <c r="G27" s="2"/>
      <c r="H27" s="2"/>
      <c r="I27" s="2"/>
      <c r="J27" s="2"/>
      <c r="K27" s="2"/>
      <c r="M27" s="2"/>
      <c r="N27" s="2"/>
      <c r="O27" s="2"/>
      <c r="P27" s="2"/>
      <c r="Q27" s="2"/>
      <c r="R27" s="2"/>
      <c r="S27" s="5"/>
      <c r="T27" s="2"/>
      <c r="U27" s="6"/>
    </row>
    <row r="28" spans="1:21" x14ac:dyDescent="0.3">
      <c r="A28" s="4"/>
      <c r="B28" s="2"/>
      <c r="C28" s="2"/>
      <c r="G28" s="2"/>
      <c r="H28" s="2"/>
      <c r="I28" s="2"/>
      <c r="J28" s="2"/>
      <c r="K28" s="2"/>
      <c r="M28" s="2"/>
      <c r="N28" s="2"/>
      <c r="O28" s="2"/>
      <c r="P28" s="2"/>
      <c r="Q28" s="2"/>
      <c r="R28" s="2"/>
      <c r="S28" s="5"/>
      <c r="U28" s="6"/>
    </row>
    <row r="29" spans="1:21" x14ac:dyDescent="0.3">
      <c r="A29" s="4"/>
      <c r="B29" s="2"/>
      <c r="C29" s="2"/>
      <c r="G29" s="2"/>
      <c r="H29" s="2"/>
      <c r="I29" s="2"/>
      <c r="J29" s="2"/>
      <c r="K29" s="2"/>
      <c r="M29" s="2"/>
      <c r="N29" s="2"/>
      <c r="O29" s="2"/>
      <c r="P29" s="2"/>
      <c r="Q29" s="2"/>
      <c r="R29" s="2"/>
      <c r="S29" s="5"/>
      <c r="U29" s="6"/>
    </row>
    <row r="30" spans="1:21" x14ac:dyDescent="0.3">
      <c r="A30" s="4"/>
      <c r="B30" s="2"/>
      <c r="C30" s="2"/>
      <c r="G30" s="2"/>
      <c r="H30" s="2"/>
      <c r="I30" s="2"/>
      <c r="J30" s="2"/>
      <c r="K30" s="2"/>
      <c r="M30" s="2"/>
      <c r="N30" s="2"/>
      <c r="O30" s="2"/>
      <c r="P30" s="2"/>
      <c r="Q30" s="2"/>
      <c r="R30" s="2"/>
      <c r="S30" s="5"/>
      <c r="T30" s="2"/>
      <c r="U30" s="6"/>
    </row>
    <row r="31" spans="1:21" x14ac:dyDescent="0.3">
      <c r="A31" s="4"/>
      <c r="B31" s="2"/>
      <c r="C31" s="2"/>
      <c r="G31" s="2"/>
      <c r="H31" s="2"/>
      <c r="I31" s="2"/>
      <c r="J31" s="2"/>
      <c r="K31" s="2"/>
      <c r="M31" s="2"/>
      <c r="N31" s="2"/>
      <c r="O31" s="2"/>
      <c r="P31" s="2"/>
      <c r="Q31" s="2"/>
      <c r="R31" s="2"/>
      <c r="S31" s="5"/>
      <c r="T31" s="2"/>
      <c r="U31" s="6"/>
    </row>
    <row r="32" spans="1:21" x14ac:dyDescent="0.3">
      <c r="A32" s="4"/>
      <c r="B32" s="2"/>
      <c r="C32" s="2"/>
      <c r="G32" s="2"/>
      <c r="H32" s="2"/>
      <c r="I32" s="2"/>
      <c r="J32" s="2"/>
      <c r="K32" s="2"/>
      <c r="M32" s="2"/>
      <c r="N32" s="2"/>
      <c r="O32" s="2"/>
      <c r="P32" s="2"/>
      <c r="Q32" s="2"/>
      <c r="R32" s="2"/>
      <c r="S32" s="5"/>
      <c r="U32" s="6"/>
    </row>
    <row r="33" spans="1:21" x14ac:dyDescent="0.3">
      <c r="A33" s="4"/>
      <c r="B33" s="2"/>
      <c r="C33" s="2"/>
      <c r="G33" s="2"/>
      <c r="H33" s="2"/>
      <c r="I33" s="2"/>
      <c r="J33" s="2"/>
      <c r="K33" s="2"/>
      <c r="M33" s="2"/>
      <c r="N33" s="2"/>
      <c r="O33" s="2"/>
      <c r="P33" s="2"/>
      <c r="Q33" s="2"/>
      <c r="R33" s="2"/>
      <c r="S33" s="5"/>
      <c r="U33" s="6"/>
    </row>
    <row r="34" spans="1:21" x14ac:dyDescent="0.3">
      <c r="A34" s="4"/>
      <c r="B34" s="2"/>
      <c r="C34" s="2"/>
      <c r="G34" s="2"/>
      <c r="H34" s="2"/>
      <c r="I34" s="2"/>
      <c r="J34" s="2"/>
      <c r="K34" s="2"/>
      <c r="M34" s="2"/>
      <c r="N34" s="2"/>
      <c r="O34" s="2"/>
      <c r="P34" s="2"/>
      <c r="Q34" s="2"/>
      <c r="R34" s="2"/>
      <c r="S34" s="5"/>
      <c r="T34" s="2"/>
      <c r="U34" s="6"/>
    </row>
    <row r="35" spans="1:21" x14ac:dyDescent="0.3">
      <c r="A35" s="4"/>
      <c r="B35" s="2"/>
      <c r="C35" s="2"/>
      <c r="G35" s="2"/>
      <c r="H35" s="2"/>
      <c r="I35" s="2"/>
      <c r="J35" s="2"/>
      <c r="K35" s="2"/>
      <c r="M35" s="2"/>
      <c r="N35" s="2"/>
      <c r="O35" s="2"/>
      <c r="P35" s="2"/>
      <c r="Q35" s="2"/>
      <c r="R35" s="2"/>
      <c r="S35" s="5"/>
      <c r="U35" s="6"/>
    </row>
    <row r="36" spans="1:21" x14ac:dyDescent="0.3">
      <c r="A36" s="4"/>
      <c r="B36" s="2"/>
      <c r="C36" s="2"/>
      <c r="G36" s="2"/>
      <c r="H36" s="2"/>
      <c r="I36" s="2"/>
      <c r="J36" s="2"/>
      <c r="K36" s="2"/>
      <c r="M36" s="2"/>
      <c r="N36" s="2"/>
      <c r="O36" s="2"/>
      <c r="P36" s="2"/>
      <c r="Q36" s="2"/>
      <c r="R36" s="2"/>
      <c r="S36" s="5"/>
      <c r="T36" s="2"/>
      <c r="U36" s="6"/>
    </row>
    <row r="37" spans="1:21" x14ac:dyDescent="0.3">
      <c r="A37" s="4"/>
      <c r="B37" s="2"/>
      <c r="C37" s="2"/>
      <c r="G37" s="2"/>
      <c r="H37" s="2"/>
      <c r="I37" s="2"/>
      <c r="J37" s="2"/>
      <c r="K37" s="2"/>
      <c r="M37" s="2"/>
      <c r="N37" s="2"/>
      <c r="O37" s="2"/>
      <c r="P37" s="2"/>
      <c r="Q37" s="2"/>
      <c r="R37" s="2"/>
      <c r="S37" s="5"/>
      <c r="T37" s="2"/>
      <c r="U37" s="6"/>
    </row>
    <row r="38" spans="1:21" x14ac:dyDescent="0.3">
      <c r="A38" s="4"/>
      <c r="B38" s="2"/>
      <c r="C38" s="2"/>
      <c r="G38" s="2"/>
      <c r="H38" s="2"/>
      <c r="I38" s="2"/>
      <c r="J38" s="2"/>
      <c r="K38" s="2"/>
      <c r="M38" s="2"/>
      <c r="N38" s="2"/>
      <c r="O38" s="2"/>
      <c r="P38" s="2"/>
      <c r="Q38" s="2"/>
      <c r="R38" s="2"/>
      <c r="S38" s="5"/>
      <c r="T38" s="2"/>
      <c r="U38" s="6"/>
    </row>
    <row r="39" spans="1:21" x14ac:dyDescent="0.3">
      <c r="A39" s="4"/>
      <c r="B39" s="2"/>
      <c r="C39" s="2"/>
      <c r="G39" s="2"/>
      <c r="H39" s="2"/>
      <c r="I39" s="2"/>
      <c r="J39" s="2"/>
      <c r="K39" s="2"/>
      <c r="M39" s="2"/>
      <c r="N39" s="2"/>
      <c r="O39" s="2"/>
      <c r="P39" s="2"/>
      <c r="Q39" s="2"/>
      <c r="R39" s="2"/>
      <c r="S39" s="5"/>
      <c r="T39" s="2"/>
      <c r="U39" s="6"/>
    </row>
    <row r="40" spans="1:21" x14ac:dyDescent="0.3">
      <c r="A40" s="4"/>
      <c r="B40" s="2"/>
      <c r="C40" s="2"/>
      <c r="G40" s="2"/>
      <c r="H40" s="2"/>
      <c r="I40" s="2"/>
      <c r="J40" s="2"/>
      <c r="K40" s="2"/>
      <c r="M40" s="2"/>
      <c r="N40" s="2"/>
      <c r="O40" s="2"/>
      <c r="P40" s="2"/>
      <c r="Q40" s="2"/>
      <c r="R40" s="2"/>
      <c r="S40" s="5"/>
      <c r="T40" s="2"/>
      <c r="U40" s="6"/>
    </row>
    <row r="41" spans="1:21" x14ac:dyDescent="0.3">
      <c r="A41" s="4"/>
      <c r="B41" s="2"/>
      <c r="C41" s="2"/>
      <c r="G41" s="2"/>
      <c r="H41" s="2"/>
      <c r="I41" s="2"/>
      <c r="J41" s="2"/>
      <c r="K41" s="2"/>
      <c r="M41" s="2"/>
      <c r="N41" s="2"/>
      <c r="O41" s="2"/>
      <c r="P41" s="2"/>
      <c r="Q41" s="2"/>
      <c r="R41" s="2"/>
      <c r="S41" s="5"/>
      <c r="U41" s="6"/>
    </row>
    <row r="42" spans="1:21" x14ac:dyDescent="0.3">
      <c r="A42" s="4"/>
      <c r="B42" s="2"/>
      <c r="C42" s="2"/>
      <c r="G42" s="2"/>
      <c r="H42" s="2"/>
      <c r="I42" s="2"/>
      <c r="J42" s="2"/>
      <c r="K42" s="2"/>
      <c r="M42" s="2"/>
      <c r="N42" s="2"/>
      <c r="O42" s="2"/>
      <c r="P42" s="2"/>
      <c r="Q42" s="2"/>
      <c r="R42" s="2"/>
      <c r="S42" s="5"/>
      <c r="T42" s="2"/>
      <c r="U42" s="6"/>
    </row>
    <row r="43" spans="1:21" x14ac:dyDescent="0.3">
      <c r="A43" s="4"/>
      <c r="B43" s="2"/>
      <c r="C43" s="2"/>
      <c r="G43" s="2"/>
      <c r="H43" s="2"/>
      <c r="I43" s="2"/>
      <c r="J43" s="2"/>
      <c r="K43" s="2"/>
      <c r="M43" s="2"/>
      <c r="N43" s="2"/>
      <c r="O43" s="2"/>
      <c r="P43" s="2"/>
      <c r="Q43" s="2"/>
      <c r="R43" s="2"/>
      <c r="S43" s="5"/>
      <c r="U43" s="6"/>
    </row>
    <row r="44" spans="1:21" x14ac:dyDescent="0.3">
      <c r="A44" s="4"/>
      <c r="B44" s="2"/>
      <c r="C44" s="2"/>
      <c r="G44" s="2"/>
      <c r="H44" s="2"/>
      <c r="I44" s="2"/>
      <c r="J44" s="2"/>
      <c r="K44" s="2"/>
      <c r="M44" s="2"/>
      <c r="N44" s="2"/>
      <c r="O44" s="2"/>
      <c r="P44" s="2"/>
      <c r="Q44" s="2"/>
      <c r="R44" s="2"/>
      <c r="S44" s="5"/>
      <c r="T44" s="2"/>
      <c r="U44" s="6"/>
    </row>
    <row r="45" spans="1:21" x14ac:dyDescent="0.3">
      <c r="A45" s="4"/>
      <c r="B45" s="2"/>
      <c r="C45" s="2"/>
      <c r="G45" s="2"/>
      <c r="H45" s="2"/>
      <c r="I45" s="2"/>
      <c r="J45" s="2"/>
      <c r="K45" s="2"/>
      <c r="M45" s="2"/>
      <c r="N45" s="2"/>
      <c r="O45" s="2"/>
      <c r="P45" s="2"/>
      <c r="Q45" s="2"/>
      <c r="R45" s="2"/>
      <c r="S45" s="5"/>
      <c r="U45" s="6"/>
    </row>
    <row r="46" spans="1:21" x14ac:dyDescent="0.3">
      <c r="A46" s="4"/>
      <c r="B46" s="2"/>
      <c r="C46" s="2"/>
      <c r="G46" s="2"/>
      <c r="H46" s="2"/>
      <c r="I46" s="2"/>
      <c r="J46" s="2"/>
      <c r="K46" s="2"/>
      <c r="M46" s="2"/>
      <c r="N46" s="2"/>
      <c r="O46" s="2"/>
      <c r="P46" s="2"/>
      <c r="Q46" s="2"/>
      <c r="R46" s="2"/>
      <c r="S46" s="5"/>
      <c r="T46" s="2"/>
      <c r="U46" s="6"/>
    </row>
    <row r="47" spans="1:21" x14ac:dyDescent="0.3">
      <c r="A47" s="4"/>
      <c r="B47" s="2"/>
      <c r="C47" s="2"/>
      <c r="G47" s="2"/>
      <c r="H47" s="2"/>
      <c r="I47" s="2"/>
      <c r="J47" s="2"/>
      <c r="K47" s="2"/>
      <c r="M47" s="2"/>
      <c r="N47" s="2"/>
      <c r="O47" s="2"/>
      <c r="P47" s="2"/>
      <c r="Q47" s="2"/>
      <c r="R47" s="2"/>
      <c r="S47" s="5"/>
      <c r="U47" s="6"/>
    </row>
    <row r="48" spans="1:21" x14ac:dyDescent="0.3">
      <c r="A48" s="4"/>
      <c r="B48" s="2"/>
      <c r="C48" s="2"/>
      <c r="G48" s="2"/>
      <c r="H48" s="2"/>
      <c r="I48" s="2"/>
      <c r="J48" s="2"/>
      <c r="K48" s="2"/>
      <c r="M48" s="2"/>
      <c r="N48" s="2"/>
      <c r="O48" s="2"/>
      <c r="P48" s="2"/>
      <c r="Q48" s="2"/>
      <c r="R48" s="2"/>
      <c r="S48" s="5"/>
      <c r="U48" s="6"/>
    </row>
    <row r="49" spans="1:21" x14ac:dyDescent="0.3">
      <c r="A49" s="4"/>
      <c r="B49" s="2"/>
      <c r="C49" s="2"/>
      <c r="G49" s="2"/>
      <c r="H49" s="2"/>
      <c r="I49" s="2"/>
      <c r="J49" s="2"/>
      <c r="K49" s="2"/>
      <c r="M49" s="2"/>
      <c r="N49" s="2"/>
      <c r="O49" s="2"/>
      <c r="P49" s="2"/>
      <c r="Q49" s="2"/>
      <c r="R49" s="2"/>
      <c r="S49" s="5"/>
      <c r="T49" s="2"/>
      <c r="U49" s="6"/>
    </row>
    <row r="50" spans="1:21" x14ac:dyDescent="0.3">
      <c r="A50" s="4"/>
      <c r="B50" s="2"/>
      <c r="C50" s="2"/>
      <c r="G50" s="2"/>
      <c r="H50" s="2"/>
      <c r="I50" s="2"/>
      <c r="J50" s="2"/>
      <c r="K50" s="2"/>
      <c r="M50" s="2"/>
      <c r="N50" s="2"/>
      <c r="O50" s="2"/>
      <c r="P50" s="2"/>
      <c r="Q50" s="2"/>
      <c r="R50" s="2"/>
      <c r="S50" s="5"/>
      <c r="U50" s="6"/>
    </row>
    <row r="51" spans="1:21" x14ac:dyDescent="0.3">
      <c r="A51" s="4"/>
      <c r="B51" s="2"/>
      <c r="C51" s="2"/>
      <c r="G51" s="2"/>
      <c r="H51" s="2"/>
      <c r="I51" s="2"/>
      <c r="J51" s="2"/>
      <c r="K51" s="2"/>
      <c r="M51" s="2"/>
      <c r="N51" s="2"/>
      <c r="O51" s="2"/>
      <c r="P51" s="2"/>
      <c r="Q51" s="2"/>
      <c r="R51" s="2"/>
      <c r="S51" s="5"/>
      <c r="T51" s="2"/>
      <c r="U51" s="6"/>
    </row>
    <row r="52" spans="1:21" x14ac:dyDescent="0.3">
      <c r="A52" s="4"/>
      <c r="B52" s="2"/>
      <c r="C52" s="2"/>
      <c r="G52" s="2"/>
      <c r="H52" s="2"/>
      <c r="I52" s="2"/>
      <c r="J52" s="2"/>
      <c r="K52" s="2"/>
      <c r="M52" s="2"/>
      <c r="N52" s="2"/>
      <c r="O52" s="2"/>
      <c r="P52" s="2"/>
      <c r="Q52" s="2"/>
      <c r="R52" s="2"/>
      <c r="S52" s="5"/>
      <c r="T52" s="2"/>
      <c r="U52" s="6"/>
    </row>
    <row r="53" spans="1:21" x14ac:dyDescent="0.3">
      <c r="A53" s="4"/>
      <c r="B53" s="2"/>
      <c r="C53" s="2"/>
      <c r="G53" s="2"/>
      <c r="H53" s="2"/>
      <c r="I53" s="2"/>
      <c r="J53" s="2"/>
      <c r="K53" s="2"/>
      <c r="M53" s="2"/>
      <c r="N53" s="2"/>
      <c r="O53" s="2"/>
      <c r="P53" s="2"/>
      <c r="Q53" s="2"/>
      <c r="R53" s="2"/>
      <c r="S53" s="5"/>
      <c r="U53" s="6"/>
    </row>
    <row r="54" spans="1:21" x14ac:dyDescent="0.3">
      <c r="A54" s="4"/>
      <c r="B54" s="2"/>
      <c r="C54" s="2"/>
      <c r="G54" s="2"/>
      <c r="H54" s="2"/>
      <c r="I54" s="2"/>
      <c r="J54" s="2"/>
      <c r="K54" s="2"/>
      <c r="M54" s="2"/>
      <c r="N54" s="2"/>
      <c r="O54" s="2"/>
      <c r="P54" s="2"/>
      <c r="Q54" s="2"/>
      <c r="R54" s="2"/>
      <c r="S54" s="5"/>
      <c r="T54" s="2"/>
      <c r="U54" s="6"/>
    </row>
    <row r="55" spans="1:21" x14ac:dyDescent="0.3">
      <c r="A55" s="4"/>
      <c r="B55" s="2"/>
      <c r="C55" s="2"/>
      <c r="G55" s="2"/>
      <c r="H55" s="2"/>
      <c r="I55" s="2"/>
      <c r="J55" s="2"/>
      <c r="K55" s="2"/>
      <c r="M55" s="2"/>
      <c r="N55" s="2"/>
      <c r="O55" s="2"/>
      <c r="P55" s="2"/>
      <c r="Q55" s="2"/>
      <c r="R55" s="2"/>
      <c r="S55" s="5"/>
      <c r="U55" s="6"/>
    </row>
    <row r="56" spans="1:21" x14ac:dyDescent="0.3">
      <c r="A56" s="4"/>
      <c r="B56" s="2"/>
      <c r="C56" s="2"/>
      <c r="G56" s="2"/>
      <c r="H56" s="2"/>
      <c r="I56" s="2"/>
      <c r="J56" s="2"/>
      <c r="K56" s="2"/>
      <c r="M56" s="2"/>
      <c r="N56" s="2"/>
      <c r="O56" s="2"/>
      <c r="P56" s="2"/>
      <c r="Q56" s="2"/>
      <c r="R56" s="2"/>
      <c r="S56" s="5"/>
      <c r="U56" s="6"/>
    </row>
    <row r="57" spans="1:21" x14ac:dyDescent="0.3">
      <c r="A57" s="4"/>
      <c r="B57" s="2"/>
      <c r="C57" s="2"/>
      <c r="G57" s="2"/>
      <c r="H57" s="2"/>
      <c r="I57" s="2"/>
      <c r="J57" s="2"/>
      <c r="K57" s="2"/>
      <c r="M57" s="2"/>
      <c r="N57" s="2"/>
      <c r="O57" s="2"/>
      <c r="P57" s="2"/>
      <c r="Q57" s="2"/>
      <c r="R57" s="2"/>
      <c r="S57" s="5"/>
      <c r="U57" s="6"/>
    </row>
    <row r="58" spans="1:21" x14ac:dyDescent="0.3">
      <c r="A58" s="4"/>
      <c r="B58" s="2"/>
      <c r="C58" s="2"/>
      <c r="G58" s="2"/>
      <c r="H58" s="2"/>
      <c r="I58" s="2"/>
      <c r="J58" s="2"/>
      <c r="K58" s="2"/>
      <c r="M58" s="2"/>
      <c r="N58" s="2"/>
      <c r="O58" s="2"/>
      <c r="P58" s="2"/>
      <c r="Q58" s="2"/>
      <c r="R58" s="2"/>
      <c r="S58" s="5"/>
      <c r="U58" s="6"/>
    </row>
    <row r="59" spans="1:21" x14ac:dyDescent="0.3">
      <c r="A59" s="4"/>
      <c r="B59" s="2"/>
      <c r="C59" s="2"/>
      <c r="G59" s="2"/>
      <c r="H59" s="2"/>
      <c r="I59" s="2"/>
      <c r="J59" s="2"/>
      <c r="K59" s="2"/>
      <c r="M59" s="2"/>
      <c r="N59" s="2"/>
      <c r="O59" s="2"/>
      <c r="P59" s="2"/>
      <c r="Q59" s="2"/>
      <c r="R59" s="2"/>
      <c r="S59" s="5"/>
      <c r="U59" s="6"/>
    </row>
    <row r="60" spans="1:21" x14ac:dyDescent="0.3">
      <c r="A60" s="4"/>
      <c r="B60" s="2"/>
      <c r="C60" s="2"/>
      <c r="G60" s="2"/>
      <c r="H60" s="2"/>
      <c r="I60" s="2"/>
      <c r="J60" s="2"/>
      <c r="K60" s="2"/>
      <c r="M60" s="2"/>
      <c r="N60" s="2"/>
      <c r="O60" s="2"/>
      <c r="P60" s="2"/>
      <c r="Q60" s="2"/>
      <c r="R60" s="2"/>
      <c r="S60" s="5"/>
      <c r="U60" s="6"/>
    </row>
    <row r="61" spans="1:21" x14ac:dyDescent="0.3">
      <c r="A61" s="4"/>
      <c r="B61" s="2"/>
      <c r="C61" s="2"/>
      <c r="G61" s="2"/>
      <c r="H61" s="2"/>
      <c r="I61" s="2"/>
      <c r="J61" s="2"/>
      <c r="K61" s="2"/>
      <c r="M61" s="2"/>
      <c r="N61" s="2"/>
      <c r="O61" s="2"/>
      <c r="P61" s="2"/>
      <c r="Q61" s="2"/>
      <c r="R61" s="2"/>
      <c r="S61" s="5"/>
      <c r="T61" s="2"/>
      <c r="U61" s="6"/>
    </row>
    <row r="62" spans="1:21" x14ac:dyDescent="0.3">
      <c r="U62" s="6"/>
    </row>
    <row r="63" spans="1:21" x14ac:dyDescent="0.3">
      <c r="U63" s="6"/>
    </row>
    <row r="64" spans="1:21" x14ac:dyDescent="0.3">
      <c r="U64" s="6"/>
    </row>
    <row r="65" spans="21:21" x14ac:dyDescent="0.3">
      <c r="U65" s="6"/>
    </row>
    <row r="66" spans="21:21" x14ac:dyDescent="0.3">
      <c r="U66" s="6"/>
    </row>
    <row r="67" spans="21:21" x14ac:dyDescent="0.3">
      <c r="U67" s="6"/>
    </row>
    <row r="68" spans="21:21" x14ac:dyDescent="0.3">
      <c r="U68" s="6"/>
    </row>
    <row r="69" spans="21:21" x14ac:dyDescent="0.3">
      <c r="U69" s="6"/>
    </row>
    <row r="70" spans="21:21" x14ac:dyDescent="0.3">
      <c r="U70" s="6"/>
    </row>
    <row r="71" spans="21:21" x14ac:dyDescent="0.3">
      <c r="U71" s="6"/>
    </row>
    <row r="72" spans="21:21" x14ac:dyDescent="0.3">
      <c r="U72" s="6"/>
    </row>
    <row r="73" spans="21:21" x14ac:dyDescent="0.3">
      <c r="U73" s="6"/>
    </row>
    <row r="74" spans="21:21" x14ac:dyDescent="0.3">
      <c r="U74" s="6"/>
    </row>
    <row r="75" spans="21:21" x14ac:dyDescent="0.3">
      <c r="U75" s="6"/>
    </row>
    <row r="76" spans="21:21" x14ac:dyDescent="0.3">
      <c r="U76" s="6"/>
    </row>
    <row r="77" spans="21:21" x14ac:dyDescent="0.3">
      <c r="U77" s="6"/>
    </row>
    <row r="78" spans="21:21" x14ac:dyDescent="0.3">
      <c r="U78" s="6"/>
    </row>
    <row r="79" spans="21:21" x14ac:dyDescent="0.3">
      <c r="U79" s="6"/>
    </row>
    <row r="80" spans="21:21" x14ac:dyDescent="0.3">
      <c r="U80" s="6"/>
    </row>
    <row r="81" spans="21:21" x14ac:dyDescent="0.3">
      <c r="U81" s="6"/>
    </row>
    <row r="82" spans="21:21" x14ac:dyDescent="0.3">
      <c r="U82" s="6"/>
    </row>
    <row r="83" spans="21:21" x14ac:dyDescent="0.3">
      <c r="U83" s="6"/>
    </row>
    <row r="84" spans="21:21" x14ac:dyDescent="0.3">
      <c r="U84" s="6"/>
    </row>
    <row r="85" spans="21:21" x14ac:dyDescent="0.3">
      <c r="U85" s="6"/>
    </row>
    <row r="86" spans="21:21" x14ac:dyDescent="0.3">
      <c r="U86" s="6"/>
    </row>
    <row r="87" spans="21:21" x14ac:dyDescent="0.3">
      <c r="U87" s="6"/>
    </row>
    <row r="88" spans="21:21" x14ac:dyDescent="0.3">
      <c r="U88" s="6"/>
    </row>
    <row r="89" spans="21:21" x14ac:dyDescent="0.3">
      <c r="U89" s="6"/>
    </row>
    <row r="90" spans="21:21" x14ac:dyDescent="0.3">
      <c r="U90" s="6"/>
    </row>
    <row r="91" spans="21:21" x14ac:dyDescent="0.3">
      <c r="U91" s="6"/>
    </row>
    <row r="92" spans="21:21" x14ac:dyDescent="0.3">
      <c r="U92" s="6"/>
    </row>
    <row r="93" spans="21:21" x14ac:dyDescent="0.3">
      <c r="U93" s="6"/>
    </row>
    <row r="94" spans="21:21" x14ac:dyDescent="0.3">
      <c r="U94" s="6"/>
    </row>
    <row r="95" spans="21:21" x14ac:dyDescent="0.3">
      <c r="U95" s="6"/>
    </row>
    <row r="96" spans="21:21" x14ac:dyDescent="0.3">
      <c r="U96" s="6"/>
    </row>
    <row r="97" spans="21:21" x14ac:dyDescent="0.3">
      <c r="U97" s="6"/>
    </row>
    <row r="98" spans="21:21" x14ac:dyDescent="0.3">
      <c r="U98" s="6"/>
    </row>
    <row r="99" spans="21:21" x14ac:dyDescent="0.3">
      <c r="U99" s="6"/>
    </row>
    <row r="100" spans="21:21" x14ac:dyDescent="0.3">
      <c r="U100" s="6"/>
    </row>
    <row r="101" spans="21:21" x14ac:dyDescent="0.3">
      <c r="U101" s="6"/>
    </row>
  </sheetData>
  <sortState xmlns:xlrd2="http://schemas.microsoft.com/office/spreadsheetml/2017/richdata2" ref="A2:T59">
    <sortCondition descending="1" ref="A1:A59"/>
  </sortState>
  <conditionalFormatting sqref="D61">
    <cfRule type="duplicateValues" dxfId="3" priority="3"/>
  </conditionalFormatting>
  <conditionalFormatting sqref="D60">
    <cfRule type="duplicateValues" dxfId="2" priority="2"/>
  </conditionalFormatting>
  <conditionalFormatting sqref="D2:D59">
    <cfRule type="duplicateValues" dxfId="1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FEB3D-4ABF-4182-9F94-F19A2D3FD2E2}">
  <dimension ref="A1:E5"/>
  <sheetViews>
    <sheetView workbookViewId="0">
      <selection activeCell="K15" sqref="K15"/>
    </sheetView>
  </sheetViews>
  <sheetFormatPr defaultRowHeight="14.4" x14ac:dyDescent="0.3"/>
  <cols>
    <col min="1" max="1" width="6.44140625" bestFit="1" customWidth="1"/>
    <col min="2" max="2" width="15.88671875" bestFit="1" customWidth="1"/>
    <col min="4" max="4" width="6.44140625" bestFit="1" customWidth="1"/>
    <col min="5" max="5" width="15.88671875" bestFit="1" customWidth="1"/>
  </cols>
  <sheetData>
    <row r="1" spans="1:5" x14ac:dyDescent="0.3">
      <c r="A1" s="2" t="s">
        <v>368</v>
      </c>
      <c r="B1" t="s">
        <v>369</v>
      </c>
      <c r="D1" s="2" t="s">
        <v>368</v>
      </c>
      <c r="E1" t="s">
        <v>369</v>
      </c>
    </row>
    <row r="2" spans="1:5" x14ac:dyDescent="0.3">
      <c r="A2" s="2">
        <v>30</v>
      </c>
      <c r="B2" t="s">
        <v>370</v>
      </c>
      <c r="D2" s="2">
        <v>35</v>
      </c>
      <c r="E2" t="s">
        <v>371</v>
      </c>
    </row>
    <row r="3" spans="1:5" x14ac:dyDescent="0.3">
      <c r="A3" s="2">
        <v>24</v>
      </c>
      <c r="B3" t="s">
        <v>372</v>
      </c>
      <c r="D3" s="2">
        <v>15</v>
      </c>
      <c r="E3" t="s">
        <v>373</v>
      </c>
    </row>
    <row r="4" spans="1:5" x14ac:dyDescent="0.3">
      <c r="A4" s="2">
        <v>16</v>
      </c>
      <c r="B4" t="s">
        <v>374</v>
      </c>
      <c r="D4" s="2">
        <v>6</v>
      </c>
      <c r="E4" t="s">
        <v>375</v>
      </c>
    </row>
    <row r="5" spans="1:5" x14ac:dyDescent="0.3">
      <c r="A5" s="2">
        <v>10</v>
      </c>
      <c r="B5" t="s">
        <v>376</v>
      </c>
      <c r="D5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F7444-7DD9-4D81-A9F2-FEA8AB7ECC48}">
  <dimension ref="A1:I330"/>
  <sheetViews>
    <sheetView workbookViewId="0">
      <selection activeCell="H1" sqref="H1"/>
    </sheetView>
  </sheetViews>
  <sheetFormatPr defaultRowHeight="14.4" x14ac:dyDescent="0.3"/>
  <cols>
    <col min="1" max="1" width="22.109375" bestFit="1" customWidth="1"/>
    <col min="2" max="2" width="5.77734375" bestFit="1" customWidth="1"/>
    <col min="3" max="3" width="4.21875" bestFit="1" customWidth="1"/>
    <col min="4" max="4" width="21.77734375" bestFit="1" customWidth="1"/>
    <col min="5" max="5" width="13.44140625" bestFit="1" customWidth="1"/>
    <col min="6" max="6" width="9.109375" bestFit="1" customWidth="1"/>
    <col min="7" max="7" width="10.6640625" bestFit="1" customWidth="1"/>
    <col min="8" max="8" width="23.88671875" bestFit="1" customWidth="1"/>
  </cols>
  <sheetData>
    <row r="1" spans="1:9" x14ac:dyDescent="0.3">
      <c r="A1" t="s">
        <v>3</v>
      </c>
      <c r="B1" t="s">
        <v>4</v>
      </c>
      <c r="C1" t="s">
        <v>5</v>
      </c>
      <c r="D1" t="s">
        <v>394</v>
      </c>
      <c r="E1" t="s">
        <v>395</v>
      </c>
      <c r="F1" t="s">
        <v>396</v>
      </c>
      <c r="G1" t="s">
        <v>397</v>
      </c>
      <c r="H1" t="s">
        <v>398</v>
      </c>
    </row>
    <row r="2" spans="1:9" x14ac:dyDescent="0.3">
      <c r="A2" t="s">
        <v>20</v>
      </c>
      <c r="B2" t="s">
        <v>21</v>
      </c>
      <c r="C2" t="s">
        <v>22</v>
      </c>
      <c r="D2" s="6">
        <v>72.344000000000008</v>
      </c>
      <c r="E2" s="6">
        <v>68.023999999999987</v>
      </c>
      <c r="F2" s="6">
        <v>51.255000000000003</v>
      </c>
      <c r="G2" s="6">
        <v>52.076500000000003</v>
      </c>
      <c r="H2" s="6">
        <f t="shared" ref="H2:H65" si="0">D2-G2</f>
        <v>20.267500000000005</v>
      </c>
      <c r="I2" s="7"/>
    </row>
    <row r="3" spans="1:9" x14ac:dyDescent="0.3">
      <c r="A3" t="s">
        <v>27</v>
      </c>
      <c r="B3" t="s">
        <v>28</v>
      </c>
      <c r="C3" t="s">
        <v>29</v>
      </c>
      <c r="D3" s="6">
        <v>69.907999999999987</v>
      </c>
      <c r="E3" s="6">
        <v>51.552500000000002</v>
      </c>
      <c r="F3" s="6">
        <v>50.090499999999999</v>
      </c>
      <c r="G3" s="6">
        <v>38.408000000000001</v>
      </c>
      <c r="H3" s="6">
        <f t="shared" si="0"/>
        <v>31.499999999999986</v>
      </c>
      <c r="I3" s="7"/>
    </row>
    <row r="4" spans="1:9" x14ac:dyDescent="0.3">
      <c r="A4" t="s">
        <v>43</v>
      </c>
      <c r="B4" t="s">
        <v>44</v>
      </c>
      <c r="C4" t="s">
        <v>29</v>
      </c>
      <c r="D4" s="6">
        <v>69.548000000000002</v>
      </c>
      <c r="E4" s="6">
        <v>38.134399999999999</v>
      </c>
      <c r="F4" s="6">
        <v>33.404800000000002</v>
      </c>
      <c r="G4" s="6">
        <v>32.44</v>
      </c>
      <c r="H4" s="6">
        <f t="shared" si="0"/>
        <v>37.108000000000004</v>
      </c>
      <c r="I4" s="7"/>
    </row>
    <row r="5" spans="1:9" x14ac:dyDescent="0.3">
      <c r="A5" t="s">
        <v>32</v>
      </c>
      <c r="B5" t="s">
        <v>33</v>
      </c>
      <c r="C5" t="s">
        <v>22</v>
      </c>
      <c r="D5" s="6">
        <v>68.996000000000009</v>
      </c>
      <c r="E5" s="6">
        <v>39.631999999999998</v>
      </c>
      <c r="F5" s="6">
        <v>28.504999999999999</v>
      </c>
      <c r="G5" s="6">
        <v>25.070000000000004</v>
      </c>
      <c r="H5" s="6">
        <f t="shared" si="0"/>
        <v>43.926000000000002</v>
      </c>
      <c r="I5" s="7"/>
    </row>
    <row r="6" spans="1:9" x14ac:dyDescent="0.3">
      <c r="A6" t="s">
        <v>23</v>
      </c>
      <c r="B6" t="s">
        <v>24</v>
      </c>
      <c r="C6" t="s">
        <v>22</v>
      </c>
      <c r="D6" s="6">
        <v>63.912000000000006</v>
      </c>
      <c r="E6" s="6">
        <v>70.759999999999991</v>
      </c>
      <c r="F6" s="6">
        <v>74.575999999999993</v>
      </c>
      <c r="G6" s="6">
        <v>75.815999999999988</v>
      </c>
      <c r="H6" s="6">
        <f t="shared" si="0"/>
        <v>-11.903999999999982</v>
      </c>
      <c r="I6" s="6"/>
    </row>
    <row r="7" spans="1:9" x14ac:dyDescent="0.3">
      <c r="A7" t="s">
        <v>25</v>
      </c>
      <c r="B7" t="s">
        <v>26</v>
      </c>
      <c r="C7" t="s">
        <v>22</v>
      </c>
      <c r="D7" s="6">
        <v>55.124499999999998</v>
      </c>
      <c r="E7" s="6">
        <v>49.096000000000004</v>
      </c>
      <c r="F7" s="6">
        <v>74.756000000000014</v>
      </c>
      <c r="G7" s="6">
        <v>75.540000000000006</v>
      </c>
      <c r="H7" s="6">
        <f t="shared" si="0"/>
        <v>-20.415500000000009</v>
      </c>
      <c r="I7" s="6"/>
    </row>
    <row r="8" spans="1:9" x14ac:dyDescent="0.3">
      <c r="A8" t="s">
        <v>52</v>
      </c>
      <c r="B8" t="s">
        <v>53</v>
      </c>
      <c r="C8" t="s">
        <v>22</v>
      </c>
      <c r="D8" s="6">
        <v>49.503999999999998</v>
      </c>
      <c r="E8" s="6">
        <v>37.987200000000001</v>
      </c>
      <c r="F8" s="6">
        <v>47.8125</v>
      </c>
      <c r="G8" s="6">
        <v>49.552</v>
      </c>
      <c r="H8" s="6">
        <f t="shared" si="0"/>
        <v>-4.8000000000001819E-2</v>
      </c>
      <c r="I8" s="6"/>
    </row>
    <row r="9" spans="1:9" x14ac:dyDescent="0.3">
      <c r="A9" t="s">
        <v>36</v>
      </c>
      <c r="B9" t="s">
        <v>37</v>
      </c>
      <c r="C9" t="s">
        <v>29</v>
      </c>
      <c r="D9" s="6">
        <v>49.478500000000004</v>
      </c>
      <c r="E9" s="6">
        <v>49.555</v>
      </c>
      <c r="F9" s="6">
        <v>69.296000000000021</v>
      </c>
      <c r="G9" s="6">
        <v>68.62</v>
      </c>
      <c r="H9" s="6">
        <f t="shared" si="0"/>
        <v>-19.141500000000001</v>
      </c>
      <c r="I9" s="6"/>
    </row>
    <row r="10" spans="1:9" x14ac:dyDescent="0.3">
      <c r="A10" t="s">
        <v>41</v>
      </c>
      <c r="B10" t="s">
        <v>42</v>
      </c>
      <c r="C10" t="s">
        <v>29</v>
      </c>
      <c r="D10" s="6">
        <v>49.436000000000007</v>
      </c>
      <c r="E10" s="6">
        <v>49.903499999999994</v>
      </c>
      <c r="F10" s="6">
        <v>30.92</v>
      </c>
      <c r="G10" s="6">
        <v>36.795200000000001</v>
      </c>
      <c r="H10" s="6">
        <f t="shared" si="0"/>
        <v>12.640800000000006</v>
      </c>
      <c r="I10" s="6"/>
    </row>
    <row r="11" spans="1:9" x14ac:dyDescent="0.3">
      <c r="A11" t="s">
        <v>30</v>
      </c>
      <c r="B11" t="s">
        <v>31</v>
      </c>
      <c r="C11" t="s">
        <v>29</v>
      </c>
      <c r="D11" s="6">
        <v>49.418999999999997</v>
      </c>
      <c r="E11" s="6">
        <v>51.476000000000006</v>
      </c>
      <c r="F11" s="6">
        <v>50.668499999999995</v>
      </c>
      <c r="G11" s="6">
        <v>56.387999999999991</v>
      </c>
      <c r="H11" s="6">
        <f t="shared" si="0"/>
        <v>-6.9689999999999941</v>
      </c>
      <c r="I11" s="6"/>
    </row>
    <row r="12" spans="1:9" x14ac:dyDescent="0.3">
      <c r="A12" t="s">
        <v>38</v>
      </c>
      <c r="B12" t="s">
        <v>28</v>
      </c>
      <c r="C12" t="s">
        <v>22</v>
      </c>
      <c r="D12" s="6">
        <v>49.325500000000005</v>
      </c>
      <c r="E12" s="6">
        <v>67.844000000000008</v>
      </c>
      <c r="F12" s="6">
        <v>79.671999999999997</v>
      </c>
      <c r="G12" s="6">
        <v>79.815999999999988</v>
      </c>
      <c r="H12" s="6">
        <f t="shared" si="0"/>
        <v>-30.490499999999983</v>
      </c>
      <c r="I12" s="6"/>
    </row>
    <row r="13" spans="1:9" x14ac:dyDescent="0.3">
      <c r="A13" t="s">
        <v>54</v>
      </c>
      <c r="B13" t="s">
        <v>55</v>
      </c>
      <c r="C13" t="s">
        <v>22</v>
      </c>
      <c r="D13" s="6">
        <v>49.248000000000005</v>
      </c>
      <c r="E13" s="6">
        <v>31.475000000000001</v>
      </c>
      <c r="F13" s="6">
        <v>36.310400000000001</v>
      </c>
      <c r="G13" s="6">
        <v>39.67</v>
      </c>
      <c r="H13" s="6">
        <f t="shared" si="0"/>
        <v>9.578000000000003</v>
      </c>
      <c r="I13" s="6"/>
    </row>
    <row r="14" spans="1:9" x14ac:dyDescent="0.3">
      <c r="A14" t="s">
        <v>72</v>
      </c>
      <c r="B14" t="s">
        <v>73</v>
      </c>
      <c r="C14" t="s">
        <v>29</v>
      </c>
      <c r="D14" s="6">
        <v>48.876799999999989</v>
      </c>
      <c r="E14" s="6">
        <v>26.152000000000001</v>
      </c>
      <c r="F14" s="6">
        <v>20.732750000000003</v>
      </c>
      <c r="G14" s="6">
        <v>27.64</v>
      </c>
      <c r="H14" s="6">
        <f t="shared" si="0"/>
        <v>21.236799999999988</v>
      </c>
      <c r="I14" s="6"/>
    </row>
    <row r="15" spans="1:9" x14ac:dyDescent="0.3">
      <c r="A15" t="s">
        <v>65</v>
      </c>
      <c r="B15" t="s">
        <v>44</v>
      </c>
      <c r="C15" t="s">
        <v>22</v>
      </c>
      <c r="D15" s="6">
        <v>47.576000000000001</v>
      </c>
      <c r="E15" s="6">
        <v>30.764999999999997</v>
      </c>
      <c r="F15" s="6">
        <v>36.700800000000001</v>
      </c>
      <c r="G15" s="6">
        <v>36.519999999999996</v>
      </c>
      <c r="H15" s="6">
        <f t="shared" si="0"/>
        <v>11.056000000000004</v>
      </c>
      <c r="I15" s="6"/>
    </row>
    <row r="16" spans="1:9" x14ac:dyDescent="0.3">
      <c r="A16" t="s">
        <v>49</v>
      </c>
      <c r="B16" t="s">
        <v>35</v>
      </c>
      <c r="C16" t="s">
        <v>29</v>
      </c>
      <c r="D16" s="6">
        <v>38.326400000000007</v>
      </c>
      <c r="E16" s="6">
        <v>48.313999999999993</v>
      </c>
      <c r="F16" s="6">
        <v>50.370999999999995</v>
      </c>
      <c r="G16" s="6">
        <v>38.1648</v>
      </c>
      <c r="H16" s="6">
        <f t="shared" si="0"/>
        <v>0.16160000000000707</v>
      </c>
      <c r="I16" s="6"/>
    </row>
    <row r="17" spans="1:9" x14ac:dyDescent="0.3">
      <c r="A17" t="s">
        <v>47</v>
      </c>
      <c r="B17" t="s">
        <v>48</v>
      </c>
      <c r="C17" t="s">
        <v>29</v>
      </c>
      <c r="D17" s="6">
        <v>38.025600000000004</v>
      </c>
      <c r="E17" s="6">
        <v>38.537599999999998</v>
      </c>
      <c r="F17" s="6">
        <v>49.6145</v>
      </c>
      <c r="G17" s="6">
        <v>56.342500000000001</v>
      </c>
      <c r="H17" s="6">
        <f t="shared" si="0"/>
        <v>-18.316899999999997</v>
      </c>
      <c r="I17" s="6"/>
    </row>
    <row r="18" spans="1:9" x14ac:dyDescent="0.3">
      <c r="A18" t="s">
        <v>57</v>
      </c>
      <c r="B18" t="s">
        <v>58</v>
      </c>
      <c r="C18" t="s">
        <v>22</v>
      </c>
      <c r="D18" s="6">
        <v>37.878399999999999</v>
      </c>
      <c r="E18" s="6">
        <v>38.249600000000001</v>
      </c>
      <c r="F18" s="6">
        <v>51.716499999999996</v>
      </c>
      <c r="G18" s="6">
        <v>51.090499999999992</v>
      </c>
      <c r="H18" s="6">
        <f t="shared" si="0"/>
        <v>-13.212099999999992</v>
      </c>
      <c r="I18" s="6"/>
    </row>
    <row r="19" spans="1:9" x14ac:dyDescent="0.3">
      <c r="A19" t="s">
        <v>50</v>
      </c>
      <c r="B19" t="s">
        <v>51</v>
      </c>
      <c r="C19" t="s">
        <v>29</v>
      </c>
      <c r="D19" s="6">
        <v>37.744</v>
      </c>
      <c r="E19" s="6">
        <v>49.57200000000001</v>
      </c>
      <c r="F19" s="6">
        <v>50.013999999999996</v>
      </c>
      <c r="G19" s="6">
        <v>38.107200000000006</v>
      </c>
      <c r="H19" s="6">
        <f t="shared" si="0"/>
        <v>-0.36320000000000618</v>
      </c>
      <c r="I19" s="6"/>
    </row>
    <row r="20" spans="1:9" x14ac:dyDescent="0.3">
      <c r="A20" t="s">
        <v>80</v>
      </c>
      <c r="B20" t="s">
        <v>81</v>
      </c>
      <c r="C20" t="s">
        <v>22</v>
      </c>
      <c r="D20" s="6">
        <v>36.809600000000003</v>
      </c>
      <c r="E20" s="6">
        <v>29.94</v>
      </c>
      <c r="F20" s="6">
        <v>22.96</v>
      </c>
      <c r="G20" s="6">
        <v>26.368000000000002</v>
      </c>
      <c r="H20" s="6">
        <f t="shared" si="0"/>
        <v>10.441600000000001</v>
      </c>
      <c r="I20" s="6"/>
    </row>
    <row r="21" spans="1:9" x14ac:dyDescent="0.3">
      <c r="A21" t="s">
        <v>39</v>
      </c>
      <c r="B21" t="s">
        <v>40</v>
      </c>
      <c r="C21" t="s">
        <v>22</v>
      </c>
      <c r="D21" s="6">
        <v>36.521600000000007</v>
      </c>
      <c r="E21" s="6">
        <v>68.924000000000007</v>
      </c>
      <c r="F21" s="6">
        <v>50.994000000000007</v>
      </c>
      <c r="G21" s="6">
        <v>49.994000000000007</v>
      </c>
      <c r="H21" s="6">
        <f t="shared" si="0"/>
        <v>-13.4724</v>
      </c>
      <c r="I21" s="6"/>
    </row>
    <row r="22" spans="1:9" x14ac:dyDescent="0.3">
      <c r="A22" t="s">
        <v>84</v>
      </c>
      <c r="B22" t="s">
        <v>63</v>
      </c>
      <c r="C22" t="s">
        <v>46</v>
      </c>
      <c r="D22" s="6">
        <v>35.982399999999998</v>
      </c>
      <c r="E22" s="6">
        <v>22.727999999999998</v>
      </c>
      <c r="F22" s="6">
        <v>26.664999999999999</v>
      </c>
      <c r="G22" s="6">
        <v>24.239999999999995</v>
      </c>
      <c r="H22" s="6">
        <f t="shared" si="0"/>
        <v>11.742400000000004</v>
      </c>
      <c r="I22" s="6"/>
    </row>
    <row r="23" spans="1:9" x14ac:dyDescent="0.3">
      <c r="A23" t="s">
        <v>93</v>
      </c>
      <c r="B23" t="s">
        <v>79</v>
      </c>
      <c r="C23" t="s">
        <v>29</v>
      </c>
      <c r="D23" s="6">
        <v>32.32</v>
      </c>
      <c r="E23" s="6">
        <v>21.96125</v>
      </c>
      <c r="F23" s="6">
        <v>20.216000000000001</v>
      </c>
      <c r="G23" s="6">
        <v>22.292000000000002</v>
      </c>
      <c r="H23" s="6">
        <f t="shared" si="0"/>
        <v>10.027999999999999</v>
      </c>
      <c r="I23" s="6"/>
    </row>
    <row r="24" spans="1:9" x14ac:dyDescent="0.3">
      <c r="A24" t="s">
        <v>34</v>
      </c>
      <c r="B24" t="s">
        <v>35</v>
      </c>
      <c r="C24" t="s">
        <v>22</v>
      </c>
      <c r="D24" s="6">
        <v>31.23</v>
      </c>
      <c r="E24" s="6">
        <v>40.04160000000001</v>
      </c>
      <c r="F24" s="6">
        <v>52.047999999999995</v>
      </c>
      <c r="G24" s="6">
        <v>51.039499999999997</v>
      </c>
      <c r="H24" s="6">
        <f t="shared" si="0"/>
        <v>-19.809499999999996</v>
      </c>
      <c r="I24" s="6"/>
    </row>
    <row r="25" spans="1:9" x14ac:dyDescent="0.3">
      <c r="A25" t="s">
        <v>388</v>
      </c>
      <c r="B25" t="s">
        <v>24</v>
      </c>
      <c r="C25" t="s">
        <v>29</v>
      </c>
      <c r="D25" s="6">
        <v>30.91</v>
      </c>
      <c r="E25" s="6">
        <v>32</v>
      </c>
      <c r="F25" s="6">
        <v>37</v>
      </c>
      <c r="G25" s="6">
        <v>37</v>
      </c>
      <c r="H25" s="6">
        <f t="shared" si="0"/>
        <v>-6.09</v>
      </c>
      <c r="I25" s="6"/>
    </row>
    <row r="26" spans="1:9" x14ac:dyDescent="0.3">
      <c r="A26" t="s">
        <v>74</v>
      </c>
      <c r="B26" t="s">
        <v>75</v>
      </c>
      <c r="C26" t="s">
        <v>29</v>
      </c>
      <c r="D26" s="6">
        <v>30.885000000000005</v>
      </c>
      <c r="E26" s="6">
        <v>31.3</v>
      </c>
      <c r="F26" s="6">
        <v>37.731200000000001</v>
      </c>
      <c r="G26" s="6">
        <v>51.458500000000001</v>
      </c>
      <c r="H26" s="6">
        <f t="shared" si="0"/>
        <v>-20.573499999999996</v>
      </c>
      <c r="I26" s="6"/>
    </row>
    <row r="27" spans="1:9" x14ac:dyDescent="0.3">
      <c r="A27" t="s">
        <v>59</v>
      </c>
      <c r="B27" t="s">
        <v>42</v>
      </c>
      <c r="C27" t="s">
        <v>22</v>
      </c>
      <c r="D27" s="6">
        <v>30.68</v>
      </c>
      <c r="E27" s="6">
        <v>30.820000000000004</v>
      </c>
      <c r="F27" s="6">
        <v>37.148800000000001</v>
      </c>
      <c r="G27" s="6">
        <v>38.660799999999995</v>
      </c>
      <c r="H27" s="6">
        <f t="shared" si="0"/>
        <v>-7.980799999999995</v>
      </c>
      <c r="I27" s="6"/>
    </row>
    <row r="28" spans="1:9" x14ac:dyDescent="0.3">
      <c r="A28" t="s">
        <v>64</v>
      </c>
      <c r="B28" t="s">
        <v>61</v>
      </c>
      <c r="C28" t="s">
        <v>29</v>
      </c>
      <c r="D28" s="6">
        <v>30.679999999999996</v>
      </c>
      <c r="E28" s="6">
        <v>31.61</v>
      </c>
      <c r="F28" s="6">
        <v>37.801600000000008</v>
      </c>
      <c r="G28" s="6">
        <v>36.814399999999999</v>
      </c>
      <c r="H28" s="6">
        <f t="shared" si="0"/>
        <v>-6.134400000000003</v>
      </c>
      <c r="I28" s="6"/>
    </row>
    <row r="29" spans="1:9" x14ac:dyDescent="0.3">
      <c r="A29" t="s">
        <v>116</v>
      </c>
      <c r="B29" t="s">
        <v>117</v>
      </c>
      <c r="C29" t="s">
        <v>29</v>
      </c>
      <c r="D29" s="6">
        <v>30.664999999999999</v>
      </c>
      <c r="E29" s="6">
        <v>18.426666666666669</v>
      </c>
      <c r="F29" s="6">
        <v>21.076000000000001</v>
      </c>
      <c r="G29" s="6">
        <v>16.52</v>
      </c>
      <c r="H29" s="6">
        <f t="shared" si="0"/>
        <v>14.145</v>
      </c>
      <c r="I29" s="6"/>
    </row>
    <row r="30" spans="1:9" x14ac:dyDescent="0.3">
      <c r="A30" t="s">
        <v>45</v>
      </c>
      <c r="B30" t="s">
        <v>31</v>
      </c>
      <c r="C30" t="s">
        <v>46</v>
      </c>
      <c r="D30" s="6">
        <v>30.531999999999996</v>
      </c>
      <c r="E30" s="6">
        <v>31.460000000000004</v>
      </c>
      <c r="F30" s="6">
        <v>41.755200000000002</v>
      </c>
      <c r="G30" s="6">
        <v>41.900499999999994</v>
      </c>
      <c r="H30" s="6">
        <f t="shared" si="0"/>
        <v>-11.368499999999997</v>
      </c>
      <c r="I30" s="6"/>
    </row>
    <row r="31" spans="1:9" x14ac:dyDescent="0.3">
      <c r="A31" t="s">
        <v>78</v>
      </c>
      <c r="B31" t="s">
        <v>79</v>
      </c>
      <c r="C31" t="s">
        <v>46</v>
      </c>
      <c r="D31" s="6">
        <v>30.245000000000001</v>
      </c>
      <c r="E31" s="6">
        <v>25.08</v>
      </c>
      <c r="F31" s="6">
        <v>39.505600000000001</v>
      </c>
      <c r="G31" s="6">
        <v>31.185600000000001</v>
      </c>
      <c r="H31" s="6">
        <f t="shared" si="0"/>
        <v>-0.94059999999999988</v>
      </c>
      <c r="I31" s="6"/>
    </row>
    <row r="32" spans="1:9" x14ac:dyDescent="0.3">
      <c r="A32" t="s">
        <v>56</v>
      </c>
      <c r="B32" t="s">
        <v>37</v>
      </c>
      <c r="C32" t="s">
        <v>22</v>
      </c>
      <c r="D32" s="6">
        <v>29.904999999999994</v>
      </c>
      <c r="E32" s="6">
        <v>38.972799999999992</v>
      </c>
      <c r="F32" s="6">
        <v>38.569600000000001</v>
      </c>
      <c r="G32" s="6">
        <v>38.929600000000001</v>
      </c>
      <c r="H32" s="6">
        <f t="shared" si="0"/>
        <v>-9.0246000000000066</v>
      </c>
      <c r="I32" s="6"/>
    </row>
    <row r="33" spans="1:9" x14ac:dyDescent="0.3">
      <c r="A33" t="s">
        <v>83</v>
      </c>
      <c r="B33" t="s">
        <v>69</v>
      </c>
      <c r="C33" t="s">
        <v>67</v>
      </c>
      <c r="D33" s="6">
        <v>29.44</v>
      </c>
      <c r="E33" s="6">
        <v>23.702249999999999</v>
      </c>
      <c r="F33" s="6">
        <v>31.835000000000001</v>
      </c>
      <c r="G33" s="6">
        <v>30.66</v>
      </c>
      <c r="H33" s="6">
        <f t="shared" si="0"/>
        <v>-1.2199999999999989</v>
      </c>
      <c r="I33" s="6"/>
    </row>
    <row r="34" spans="1:9" x14ac:dyDescent="0.3">
      <c r="A34" t="s">
        <v>107</v>
      </c>
      <c r="B34" t="s">
        <v>88</v>
      </c>
      <c r="C34" t="s">
        <v>46</v>
      </c>
      <c r="D34" s="6">
        <v>28.724</v>
      </c>
      <c r="E34" s="6">
        <v>18.208000000000002</v>
      </c>
      <c r="F34" s="6">
        <v>24.42</v>
      </c>
      <c r="G34" s="6">
        <v>22.175000000000001</v>
      </c>
      <c r="H34" s="6">
        <f t="shared" si="0"/>
        <v>6.5489999999999995</v>
      </c>
      <c r="I34" s="6"/>
    </row>
    <row r="35" spans="1:9" x14ac:dyDescent="0.3">
      <c r="A35" t="s">
        <v>60</v>
      </c>
      <c r="B35" t="s">
        <v>61</v>
      </c>
      <c r="C35" t="s">
        <v>22</v>
      </c>
      <c r="D35" s="6">
        <v>28.125</v>
      </c>
      <c r="E35" s="6">
        <v>38.358400000000003</v>
      </c>
      <c r="F35" s="6">
        <v>41.155200000000001</v>
      </c>
      <c r="G35" s="6">
        <v>44.528000000000006</v>
      </c>
      <c r="H35" s="6">
        <f t="shared" si="0"/>
        <v>-16.403000000000006</v>
      </c>
      <c r="I35" s="6"/>
    </row>
    <row r="36" spans="1:9" x14ac:dyDescent="0.3">
      <c r="A36" t="s">
        <v>86</v>
      </c>
      <c r="B36" t="s">
        <v>48</v>
      </c>
      <c r="C36" t="s">
        <v>67</v>
      </c>
      <c r="D36" s="6">
        <v>27.86</v>
      </c>
      <c r="E36" s="6">
        <v>25.808000000000003</v>
      </c>
      <c r="F36" s="6">
        <v>30.864999999999998</v>
      </c>
      <c r="G36" s="6">
        <v>37.168000000000006</v>
      </c>
      <c r="H36" s="6">
        <f t="shared" si="0"/>
        <v>-9.3080000000000069</v>
      </c>
      <c r="I36" s="6"/>
    </row>
    <row r="37" spans="1:9" x14ac:dyDescent="0.3">
      <c r="A37" t="s">
        <v>66</v>
      </c>
      <c r="B37" t="s">
        <v>31</v>
      </c>
      <c r="C37" t="s">
        <v>67</v>
      </c>
      <c r="D37" s="6">
        <v>27.64</v>
      </c>
      <c r="E37" s="6">
        <v>31.364999999999998</v>
      </c>
      <c r="F37" s="6">
        <v>44.132799999999996</v>
      </c>
      <c r="G37" s="6">
        <v>48.415999999999997</v>
      </c>
      <c r="H37" s="6">
        <f t="shared" si="0"/>
        <v>-20.775999999999996</v>
      </c>
      <c r="I37" s="6"/>
    </row>
    <row r="38" spans="1:9" x14ac:dyDescent="0.3">
      <c r="A38" t="s">
        <v>91</v>
      </c>
      <c r="B38" t="s">
        <v>92</v>
      </c>
      <c r="C38" t="s">
        <v>22</v>
      </c>
      <c r="D38" s="6">
        <v>26.804000000000002</v>
      </c>
      <c r="E38" s="6">
        <v>25.436</v>
      </c>
      <c r="F38" s="6">
        <v>25.304000000000002</v>
      </c>
      <c r="G38" s="6">
        <v>37.310400000000001</v>
      </c>
      <c r="H38" s="6">
        <f t="shared" si="0"/>
        <v>-10.506399999999999</v>
      </c>
      <c r="I38" s="6"/>
    </row>
    <row r="39" spans="1:9" x14ac:dyDescent="0.3">
      <c r="A39" t="s">
        <v>76</v>
      </c>
      <c r="B39" t="s">
        <v>44</v>
      </c>
      <c r="C39" t="s">
        <v>29</v>
      </c>
      <c r="D39" s="6">
        <v>25.684999999999999</v>
      </c>
      <c r="E39" s="6">
        <v>26.268000000000001</v>
      </c>
      <c r="F39" s="6">
        <v>29.989999999999995</v>
      </c>
      <c r="G39" s="6">
        <v>36.200000000000003</v>
      </c>
      <c r="H39" s="6">
        <f t="shared" si="0"/>
        <v>-10.515000000000004</v>
      </c>
      <c r="I39" s="6"/>
    </row>
    <row r="40" spans="1:9" x14ac:dyDescent="0.3">
      <c r="A40" t="s">
        <v>90</v>
      </c>
      <c r="B40" t="s">
        <v>33</v>
      </c>
      <c r="C40" t="s">
        <v>29</v>
      </c>
      <c r="D40" s="6">
        <v>25.652000000000001</v>
      </c>
      <c r="E40" s="6">
        <v>21.730499999999999</v>
      </c>
      <c r="F40" s="6">
        <v>25.248000000000005</v>
      </c>
      <c r="G40" s="6">
        <v>28.79</v>
      </c>
      <c r="H40" s="6">
        <f t="shared" si="0"/>
        <v>-3.1379999999999981</v>
      </c>
      <c r="I40" s="6"/>
    </row>
    <row r="41" spans="1:9" x14ac:dyDescent="0.3">
      <c r="A41" t="s">
        <v>77</v>
      </c>
      <c r="B41" t="s">
        <v>42</v>
      </c>
      <c r="C41" t="s">
        <v>29</v>
      </c>
      <c r="D41" s="6">
        <v>25.2</v>
      </c>
      <c r="E41" s="6">
        <v>26.096</v>
      </c>
      <c r="F41" s="6">
        <v>25.844000000000001</v>
      </c>
      <c r="G41" s="6">
        <v>36.072000000000003</v>
      </c>
      <c r="H41" s="6">
        <f t="shared" si="0"/>
        <v>-10.872000000000003</v>
      </c>
      <c r="I41" s="6"/>
    </row>
    <row r="42" spans="1:9" x14ac:dyDescent="0.3">
      <c r="A42" t="s">
        <v>82</v>
      </c>
      <c r="B42" t="s">
        <v>55</v>
      </c>
      <c r="C42" t="s">
        <v>29</v>
      </c>
      <c r="D42" s="6">
        <v>25.04</v>
      </c>
      <c r="E42" s="6">
        <v>25.448000000000004</v>
      </c>
      <c r="F42" s="6">
        <v>36.6432</v>
      </c>
      <c r="G42" s="6">
        <v>52.716000000000001</v>
      </c>
      <c r="H42" s="6">
        <f t="shared" si="0"/>
        <v>-27.676000000000002</v>
      </c>
      <c r="I42" s="6"/>
    </row>
    <row r="43" spans="1:9" x14ac:dyDescent="0.3">
      <c r="A43" t="s">
        <v>62</v>
      </c>
      <c r="B43" t="s">
        <v>63</v>
      </c>
      <c r="C43" t="s">
        <v>29</v>
      </c>
      <c r="D43" s="6">
        <v>25.027999999999999</v>
      </c>
      <c r="E43" s="6">
        <v>38.153599999999997</v>
      </c>
      <c r="F43" s="6">
        <v>48.849500000000006</v>
      </c>
      <c r="G43" s="6">
        <v>50.951500000000003</v>
      </c>
      <c r="H43" s="6">
        <f t="shared" si="0"/>
        <v>-25.923500000000004</v>
      </c>
      <c r="I43" s="6"/>
    </row>
    <row r="44" spans="1:9" x14ac:dyDescent="0.3">
      <c r="A44" t="s">
        <v>97</v>
      </c>
      <c r="B44" t="s">
        <v>75</v>
      </c>
      <c r="C44" t="s">
        <v>29</v>
      </c>
      <c r="D44" s="6">
        <v>24.988</v>
      </c>
      <c r="E44" s="6">
        <v>25.18</v>
      </c>
      <c r="F44" s="6">
        <v>36.355199999999996</v>
      </c>
      <c r="G44" s="6">
        <v>45.698999999999998</v>
      </c>
      <c r="H44" s="6">
        <f t="shared" si="0"/>
        <v>-20.710999999999999</v>
      </c>
      <c r="I44" s="6"/>
    </row>
    <row r="45" spans="1:9" x14ac:dyDescent="0.3">
      <c r="A45" t="s">
        <v>95</v>
      </c>
      <c r="B45" t="s">
        <v>96</v>
      </c>
      <c r="C45" t="s">
        <v>29</v>
      </c>
      <c r="D45" s="6">
        <v>24.7</v>
      </c>
      <c r="E45" s="6">
        <v>21.421750000000003</v>
      </c>
      <c r="F45" s="6">
        <v>22.187999999999999</v>
      </c>
      <c r="G45" s="6">
        <v>16.896000000000001</v>
      </c>
      <c r="H45" s="6">
        <f t="shared" si="0"/>
        <v>7.8039999999999985</v>
      </c>
      <c r="I45" s="6"/>
    </row>
    <row r="46" spans="1:9" x14ac:dyDescent="0.3">
      <c r="A46" t="s">
        <v>68</v>
      </c>
      <c r="B46" t="s">
        <v>69</v>
      </c>
      <c r="C46" t="s">
        <v>29</v>
      </c>
      <c r="D46" s="6">
        <v>24.555999999999997</v>
      </c>
      <c r="E46" s="6">
        <v>30.38</v>
      </c>
      <c r="F46" s="6">
        <v>48.152500000000003</v>
      </c>
      <c r="G46" s="6">
        <v>54.786999999999999</v>
      </c>
      <c r="H46" s="6">
        <f t="shared" si="0"/>
        <v>-30.231000000000002</v>
      </c>
      <c r="I46" s="6"/>
    </row>
    <row r="47" spans="1:9" x14ac:dyDescent="0.3">
      <c r="A47" t="s">
        <v>94</v>
      </c>
      <c r="B47" t="s">
        <v>81</v>
      </c>
      <c r="C47" t="s">
        <v>29</v>
      </c>
      <c r="D47" s="6">
        <v>24.204000000000001</v>
      </c>
      <c r="E47" s="6">
        <v>21.564749999999997</v>
      </c>
      <c r="F47" s="6">
        <v>21.139000000000003</v>
      </c>
      <c r="G47" s="6">
        <v>23.304000000000002</v>
      </c>
      <c r="H47" s="6">
        <f t="shared" si="0"/>
        <v>0.89999999999999858</v>
      </c>
      <c r="I47" s="6"/>
    </row>
    <row r="48" spans="1:9" x14ac:dyDescent="0.3">
      <c r="A48" t="s">
        <v>104</v>
      </c>
      <c r="B48" t="s">
        <v>55</v>
      </c>
      <c r="C48" t="s">
        <v>67</v>
      </c>
      <c r="D48" s="6">
        <v>23.195250000000001</v>
      </c>
      <c r="E48" s="6">
        <v>21.330750000000002</v>
      </c>
      <c r="F48" s="6">
        <v>21.29175</v>
      </c>
      <c r="G48" s="6">
        <v>29.09</v>
      </c>
      <c r="H48" s="6">
        <f t="shared" si="0"/>
        <v>-5.8947499999999984</v>
      </c>
      <c r="I48" s="6"/>
    </row>
    <row r="49" spans="1:9" x14ac:dyDescent="0.3">
      <c r="A49" t="s">
        <v>101</v>
      </c>
      <c r="B49" t="s">
        <v>88</v>
      </c>
      <c r="C49" t="s">
        <v>22</v>
      </c>
      <c r="D49" s="6">
        <v>23.18</v>
      </c>
      <c r="E49" s="6">
        <v>22.972000000000001</v>
      </c>
      <c r="F49" s="6">
        <v>30.560000000000006</v>
      </c>
      <c r="G49" s="6">
        <v>31.020000000000003</v>
      </c>
      <c r="H49" s="6">
        <f t="shared" si="0"/>
        <v>-7.8400000000000034</v>
      </c>
      <c r="I49" s="6"/>
    </row>
    <row r="50" spans="1:9" x14ac:dyDescent="0.3">
      <c r="A50" t="s">
        <v>121</v>
      </c>
      <c r="B50" t="s">
        <v>73</v>
      </c>
      <c r="C50" t="s">
        <v>22</v>
      </c>
      <c r="D50" s="6">
        <v>22.528000000000006</v>
      </c>
      <c r="E50" s="6">
        <v>19.722000000000001</v>
      </c>
      <c r="F50" s="6">
        <v>46.554499999999997</v>
      </c>
      <c r="G50" s="6">
        <v>37.048000000000002</v>
      </c>
      <c r="H50" s="6">
        <f t="shared" si="0"/>
        <v>-14.519999999999996</v>
      </c>
      <c r="I50" s="6"/>
    </row>
    <row r="51" spans="1:9" x14ac:dyDescent="0.3">
      <c r="A51" t="s">
        <v>106</v>
      </c>
      <c r="B51" t="s">
        <v>71</v>
      </c>
      <c r="C51" t="s">
        <v>22</v>
      </c>
      <c r="D51" s="6">
        <v>21.769500000000001</v>
      </c>
      <c r="E51" s="6">
        <v>21.281999999999996</v>
      </c>
      <c r="F51" s="6">
        <v>39.1248</v>
      </c>
      <c r="G51" s="6">
        <v>54.038999999999994</v>
      </c>
      <c r="H51" s="6">
        <f t="shared" si="0"/>
        <v>-32.269499999999994</v>
      </c>
      <c r="I51" s="6"/>
    </row>
    <row r="52" spans="1:9" x14ac:dyDescent="0.3">
      <c r="A52" t="s">
        <v>87</v>
      </c>
      <c r="B52" t="s">
        <v>88</v>
      </c>
      <c r="C52" t="s">
        <v>67</v>
      </c>
      <c r="D52" s="6">
        <v>21.470500000000001</v>
      </c>
      <c r="E52" s="6">
        <v>21.532250000000001</v>
      </c>
      <c r="F52" s="6">
        <v>25.244</v>
      </c>
      <c r="G52" s="6">
        <v>29.360000000000003</v>
      </c>
      <c r="H52" s="6">
        <f t="shared" si="0"/>
        <v>-7.8895000000000017</v>
      </c>
      <c r="I52" s="6"/>
    </row>
    <row r="53" spans="1:9" x14ac:dyDescent="0.3">
      <c r="A53" t="s">
        <v>98</v>
      </c>
      <c r="B53" t="s">
        <v>31</v>
      </c>
      <c r="C53" t="s">
        <v>22</v>
      </c>
      <c r="D53" s="6">
        <v>21.041499999999999</v>
      </c>
      <c r="E53" s="6">
        <v>29.835000000000001</v>
      </c>
      <c r="F53" s="6">
        <v>36.7712</v>
      </c>
      <c r="G53" s="6">
        <v>30.66</v>
      </c>
      <c r="H53" s="6">
        <f t="shared" si="0"/>
        <v>-9.6185000000000009</v>
      </c>
      <c r="I53" s="6"/>
    </row>
    <row r="54" spans="1:9" x14ac:dyDescent="0.3">
      <c r="A54" t="s">
        <v>105</v>
      </c>
      <c r="B54" t="s">
        <v>44</v>
      </c>
      <c r="C54" t="s">
        <v>67</v>
      </c>
      <c r="D54" s="6">
        <v>20.953749999999999</v>
      </c>
      <c r="E54" s="6">
        <v>18.301333333333332</v>
      </c>
      <c r="F54" s="6">
        <v>23.612000000000002</v>
      </c>
      <c r="G54" s="6">
        <v>27.065000000000001</v>
      </c>
      <c r="H54" s="6">
        <f t="shared" si="0"/>
        <v>-6.1112500000000018</v>
      </c>
      <c r="I54" s="6"/>
    </row>
    <row r="55" spans="1:9" x14ac:dyDescent="0.3">
      <c r="A55" t="s">
        <v>136</v>
      </c>
      <c r="B55" t="s">
        <v>130</v>
      </c>
      <c r="C55" t="s">
        <v>29</v>
      </c>
      <c r="D55" s="6">
        <v>20.77075</v>
      </c>
      <c r="E55" s="6">
        <v>18.370666666666665</v>
      </c>
      <c r="F55" s="6">
        <v>12.372727272727271</v>
      </c>
      <c r="G55" s="6">
        <v>1.1765000000000014</v>
      </c>
      <c r="H55" s="6">
        <f t="shared" si="0"/>
        <v>19.594249999999999</v>
      </c>
      <c r="I55" s="6"/>
    </row>
    <row r="56" spans="1:9" x14ac:dyDescent="0.3">
      <c r="A56" t="s">
        <v>113</v>
      </c>
      <c r="B56" t="s">
        <v>33</v>
      </c>
      <c r="C56" t="s">
        <v>29</v>
      </c>
      <c r="D56" s="6">
        <v>20.68075</v>
      </c>
      <c r="E56" s="6">
        <v>21.870249999999999</v>
      </c>
      <c r="F56" s="6">
        <v>28.695</v>
      </c>
      <c r="G56" s="6">
        <v>27.2</v>
      </c>
      <c r="H56" s="6">
        <f t="shared" si="0"/>
        <v>-6.5192499999999995</v>
      </c>
      <c r="I56" s="6"/>
    </row>
    <row r="57" spans="1:9" x14ac:dyDescent="0.3">
      <c r="A57" t="s">
        <v>111</v>
      </c>
      <c r="B57" t="s">
        <v>88</v>
      </c>
      <c r="C57" t="s">
        <v>29</v>
      </c>
      <c r="D57" s="6">
        <v>20.677500000000002</v>
      </c>
      <c r="E57" s="6">
        <v>17.042666666666669</v>
      </c>
      <c r="F57" s="6">
        <v>12.3924</v>
      </c>
      <c r="G57" s="6">
        <v>18.511999999999997</v>
      </c>
      <c r="H57" s="6">
        <f t="shared" si="0"/>
        <v>2.1655000000000051</v>
      </c>
      <c r="I57" s="6"/>
    </row>
    <row r="58" spans="1:9" x14ac:dyDescent="0.3">
      <c r="A58" t="s">
        <v>131</v>
      </c>
      <c r="B58" t="s">
        <v>21</v>
      </c>
      <c r="C58" t="s">
        <v>29</v>
      </c>
      <c r="D58" s="6">
        <v>20.641750000000002</v>
      </c>
      <c r="E58" s="6">
        <v>17.55466666666667</v>
      </c>
      <c r="F58" s="6">
        <v>14.667200000000001</v>
      </c>
      <c r="G58" s="6">
        <v>15.077333333333332</v>
      </c>
      <c r="H58" s="6">
        <f t="shared" si="0"/>
        <v>5.5644166666666699</v>
      </c>
      <c r="I58" s="6"/>
    </row>
    <row r="59" spans="1:9" x14ac:dyDescent="0.3">
      <c r="A59" t="s">
        <v>135</v>
      </c>
      <c r="B59" t="s">
        <v>75</v>
      </c>
      <c r="C59" t="s">
        <v>22</v>
      </c>
      <c r="D59" s="6">
        <v>20.570249999999998</v>
      </c>
      <c r="E59" s="6">
        <v>15.4658</v>
      </c>
      <c r="F59" s="6">
        <v>15.0236</v>
      </c>
      <c r="G59" s="6">
        <v>23.155999999999999</v>
      </c>
      <c r="H59" s="6">
        <f t="shared" si="0"/>
        <v>-2.5857500000000009</v>
      </c>
      <c r="I59" s="6"/>
    </row>
    <row r="60" spans="1:9" x14ac:dyDescent="0.3">
      <c r="A60" t="s">
        <v>115</v>
      </c>
      <c r="B60" t="s">
        <v>96</v>
      </c>
      <c r="C60" t="s">
        <v>22</v>
      </c>
      <c r="D60" s="6">
        <v>20.446750000000002</v>
      </c>
      <c r="E60" s="6">
        <v>20.84975</v>
      </c>
      <c r="F60" s="6">
        <v>29.715</v>
      </c>
      <c r="G60" s="6">
        <v>31.324999999999999</v>
      </c>
      <c r="H60" s="6">
        <f t="shared" si="0"/>
        <v>-10.878249999999998</v>
      </c>
      <c r="I60" s="6"/>
    </row>
    <row r="61" spans="1:9" x14ac:dyDescent="0.3">
      <c r="A61" t="s">
        <v>89</v>
      </c>
      <c r="B61" t="s">
        <v>55</v>
      </c>
      <c r="C61" t="s">
        <v>29</v>
      </c>
      <c r="D61" s="6">
        <v>20.384999999999998</v>
      </c>
      <c r="E61" s="6">
        <v>20.463000000000001</v>
      </c>
      <c r="F61" s="6">
        <v>13.114545454545453</v>
      </c>
      <c r="G61" s="6">
        <v>17.298499999999997</v>
      </c>
      <c r="H61" s="6">
        <f t="shared" si="0"/>
        <v>3.0865000000000009</v>
      </c>
      <c r="I61" s="6"/>
    </row>
    <row r="62" spans="1:9" x14ac:dyDescent="0.3">
      <c r="A62" t="s">
        <v>102</v>
      </c>
      <c r="B62" t="s">
        <v>58</v>
      </c>
      <c r="C62" t="s">
        <v>22</v>
      </c>
      <c r="D62" s="6">
        <v>20.339499999999997</v>
      </c>
      <c r="E62" s="6">
        <v>21.792250000000003</v>
      </c>
      <c r="F62" s="6">
        <v>21.503</v>
      </c>
      <c r="G62" s="6">
        <v>29.864000000000001</v>
      </c>
      <c r="H62" s="6">
        <f t="shared" si="0"/>
        <v>-9.5245000000000033</v>
      </c>
      <c r="I62" s="6"/>
    </row>
    <row r="63" spans="1:9" x14ac:dyDescent="0.3">
      <c r="A63" t="s">
        <v>112</v>
      </c>
      <c r="B63" t="s">
        <v>88</v>
      </c>
      <c r="C63" t="s">
        <v>29</v>
      </c>
      <c r="D63" s="6">
        <v>19.89425</v>
      </c>
      <c r="E63" s="6">
        <v>15.1996</v>
      </c>
      <c r="F63" s="6">
        <v>14.841000000000001</v>
      </c>
      <c r="G63" s="6">
        <v>18.673250000000003</v>
      </c>
      <c r="H63" s="6">
        <f t="shared" si="0"/>
        <v>1.2209999999999965</v>
      </c>
      <c r="I63" s="6"/>
    </row>
    <row r="64" spans="1:9" x14ac:dyDescent="0.3">
      <c r="A64" t="s">
        <v>118</v>
      </c>
      <c r="B64" t="s">
        <v>42</v>
      </c>
      <c r="C64" t="s">
        <v>67</v>
      </c>
      <c r="D64" s="6">
        <v>19.84975</v>
      </c>
      <c r="E64" s="6">
        <v>20.629750000000001</v>
      </c>
      <c r="F64" s="6">
        <v>24.44</v>
      </c>
      <c r="G64" s="6">
        <v>36.265600000000006</v>
      </c>
      <c r="H64" s="6">
        <f t="shared" si="0"/>
        <v>-16.415850000000006</v>
      </c>
      <c r="I64" s="6"/>
    </row>
    <row r="65" spans="1:9" x14ac:dyDescent="0.3">
      <c r="A65" t="s">
        <v>70</v>
      </c>
      <c r="B65" t="s">
        <v>71</v>
      </c>
      <c r="C65" t="s">
        <v>46</v>
      </c>
      <c r="D65" s="6">
        <v>19.788</v>
      </c>
      <c r="E65" s="6">
        <v>23.768000000000004</v>
      </c>
      <c r="F65" s="6">
        <v>34.855999999999995</v>
      </c>
      <c r="G65" s="6">
        <v>28.907200000000003</v>
      </c>
      <c r="H65" s="6">
        <f t="shared" si="0"/>
        <v>-9.1192000000000029</v>
      </c>
      <c r="I65" s="6"/>
    </row>
    <row r="66" spans="1:9" x14ac:dyDescent="0.3">
      <c r="A66" t="s">
        <v>109</v>
      </c>
      <c r="B66" t="s">
        <v>81</v>
      </c>
      <c r="C66" t="s">
        <v>29</v>
      </c>
      <c r="D66" s="6">
        <v>19.624499999999998</v>
      </c>
      <c r="E66" s="6">
        <v>21.181249999999999</v>
      </c>
      <c r="F66" s="6">
        <v>24.3</v>
      </c>
      <c r="G66" s="6">
        <v>34.779200000000003</v>
      </c>
      <c r="H66" s="6">
        <f t="shared" ref="H66:H129" si="1">D66-G66</f>
        <v>-15.154700000000005</v>
      </c>
      <c r="I66" s="6"/>
    </row>
    <row r="67" spans="1:9" x14ac:dyDescent="0.3">
      <c r="A67" t="s">
        <v>103</v>
      </c>
      <c r="B67" t="s">
        <v>92</v>
      </c>
      <c r="C67" t="s">
        <v>29</v>
      </c>
      <c r="D67" s="6">
        <v>19.371000000000002</v>
      </c>
      <c r="E67" s="6">
        <v>24.932000000000002</v>
      </c>
      <c r="F67" s="6">
        <v>35.835000000000001</v>
      </c>
      <c r="G67" s="6">
        <v>36.513599999999997</v>
      </c>
      <c r="H67" s="6">
        <f t="shared" si="1"/>
        <v>-17.142599999999995</v>
      </c>
      <c r="I67" s="6"/>
    </row>
    <row r="68" spans="1:9" x14ac:dyDescent="0.3">
      <c r="A68" t="s">
        <v>85</v>
      </c>
      <c r="B68" t="s">
        <v>26</v>
      </c>
      <c r="C68" t="s">
        <v>29</v>
      </c>
      <c r="D68" s="6">
        <v>19.318999999999999</v>
      </c>
      <c r="E68" s="6">
        <v>19.3645</v>
      </c>
      <c r="F68" s="6">
        <v>30.375</v>
      </c>
      <c r="G68" s="6">
        <v>35.9696</v>
      </c>
      <c r="H68" s="6">
        <f t="shared" si="1"/>
        <v>-16.650600000000001</v>
      </c>
      <c r="I68" s="6"/>
    </row>
    <row r="69" spans="1:9" x14ac:dyDescent="0.3">
      <c r="A69" t="s">
        <v>120</v>
      </c>
      <c r="B69" t="s">
        <v>100</v>
      </c>
      <c r="C69" t="s">
        <v>22</v>
      </c>
      <c r="D69" s="6">
        <v>18.961500000000001</v>
      </c>
      <c r="E69" s="6">
        <v>15.904</v>
      </c>
      <c r="F69" s="6">
        <v>30</v>
      </c>
      <c r="G69" s="6">
        <v>25</v>
      </c>
      <c r="H69" s="6">
        <f t="shared" si="1"/>
        <v>-6.0384999999999991</v>
      </c>
      <c r="I69" s="6"/>
    </row>
    <row r="70" spans="1:9" x14ac:dyDescent="0.3">
      <c r="A70" t="s">
        <v>114</v>
      </c>
      <c r="B70" t="s">
        <v>51</v>
      </c>
      <c r="C70" t="s">
        <v>29</v>
      </c>
      <c r="D70" s="6">
        <v>18.256</v>
      </c>
      <c r="E70" s="6">
        <v>20.866</v>
      </c>
      <c r="F70" s="6">
        <v>17.928000000000004</v>
      </c>
      <c r="G70" s="6">
        <v>22.491999999999997</v>
      </c>
      <c r="H70" s="6">
        <f t="shared" si="1"/>
        <v>-4.2359999999999971</v>
      </c>
      <c r="I70" s="6"/>
    </row>
    <row r="71" spans="1:9" x14ac:dyDescent="0.3">
      <c r="A71" t="s">
        <v>123</v>
      </c>
      <c r="B71" t="s">
        <v>81</v>
      </c>
      <c r="C71" t="s">
        <v>46</v>
      </c>
      <c r="D71" s="6">
        <v>17.442666666666668</v>
      </c>
      <c r="E71" s="6">
        <v>18.096000000000004</v>
      </c>
      <c r="F71" s="6">
        <v>18.35733333333333</v>
      </c>
      <c r="G71" s="6">
        <v>16.815999999999999</v>
      </c>
      <c r="H71" s="6">
        <f t="shared" si="1"/>
        <v>0.6266666666666687</v>
      </c>
      <c r="I71" s="6"/>
    </row>
    <row r="72" spans="1:9" x14ac:dyDescent="0.3">
      <c r="A72" t="s">
        <v>191</v>
      </c>
      <c r="B72" t="s">
        <v>48</v>
      </c>
      <c r="C72" t="s">
        <v>46</v>
      </c>
      <c r="D72" s="6">
        <v>17.437200000000001</v>
      </c>
      <c r="E72" s="6">
        <v>11.4765</v>
      </c>
      <c r="F72" s="6">
        <v>10.744</v>
      </c>
      <c r="G72" s="6">
        <v>6.1306666666666665</v>
      </c>
      <c r="H72" s="6">
        <f t="shared" si="1"/>
        <v>11.306533333333334</v>
      </c>
      <c r="I72" s="6"/>
    </row>
    <row r="73" spans="1:9" x14ac:dyDescent="0.3">
      <c r="A73" t="s">
        <v>119</v>
      </c>
      <c r="B73" t="s">
        <v>79</v>
      </c>
      <c r="C73" t="s">
        <v>29</v>
      </c>
      <c r="D73" s="6">
        <v>17.373333333333335</v>
      </c>
      <c r="E73" s="6">
        <v>20.488999999999997</v>
      </c>
      <c r="F73" s="6">
        <v>25.28</v>
      </c>
      <c r="G73" s="6">
        <v>27.63</v>
      </c>
      <c r="H73" s="6">
        <f t="shared" si="1"/>
        <v>-10.256666666666664</v>
      </c>
      <c r="I73" s="6"/>
    </row>
    <row r="74" spans="1:9" x14ac:dyDescent="0.3">
      <c r="A74" t="s">
        <v>138</v>
      </c>
      <c r="B74" t="s">
        <v>139</v>
      </c>
      <c r="C74" t="s">
        <v>29</v>
      </c>
      <c r="D74" s="6">
        <v>17.301333333333332</v>
      </c>
      <c r="E74" s="6">
        <v>15.523</v>
      </c>
      <c r="F74" s="6">
        <v>17.186666666666667</v>
      </c>
      <c r="G74" s="6">
        <v>18.47175</v>
      </c>
      <c r="H74" s="6">
        <f t="shared" si="1"/>
        <v>-1.170416666666668</v>
      </c>
      <c r="I74" s="6"/>
    </row>
    <row r="75" spans="1:9" x14ac:dyDescent="0.3">
      <c r="A75" t="s">
        <v>126</v>
      </c>
      <c r="B75" t="s">
        <v>127</v>
      </c>
      <c r="C75" t="s">
        <v>22</v>
      </c>
      <c r="D75" s="6">
        <v>17.293333333333333</v>
      </c>
      <c r="E75" s="6">
        <v>16.911999999999999</v>
      </c>
      <c r="F75" s="6">
        <v>19.02</v>
      </c>
      <c r="G75" s="6">
        <v>19.591000000000001</v>
      </c>
      <c r="H75" s="6">
        <f t="shared" si="1"/>
        <v>-2.2976666666666681</v>
      </c>
      <c r="I75" s="6"/>
    </row>
    <row r="76" spans="1:9" x14ac:dyDescent="0.3">
      <c r="A76" t="s">
        <v>146</v>
      </c>
      <c r="B76" t="s">
        <v>51</v>
      </c>
      <c r="C76" t="s">
        <v>67</v>
      </c>
      <c r="D76" s="6">
        <v>17.130666666666666</v>
      </c>
      <c r="E76" s="6">
        <v>17.965333333333334</v>
      </c>
      <c r="F76" s="6">
        <v>29.071999999999999</v>
      </c>
      <c r="G76" s="6">
        <v>35.980000000000004</v>
      </c>
      <c r="H76" s="6">
        <f t="shared" si="1"/>
        <v>-18.849333333333337</v>
      </c>
      <c r="I76" s="6"/>
    </row>
    <row r="77" spans="1:9" x14ac:dyDescent="0.3">
      <c r="A77" t="s">
        <v>124</v>
      </c>
      <c r="B77" t="s">
        <v>28</v>
      </c>
      <c r="C77" t="s">
        <v>29</v>
      </c>
      <c r="D77" s="6">
        <v>17.098666666666666</v>
      </c>
      <c r="E77" s="6">
        <v>16.298666666666666</v>
      </c>
      <c r="F77" s="6">
        <v>17.581333333333333</v>
      </c>
      <c r="G77" s="6">
        <v>26.86</v>
      </c>
      <c r="H77" s="6">
        <f t="shared" si="1"/>
        <v>-9.761333333333333</v>
      </c>
      <c r="I77" s="6"/>
    </row>
    <row r="78" spans="1:9" x14ac:dyDescent="0.3">
      <c r="A78" t="s">
        <v>179</v>
      </c>
      <c r="B78" t="s">
        <v>33</v>
      </c>
      <c r="C78" t="s">
        <v>46</v>
      </c>
      <c r="D78" s="6">
        <v>17.098399999999998</v>
      </c>
      <c r="E78" s="6">
        <v>13.692727272727272</v>
      </c>
      <c r="F78" s="6">
        <v>10.8765</v>
      </c>
      <c r="G78" s="6">
        <v>8.1704999999999988</v>
      </c>
      <c r="H78" s="6">
        <f t="shared" si="1"/>
        <v>8.9278999999999993</v>
      </c>
      <c r="I78" s="6"/>
    </row>
    <row r="79" spans="1:9" x14ac:dyDescent="0.3">
      <c r="A79" t="s">
        <v>142</v>
      </c>
      <c r="B79" t="s">
        <v>42</v>
      </c>
      <c r="C79" t="s">
        <v>22</v>
      </c>
      <c r="D79" s="6">
        <v>17.071999999999999</v>
      </c>
      <c r="E79" s="6">
        <v>15.05</v>
      </c>
      <c r="F79" s="6">
        <v>14.451600000000001</v>
      </c>
      <c r="G79" s="6">
        <v>18.372250000000001</v>
      </c>
      <c r="H79" s="6">
        <f t="shared" si="1"/>
        <v>-1.3002500000000019</v>
      </c>
      <c r="I79" s="6"/>
    </row>
    <row r="80" spans="1:9" x14ac:dyDescent="0.3">
      <c r="A80" t="s">
        <v>140</v>
      </c>
      <c r="B80" t="s">
        <v>58</v>
      </c>
      <c r="C80" t="s">
        <v>29</v>
      </c>
      <c r="D80" s="6">
        <v>17.010666666666665</v>
      </c>
      <c r="E80" s="6">
        <v>15.076400000000001</v>
      </c>
      <c r="F80" s="6">
        <v>23.224</v>
      </c>
      <c r="G80" s="6">
        <v>26.45</v>
      </c>
      <c r="H80" s="6">
        <f t="shared" si="1"/>
        <v>-9.4393333333333338</v>
      </c>
      <c r="I80" s="6"/>
    </row>
    <row r="81" spans="1:9" x14ac:dyDescent="0.3">
      <c r="A81" t="s">
        <v>108</v>
      </c>
      <c r="B81" t="s">
        <v>73</v>
      </c>
      <c r="C81" t="s">
        <v>29</v>
      </c>
      <c r="D81" s="6">
        <v>16.903999999999996</v>
      </c>
      <c r="E81" s="6">
        <v>17.176000000000002</v>
      </c>
      <c r="F81" s="6">
        <v>20.862749999999998</v>
      </c>
      <c r="G81" s="6">
        <v>27.69</v>
      </c>
      <c r="H81" s="6">
        <f t="shared" si="1"/>
        <v>-10.786000000000005</v>
      </c>
      <c r="I81" s="6"/>
    </row>
    <row r="82" spans="1:9" x14ac:dyDescent="0.3">
      <c r="A82" t="s">
        <v>149</v>
      </c>
      <c r="B82" t="s">
        <v>96</v>
      </c>
      <c r="C82" t="s">
        <v>46</v>
      </c>
      <c r="D82" s="6">
        <v>16.888000000000002</v>
      </c>
      <c r="E82" s="6">
        <v>16.591999999999999</v>
      </c>
      <c r="F82" s="6">
        <v>16.781333333333336</v>
      </c>
      <c r="G82" s="6">
        <v>13.316749999999999</v>
      </c>
      <c r="H82" s="6">
        <f t="shared" si="1"/>
        <v>3.5712500000000027</v>
      </c>
      <c r="I82" s="6"/>
    </row>
    <row r="83" spans="1:9" x14ac:dyDescent="0.3">
      <c r="A83" t="s">
        <v>129</v>
      </c>
      <c r="B83" t="s">
        <v>130</v>
      </c>
      <c r="C83" t="s">
        <v>22</v>
      </c>
      <c r="D83" s="6">
        <v>16.866666666666667</v>
      </c>
      <c r="E83" s="6">
        <v>17.485333333333333</v>
      </c>
      <c r="F83" s="6">
        <v>15.010666666666665</v>
      </c>
      <c r="G83" s="6">
        <v>12.044500000000001</v>
      </c>
      <c r="H83" s="6">
        <f t="shared" si="1"/>
        <v>4.822166666666666</v>
      </c>
      <c r="I83" s="6"/>
    </row>
    <row r="84" spans="1:9" x14ac:dyDescent="0.3">
      <c r="A84" t="s">
        <v>201</v>
      </c>
      <c r="B84" t="s">
        <v>75</v>
      </c>
      <c r="C84" t="s">
        <v>67</v>
      </c>
      <c r="D84" s="6">
        <v>16.830909090909092</v>
      </c>
      <c r="E84" s="6">
        <v>9.6969999999999992</v>
      </c>
      <c r="F84" s="6">
        <v>11.865400000000001</v>
      </c>
      <c r="G84" s="6">
        <v>18.630000000000003</v>
      </c>
      <c r="H84" s="6">
        <f t="shared" si="1"/>
        <v>-1.7990909090909106</v>
      </c>
      <c r="I84" s="6"/>
    </row>
    <row r="85" spans="1:9" x14ac:dyDescent="0.3">
      <c r="A85" t="s">
        <v>99</v>
      </c>
      <c r="B85" t="s">
        <v>100</v>
      </c>
      <c r="C85" t="s">
        <v>22</v>
      </c>
      <c r="D85" s="6">
        <v>16.647999999999996</v>
      </c>
      <c r="E85" s="6">
        <v>17.562666666666669</v>
      </c>
      <c r="F85" s="6">
        <v>18.093333333333334</v>
      </c>
      <c r="G85" s="6">
        <v>37.982399999999998</v>
      </c>
      <c r="H85" s="6">
        <f t="shared" si="1"/>
        <v>-21.334400000000002</v>
      </c>
      <c r="I85" s="6"/>
    </row>
    <row r="86" spans="1:9" x14ac:dyDescent="0.3">
      <c r="A86" t="s">
        <v>145</v>
      </c>
      <c r="B86" t="s">
        <v>37</v>
      </c>
      <c r="C86" t="s">
        <v>22</v>
      </c>
      <c r="D86" s="6">
        <v>16.631999999999998</v>
      </c>
      <c r="E86" s="6">
        <v>14.957599999999999</v>
      </c>
      <c r="F86" s="6">
        <v>16.8</v>
      </c>
      <c r="G86" s="6">
        <v>15.6</v>
      </c>
      <c r="H86" s="6">
        <f t="shared" si="1"/>
        <v>1.0319999999999983</v>
      </c>
      <c r="I86" s="6"/>
    </row>
    <row r="87" spans="1:9" x14ac:dyDescent="0.3">
      <c r="A87" t="s">
        <v>128</v>
      </c>
      <c r="B87" t="s">
        <v>51</v>
      </c>
      <c r="C87" t="s">
        <v>22</v>
      </c>
      <c r="D87" s="6">
        <v>16.216200000000001</v>
      </c>
      <c r="E87" s="6">
        <v>17.882666666666669</v>
      </c>
      <c r="F87" s="6">
        <v>24.52</v>
      </c>
      <c r="G87" s="6">
        <v>24.52</v>
      </c>
      <c r="H87" s="6">
        <f t="shared" si="1"/>
        <v>-8.303799999999999</v>
      </c>
      <c r="I87" s="6"/>
    </row>
    <row r="88" spans="1:9" x14ac:dyDescent="0.3">
      <c r="A88" t="s">
        <v>110</v>
      </c>
      <c r="B88" t="s">
        <v>73</v>
      </c>
      <c r="C88" t="s">
        <v>22</v>
      </c>
      <c r="D88" s="6">
        <v>16.16</v>
      </c>
      <c r="E88" s="6">
        <v>17.557333333333332</v>
      </c>
      <c r="F88" s="6">
        <v>13</v>
      </c>
      <c r="G88" s="6">
        <v>18</v>
      </c>
      <c r="H88" s="6">
        <f t="shared" si="1"/>
        <v>-1.8399999999999999</v>
      </c>
      <c r="I88" s="6"/>
    </row>
    <row r="89" spans="1:9" x14ac:dyDescent="0.3">
      <c r="A89" t="s">
        <v>154</v>
      </c>
      <c r="B89" t="s">
        <v>79</v>
      </c>
      <c r="C89" t="s">
        <v>22</v>
      </c>
      <c r="D89" s="6">
        <v>16.103999999999999</v>
      </c>
      <c r="E89" s="6">
        <v>11.27</v>
      </c>
      <c r="F89" s="6">
        <v>6.9496000000000002</v>
      </c>
      <c r="G89" s="6">
        <v>2.5226666666666673</v>
      </c>
      <c r="H89" s="6">
        <f t="shared" si="1"/>
        <v>13.581333333333331</v>
      </c>
      <c r="I89" s="6"/>
    </row>
    <row r="90" spans="1:9" x14ac:dyDescent="0.3">
      <c r="A90" t="s">
        <v>148</v>
      </c>
      <c r="B90" t="s">
        <v>37</v>
      </c>
      <c r="C90" t="s">
        <v>67</v>
      </c>
      <c r="D90" s="6">
        <v>15.814599999999999</v>
      </c>
      <c r="E90" s="6">
        <v>14.443636363636365</v>
      </c>
      <c r="F90" s="6">
        <v>20.5075</v>
      </c>
      <c r="G90" s="6">
        <v>26.92</v>
      </c>
      <c r="H90" s="6">
        <f t="shared" si="1"/>
        <v>-11.105400000000003</v>
      </c>
      <c r="I90" s="6"/>
    </row>
    <row r="91" spans="1:9" x14ac:dyDescent="0.3">
      <c r="A91" t="s">
        <v>150</v>
      </c>
      <c r="B91" t="s">
        <v>69</v>
      </c>
      <c r="C91" t="s">
        <v>29</v>
      </c>
      <c r="D91" s="6">
        <v>15.216000000000001</v>
      </c>
      <c r="E91" s="6">
        <v>16.943999999999999</v>
      </c>
      <c r="F91" s="6">
        <v>10.247272727272726</v>
      </c>
      <c r="G91" s="6">
        <v>14.015999999999998</v>
      </c>
      <c r="H91" s="6">
        <f t="shared" si="1"/>
        <v>1.2000000000000028</v>
      </c>
      <c r="I91" s="6"/>
    </row>
    <row r="92" spans="1:9" x14ac:dyDescent="0.3">
      <c r="A92" t="s">
        <v>155</v>
      </c>
      <c r="B92" t="s">
        <v>40</v>
      </c>
      <c r="C92" t="s">
        <v>29</v>
      </c>
      <c r="D92" s="6">
        <v>15.117333333333331</v>
      </c>
      <c r="E92" s="6">
        <v>9.2170000000000005</v>
      </c>
      <c r="F92" s="6">
        <v>9.3127272727272725</v>
      </c>
      <c r="G92" s="6">
        <v>3.8675000000000002</v>
      </c>
      <c r="H92" s="6">
        <f t="shared" si="1"/>
        <v>11.249833333333331</v>
      </c>
      <c r="I92" s="6"/>
    </row>
    <row r="93" spans="1:9" x14ac:dyDescent="0.3">
      <c r="A93" t="s">
        <v>132</v>
      </c>
      <c r="B93" t="s">
        <v>44</v>
      </c>
      <c r="C93" t="s">
        <v>29</v>
      </c>
      <c r="D93" s="6">
        <v>15.0984</v>
      </c>
      <c r="E93" s="6">
        <v>17.802666666666667</v>
      </c>
      <c r="F93" s="6">
        <v>17.898666666666667</v>
      </c>
      <c r="G93" s="6">
        <v>27.405000000000001</v>
      </c>
      <c r="H93" s="6">
        <f t="shared" si="1"/>
        <v>-12.306600000000001</v>
      </c>
      <c r="I93" s="6"/>
    </row>
    <row r="94" spans="1:9" x14ac:dyDescent="0.3">
      <c r="A94" t="s">
        <v>177</v>
      </c>
      <c r="B94" t="s">
        <v>69</v>
      </c>
      <c r="C94" t="s">
        <v>22</v>
      </c>
      <c r="D94" s="6">
        <v>14.9686</v>
      </c>
      <c r="E94" s="6">
        <v>12.967272727272729</v>
      </c>
      <c r="F94" s="6">
        <v>16.056000000000001</v>
      </c>
      <c r="G94" s="6">
        <v>19.356999999999999</v>
      </c>
      <c r="H94" s="6">
        <f t="shared" si="1"/>
        <v>-4.388399999999999</v>
      </c>
      <c r="I94" s="6"/>
    </row>
    <row r="95" spans="1:9" x14ac:dyDescent="0.3">
      <c r="A95" t="s">
        <v>137</v>
      </c>
      <c r="B95" t="s">
        <v>100</v>
      </c>
      <c r="C95" t="s">
        <v>29</v>
      </c>
      <c r="D95" s="6">
        <v>14.913599999999999</v>
      </c>
      <c r="E95" s="6">
        <v>15.3954</v>
      </c>
      <c r="F95" s="6">
        <v>24.2</v>
      </c>
      <c r="G95" s="6">
        <v>33.671999999999997</v>
      </c>
      <c r="H95" s="6">
        <f t="shared" si="1"/>
        <v>-18.758399999999998</v>
      </c>
      <c r="I95" s="6"/>
    </row>
    <row r="96" spans="1:9" x14ac:dyDescent="0.3">
      <c r="A96" t="s">
        <v>144</v>
      </c>
      <c r="B96" t="s">
        <v>42</v>
      </c>
      <c r="C96" t="s">
        <v>29</v>
      </c>
      <c r="D96" s="6">
        <v>14.792599999999998</v>
      </c>
      <c r="E96" s="6">
        <v>14.587999999999999</v>
      </c>
      <c r="F96" s="6">
        <v>15.116</v>
      </c>
      <c r="G96" s="6">
        <v>18.722000000000001</v>
      </c>
      <c r="H96" s="6">
        <f t="shared" si="1"/>
        <v>-3.9294000000000029</v>
      </c>
      <c r="I96" s="6"/>
    </row>
    <row r="97" spans="1:9" x14ac:dyDescent="0.3">
      <c r="A97" t="s">
        <v>147</v>
      </c>
      <c r="B97" t="s">
        <v>33</v>
      </c>
      <c r="C97" t="s">
        <v>29</v>
      </c>
      <c r="D97" s="6">
        <v>14.761799999999999</v>
      </c>
      <c r="E97" s="6">
        <v>17.930666666666667</v>
      </c>
      <c r="F97" s="6">
        <v>20.670999999999999</v>
      </c>
      <c r="G97" s="6">
        <v>27.425000000000001</v>
      </c>
      <c r="H97" s="6">
        <f t="shared" si="1"/>
        <v>-12.663200000000002</v>
      </c>
      <c r="I97" s="6"/>
    </row>
    <row r="98" spans="1:9" x14ac:dyDescent="0.3">
      <c r="A98" t="s">
        <v>152</v>
      </c>
      <c r="B98" t="s">
        <v>96</v>
      </c>
      <c r="C98" t="s">
        <v>67</v>
      </c>
      <c r="D98" s="6">
        <v>14.7386</v>
      </c>
      <c r="E98" s="6">
        <v>14.1006</v>
      </c>
      <c r="F98" s="6">
        <v>15.376000000000001</v>
      </c>
      <c r="G98" s="6">
        <v>19.250749999999996</v>
      </c>
      <c r="H98" s="6">
        <f t="shared" si="1"/>
        <v>-4.5121499999999966</v>
      </c>
      <c r="I98" s="6"/>
    </row>
    <row r="99" spans="1:9" x14ac:dyDescent="0.3">
      <c r="A99" t="s">
        <v>159</v>
      </c>
      <c r="B99" t="s">
        <v>92</v>
      </c>
      <c r="C99" t="s">
        <v>29</v>
      </c>
      <c r="D99" s="6">
        <v>14.722200000000001</v>
      </c>
      <c r="E99" s="6">
        <v>15.307399999999999</v>
      </c>
      <c r="F99" s="6">
        <v>12.463636363636365</v>
      </c>
      <c r="G99" s="6">
        <v>15.338749999999999</v>
      </c>
      <c r="H99" s="6">
        <f t="shared" si="1"/>
        <v>-0.61654999999999838</v>
      </c>
      <c r="I99" s="6"/>
    </row>
    <row r="100" spans="1:9" x14ac:dyDescent="0.3">
      <c r="A100" t="s">
        <v>133</v>
      </c>
      <c r="B100" t="s">
        <v>40</v>
      </c>
      <c r="C100" t="s">
        <v>29</v>
      </c>
      <c r="D100" s="6">
        <v>14.493400000000001</v>
      </c>
      <c r="E100" s="6">
        <v>17.600000000000001</v>
      </c>
      <c r="F100" s="6">
        <v>29.545000000000002</v>
      </c>
      <c r="G100" s="6">
        <v>34.862399999999994</v>
      </c>
      <c r="H100" s="6">
        <f t="shared" si="1"/>
        <v>-20.368999999999993</v>
      </c>
      <c r="I100" s="6"/>
    </row>
    <row r="101" spans="1:9" x14ac:dyDescent="0.3">
      <c r="A101" t="s">
        <v>164</v>
      </c>
      <c r="B101" t="s">
        <v>81</v>
      </c>
      <c r="C101" t="s">
        <v>22</v>
      </c>
      <c r="D101" s="6">
        <v>14.385599999999998</v>
      </c>
      <c r="E101" s="6">
        <v>15.0786</v>
      </c>
      <c r="F101" s="6">
        <v>26.29</v>
      </c>
      <c r="G101" s="6">
        <v>29.696000000000002</v>
      </c>
      <c r="H101" s="6">
        <f t="shared" si="1"/>
        <v>-15.310400000000003</v>
      </c>
      <c r="I101" s="6"/>
    </row>
    <row r="102" spans="1:9" x14ac:dyDescent="0.3">
      <c r="A102" t="s">
        <v>157</v>
      </c>
      <c r="B102" t="s">
        <v>117</v>
      </c>
      <c r="C102" t="s">
        <v>46</v>
      </c>
      <c r="D102" s="6">
        <v>14.322799999999999</v>
      </c>
      <c r="E102" s="6">
        <v>12.618181818181819</v>
      </c>
      <c r="F102" s="6">
        <v>18.679750000000002</v>
      </c>
      <c r="G102" s="6">
        <v>12.55625</v>
      </c>
      <c r="H102" s="6">
        <f t="shared" si="1"/>
        <v>1.7665499999999987</v>
      </c>
      <c r="I102" s="6"/>
    </row>
    <row r="103" spans="1:9" x14ac:dyDescent="0.3">
      <c r="A103" t="s">
        <v>169</v>
      </c>
      <c r="B103" t="s">
        <v>79</v>
      </c>
      <c r="C103" t="s">
        <v>67</v>
      </c>
      <c r="D103" s="6">
        <v>14.215</v>
      </c>
      <c r="E103" s="6">
        <v>13.801400000000001</v>
      </c>
      <c r="F103" s="6">
        <v>12.041399999999999</v>
      </c>
      <c r="G103" s="6">
        <v>7.793499999999999</v>
      </c>
      <c r="H103" s="6">
        <f t="shared" si="1"/>
        <v>6.4215000000000009</v>
      </c>
      <c r="I103" s="6"/>
    </row>
    <row r="104" spans="1:9" x14ac:dyDescent="0.3">
      <c r="A104" t="s">
        <v>134</v>
      </c>
      <c r="B104" t="s">
        <v>69</v>
      </c>
      <c r="C104" t="s">
        <v>22</v>
      </c>
      <c r="D104" s="6">
        <v>14.1854</v>
      </c>
      <c r="E104" s="6">
        <v>17.560000000000002</v>
      </c>
      <c r="F104" s="6">
        <v>26.19</v>
      </c>
      <c r="G104" s="6">
        <v>19.295249999999999</v>
      </c>
      <c r="H104" s="6">
        <f t="shared" si="1"/>
        <v>-5.1098499999999998</v>
      </c>
      <c r="I104" s="6"/>
    </row>
    <row r="105" spans="1:9" x14ac:dyDescent="0.3">
      <c r="A105" t="s">
        <v>160</v>
      </c>
      <c r="B105" t="s">
        <v>127</v>
      </c>
      <c r="C105" t="s">
        <v>46</v>
      </c>
      <c r="D105" s="6">
        <v>14.172727272727272</v>
      </c>
      <c r="E105" s="6">
        <v>14.185454545454544</v>
      </c>
      <c r="F105" s="6">
        <v>17.312000000000001</v>
      </c>
      <c r="G105" s="6">
        <v>12.809750000000001</v>
      </c>
      <c r="H105" s="6">
        <f t="shared" si="1"/>
        <v>1.3629772727272709</v>
      </c>
      <c r="I105" s="6"/>
    </row>
    <row r="106" spans="1:9" x14ac:dyDescent="0.3">
      <c r="A106" t="s">
        <v>141</v>
      </c>
      <c r="B106" t="s">
        <v>130</v>
      </c>
      <c r="C106" t="s">
        <v>29</v>
      </c>
      <c r="D106" s="6">
        <v>14.044599999999999</v>
      </c>
      <c r="E106" s="6">
        <v>15.512</v>
      </c>
      <c r="F106" s="6">
        <v>15.190799999999999</v>
      </c>
      <c r="G106" s="6">
        <v>19.655999999999999</v>
      </c>
      <c r="H106" s="6">
        <f t="shared" si="1"/>
        <v>-5.6113999999999997</v>
      </c>
      <c r="I106" s="6"/>
    </row>
    <row r="107" spans="1:9" x14ac:dyDescent="0.3">
      <c r="A107" t="s">
        <v>181</v>
      </c>
      <c r="B107" t="s">
        <v>73</v>
      </c>
      <c r="C107" t="s">
        <v>67</v>
      </c>
      <c r="D107" s="6">
        <v>14.041200000000002</v>
      </c>
      <c r="E107" s="6">
        <v>12.15818181818182</v>
      </c>
      <c r="F107" s="6">
        <v>14.738666666666667</v>
      </c>
      <c r="G107" s="6">
        <v>20.643999999999998</v>
      </c>
      <c r="H107" s="6">
        <f t="shared" si="1"/>
        <v>-6.6027999999999967</v>
      </c>
      <c r="I107" s="6"/>
    </row>
    <row r="108" spans="1:9" x14ac:dyDescent="0.3">
      <c r="A108" t="s">
        <v>192</v>
      </c>
      <c r="B108" t="s">
        <v>53</v>
      </c>
      <c r="C108" t="s">
        <v>46</v>
      </c>
      <c r="D108" s="6">
        <v>13.973249999999998</v>
      </c>
      <c r="E108" s="6">
        <v>14.421749999999999</v>
      </c>
      <c r="F108" s="6">
        <v>14.24625</v>
      </c>
      <c r="G108" s="6">
        <v>17.624000000000002</v>
      </c>
      <c r="H108" s="6">
        <f t="shared" si="1"/>
        <v>-3.6507500000000039</v>
      </c>
      <c r="I108" s="6"/>
    </row>
    <row r="109" spans="1:9" x14ac:dyDescent="0.3">
      <c r="A109" t="s">
        <v>173</v>
      </c>
      <c r="B109" t="s">
        <v>92</v>
      </c>
      <c r="C109" t="s">
        <v>67</v>
      </c>
      <c r="D109" s="6">
        <v>13.8872</v>
      </c>
      <c r="E109" s="6">
        <v>13.612200000000001</v>
      </c>
      <c r="F109" s="6">
        <v>16.13175</v>
      </c>
      <c r="G109" s="6">
        <v>26.495999999999999</v>
      </c>
      <c r="H109" s="6">
        <f t="shared" si="1"/>
        <v>-12.608799999999999</v>
      </c>
      <c r="I109" s="6"/>
    </row>
    <row r="110" spans="1:9" x14ac:dyDescent="0.3">
      <c r="A110" t="s">
        <v>158</v>
      </c>
      <c r="B110" t="s">
        <v>73</v>
      </c>
      <c r="C110" t="s">
        <v>46</v>
      </c>
      <c r="D110" s="6">
        <v>13.843636363636364</v>
      </c>
      <c r="E110" s="6">
        <v>14.00181818181818</v>
      </c>
      <c r="F110" s="6">
        <v>13.149090909090908</v>
      </c>
      <c r="G110" s="6">
        <v>8.5229999999999997</v>
      </c>
      <c r="H110" s="6">
        <f t="shared" si="1"/>
        <v>5.3206363636363641</v>
      </c>
      <c r="I110" s="6"/>
    </row>
    <row r="111" spans="1:9" x14ac:dyDescent="0.3">
      <c r="A111" t="s">
        <v>163</v>
      </c>
      <c r="B111" t="s">
        <v>127</v>
      </c>
      <c r="C111" t="s">
        <v>67</v>
      </c>
      <c r="D111" s="6">
        <v>13.807272727272728</v>
      </c>
      <c r="E111" s="6">
        <v>11.8</v>
      </c>
      <c r="F111" s="6">
        <v>11.601818181818182</v>
      </c>
      <c r="G111" s="6">
        <v>3.4970000000000003</v>
      </c>
      <c r="H111" s="6">
        <f t="shared" si="1"/>
        <v>10.310272727272729</v>
      </c>
      <c r="I111" s="6"/>
    </row>
    <row r="112" spans="1:9" x14ac:dyDescent="0.3">
      <c r="A112" t="s">
        <v>125</v>
      </c>
      <c r="B112" t="s">
        <v>100</v>
      </c>
      <c r="C112" t="s">
        <v>29</v>
      </c>
      <c r="D112" s="6">
        <v>13.7872</v>
      </c>
      <c r="E112" s="6">
        <v>17.581333333333333</v>
      </c>
      <c r="F112" s="6">
        <v>25.58</v>
      </c>
      <c r="G112" s="6">
        <v>20.823999999999998</v>
      </c>
      <c r="H112" s="6">
        <f t="shared" si="1"/>
        <v>-7.0367999999999977</v>
      </c>
      <c r="I112" s="6"/>
    </row>
    <row r="113" spans="1:9" x14ac:dyDescent="0.3">
      <c r="A113" t="s">
        <v>184</v>
      </c>
      <c r="B113" t="s">
        <v>28</v>
      </c>
      <c r="C113" t="s">
        <v>67</v>
      </c>
      <c r="D113" s="6">
        <v>13.574545454545454</v>
      </c>
      <c r="E113" s="6">
        <v>12.5595</v>
      </c>
      <c r="F113" s="6">
        <v>15.658666666666669</v>
      </c>
      <c r="G113" s="6">
        <v>20.008000000000003</v>
      </c>
      <c r="H113" s="6">
        <f t="shared" si="1"/>
        <v>-6.4334545454545484</v>
      </c>
      <c r="I113" s="6"/>
    </row>
    <row r="114" spans="1:9" x14ac:dyDescent="0.3">
      <c r="A114" t="s">
        <v>195</v>
      </c>
      <c r="B114" t="s">
        <v>127</v>
      </c>
      <c r="C114" t="s">
        <v>22</v>
      </c>
      <c r="D114" s="6">
        <v>13.558399999999999</v>
      </c>
      <c r="E114" s="6">
        <v>10.645999999999999</v>
      </c>
      <c r="F114" s="6">
        <v>8.2473846153846146</v>
      </c>
      <c r="G114" s="6">
        <v>5.866666666666788E-2</v>
      </c>
      <c r="H114" s="6">
        <f t="shared" si="1"/>
        <v>13.499733333333332</v>
      </c>
      <c r="I114" s="6"/>
    </row>
    <row r="115" spans="1:9" x14ac:dyDescent="0.3">
      <c r="A115" t="s">
        <v>166</v>
      </c>
      <c r="B115" t="s">
        <v>21</v>
      </c>
      <c r="C115" t="s">
        <v>67</v>
      </c>
      <c r="D115" s="6">
        <v>13.523636363636363</v>
      </c>
      <c r="E115" s="6">
        <v>12.865500000000001</v>
      </c>
      <c r="F115" s="6">
        <v>15.024800000000003</v>
      </c>
      <c r="G115" s="6">
        <v>17.72</v>
      </c>
      <c r="H115" s="6">
        <f t="shared" si="1"/>
        <v>-4.1963636363636354</v>
      </c>
      <c r="I115" s="6"/>
    </row>
    <row r="116" spans="1:9" x14ac:dyDescent="0.3">
      <c r="A116" t="s">
        <v>310</v>
      </c>
      <c r="B116" t="s">
        <v>127</v>
      </c>
      <c r="C116" t="s">
        <v>29</v>
      </c>
      <c r="D116" s="6">
        <v>13.496363636363636</v>
      </c>
      <c r="E116" s="6">
        <v>12.016363636363637</v>
      </c>
      <c r="F116" s="6">
        <v>8.2110769230769236</v>
      </c>
      <c r="G116" s="6">
        <v>8.7347499999999982</v>
      </c>
      <c r="H116" s="6">
        <f t="shared" si="1"/>
        <v>4.7616136363636379</v>
      </c>
      <c r="I116" s="6"/>
    </row>
    <row r="117" spans="1:9" x14ac:dyDescent="0.3">
      <c r="A117" t="s">
        <v>162</v>
      </c>
      <c r="B117" t="s">
        <v>130</v>
      </c>
      <c r="C117" t="s">
        <v>67</v>
      </c>
      <c r="D117" s="6">
        <v>13.440000000000001</v>
      </c>
      <c r="E117" s="6">
        <v>12.398999999999999</v>
      </c>
      <c r="F117" s="6">
        <v>14.736000000000001</v>
      </c>
      <c r="G117" s="6">
        <v>13.754000000000001</v>
      </c>
      <c r="H117" s="6">
        <f t="shared" si="1"/>
        <v>-0.31400000000000006</v>
      </c>
      <c r="I117" s="6"/>
    </row>
    <row r="118" spans="1:9" x14ac:dyDescent="0.3">
      <c r="A118" t="s">
        <v>174</v>
      </c>
      <c r="B118" t="s">
        <v>96</v>
      </c>
      <c r="C118" t="s">
        <v>22</v>
      </c>
      <c r="D118" s="6">
        <v>13.42909090909091</v>
      </c>
      <c r="E118" s="6">
        <v>13.181818181818182</v>
      </c>
      <c r="F118" s="6">
        <v>12.597333333333331</v>
      </c>
      <c r="G118" s="6">
        <v>0</v>
      </c>
      <c r="H118" s="6">
        <f t="shared" si="1"/>
        <v>13.42909090909091</v>
      </c>
      <c r="I118" s="6"/>
    </row>
    <row r="119" spans="1:9" x14ac:dyDescent="0.3">
      <c r="A119" t="s">
        <v>153</v>
      </c>
      <c r="B119" t="s">
        <v>58</v>
      </c>
      <c r="C119" t="s">
        <v>29</v>
      </c>
      <c r="D119" s="6">
        <v>13.236363636363636</v>
      </c>
      <c r="E119" s="6">
        <v>12.881818181818181</v>
      </c>
      <c r="F119" s="6">
        <v>14.8828</v>
      </c>
      <c r="G119" s="6">
        <v>21.8</v>
      </c>
      <c r="H119" s="6">
        <f t="shared" si="1"/>
        <v>-8.5636363636363644</v>
      </c>
      <c r="I119" s="6"/>
    </row>
    <row r="120" spans="1:9" x14ac:dyDescent="0.3">
      <c r="A120" t="s">
        <v>122</v>
      </c>
      <c r="B120" t="s">
        <v>100</v>
      </c>
      <c r="C120" t="s">
        <v>67</v>
      </c>
      <c r="D120" s="6">
        <v>13.232599999999998</v>
      </c>
      <c r="E120" s="6">
        <v>17.186666666666667</v>
      </c>
      <c r="F120" s="6">
        <v>18.591000000000001</v>
      </c>
      <c r="G120" s="6">
        <v>27.52</v>
      </c>
      <c r="H120" s="6">
        <f t="shared" si="1"/>
        <v>-14.287400000000002</v>
      </c>
      <c r="I120" s="6"/>
    </row>
    <row r="121" spans="1:9" x14ac:dyDescent="0.3">
      <c r="A121" t="s">
        <v>183</v>
      </c>
      <c r="B121" t="s">
        <v>48</v>
      </c>
      <c r="C121" t="s">
        <v>22</v>
      </c>
      <c r="D121" s="6">
        <v>13.17818181818182</v>
      </c>
      <c r="E121" s="6">
        <v>12.605454545454545</v>
      </c>
      <c r="F121" s="6">
        <v>16.058666666666667</v>
      </c>
      <c r="G121" s="6">
        <v>19.295249999999999</v>
      </c>
      <c r="H121" s="6">
        <f t="shared" si="1"/>
        <v>-6.1170681818181798</v>
      </c>
      <c r="I121" s="6"/>
    </row>
    <row r="122" spans="1:9" x14ac:dyDescent="0.3">
      <c r="A122" t="s">
        <v>143</v>
      </c>
      <c r="B122" t="s">
        <v>35</v>
      </c>
      <c r="C122" t="s">
        <v>29</v>
      </c>
      <c r="D122" s="6">
        <v>13.032599999999999</v>
      </c>
      <c r="E122" s="6">
        <v>17.36</v>
      </c>
      <c r="F122" s="6">
        <v>22.908000000000001</v>
      </c>
      <c r="G122" s="6">
        <v>18.643999999999998</v>
      </c>
      <c r="H122" s="6">
        <f t="shared" si="1"/>
        <v>-5.6113999999999997</v>
      </c>
      <c r="I122" s="6"/>
    </row>
    <row r="123" spans="1:9" x14ac:dyDescent="0.3">
      <c r="A123" t="s">
        <v>178</v>
      </c>
      <c r="B123" t="s">
        <v>117</v>
      </c>
      <c r="C123" t="s">
        <v>29</v>
      </c>
      <c r="D123" s="6">
        <v>12.792727272727273</v>
      </c>
      <c r="E123" s="6">
        <v>13.169090909090908</v>
      </c>
      <c r="F123" s="6">
        <v>14.486799999999999</v>
      </c>
      <c r="G123" s="6">
        <v>18.423000000000002</v>
      </c>
      <c r="H123" s="6">
        <f t="shared" si="1"/>
        <v>-5.6302727272727289</v>
      </c>
      <c r="I123" s="6"/>
    </row>
    <row r="124" spans="1:9" x14ac:dyDescent="0.3">
      <c r="A124" t="s">
        <v>175</v>
      </c>
      <c r="B124" t="s">
        <v>69</v>
      </c>
      <c r="C124" t="s">
        <v>29</v>
      </c>
      <c r="D124" s="6">
        <v>12.701818181818181</v>
      </c>
      <c r="E124" s="6">
        <v>12.983636363636364</v>
      </c>
      <c r="F124" s="6">
        <v>12.281818181818181</v>
      </c>
      <c r="G124" s="6">
        <v>19.927999999999997</v>
      </c>
      <c r="H124" s="6">
        <f t="shared" si="1"/>
        <v>-7.226181818181816</v>
      </c>
      <c r="I124" s="6"/>
    </row>
    <row r="125" spans="1:9" x14ac:dyDescent="0.3">
      <c r="A125" t="s">
        <v>170</v>
      </c>
      <c r="B125" t="s">
        <v>58</v>
      </c>
      <c r="C125" t="s">
        <v>67</v>
      </c>
      <c r="D125" s="6">
        <v>12.7005</v>
      </c>
      <c r="E125" s="6">
        <v>14.141818181818181</v>
      </c>
      <c r="F125" s="6">
        <v>15.781600000000001</v>
      </c>
      <c r="G125" s="6">
        <v>21.372</v>
      </c>
      <c r="H125" s="6">
        <f t="shared" si="1"/>
        <v>-8.6715</v>
      </c>
      <c r="I125" s="6"/>
    </row>
    <row r="126" spans="1:9" x14ac:dyDescent="0.3">
      <c r="A126" t="s">
        <v>172</v>
      </c>
      <c r="B126" t="s">
        <v>24</v>
      </c>
      <c r="C126" t="s">
        <v>22</v>
      </c>
      <c r="D126" s="6">
        <v>12.676363636363638</v>
      </c>
      <c r="E126" s="6">
        <v>12.42909090909091</v>
      </c>
      <c r="F126" s="6">
        <v>13.416</v>
      </c>
      <c r="G126" s="6">
        <v>7.7090000000000005</v>
      </c>
      <c r="H126" s="6">
        <f t="shared" si="1"/>
        <v>4.9673636363636371</v>
      </c>
      <c r="I126" s="6"/>
    </row>
    <row r="127" spans="1:9" x14ac:dyDescent="0.3">
      <c r="A127" t="s">
        <v>229</v>
      </c>
      <c r="B127" t="s">
        <v>63</v>
      </c>
      <c r="C127" t="s">
        <v>29</v>
      </c>
      <c r="D127" s="6">
        <v>12.632727272727273</v>
      </c>
      <c r="E127" s="6">
        <v>8.6855999999999991</v>
      </c>
      <c r="F127" s="6">
        <v>8.0367058823529405</v>
      </c>
      <c r="G127" s="6">
        <v>5.6665000000000001</v>
      </c>
      <c r="H127" s="6">
        <f t="shared" si="1"/>
        <v>6.9662272727272727</v>
      </c>
      <c r="I127" s="6"/>
    </row>
    <row r="128" spans="1:9" x14ac:dyDescent="0.3">
      <c r="A128" t="s">
        <v>165</v>
      </c>
      <c r="B128" t="s">
        <v>117</v>
      </c>
      <c r="C128" t="s">
        <v>22</v>
      </c>
      <c r="D128" s="6">
        <v>12.569090909090908</v>
      </c>
      <c r="E128" s="6">
        <v>14.434000000000001</v>
      </c>
      <c r="F128" s="6">
        <v>20.550750000000001</v>
      </c>
      <c r="G128" s="6">
        <v>25.291999999999994</v>
      </c>
      <c r="H128" s="6">
        <f t="shared" si="1"/>
        <v>-12.722909090909086</v>
      </c>
      <c r="I128" s="6"/>
    </row>
    <row r="129" spans="1:9" x14ac:dyDescent="0.3">
      <c r="A129" t="s">
        <v>161</v>
      </c>
      <c r="B129" t="s">
        <v>79</v>
      </c>
      <c r="C129" t="s">
        <v>22</v>
      </c>
      <c r="D129" s="6">
        <v>12.543636363636365</v>
      </c>
      <c r="E129" s="6">
        <v>17.149333333333335</v>
      </c>
      <c r="F129" s="6">
        <v>13.957333333333333</v>
      </c>
      <c r="G129" s="6">
        <v>6.2984999999999989</v>
      </c>
      <c r="H129" s="6">
        <f t="shared" si="1"/>
        <v>6.2451363636363659</v>
      </c>
      <c r="I129" s="6"/>
    </row>
    <row r="130" spans="1:9" x14ac:dyDescent="0.3">
      <c r="A130" t="s">
        <v>214</v>
      </c>
      <c r="B130" t="s">
        <v>42</v>
      </c>
      <c r="C130" t="s">
        <v>46</v>
      </c>
      <c r="D130" s="6">
        <v>12.41090909090909</v>
      </c>
      <c r="E130" s="6">
        <v>11.5245</v>
      </c>
      <c r="F130" s="6">
        <v>9.1928000000000001</v>
      </c>
      <c r="G130" s="6">
        <v>2.0770000000000004</v>
      </c>
      <c r="H130" s="6">
        <f t="shared" ref="H130:H193" si="2">D130-G130</f>
        <v>10.33390909090909</v>
      </c>
      <c r="I130" s="6"/>
    </row>
    <row r="131" spans="1:9" x14ac:dyDescent="0.3">
      <c r="A131" t="s">
        <v>167</v>
      </c>
      <c r="B131" t="s">
        <v>92</v>
      </c>
      <c r="C131" t="s">
        <v>46</v>
      </c>
      <c r="D131" s="6">
        <v>12.396363636363636</v>
      </c>
      <c r="E131" s="6">
        <v>13.607272727272727</v>
      </c>
      <c r="F131" s="6">
        <v>17</v>
      </c>
      <c r="G131" s="6">
        <v>8.5685000000000002</v>
      </c>
      <c r="H131" s="6">
        <f t="shared" si="2"/>
        <v>3.8278636363636362</v>
      </c>
      <c r="I131" s="6"/>
    </row>
    <row r="132" spans="1:9" x14ac:dyDescent="0.3">
      <c r="A132" t="s">
        <v>189</v>
      </c>
      <c r="B132" t="s">
        <v>117</v>
      </c>
      <c r="C132" t="s">
        <v>67</v>
      </c>
      <c r="D132" s="6">
        <v>12.303636363636365</v>
      </c>
      <c r="E132" s="6">
        <v>12.229090909090909</v>
      </c>
      <c r="F132" s="6">
        <v>13.880600000000001</v>
      </c>
      <c r="G132" s="6">
        <v>18.21725</v>
      </c>
      <c r="H132" s="6">
        <f t="shared" si="2"/>
        <v>-5.9136136363636354</v>
      </c>
      <c r="I132" s="6"/>
    </row>
    <row r="133" spans="1:9" x14ac:dyDescent="0.3">
      <c r="A133" t="s">
        <v>193</v>
      </c>
      <c r="B133" t="s">
        <v>40</v>
      </c>
      <c r="C133" t="s">
        <v>46</v>
      </c>
      <c r="D133" s="6">
        <v>12.265499999999999</v>
      </c>
      <c r="E133" s="6">
        <v>13.719999999999999</v>
      </c>
      <c r="F133" s="6">
        <v>19.074249999999999</v>
      </c>
      <c r="G133" s="6">
        <v>11.444750000000001</v>
      </c>
      <c r="H133" s="6">
        <f t="shared" si="2"/>
        <v>0.82074999999999854</v>
      </c>
      <c r="I133" s="6"/>
    </row>
    <row r="134" spans="1:9" x14ac:dyDescent="0.3">
      <c r="A134" t="s">
        <v>151</v>
      </c>
      <c r="B134" t="s">
        <v>48</v>
      </c>
      <c r="C134" t="s">
        <v>22</v>
      </c>
      <c r="D134" s="6">
        <v>12.163636363636364</v>
      </c>
      <c r="E134" s="6">
        <v>14.858599999999999</v>
      </c>
      <c r="F134" s="6">
        <v>19.289749999999998</v>
      </c>
      <c r="G134" s="6">
        <v>22.29975</v>
      </c>
      <c r="H134" s="6">
        <f t="shared" si="2"/>
        <v>-10.136113636363635</v>
      </c>
      <c r="I134" s="6"/>
    </row>
    <row r="135" spans="1:9" x14ac:dyDescent="0.3">
      <c r="A135" t="s">
        <v>211</v>
      </c>
      <c r="B135" t="s">
        <v>92</v>
      </c>
      <c r="C135" t="s">
        <v>22</v>
      </c>
      <c r="D135" s="6">
        <v>11.947272727272727</v>
      </c>
      <c r="E135" s="6">
        <v>8.7539999999999996</v>
      </c>
      <c r="F135" s="6">
        <v>7.3735999999999997</v>
      </c>
      <c r="G135" s="6">
        <v>-2.9120000000000008</v>
      </c>
      <c r="H135" s="6">
        <f t="shared" si="2"/>
        <v>14.859272727272728</v>
      </c>
      <c r="I135" s="6"/>
    </row>
    <row r="136" spans="1:9" x14ac:dyDescent="0.3">
      <c r="A136" t="s">
        <v>204</v>
      </c>
      <c r="B136" t="s">
        <v>75</v>
      </c>
      <c r="C136" t="s">
        <v>22</v>
      </c>
      <c r="D136" s="6">
        <v>11.947272727272725</v>
      </c>
      <c r="E136" s="6">
        <v>12.754545454545454</v>
      </c>
      <c r="F136" s="6">
        <v>22.751999999999995</v>
      </c>
      <c r="G136" s="6">
        <v>24.923999999999999</v>
      </c>
      <c r="H136" s="6">
        <f t="shared" si="2"/>
        <v>-12.976727272727274</v>
      </c>
      <c r="I136" s="6"/>
    </row>
    <row r="137" spans="1:9" x14ac:dyDescent="0.3">
      <c r="A137" t="s">
        <v>190</v>
      </c>
      <c r="B137" t="s">
        <v>21</v>
      </c>
      <c r="C137" t="s">
        <v>22</v>
      </c>
      <c r="D137" s="6">
        <v>11.936363636363637</v>
      </c>
      <c r="E137" s="6">
        <v>12.983636363636363</v>
      </c>
      <c r="F137" s="6">
        <v>13.280000000000001</v>
      </c>
      <c r="G137" s="6">
        <v>22.34</v>
      </c>
      <c r="H137" s="6">
        <f t="shared" si="2"/>
        <v>-10.403636363636362</v>
      </c>
      <c r="I137" s="6"/>
    </row>
    <row r="138" spans="1:9" x14ac:dyDescent="0.3">
      <c r="A138" t="s">
        <v>168</v>
      </c>
      <c r="B138" t="s">
        <v>61</v>
      </c>
      <c r="C138" t="s">
        <v>29</v>
      </c>
      <c r="D138" s="6">
        <v>11.932727272727274</v>
      </c>
      <c r="E138" s="6">
        <v>14.6936</v>
      </c>
      <c r="F138" s="6">
        <v>17.277333333333331</v>
      </c>
      <c r="G138" s="6">
        <v>19.5</v>
      </c>
      <c r="H138" s="6">
        <f t="shared" si="2"/>
        <v>-7.5672727272727265</v>
      </c>
      <c r="I138" s="6"/>
    </row>
    <row r="139" spans="1:9" x14ac:dyDescent="0.3">
      <c r="A139" t="s">
        <v>208</v>
      </c>
      <c r="B139" t="s">
        <v>35</v>
      </c>
      <c r="C139" t="s">
        <v>67</v>
      </c>
      <c r="D139" s="6">
        <v>11.92909090909091</v>
      </c>
      <c r="E139" s="6">
        <v>12.392727272727273</v>
      </c>
      <c r="F139" s="6">
        <v>15.773333333333333</v>
      </c>
      <c r="G139" s="6">
        <v>22.384</v>
      </c>
      <c r="H139" s="6">
        <f t="shared" si="2"/>
        <v>-10.454909090909091</v>
      </c>
      <c r="I139" s="6"/>
    </row>
    <row r="140" spans="1:9" x14ac:dyDescent="0.3">
      <c r="A140" t="s">
        <v>187</v>
      </c>
      <c r="B140" t="s">
        <v>63</v>
      </c>
      <c r="C140" t="s">
        <v>67</v>
      </c>
      <c r="D140" s="6">
        <v>11.913</v>
      </c>
      <c r="E140" s="6">
        <v>12.366</v>
      </c>
      <c r="F140" s="6">
        <v>14.659600000000001</v>
      </c>
      <c r="G140" s="6">
        <v>17.417750000000002</v>
      </c>
      <c r="H140" s="6">
        <f t="shared" si="2"/>
        <v>-5.5047500000000014</v>
      </c>
      <c r="I140" s="6"/>
    </row>
    <row r="141" spans="1:9" x14ac:dyDescent="0.3">
      <c r="A141" t="s">
        <v>197</v>
      </c>
      <c r="B141" t="s">
        <v>71</v>
      </c>
      <c r="C141" t="s">
        <v>22</v>
      </c>
      <c r="D141" s="6">
        <v>11.825454545454544</v>
      </c>
      <c r="E141" s="6">
        <v>12.330909090909092</v>
      </c>
      <c r="F141" s="6">
        <v>14.2844</v>
      </c>
      <c r="G141" s="6">
        <v>19.896499999999996</v>
      </c>
      <c r="H141" s="6">
        <f t="shared" si="2"/>
        <v>-8.0710454545454517</v>
      </c>
      <c r="I141" s="6"/>
    </row>
    <row r="142" spans="1:9" x14ac:dyDescent="0.3">
      <c r="A142" t="s">
        <v>186</v>
      </c>
      <c r="B142" t="s">
        <v>28</v>
      </c>
      <c r="C142" t="s">
        <v>22</v>
      </c>
      <c r="D142" s="6">
        <v>11.634545454545455</v>
      </c>
      <c r="E142" s="6">
        <v>11.307500000000001</v>
      </c>
      <c r="F142" s="6">
        <v>12.694545454545455</v>
      </c>
      <c r="G142" s="6">
        <v>17.563000000000002</v>
      </c>
      <c r="H142" s="6">
        <f t="shared" si="2"/>
        <v>-5.9284545454545476</v>
      </c>
      <c r="I142" s="6"/>
    </row>
    <row r="143" spans="1:9" x14ac:dyDescent="0.3">
      <c r="A143" t="s">
        <v>176</v>
      </c>
      <c r="B143" t="s">
        <v>61</v>
      </c>
      <c r="C143" t="s">
        <v>46</v>
      </c>
      <c r="D143" s="6">
        <v>11.587272727272726</v>
      </c>
      <c r="E143" s="6">
        <v>12.003636363636364</v>
      </c>
      <c r="F143" s="6">
        <v>15.197333333333331</v>
      </c>
      <c r="G143" s="6">
        <v>8.8826666666666672</v>
      </c>
      <c r="H143" s="6">
        <f t="shared" si="2"/>
        <v>2.7046060606060589</v>
      </c>
      <c r="I143" s="6"/>
    </row>
    <row r="144" spans="1:9" x14ac:dyDescent="0.3">
      <c r="A144" t="s">
        <v>198</v>
      </c>
      <c r="B144" t="s">
        <v>139</v>
      </c>
      <c r="C144" t="s">
        <v>29</v>
      </c>
      <c r="D144" s="6">
        <v>11.472000000000001</v>
      </c>
      <c r="E144" s="6">
        <v>11.9955</v>
      </c>
      <c r="F144" s="6">
        <v>9.797538461538462</v>
      </c>
      <c r="G144" s="6">
        <v>-0.65600000000000069</v>
      </c>
      <c r="H144" s="6">
        <f t="shared" si="2"/>
        <v>12.128000000000002</v>
      </c>
      <c r="I144" s="6"/>
    </row>
    <row r="145" spans="1:9" x14ac:dyDescent="0.3">
      <c r="A145" t="s">
        <v>156</v>
      </c>
      <c r="B145" t="s">
        <v>117</v>
      </c>
      <c r="C145" t="s">
        <v>29</v>
      </c>
      <c r="D145" s="6">
        <v>11.425454545454546</v>
      </c>
      <c r="E145" s="6">
        <v>15.087400000000001</v>
      </c>
      <c r="F145" s="6">
        <v>20.45975</v>
      </c>
      <c r="G145" s="6">
        <v>23.02</v>
      </c>
      <c r="H145" s="6">
        <f t="shared" si="2"/>
        <v>-11.594545454545454</v>
      </c>
      <c r="I145" s="6"/>
    </row>
    <row r="146" spans="1:9" x14ac:dyDescent="0.3">
      <c r="A146" t="s">
        <v>199</v>
      </c>
      <c r="B146" t="s">
        <v>58</v>
      </c>
      <c r="C146" t="s">
        <v>46</v>
      </c>
      <c r="D146" s="6">
        <v>11.422499999999999</v>
      </c>
      <c r="E146" s="6">
        <v>12.1905</v>
      </c>
      <c r="F146" s="6">
        <v>18.005000000000003</v>
      </c>
      <c r="G146" s="6">
        <v>11.184749999999999</v>
      </c>
      <c r="H146" s="6">
        <f t="shared" si="2"/>
        <v>0.23775000000000013</v>
      </c>
      <c r="I146" s="6"/>
    </row>
    <row r="147" spans="1:9" x14ac:dyDescent="0.3">
      <c r="A147" t="s">
        <v>203</v>
      </c>
      <c r="B147" t="s">
        <v>127</v>
      </c>
      <c r="C147" t="s">
        <v>46</v>
      </c>
      <c r="D147" s="6">
        <v>11.356363636363636</v>
      </c>
      <c r="E147" s="6">
        <v>13.508799999999999</v>
      </c>
      <c r="F147" s="6">
        <v>13.669400000000001</v>
      </c>
      <c r="G147" s="6">
        <v>11.321249999999999</v>
      </c>
      <c r="H147" s="6">
        <f t="shared" si="2"/>
        <v>3.5113636363636402E-2</v>
      </c>
      <c r="I147" s="6"/>
    </row>
    <row r="148" spans="1:9" x14ac:dyDescent="0.3">
      <c r="A148" t="s">
        <v>225</v>
      </c>
      <c r="B148" t="s">
        <v>48</v>
      </c>
      <c r="C148" t="s">
        <v>29</v>
      </c>
      <c r="D148" s="6">
        <v>11.201818181818181</v>
      </c>
      <c r="E148" s="6">
        <v>11.585454545454546</v>
      </c>
      <c r="F148" s="6">
        <v>11.783999999999999</v>
      </c>
      <c r="G148" s="6">
        <v>20.423999999999999</v>
      </c>
      <c r="H148" s="6">
        <f t="shared" si="2"/>
        <v>-9.2221818181818183</v>
      </c>
      <c r="I148" s="6"/>
    </row>
    <row r="149" spans="1:9" x14ac:dyDescent="0.3">
      <c r="A149" t="s">
        <v>202</v>
      </c>
      <c r="B149" t="s">
        <v>24</v>
      </c>
      <c r="C149" t="s">
        <v>29</v>
      </c>
      <c r="D149" s="6">
        <v>11.198181818181819</v>
      </c>
      <c r="E149" s="6">
        <v>14.093999999999999</v>
      </c>
      <c r="F149" s="6">
        <v>10.287272727272727</v>
      </c>
      <c r="G149" s="6">
        <v>8.1834999999999987</v>
      </c>
      <c r="H149" s="6">
        <f t="shared" si="2"/>
        <v>3.0146818181818205</v>
      </c>
      <c r="I149" s="6"/>
    </row>
    <row r="150" spans="1:9" x14ac:dyDescent="0.3">
      <c r="A150" t="s">
        <v>206</v>
      </c>
      <c r="B150" t="s">
        <v>40</v>
      </c>
      <c r="C150" t="s">
        <v>67</v>
      </c>
      <c r="D150" s="6">
        <v>10.968499999999999</v>
      </c>
      <c r="E150" s="6">
        <v>11.612</v>
      </c>
      <c r="F150" s="6">
        <v>13.835599999999999</v>
      </c>
      <c r="G150" s="6">
        <v>13.378666666666666</v>
      </c>
      <c r="H150" s="6">
        <f t="shared" si="2"/>
        <v>-2.410166666666667</v>
      </c>
      <c r="I150" s="6"/>
    </row>
    <row r="151" spans="1:9" x14ac:dyDescent="0.3">
      <c r="A151" t="s">
        <v>221</v>
      </c>
      <c r="B151" t="s">
        <v>51</v>
      </c>
      <c r="C151" t="s">
        <v>22</v>
      </c>
      <c r="D151" s="6">
        <v>10.903636363636364</v>
      </c>
      <c r="E151" s="6">
        <v>9.9766153846153838</v>
      </c>
      <c r="F151" s="6">
        <v>13.296600000000002</v>
      </c>
      <c r="G151" s="6">
        <v>13.949</v>
      </c>
      <c r="H151" s="6">
        <f t="shared" si="2"/>
        <v>-3.0453636363636356</v>
      </c>
      <c r="I151" s="6"/>
    </row>
    <row r="152" spans="1:9" x14ac:dyDescent="0.3">
      <c r="A152" t="s">
        <v>196</v>
      </c>
      <c r="B152" t="s">
        <v>96</v>
      </c>
      <c r="C152" t="s">
        <v>29</v>
      </c>
      <c r="D152" s="6">
        <v>10.888999999999999</v>
      </c>
      <c r="E152" s="6">
        <v>13.361818181818181</v>
      </c>
      <c r="F152" s="6">
        <v>14.878400000000003</v>
      </c>
      <c r="G152" s="6">
        <v>18.062249999999999</v>
      </c>
      <c r="H152" s="6">
        <f t="shared" si="2"/>
        <v>-7.1732499999999995</v>
      </c>
      <c r="I152" s="6"/>
    </row>
    <row r="153" spans="1:9" x14ac:dyDescent="0.3">
      <c r="A153" t="s">
        <v>209</v>
      </c>
      <c r="B153" t="s">
        <v>21</v>
      </c>
      <c r="C153" t="s">
        <v>29</v>
      </c>
      <c r="D153" s="6">
        <v>10.739000000000001</v>
      </c>
      <c r="E153" s="6">
        <v>10.94</v>
      </c>
      <c r="F153" s="6">
        <v>12.42909090909091</v>
      </c>
      <c r="G153" s="6">
        <v>13.829333333333334</v>
      </c>
      <c r="H153" s="6">
        <f t="shared" si="2"/>
        <v>-3.0903333333333336</v>
      </c>
      <c r="I153" s="6"/>
    </row>
    <row r="154" spans="1:9" x14ac:dyDescent="0.3">
      <c r="A154" t="s">
        <v>217</v>
      </c>
      <c r="B154" t="s">
        <v>61</v>
      </c>
      <c r="C154" t="s">
        <v>22</v>
      </c>
      <c r="D154" s="6">
        <v>10.690999999999999</v>
      </c>
      <c r="E154" s="6">
        <v>11.411</v>
      </c>
      <c r="F154" s="6">
        <v>13.4946</v>
      </c>
      <c r="G154" s="6">
        <v>14.957333333333333</v>
      </c>
      <c r="H154" s="6">
        <f t="shared" si="2"/>
        <v>-4.2663333333333338</v>
      </c>
      <c r="I154" s="6"/>
    </row>
    <row r="155" spans="1:9" x14ac:dyDescent="0.3">
      <c r="A155" t="s">
        <v>230</v>
      </c>
      <c r="B155" t="s">
        <v>127</v>
      </c>
      <c r="C155" t="s">
        <v>22</v>
      </c>
      <c r="D155" s="6">
        <v>10.683499999999999</v>
      </c>
      <c r="E155" s="6">
        <v>11.1515</v>
      </c>
      <c r="F155" s="6">
        <v>10.044499999999999</v>
      </c>
      <c r="G155" s="6">
        <v>13.989333333333333</v>
      </c>
      <c r="H155" s="6">
        <f t="shared" si="2"/>
        <v>-3.3058333333333341</v>
      </c>
      <c r="I155" s="6"/>
    </row>
    <row r="156" spans="1:9" x14ac:dyDescent="0.3">
      <c r="A156" t="s">
        <v>248</v>
      </c>
      <c r="B156" t="s">
        <v>81</v>
      </c>
      <c r="C156" t="s">
        <v>46</v>
      </c>
      <c r="D156" s="6">
        <v>10.575384615384616</v>
      </c>
      <c r="E156" s="6">
        <v>10.395692307692308</v>
      </c>
      <c r="F156" s="6">
        <v>9.7430000000000003</v>
      </c>
      <c r="G156" s="6">
        <v>2.8636363636363638</v>
      </c>
      <c r="H156" s="6">
        <f t="shared" si="2"/>
        <v>7.7117482517482525</v>
      </c>
      <c r="I156" s="6"/>
    </row>
    <row r="157" spans="1:9" x14ac:dyDescent="0.3">
      <c r="A157" t="s">
        <v>210</v>
      </c>
      <c r="B157" t="s">
        <v>63</v>
      </c>
      <c r="C157" t="s">
        <v>46</v>
      </c>
      <c r="D157" s="6">
        <v>10.409230769230771</v>
      </c>
      <c r="E157" s="6">
        <v>10.755076923076924</v>
      </c>
      <c r="F157" s="6">
        <v>13.2912</v>
      </c>
      <c r="G157" s="6">
        <v>8.2613333333333347</v>
      </c>
      <c r="H157" s="6">
        <f t="shared" si="2"/>
        <v>2.1478974358974359</v>
      </c>
      <c r="I157" s="6"/>
    </row>
    <row r="158" spans="1:9" x14ac:dyDescent="0.3">
      <c r="A158" t="s">
        <v>188</v>
      </c>
      <c r="B158" t="s">
        <v>63</v>
      </c>
      <c r="C158" t="s">
        <v>22</v>
      </c>
      <c r="D158" s="6">
        <v>10.3955</v>
      </c>
      <c r="E158" s="6">
        <v>13.225454545454545</v>
      </c>
      <c r="F158" s="6">
        <v>17.109000000000002</v>
      </c>
      <c r="G158" s="6">
        <v>17.391999999999999</v>
      </c>
      <c r="H158" s="6">
        <f t="shared" si="2"/>
        <v>-6.9964999999999993</v>
      </c>
      <c r="I158" s="6"/>
    </row>
    <row r="159" spans="1:9" x14ac:dyDescent="0.3">
      <c r="A159" t="s">
        <v>253</v>
      </c>
      <c r="B159" t="s">
        <v>71</v>
      </c>
      <c r="C159" t="s">
        <v>29</v>
      </c>
      <c r="D159" s="6">
        <v>10.289090909090909</v>
      </c>
      <c r="E159" s="6">
        <v>7.9095384615384612</v>
      </c>
      <c r="F159" s="6">
        <v>7.8239999999999998</v>
      </c>
      <c r="G159" s="6">
        <v>11.705249999999999</v>
      </c>
      <c r="H159" s="6">
        <f t="shared" si="2"/>
        <v>-1.4161590909090904</v>
      </c>
      <c r="I159" s="6"/>
    </row>
    <row r="160" spans="1:9" x14ac:dyDescent="0.3">
      <c r="A160" t="s">
        <v>213</v>
      </c>
      <c r="B160" t="s">
        <v>55</v>
      </c>
      <c r="C160" t="s">
        <v>46</v>
      </c>
      <c r="D160" s="6">
        <v>10.283692307692307</v>
      </c>
      <c r="E160" s="6">
        <v>10.199999999999999</v>
      </c>
      <c r="F160" s="6">
        <v>9.4250000000000007</v>
      </c>
      <c r="G160" s="6">
        <v>2.7018181818181826</v>
      </c>
      <c r="H160" s="6">
        <f t="shared" si="2"/>
        <v>7.5818741258741245</v>
      </c>
      <c r="I160" s="6"/>
    </row>
    <row r="161" spans="1:9" x14ac:dyDescent="0.3">
      <c r="A161" t="s">
        <v>215</v>
      </c>
      <c r="B161" t="s">
        <v>51</v>
      </c>
      <c r="C161" t="s">
        <v>46</v>
      </c>
      <c r="D161" s="6">
        <v>10.238153846153846</v>
      </c>
      <c r="E161" s="6">
        <v>10.481846153846153</v>
      </c>
      <c r="F161" s="6">
        <v>12.112727272727273</v>
      </c>
      <c r="G161" s="6">
        <v>5.9680000000000009</v>
      </c>
      <c r="H161" s="6">
        <f t="shared" si="2"/>
        <v>4.2701538461538453</v>
      </c>
      <c r="I161" s="6"/>
    </row>
    <row r="162" spans="1:9" x14ac:dyDescent="0.3">
      <c r="A162" t="s">
        <v>194</v>
      </c>
      <c r="B162" t="s">
        <v>75</v>
      </c>
      <c r="C162" t="s">
        <v>46</v>
      </c>
      <c r="D162" s="6">
        <v>10.191384615384615</v>
      </c>
      <c r="E162" s="6">
        <v>10.906461538461539</v>
      </c>
      <c r="F162" s="6">
        <v>11.643000000000001</v>
      </c>
      <c r="G162" s="6">
        <v>7.1970000000000001</v>
      </c>
      <c r="H162" s="6">
        <f t="shared" si="2"/>
        <v>2.9943846153846154</v>
      </c>
      <c r="I162" s="6"/>
    </row>
    <row r="163" spans="1:9" x14ac:dyDescent="0.3">
      <c r="A163" t="s">
        <v>233</v>
      </c>
      <c r="B163" t="s">
        <v>79</v>
      </c>
      <c r="C163" t="s">
        <v>67</v>
      </c>
      <c r="D163" s="6">
        <v>10.181538461538462</v>
      </c>
      <c r="E163" s="6">
        <v>9.2110000000000003</v>
      </c>
      <c r="F163" s="6">
        <v>9.9045000000000005</v>
      </c>
      <c r="G163" s="6">
        <v>11.901333333333334</v>
      </c>
      <c r="H163" s="6">
        <f t="shared" si="2"/>
        <v>-1.7197948717948712</v>
      </c>
      <c r="I163" s="6"/>
    </row>
    <row r="164" spans="1:9" x14ac:dyDescent="0.3">
      <c r="A164" t="s">
        <v>250</v>
      </c>
      <c r="B164" t="s">
        <v>81</v>
      </c>
      <c r="C164" t="s">
        <v>29</v>
      </c>
      <c r="D164" s="6">
        <v>10.139500000000002</v>
      </c>
      <c r="E164" s="6">
        <v>9.0233846153846144</v>
      </c>
      <c r="F164" s="6">
        <v>7.8129999999999997</v>
      </c>
      <c r="G164" s="6">
        <v>9.3661999999999992</v>
      </c>
      <c r="H164" s="6">
        <f t="shared" si="2"/>
        <v>0.77330000000000254</v>
      </c>
      <c r="I164" s="6"/>
    </row>
    <row r="165" spans="1:9" x14ac:dyDescent="0.3">
      <c r="A165" t="s">
        <v>207</v>
      </c>
      <c r="B165" t="s">
        <v>26</v>
      </c>
      <c r="C165" t="s">
        <v>29</v>
      </c>
      <c r="D165" s="6">
        <v>10.113846153846154</v>
      </c>
      <c r="E165" s="6">
        <v>9.4247999999999994</v>
      </c>
      <c r="F165" s="6">
        <v>8.0640000000000001</v>
      </c>
      <c r="G165" s="6">
        <v>5.3949999999999996</v>
      </c>
      <c r="H165" s="6">
        <f t="shared" si="2"/>
        <v>4.7188461538461546</v>
      </c>
      <c r="I165" s="6"/>
    </row>
    <row r="166" spans="1:9" x14ac:dyDescent="0.3">
      <c r="A166" t="s">
        <v>180</v>
      </c>
      <c r="B166" t="s">
        <v>53</v>
      </c>
      <c r="C166" t="s">
        <v>22</v>
      </c>
      <c r="D166" s="6">
        <v>10.025</v>
      </c>
      <c r="E166" s="6">
        <v>10.134499999999999</v>
      </c>
      <c r="F166" s="6">
        <v>11.712727272727275</v>
      </c>
      <c r="G166" s="6">
        <v>20.155999999999999</v>
      </c>
      <c r="H166" s="6">
        <f t="shared" si="2"/>
        <v>-10.130999999999998</v>
      </c>
      <c r="I166" s="6"/>
    </row>
    <row r="167" spans="1:9" x14ac:dyDescent="0.3">
      <c r="A167" t="s">
        <v>222</v>
      </c>
      <c r="B167" t="s">
        <v>139</v>
      </c>
      <c r="C167" t="s">
        <v>22</v>
      </c>
      <c r="D167" s="6">
        <v>9.7939999999999987</v>
      </c>
      <c r="E167" s="6">
        <v>10.61</v>
      </c>
      <c r="F167" s="6">
        <v>14.763999999999999</v>
      </c>
      <c r="G167" s="6">
        <v>19.863999999999997</v>
      </c>
      <c r="H167" s="6">
        <f t="shared" si="2"/>
        <v>-10.069999999999999</v>
      </c>
      <c r="I167" s="6"/>
    </row>
    <row r="168" spans="1:9" x14ac:dyDescent="0.3">
      <c r="A168" t="s">
        <v>205</v>
      </c>
      <c r="B168" t="s">
        <v>127</v>
      </c>
      <c r="C168" t="s">
        <v>29</v>
      </c>
      <c r="D168" s="6">
        <v>9.641</v>
      </c>
      <c r="E168" s="6">
        <v>11.073846153846153</v>
      </c>
      <c r="F168" s="6">
        <v>10.353846153846154</v>
      </c>
      <c r="G168" s="6">
        <v>10.992000000000001</v>
      </c>
      <c r="H168" s="6">
        <f t="shared" si="2"/>
        <v>-1.3510000000000009</v>
      </c>
      <c r="I168" s="6"/>
    </row>
    <row r="169" spans="1:9" x14ac:dyDescent="0.3">
      <c r="A169" t="s">
        <v>257</v>
      </c>
      <c r="B169" t="s">
        <v>58</v>
      </c>
      <c r="C169" t="s">
        <v>29</v>
      </c>
      <c r="D169" s="6">
        <v>9.6170000000000009</v>
      </c>
      <c r="E169" s="6">
        <v>9.6349999999999998</v>
      </c>
      <c r="F169" s="6">
        <v>7.8537499999999998</v>
      </c>
      <c r="G169" s="6">
        <v>-8.1333333333333329</v>
      </c>
      <c r="H169" s="6">
        <f t="shared" si="2"/>
        <v>17.750333333333334</v>
      </c>
      <c r="I169" s="6"/>
    </row>
    <row r="170" spans="1:9" x14ac:dyDescent="0.3">
      <c r="A170" t="s">
        <v>243</v>
      </c>
      <c r="B170" t="s">
        <v>139</v>
      </c>
      <c r="C170" t="s">
        <v>46</v>
      </c>
      <c r="D170" s="6">
        <v>9.5883076923076924</v>
      </c>
      <c r="E170" s="6">
        <v>9.8659999999999997</v>
      </c>
      <c r="F170" s="6">
        <v>9.3659999999999997</v>
      </c>
      <c r="G170" s="6">
        <v>8.6125000000000007</v>
      </c>
      <c r="H170" s="6">
        <f t="shared" si="2"/>
        <v>0.97580769230769171</v>
      </c>
      <c r="I170" s="6"/>
    </row>
    <row r="171" spans="1:9" x14ac:dyDescent="0.3">
      <c r="A171" t="s">
        <v>231</v>
      </c>
      <c r="B171" t="s">
        <v>35</v>
      </c>
      <c r="C171" t="s">
        <v>46</v>
      </c>
      <c r="D171" s="6">
        <v>9.5760000000000005</v>
      </c>
      <c r="E171" s="6">
        <v>10.843692307692308</v>
      </c>
      <c r="F171" s="6">
        <v>9.8430769230769233</v>
      </c>
      <c r="G171" s="6">
        <v>4.4199999999999878E-2</v>
      </c>
      <c r="H171" s="6">
        <f t="shared" si="2"/>
        <v>9.5318000000000005</v>
      </c>
      <c r="I171" s="6"/>
    </row>
    <row r="172" spans="1:9" x14ac:dyDescent="0.3">
      <c r="A172" t="s">
        <v>200</v>
      </c>
      <c r="B172" t="s">
        <v>96</v>
      </c>
      <c r="C172" t="s">
        <v>46</v>
      </c>
      <c r="D172" s="6">
        <v>9.551499999999999</v>
      </c>
      <c r="E172" s="6">
        <v>9.3054999999999986</v>
      </c>
      <c r="F172" s="6">
        <v>9.4195000000000011</v>
      </c>
      <c r="G172" s="6">
        <v>6.9066666666666663</v>
      </c>
      <c r="H172" s="6">
        <f t="shared" si="2"/>
        <v>2.6448333333333327</v>
      </c>
      <c r="I172" s="6"/>
    </row>
    <row r="173" spans="1:9" x14ac:dyDescent="0.3">
      <c r="A173" t="s">
        <v>226</v>
      </c>
      <c r="B173" t="s">
        <v>75</v>
      </c>
      <c r="C173" t="s">
        <v>46</v>
      </c>
      <c r="D173" s="6">
        <v>9.532</v>
      </c>
      <c r="E173" s="6">
        <v>8.3587692307692301</v>
      </c>
      <c r="F173" s="6">
        <v>7.49</v>
      </c>
      <c r="G173" s="6">
        <v>3.9184000000000001</v>
      </c>
      <c r="H173" s="6">
        <f t="shared" si="2"/>
        <v>5.6135999999999999</v>
      </c>
      <c r="I173" s="6"/>
    </row>
    <row r="174" spans="1:9" x14ac:dyDescent="0.3">
      <c r="A174" t="s">
        <v>216</v>
      </c>
      <c r="B174" t="s">
        <v>44</v>
      </c>
      <c r="C174" t="s">
        <v>22</v>
      </c>
      <c r="D174" s="6">
        <v>9.5003076923076932</v>
      </c>
      <c r="E174" s="6">
        <v>8.9710000000000001</v>
      </c>
      <c r="F174" s="6">
        <v>6.9187500000000002</v>
      </c>
      <c r="G174" s="6">
        <v>-8.7733333333333334</v>
      </c>
      <c r="H174" s="6">
        <f t="shared" si="2"/>
        <v>18.273641025641027</v>
      </c>
      <c r="I174" s="6"/>
    </row>
    <row r="175" spans="1:9" x14ac:dyDescent="0.3">
      <c r="A175" t="s">
        <v>261</v>
      </c>
      <c r="B175" t="s">
        <v>58</v>
      </c>
      <c r="C175" t="s">
        <v>46</v>
      </c>
      <c r="D175" s="6">
        <v>9.5003076923076915</v>
      </c>
      <c r="E175" s="6">
        <v>9.7464615384615385</v>
      </c>
      <c r="F175" s="6">
        <v>8.8610000000000007</v>
      </c>
      <c r="G175" s="6">
        <v>3.8106000000000004</v>
      </c>
      <c r="H175" s="6">
        <f t="shared" si="2"/>
        <v>5.6897076923076906</v>
      </c>
      <c r="I175" s="6"/>
    </row>
    <row r="176" spans="1:9" x14ac:dyDescent="0.3">
      <c r="A176" t="s">
        <v>223</v>
      </c>
      <c r="B176" t="s">
        <v>53</v>
      </c>
      <c r="C176" t="s">
        <v>67</v>
      </c>
      <c r="D176" s="6">
        <v>9.4254999999999995</v>
      </c>
      <c r="E176" s="6">
        <v>10.378</v>
      </c>
      <c r="F176" s="6">
        <v>10.585454545454546</v>
      </c>
      <c r="G176" s="6">
        <v>17.076500000000003</v>
      </c>
      <c r="H176" s="6">
        <f t="shared" si="2"/>
        <v>-7.6510000000000034</v>
      </c>
      <c r="I176" s="6"/>
    </row>
    <row r="177" spans="1:9" x14ac:dyDescent="0.3">
      <c r="A177" t="s">
        <v>218</v>
      </c>
      <c r="B177" t="s">
        <v>21</v>
      </c>
      <c r="C177" t="s">
        <v>46</v>
      </c>
      <c r="D177" s="6">
        <v>9.2784000000000013</v>
      </c>
      <c r="E177" s="6">
        <v>7.9718749999999998</v>
      </c>
      <c r="F177" s="6">
        <v>8.3143750000000001</v>
      </c>
      <c r="G177" s="6">
        <v>1.538</v>
      </c>
      <c r="H177" s="6">
        <f t="shared" si="2"/>
        <v>7.7404000000000011</v>
      </c>
      <c r="I177" s="6"/>
    </row>
    <row r="178" spans="1:9" x14ac:dyDescent="0.3">
      <c r="A178" t="s">
        <v>252</v>
      </c>
      <c r="B178" t="s">
        <v>58</v>
      </c>
      <c r="C178" t="s">
        <v>29</v>
      </c>
      <c r="D178" s="6">
        <v>9.2490000000000006</v>
      </c>
      <c r="E178" s="6">
        <v>8.5175999999999998</v>
      </c>
      <c r="F178" s="6">
        <v>7.7703529411764709</v>
      </c>
      <c r="G178" s="6">
        <v>0.4</v>
      </c>
      <c r="H178" s="6">
        <f t="shared" si="2"/>
        <v>8.8490000000000002</v>
      </c>
      <c r="I178" s="6"/>
    </row>
    <row r="179" spans="1:9" x14ac:dyDescent="0.3">
      <c r="A179" t="s">
        <v>224</v>
      </c>
      <c r="B179" t="s">
        <v>26</v>
      </c>
      <c r="C179" t="s">
        <v>22</v>
      </c>
      <c r="D179" s="6">
        <v>9.2393846153846155</v>
      </c>
      <c r="E179" s="6">
        <v>9.4473846153846139</v>
      </c>
      <c r="F179" s="6">
        <v>10.121</v>
      </c>
      <c r="G179" s="6">
        <v>11.894200000000001</v>
      </c>
      <c r="H179" s="6">
        <f t="shared" si="2"/>
        <v>-2.6548153846153859</v>
      </c>
      <c r="I179" s="6"/>
    </row>
    <row r="180" spans="1:9" x14ac:dyDescent="0.3">
      <c r="A180" t="s">
        <v>239</v>
      </c>
      <c r="B180" t="s">
        <v>75</v>
      </c>
      <c r="C180" t="s">
        <v>22</v>
      </c>
      <c r="D180" s="6">
        <v>9.2233846153846155</v>
      </c>
      <c r="E180" s="6">
        <v>9.2935384615384606</v>
      </c>
      <c r="F180" s="6">
        <v>10.092499999999999</v>
      </c>
      <c r="G180" s="6">
        <v>13.884</v>
      </c>
      <c r="H180" s="6">
        <f t="shared" si="2"/>
        <v>-4.6606153846153848</v>
      </c>
      <c r="I180" s="6"/>
    </row>
    <row r="181" spans="1:9" x14ac:dyDescent="0.3">
      <c r="A181" t="s">
        <v>285</v>
      </c>
      <c r="B181" t="s">
        <v>61</v>
      </c>
      <c r="C181" t="s">
        <v>22</v>
      </c>
      <c r="D181" s="6">
        <v>9.152000000000001</v>
      </c>
      <c r="E181" s="6">
        <v>8.6920000000000002</v>
      </c>
      <c r="F181" s="6">
        <v>7.3937499999999998</v>
      </c>
      <c r="G181" s="6">
        <v>-1.6959999999999991</v>
      </c>
      <c r="H181" s="6">
        <f t="shared" si="2"/>
        <v>10.848000000000001</v>
      </c>
      <c r="I181" s="6"/>
    </row>
    <row r="182" spans="1:9" x14ac:dyDescent="0.3">
      <c r="A182" t="s">
        <v>185</v>
      </c>
      <c r="B182" t="s">
        <v>24</v>
      </c>
      <c r="C182" t="s">
        <v>29</v>
      </c>
      <c r="D182" s="6">
        <v>9.1472727272727283</v>
      </c>
      <c r="E182" s="6">
        <v>14.915800000000001</v>
      </c>
      <c r="F182" s="6">
        <v>14.948799999999999</v>
      </c>
      <c r="G182" s="6">
        <v>20.228000000000002</v>
      </c>
      <c r="H182" s="6">
        <f t="shared" si="2"/>
        <v>-11.080727272727273</v>
      </c>
      <c r="I182" s="6"/>
    </row>
    <row r="183" spans="1:9" x14ac:dyDescent="0.3">
      <c r="A183" t="s">
        <v>255</v>
      </c>
      <c r="B183" t="s">
        <v>92</v>
      </c>
      <c r="C183" t="s">
        <v>22</v>
      </c>
      <c r="D183" s="6">
        <v>9.1458461538461542</v>
      </c>
      <c r="E183" s="6">
        <v>9.4596923076923076</v>
      </c>
      <c r="F183" s="6">
        <v>13.032599999999999</v>
      </c>
      <c r="G183" s="6">
        <v>18.118749999999999</v>
      </c>
      <c r="H183" s="6">
        <f t="shared" si="2"/>
        <v>-8.9729038461538444</v>
      </c>
      <c r="I183" s="6"/>
    </row>
    <row r="184" spans="1:9" x14ac:dyDescent="0.3">
      <c r="A184" t="s">
        <v>212</v>
      </c>
      <c r="B184" t="s">
        <v>37</v>
      </c>
      <c r="C184" t="s">
        <v>46</v>
      </c>
      <c r="D184" s="6">
        <v>9.1330000000000009</v>
      </c>
      <c r="E184" s="6">
        <v>11.57090909090909</v>
      </c>
      <c r="F184" s="6">
        <v>15.429333333333336</v>
      </c>
      <c r="G184" s="6">
        <v>11.37</v>
      </c>
      <c r="H184" s="6">
        <f t="shared" si="2"/>
        <v>-2.2369999999999983</v>
      </c>
      <c r="I184" s="6"/>
    </row>
    <row r="185" spans="1:9" x14ac:dyDescent="0.3">
      <c r="A185" t="s">
        <v>244</v>
      </c>
      <c r="B185" t="s">
        <v>37</v>
      </c>
      <c r="C185" t="s">
        <v>22</v>
      </c>
      <c r="D185" s="6">
        <v>8.9870769230769234</v>
      </c>
      <c r="E185" s="6">
        <v>9.8646153846153837</v>
      </c>
      <c r="F185" s="6">
        <v>8.1999999999999993</v>
      </c>
      <c r="G185" s="6">
        <v>2.1644999999999985</v>
      </c>
      <c r="H185" s="6">
        <f t="shared" si="2"/>
        <v>6.8225769230769249</v>
      </c>
      <c r="I185" s="6"/>
    </row>
    <row r="186" spans="1:9" x14ac:dyDescent="0.3">
      <c r="A186" t="s">
        <v>235</v>
      </c>
      <c r="B186" t="s">
        <v>79</v>
      </c>
      <c r="C186" t="s">
        <v>22</v>
      </c>
      <c r="D186" s="6">
        <v>8.9575384615384621</v>
      </c>
      <c r="E186" s="6">
        <v>9.5284999999999993</v>
      </c>
      <c r="F186" s="6">
        <v>14.779399999999999</v>
      </c>
      <c r="G186" s="6">
        <v>27.57</v>
      </c>
      <c r="H186" s="6">
        <f t="shared" si="2"/>
        <v>-18.612461538461538</v>
      </c>
      <c r="I186" s="6"/>
    </row>
    <row r="187" spans="1:9" x14ac:dyDescent="0.3">
      <c r="A187" t="s">
        <v>234</v>
      </c>
      <c r="B187" t="s">
        <v>48</v>
      </c>
      <c r="C187" t="s">
        <v>29</v>
      </c>
      <c r="D187" s="6">
        <v>8.953846153846154</v>
      </c>
      <c r="E187" s="6">
        <v>8.4730000000000008</v>
      </c>
      <c r="F187" s="6">
        <v>8.4269999999999996</v>
      </c>
      <c r="G187" s="6">
        <v>8.9109090909090902</v>
      </c>
      <c r="H187" s="6">
        <f t="shared" si="2"/>
        <v>4.2937062937063786E-2</v>
      </c>
      <c r="I187" s="6"/>
    </row>
    <row r="188" spans="1:9" x14ac:dyDescent="0.3">
      <c r="A188" t="s">
        <v>228</v>
      </c>
      <c r="B188" t="s">
        <v>88</v>
      </c>
      <c r="C188" t="s">
        <v>22</v>
      </c>
      <c r="D188" s="6">
        <v>8.8369999999999997</v>
      </c>
      <c r="E188" s="6">
        <v>10.667</v>
      </c>
      <c r="F188" s="6">
        <v>11.707272727272727</v>
      </c>
      <c r="G188" s="6">
        <v>15.32375</v>
      </c>
      <c r="H188" s="6">
        <f t="shared" si="2"/>
        <v>-6.4867500000000007</v>
      </c>
      <c r="I188" s="6"/>
    </row>
    <row r="189" spans="1:9" x14ac:dyDescent="0.3">
      <c r="A189" t="s">
        <v>220</v>
      </c>
      <c r="B189" t="s">
        <v>139</v>
      </c>
      <c r="C189" t="s">
        <v>22</v>
      </c>
      <c r="D189" s="6">
        <v>8.8036923076923088</v>
      </c>
      <c r="E189" s="6">
        <v>10.5335</v>
      </c>
      <c r="F189" s="6">
        <v>13.521000000000001</v>
      </c>
      <c r="G189" s="6">
        <v>18.411999999999999</v>
      </c>
      <c r="H189" s="6">
        <f t="shared" si="2"/>
        <v>-9.6083076923076902</v>
      </c>
      <c r="I189" s="6"/>
    </row>
    <row r="190" spans="1:9" x14ac:dyDescent="0.3">
      <c r="A190" t="s">
        <v>278</v>
      </c>
      <c r="B190" t="s">
        <v>53</v>
      </c>
      <c r="C190" t="s">
        <v>22</v>
      </c>
      <c r="D190" s="6">
        <v>8.7850000000000001</v>
      </c>
      <c r="E190" s="6">
        <v>8.0792000000000002</v>
      </c>
      <c r="F190" s="6">
        <v>7.54</v>
      </c>
      <c r="G190" s="6">
        <v>3.4969999999999986</v>
      </c>
      <c r="H190" s="6">
        <f t="shared" si="2"/>
        <v>5.288000000000002</v>
      </c>
      <c r="I190" s="6"/>
    </row>
    <row r="191" spans="1:9" x14ac:dyDescent="0.3">
      <c r="A191" t="s">
        <v>287</v>
      </c>
      <c r="B191" t="s">
        <v>24</v>
      </c>
      <c r="C191" t="s">
        <v>46</v>
      </c>
      <c r="D191" s="6">
        <v>8.6406153846153853</v>
      </c>
      <c r="E191" s="6">
        <v>6.9489999999999998</v>
      </c>
      <c r="F191" s="6">
        <v>6.4824000000000002</v>
      </c>
      <c r="G191" s="6">
        <v>0.34560000000000024</v>
      </c>
      <c r="H191" s="6">
        <f t="shared" si="2"/>
        <v>8.2950153846153842</v>
      </c>
      <c r="I191" s="6"/>
    </row>
    <row r="192" spans="1:9" x14ac:dyDescent="0.3">
      <c r="A192" t="s">
        <v>247</v>
      </c>
      <c r="B192" t="s">
        <v>55</v>
      </c>
      <c r="C192" t="s">
        <v>22</v>
      </c>
      <c r="D192" s="6">
        <v>8.6340000000000003</v>
      </c>
      <c r="E192" s="6">
        <v>8.516</v>
      </c>
      <c r="F192" s="6">
        <v>9.4461538461538463</v>
      </c>
      <c r="G192" s="6">
        <v>17.9815</v>
      </c>
      <c r="H192" s="6">
        <f t="shared" si="2"/>
        <v>-9.3475000000000001</v>
      </c>
      <c r="I192" s="6"/>
    </row>
    <row r="193" spans="1:9" x14ac:dyDescent="0.3">
      <c r="A193" t="s">
        <v>290</v>
      </c>
      <c r="B193" t="s">
        <v>37</v>
      </c>
      <c r="C193" t="s">
        <v>29</v>
      </c>
      <c r="D193" s="6">
        <v>8.617230769230769</v>
      </c>
      <c r="E193" s="6">
        <v>7.758</v>
      </c>
      <c r="F193" s="6">
        <v>8.3538461538461544</v>
      </c>
      <c r="G193" s="6">
        <v>-10.592000000000001</v>
      </c>
      <c r="H193" s="6">
        <f t="shared" si="2"/>
        <v>19.209230769230771</v>
      </c>
      <c r="I193" s="6"/>
    </row>
    <row r="194" spans="1:9" x14ac:dyDescent="0.3">
      <c r="A194" t="s">
        <v>273</v>
      </c>
      <c r="B194" t="s">
        <v>71</v>
      </c>
      <c r="C194" t="s">
        <v>46</v>
      </c>
      <c r="D194" s="6">
        <v>8.6023999999999994</v>
      </c>
      <c r="E194" s="6">
        <v>8.5187500000000007</v>
      </c>
      <c r="F194" s="6">
        <v>8.3806250000000002</v>
      </c>
      <c r="G194" s="6">
        <v>0.56727272727272737</v>
      </c>
      <c r="H194" s="6">
        <f t="shared" ref="H194:H257" si="3">D194-G194</f>
        <v>8.0351272727272729</v>
      </c>
      <c r="I194" s="6"/>
    </row>
    <row r="195" spans="1:9" x14ac:dyDescent="0.3">
      <c r="A195" t="s">
        <v>238</v>
      </c>
      <c r="B195" t="s">
        <v>26</v>
      </c>
      <c r="C195" t="s">
        <v>46</v>
      </c>
      <c r="D195" s="6">
        <v>8.5938461538461546</v>
      </c>
      <c r="E195" s="6">
        <v>10.1845</v>
      </c>
      <c r="F195" s="6">
        <v>10.810909090909091</v>
      </c>
      <c r="G195" s="6">
        <v>4.7214</v>
      </c>
      <c r="H195" s="6">
        <f t="shared" si="3"/>
        <v>3.8724461538461545</v>
      </c>
      <c r="I195" s="6"/>
    </row>
    <row r="196" spans="1:9" x14ac:dyDescent="0.3">
      <c r="A196" t="s">
        <v>297</v>
      </c>
      <c r="B196" t="s">
        <v>55</v>
      </c>
      <c r="C196" t="s">
        <v>22</v>
      </c>
      <c r="D196" s="6">
        <v>8.593</v>
      </c>
      <c r="E196" s="6">
        <v>9.9261538461538468</v>
      </c>
      <c r="F196" s="6">
        <v>7.2220000000000004</v>
      </c>
      <c r="G196" s="6">
        <v>-5.3546666666666658</v>
      </c>
      <c r="H196" s="6">
        <f t="shared" si="3"/>
        <v>13.947666666666667</v>
      </c>
      <c r="I196" s="6"/>
    </row>
    <row r="197" spans="1:9" x14ac:dyDescent="0.3">
      <c r="A197" t="s">
        <v>227</v>
      </c>
      <c r="B197" t="s">
        <v>35</v>
      </c>
      <c r="C197" t="s">
        <v>22</v>
      </c>
      <c r="D197" s="6">
        <v>8.5889999999999986</v>
      </c>
      <c r="E197" s="6">
        <v>9.2836923076923075</v>
      </c>
      <c r="F197" s="6">
        <v>8.9415384615384621</v>
      </c>
      <c r="G197" s="6">
        <v>11.109333333333332</v>
      </c>
      <c r="H197" s="6">
        <f t="shared" si="3"/>
        <v>-2.5203333333333333</v>
      </c>
      <c r="I197" s="6"/>
    </row>
    <row r="198" spans="1:9" x14ac:dyDescent="0.3">
      <c r="A198" t="s">
        <v>259</v>
      </c>
      <c r="B198" t="s">
        <v>79</v>
      </c>
      <c r="C198" t="s">
        <v>22</v>
      </c>
      <c r="D198" s="6">
        <v>8.5353846153846149</v>
      </c>
      <c r="E198" s="6">
        <v>7.8860000000000001</v>
      </c>
      <c r="F198" s="6">
        <v>11.314545454545454</v>
      </c>
      <c r="G198" s="6">
        <v>13.877500000000001</v>
      </c>
      <c r="H198" s="6">
        <f t="shared" si="3"/>
        <v>-5.3421153846153864</v>
      </c>
      <c r="I198" s="6"/>
    </row>
    <row r="199" spans="1:9" x14ac:dyDescent="0.3">
      <c r="A199" t="s">
        <v>326</v>
      </c>
      <c r="B199" t="s">
        <v>33</v>
      </c>
      <c r="C199" t="s">
        <v>29</v>
      </c>
      <c r="D199" s="6">
        <v>8.5310769230769239</v>
      </c>
      <c r="E199" s="6">
        <v>7.5510000000000002</v>
      </c>
      <c r="F199" s="6">
        <v>7.7</v>
      </c>
      <c r="G199" s="6">
        <v>11.751999999999999</v>
      </c>
      <c r="H199" s="6">
        <f t="shared" si="3"/>
        <v>-3.220923076923075</v>
      </c>
      <c r="I199" s="6"/>
    </row>
    <row r="200" spans="1:9" x14ac:dyDescent="0.3">
      <c r="A200" t="s">
        <v>354</v>
      </c>
      <c r="B200" t="s">
        <v>81</v>
      </c>
      <c r="C200" t="s">
        <v>67</v>
      </c>
      <c r="D200" s="6">
        <v>8.5273846153846158</v>
      </c>
      <c r="E200" s="6">
        <v>9.2264615384615389</v>
      </c>
      <c r="F200" s="6">
        <v>3.2633846153846156</v>
      </c>
      <c r="G200" s="6">
        <v>12.157333333333334</v>
      </c>
      <c r="H200" s="6">
        <f t="shared" si="3"/>
        <v>-3.629948717948718</v>
      </c>
      <c r="I200" s="6"/>
    </row>
    <row r="201" spans="1:9" x14ac:dyDescent="0.3">
      <c r="A201" t="s">
        <v>219</v>
      </c>
      <c r="B201" t="s">
        <v>21</v>
      </c>
      <c r="C201" t="s">
        <v>22</v>
      </c>
      <c r="D201" s="6">
        <v>8.5144615384615392</v>
      </c>
      <c r="E201" s="6">
        <v>9.5052307692307689</v>
      </c>
      <c r="F201" s="6">
        <v>10.792999999999999</v>
      </c>
      <c r="G201" s="6">
        <v>15.145</v>
      </c>
      <c r="H201" s="6">
        <f t="shared" si="3"/>
        <v>-6.6305384615384604</v>
      </c>
      <c r="I201" s="6"/>
    </row>
    <row r="202" spans="1:9" x14ac:dyDescent="0.3">
      <c r="A202" t="s">
        <v>272</v>
      </c>
      <c r="B202" t="s">
        <v>130</v>
      </c>
      <c r="C202" t="s">
        <v>29</v>
      </c>
      <c r="D202" s="6">
        <v>8.4707692307692319</v>
      </c>
      <c r="E202" s="6">
        <v>9.972999999999999</v>
      </c>
      <c r="F202" s="6">
        <v>11.385454545454545</v>
      </c>
      <c r="G202" s="6">
        <v>16.287749999999999</v>
      </c>
      <c r="H202" s="6">
        <f t="shared" si="3"/>
        <v>-7.8169807692307671</v>
      </c>
      <c r="I202" s="6"/>
    </row>
    <row r="203" spans="1:9" x14ac:dyDescent="0.3">
      <c r="A203" t="s">
        <v>315</v>
      </c>
      <c r="B203" t="s">
        <v>58</v>
      </c>
      <c r="C203" t="s">
        <v>29</v>
      </c>
      <c r="D203" s="6">
        <v>8.4024999999999999</v>
      </c>
      <c r="E203" s="6">
        <v>7.0935384615384613</v>
      </c>
      <c r="F203" s="6">
        <v>7.55</v>
      </c>
      <c r="G203" s="6">
        <v>9.3376000000000001</v>
      </c>
      <c r="H203" s="6">
        <f t="shared" si="3"/>
        <v>-0.93510000000000026</v>
      </c>
      <c r="I203" s="6"/>
    </row>
    <row r="204" spans="1:9" x14ac:dyDescent="0.3">
      <c r="A204" t="s">
        <v>281</v>
      </c>
      <c r="B204" t="s">
        <v>130</v>
      </c>
      <c r="C204" t="s">
        <v>22</v>
      </c>
      <c r="D204" s="6">
        <v>8.3859999999999992</v>
      </c>
      <c r="E204" s="6">
        <v>9.2455384615384624</v>
      </c>
      <c r="F204" s="6">
        <v>7.7176</v>
      </c>
      <c r="G204" s="6">
        <v>8.7763636363636355</v>
      </c>
      <c r="H204" s="6">
        <f t="shared" si="3"/>
        <v>-0.39036363636363625</v>
      </c>
      <c r="I204" s="6"/>
    </row>
    <row r="205" spans="1:9" x14ac:dyDescent="0.3">
      <c r="A205" t="s">
        <v>254</v>
      </c>
      <c r="B205" t="s">
        <v>73</v>
      </c>
      <c r="C205" t="s">
        <v>29</v>
      </c>
      <c r="D205" s="6">
        <v>8.3693749999999998</v>
      </c>
      <c r="E205" s="6">
        <v>9.1327999999999996</v>
      </c>
      <c r="F205" s="6">
        <v>7.9929411764705884</v>
      </c>
      <c r="G205" s="6">
        <v>0</v>
      </c>
      <c r="H205" s="6">
        <f t="shared" si="3"/>
        <v>8.3693749999999998</v>
      </c>
      <c r="I205" s="6"/>
    </row>
    <row r="206" spans="1:9" x14ac:dyDescent="0.3">
      <c r="A206" t="s">
        <v>303</v>
      </c>
      <c r="B206" t="s">
        <v>51</v>
      </c>
      <c r="C206" t="s">
        <v>22</v>
      </c>
      <c r="D206" s="6">
        <v>8.3650000000000002</v>
      </c>
      <c r="E206" s="6">
        <v>7.9950000000000001</v>
      </c>
      <c r="F206" s="6">
        <v>8.4469999999999992</v>
      </c>
      <c r="G206" s="6">
        <v>11.946999999999999</v>
      </c>
      <c r="H206" s="6">
        <f t="shared" si="3"/>
        <v>-3.581999999999999</v>
      </c>
      <c r="I206" s="6"/>
    </row>
    <row r="207" spans="1:9" x14ac:dyDescent="0.3">
      <c r="A207" t="s">
        <v>288</v>
      </c>
      <c r="B207" t="s">
        <v>44</v>
      </c>
      <c r="C207" t="s">
        <v>22</v>
      </c>
      <c r="D207" s="6">
        <v>8.343</v>
      </c>
      <c r="E207" s="6">
        <v>6.8544</v>
      </c>
      <c r="F207" s="6">
        <v>7.0681250000000002</v>
      </c>
      <c r="G207" s="6">
        <v>7.62</v>
      </c>
      <c r="H207" s="6">
        <f t="shared" si="3"/>
        <v>0.72299999999999986</v>
      </c>
      <c r="I207" s="6"/>
    </row>
    <row r="208" spans="1:9" x14ac:dyDescent="0.3">
      <c r="A208" t="s">
        <v>262</v>
      </c>
      <c r="B208" t="s">
        <v>63</v>
      </c>
      <c r="C208" t="s">
        <v>29</v>
      </c>
      <c r="D208" s="6">
        <v>8.2949999999999999</v>
      </c>
      <c r="E208" s="6">
        <v>7.4945882352941178</v>
      </c>
      <c r="F208" s="6">
        <v>14.134117647058824</v>
      </c>
      <c r="G208" s="6">
        <v>5.7774999999999999</v>
      </c>
      <c r="H208" s="6">
        <f t="shared" si="3"/>
        <v>2.5175000000000001</v>
      </c>
      <c r="I208" s="6"/>
    </row>
    <row r="209" spans="1:9" x14ac:dyDescent="0.3">
      <c r="A209" t="s">
        <v>258</v>
      </c>
      <c r="B209" t="s">
        <v>63</v>
      </c>
      <c r="C209" t="s">
        <v>29</v>
      </c>
      <c r="D209" s="6">
        <v>8.2603076923076912</v>
      </c>
      <c r="E209" s="6">
        <v>6.9779999999999998</v>
      </c>
      <c r="F209" s="6">
        <v>7.8541538461538467</v>
      </c>
      <c r="G209" s="6">
        <v>8.666500000000001</v>
      </c>
      <c r="H209" s="6">
        <f t="shared" si="3"/>
        <v>-0.40619230769230974</v>
      </c>
      <c r="I209" s="6"/>
    </row>
    <row r="210" spans="1:9" x14ac:dyDescent="0.3">
      <c r="A210" t="s">
        <v>236</v>
      </c>
      <c r="B210" t="s">
        <v>117</v>
      </c>
      <c r="C210" t="s">
        <v>22</v>
      </c>
      <c r="D210" s="6">
        <v>8.2569999999999997</v>
      </c>
      <c r="E210" s="6">
        <v>9.428923076923077</v>
      </c>
      <c r="F210" s="6">
        <v>9.8780000000000001</v>
      </c>
      <c r="G210" s="6">
        <v>10.881</v>
      </c>
      <c r="H210" s="6">
        <f t="shared" si="3"/>
        <v>-2.6240000000000006</v>
      </c>
      <c r="I210" s="6"/>
    </row>
    <row r="211" spans="1:9" x14ac:dyDescent="0.3">
      <c r="A211" t="s">
        <v>246</v>
      </c>
      <c r="B211" t="s">
        <v>31</v>
      </c>
      <c r="C211" t="s">
        <v>22</v>
      </c>
      <c r="D211" s="6">
        <v>8.2424615384615372</v>
      </c>
      <c r="E211" s="6">
        <v>8.2210000000000001</v>
      </c>
      <c r="F211" s="6">
        <v>8.0559999999999992</v>
      </c>
      <c r="G211" s="6">
        <v>8.3970000000000002</v>
      </c>
      <c r="H211" s="6">
        <f t="shared" si="3"/>
        <v>-0.15453846153846307</v>
      </c>
      <c r="I211" s="6"/>
    </row>
    <row r="212" spans="1:9" x14ac:dyDescent="0.3">
      <c r="A212" t="s">
        <v>276</v>
      </c>
      <c r="B212" t="s">
        <v>75</v>
      </c>
      <c r="C212" t="s">
        <v>29</v>
      </c>
      <c r="D212" s="6">
        <v>8.2360000000000007</v>
      </c>
      <c r="E212" s="6">
        <v>8.1859999999999999</v>
      </c>
      <c r="F212" s="6">
        <v>8.02</v>
      </c>
      <c r="G212" s="6">
        <v>8.3674999999999997</v>
      </c>
      <c r="H212" s="6">
        <f t="shared" si="3"/>
        <v>-0.13149999999999906</v>
      </c>
      <c r="I212" s="6"/>
    </row>
    <row r="213" spans="1:9" x14ac:dyDescent="0.3">
      <c r="A213" t="s">
        <v>302</v>
      </c>
      <c r="B213" t="s">
        <v>127</v>
      </c>
      <c r="C213" t="s">
        <v>22</v>
      </c>
      <c r="D213" s="6">
        <v>8.2189999999999994</v>
      </c>
      <c r="E213" s="6">
        <v>9.7144615384615385</v>
      </c>
      <c r="F213" s="6">
        <v>10.0115</v>
      </c>
      <c r="G213" s="6">
        <v>14.010749999999998</v>
      </c>
      <c r="H213" s="6">
        <f t="shared" si="3"/>
        <v>-5.7917499999999986</v>
      </c>
      <c r="I213" s="6"/>
    </row>
    <row r="214" spans="1:9" x14ac:dyDescent="0.3">
      <c r="A214" t="s">
        <v>240</v>
      </c>
      <c r="B214" t="s">
        <v>33</v>
      </c>
      <c r="C214" t="s">
        <v>67</v>
      </c>
      <c r="D214" s="6">
        <v>8.1999999999999993</v>
      </c>
      <c r="E214" s="6">
        <v>9.0860000000000003</v>
      </c>
      <c r="F214" s="6">
        <v>9.1452307692307695</v>
      </c>
      <c r="G214" s="6">
        <v>8.3013333333333339</v>
      </c>
      <c r="H214" s="6">
        <f t="shared" si="3"/>
        <v>-0.10133333333333461</v>
      </c>
      <c r="I214" s="6"/>
    </row>
    <row r="215" spans="1:9" x14ac:dyDescent="0.3">
      <c r="A215" t="s">
        <v>312</v>
      </c>
      <c r="B215" t="s">
        <v>96</v>
      </c>
      <c r="C215" t="s">
        <v>22</v>
      </c>
      <c r="D215" s="6">
        <v>8.1430000000000007</v>
      </c>
      <c r="E215" s="6">
        <v>8.7289999999999992</v>
      </c>
      <c r="F215" s="6">
        <v>8.1539999999999999</v>
      </c>
      <c r="G215" s="6">
        <v>10.661333333333333</v>
      </c>
      <c r="H215" s="6">
        <f t="shared" si="3"/>
        <v>-2.5183333333333326</v>
      </c>
      <c r="I215" s="6"/>
    </row>
    <row r="216" spans="1:9" x14ac:dyDescent="0.3">
      <c r="A216" t="s">
        <v>264</v>
      </c>
      <c r="B216" t="s">
        <v>100</v>
      </c>
      <c r="C216" t="s">
        <v>29</v>
      </c>
      <c r="D216" s="6">
        <v>8.1280000000000001</v>
      </c>
      <c r="E216" s="6">
        <v>7.7381250000000001</v>
      </c>
      <c r="F216" s="6">
        <v>8.3360000000000003</v>
      </c>
      <c r="G216" s="6">
        <v>6.4490000000000007</v>
      </c>
      <c r="H216" s="6">
        <f t="shared" si="3"/>
        <v>1.6789999999999994</v>
      </c>
      <c r="I216" s="6"/>
    </row>
    <row r="217" spans="1:9" x14ac:dyDescent="0.3">
      <c r="A217" t="s">
        <v>182</v>
      </c>
      <c r="B217" t="s">
        <v>24</v>
      </c>
      <c r="C217" t="s">
        <v>67</v>
      </c>
      <c r="D217" s="6">
        <v>8.1105</v>
      </c>
      <c r="E217" s="6">
        <v>12.206</v>
      </c>
      <c r="F217" s="6">
        <v>12.9094</v>
      </c>
      <c r="G217" s="6">
        <v>15.21425</v>
      </c>
      <c r="H217" s="6">
        <f t="shared" si="3"/>
        <v>-7.1037499999999998</v>
      </c>
      <c r="I217" s="6"/>
    </row>
    <row r="218" spans="1:9" x14ac:dyDescent="0.3">
      <c r="A218" t="s">
        <v>266</v>
      </c>
      <c r="B218" t="s">
        <v>40</v>
      </c>
      <c r="C218" t="s">
        <v>29</v>
      </c>
      <c r="D218" s="6">
        <v>8.0793750000000006</v>
      </c>
      <c r="E218" s="6">
        <v>7.6004705882352939</v>
      </c>
      <c r="F218" s="6">
        <v>8.5299999999999994</v>
      </c>
      <c r="G218" s="6">
        <v>8</v>
      </c>
      <c r="H218" s="6">
        <f t="shared" si="3"/>
        <v>7.9375000000000639E-2</v>
      </c>
      <c r="I218" s="6"/>
    </row>
    <row r="219" spans="1:9" x14ac:dyDescent="0.3">
      <c r="A219" t="s">
        <v>241</v>
      </c>
      <c r="B219" t="s">
        <v>75</v>
      </c>
      <c r="C219" t="s">
        <v>22</v>
      </c>
      <c r="D219" s="6">
        <v>8.0470000000000006</v>
      </c>
      <c r="E219" s="6">
        <v>8.5389999999999997</v>
      </c>
      <c r="F219" s="6">
        <v>8.9600000000000009</v>
      </c>
      <c r="G219" s="6">
        <v>11.135199999999999</v>
      </c>
      <c r="H219" s="6">
        <f t="shared" si="3"/>
        <v>-3.0881999999999987</v>
      </c>
      <c r="I219" s="6"/>
    </row>
    <row r="220" spans="1:9" x14ac:dyDescent="0.3">
      <c r="A220" t="s">
        <v>309</v>
      </c>
      <c r="B220" t="s">
        <v>21</v>
      </c>
      <c r="C220" t="s">
        <v>29</v>
      </c>
      <c r="D220" s="6">
        <v>8.0367999999999995</v>
      </c>
      <c r="E220" s="6">
        <v>7.9409999999999998</v>
      </c>
      <c r="F220" s="6">
        <v>7.41</v>
      </c>
      <c r="G220" s="6">
        <v>7.516</v>
      </c>
      <c r="H220" s="6">
        <f t="shared" si="3"/>
        <v>0.52079999999999949</v>
      </c>
      <c r="I220" s="6"/>
    </row>
    <row r="221" spans="1:9" x14ac:dyDescent="0.3">
      <c r="A221" t="s">
        <v>282</v>
      </c>
      <c r="B221" t="s">
        <v>40</v>
      </c>
      <c r="C221" t="s">
        <v>22</v>
      </c>
      <c r="D221" s="6">
        <v>7.9930000000000003</v>
      </c>
      <c r="E221" s="6">
        <v>7.4992000000000001</v>
      </c>
      <c r="F221" s="6">
        <v>7.2362500000000001</v>
      </c>
      <c r="G221" s="6">
        <v>6.3120000000000003</v>
      </c>
      <c r="H221" s="6">
        <f t="shared" si="3"/>
        <v>1.681</v>
      </c>
      <c r="I221" s="6"/>
    </row>
    <row r="222" spans="1:9" x14ac:dyDescent="0.3">
      <c r="A222" t="s">
        <v>293</v>
      </c>
      <c r="B222" t="s">
        <v>55</v>
      </c>
      <c r="C222" t="s">
        <v>22</v>
      </c>
      <c r="D222" s="6">
        <v>7.984</v>
      </c>
      <c r="E222" s="6">
        <v>9.1667692307692299</v>
      </c>
      <c r="F222" s="6">
        <v>8.1579999999999995</v>
      </c>
      <c r="G222" s="6">
        <v>11.96</v>
      </c>
      <c r="H222" s="6">
        <f t="shared" si="3"/>
        <v>-3.9760000000000009</v>
      </c>
      <c r="I222" s="6"/>
    </row>
    <row r="223" spans="1:9" x14ac:dyDescent="0.3">
      <c r="A223" t="s">
        <v>311</v>
      </c>
      <c r="B223" t="s">
        <v>26</v>
      </c>
      <c r="C223" t="s">
        <v>29</v>
      </c>
      <c r="D223" s="6">
        <v>7.9649999999999999</v>
      </c>
      <c r="E223" s="6">
        <v>7.2249999999999996</v>
      </c>
      <c r="F223" s="6">
        <v>7.35</v>
      </c>
      <c r="G223" s="6">
        <v>8.9636363636363647</v>
      </c>
      <c r="H223" s="6">
        <f t="shared" si="3"/>
        <v>-0.99863636363636488</v>
      </c>
      <c r="I223" s="6"/>
    </row>
    <row r="224" spans="1:9" x14ac:dyDescent="0.3">
      <c r="A224" t="s">
        <v>317</v>
      </c>
      <c r="B224" t="s">
        <v>69</v>
      </c>
      <c r="C224" t="s">
        <v>22</v>
      </c>
      <c r="D224" s="6">
        <v>7.9632000000000005</v>
      </c>
      <c r="E224" s="6">
        <v>7.4264000000000001</v>
      </c>
      <c r="F224" s="6">
        <v>7.72</v>
      </c>
      <c r="G224" s="6">
        <v>10.352</v>
      </c>
      <c r="H224" s="6">
        <f t="shared" si="3"/>
        <v>-2.3887999999999998</v>
      </c>
      <c r="I224" s="6"/>
    </row>
    <row r="225" spans="1:9" x14ac:dyDescent="0.3">
      <c r="A225" t="s">
        <v>292</v>
      </c>
      <c r="B225" t="s">
        <v>33</v>
      </c>
      <c r="C225" t="s">
        <v>46</v>
      </c>
      <c r="D225" s="6">
        <v>7.9543999999999997</v>
      </c>
      <c r="E225" s="6">
        <v>10.092307692307692</v>
      </c>
      <c r="F225" s="6">
        <v>10.469000000000001</v>
      </c>
      <c r="G225" s="6">
        <v>6.9919999999999991</v>
      </c>
      <c r="H225" s="6">
        <f t="shared" si="3"/>
        <v>0.96240000000000059</v>
      </c>
      <c r="I225" s="6"/>
    </row>
    <row r="226" spans="1:9" x14ac:dyDescent="0.3">
      <c r="A226" t="s">
        <v>307</v>
      </c>
      <c r="B226" t="s">
        <v>139</v>
      </c>
      <c r="C226" t="s">
        <v>29</v>
      </c>
      <c r="D226" s="6">
        <v>7.9480000000000004</v>
      </c>
      <c r="E226" s="6">
        <v>7.6081250000000002</v>
      </c>
      <c r="F226" s="6">
        <v>7.7351999999999999</v>
      </c>
      <c r="G226" s="6">
        <v>8.4666666666666668</v>
      </c>
      <c r="H226" s="6">
        <f t="shared" si="3"/>
        <v>-0.51866666666666639</v>
      </c>
      <c r="I226" s="6"/>
    </row>
    <row r="227" spans="1:9" x14ac:dyDescent="0.3">
      <c r="A227" t="s">
        <v>265</v>
      </c>
      <c r="B227" t="s">
        <v>130</v>
      </c>
      <c r="C227" t="s">
        <v>29</v>
      </c>
      <c r="D227" s="6">
        <v>7.88</v>
      </c>
      <c r="E227" s="6">
        <v>7.556</v>
      </c>
      <c r="F227" s="6">
        <v>8.0831999999999997</v>
      </c>
      <c r="G227" s="6">
        <v>14.33175</v>
      </c>
      <c r="H227" s="6">
        <f t="shared" si="3"/>
        <v>-6.4517499999999997</v>
      </c>
      <c r="I227" s="6"/>
    </row>
    <row r="228" spans="1:9" x14ac:dyDescent="0.3">
      <c r="A228" t="s">
        <v>245</v>
      </c>
      <c r="B228" t="s">
        <v>92</v>
      </c>
      <c r="C228" t="s">
        <v>22</v>
      </c>
      <c r="D228" s="6">
        <v>7.8559999999999999</v>
      </c>
      <c r="E228" s="6">
        <v>8.1920000000000002</v>
      </c>
      <c r="F228" s="6">
        <v>7.7889999999999997</v>
      </c>
      <c r="G228" s="6">
        <v>10.605333333333332</v>
      </c>
      <c r="H228" s="6">
        <f t="shared" si="3"/>
        <v>-2.7493333333333325</v>
      </c>
      <c r="I228" s="6"/>
    </row>
    <row r="229" spans="1:9" x14ac:dyDescent="0.3">
      <c r="A229" t="s">
        <v>308</v>
      </c>
      <c r="B229" t="s">
        <v>24</v>
      </c>
      <c r="C229" t="s">
        <v>46</v>
      </c>
      <c r="D229" s="6">
        <v>7.8360000000000003</v>
      </c>
      <c r="E229" s="6">
        <v>7.8727999999999998</v>
      </c>
      <c r="F229" s="6">
        <v>7.9832000000000001</v>
      </c>
      <c r="G229" s="6">
        <v>0.89636363636363658</v>
      </c>
      <c r="H229" s="6">
        <f t="shared" si="3"/>
        <v>6.9396363636363638</v>
      </c>
      <c r="I229" s="6"/>
    </row>
    <row r="230" spans="1:9" x14ac:dyDescent="0.3">
      <c r="A230" t="s">
        <v>294</v>
      </c>
      <c r="B230" t="s">
        <v>88</v>
      </c>
      <c r="C230" t="s">
        <v>29</v>
      </c>
      <c r="D230" s="6">
        <v>7.7789999999999999</v>
      </c>
      <c r="E230" s="6">
        <v>8.5741538461538465</v>
      </c>
      <c r="F230" s="6">
        <v>9.7690909090909095</v>
      </c>
      <c r="G230" s="6">
        <v>10.906200000000002</v>
      </c>
      <c r="H230" s="6">
        <f t="shared" si="3"/>
        <v>-3.127200000000002</v>
      </c>
      <c r="I230" s="6"/>
    </row>
    <row r="231" spans="1:9" x14ac:dyDescent="0.3">
      <c r="A231" t="s">
        <v>286</v>
      </c>
      <c r="B231" t="s">
        <v>130</v>
      </c>
      <c r="C231" t="s">
        <v>22</v>
      </c>
      <c r="D231" s="6">
        <v>7.7664</v>
      </c>
      <c r="E231" s="6">
        <v>8.5380000000000003</v>
      </c>
      <c r="F231" s="6">
        <v>8.4590769230769229</v>
      </c>
      <c r="G231" s="6">
        <v>8.5169999999999995</v>
      </c>
      <c r="H231" s="6">
        <f t="shared" si="3"/>
        <v>-0.75059999999999949</v>
      </c>
      <c r="I231" s="6"/>
    </row>
    <row r="232" spans="1:9" x14ac:dyDescent="0.3">
      <c r="A232" t="s">
        <v>267</v>
      </c>
      <c r="B232" t="s">
        <v>75</v>
      </c>
      <c r="C232" t="s">
        <v>46</v>
      </c>
      <c r="D232" s="6">
        <v>7.7458823529411767</v>
      </c>
      <c r="E232" s="6">
        <v>8.120000000000001</v>
      </c>
      <c r="F232" s="6">
        <v>8.3543749999999992</v>
      </c>
      <c r="G232" s="6">
        <v>0.49519999999999981</v>
      </c>
      <c r="H232" s="6">
        <f t="shared" si="3"/>
        <v>7.250682352941177</v>
      </c>
      <c r="I232" s="6"/>
    </row>
    <row r="233" spans="1:9" x14ac:dyDescent="0.3">
      <c r="A233" t="s">
        <v>274</v>
      </c>
      <c r="B233" t="s">
        <v>33</v>
      </c>
      <c r="C233" t="s">
        <v>22</v>
      </c>
      <c r="D233" s="6">
        <v>7.7287999999999997</v>
      </c>
      <c r="E233" s="6">
        <v>7.7016</v>
      </c>
      <c r="F233" s="6">
        <v>9.0486153846153847</v>
      </c>
      <c r="G233" s="6">
        <v>12.530666666666667</v>
      </c>
      <c r="H233" s="6">
        <f t="shared" si="3"/>
        <v>-4.8018666666666672</v>
      </c>
      <c r="I233" s="6"/>
    </row>
    <row r="234" spans="1:9" x14ac:dyDescent="0.3">
      <c r="A234" t="s">
        <v>232</v>
      </c>
      <c r="B234" t="s">
        <v>139</v>
      </c>
      <c r="C234" t="s">
        <v>67</v>
      </c>
      <c r="D234" s="6">
        <v>7.6848000000000001</v>
      </c>
      <c r="E234" s="6">
        <v>7.0128000000000004</v>
      </c>
      <c r="F234" s="6">
        <v>2.7830588235294114</v>
      </c>
      <c r="G234" s="6">
        <v>0</v>
      </c>
      <c r="H234" s="6">
        <f t="shared" si="3"/>
        <v>7.6848000000000001</v>
      </c>
      <c r="I234" s="6"/>
    </row>
    <row r="235" spans="1:9" x14ac:dyDescent="0.3">
      <c r="A235" t="s">
        <v>304</v>
      </c>
      <c r="B235" t="s">
        <v>139</v>
      </c>
      <c r="C235" t="s">
        <v>22</v>
      </c>
      <c r="D235" s="6">
        <v>7.6020000000000003</v>
      </c>
      <c r="E235" s="6">
        <v>8.7789999999999999</v>
      </c>
      <c r="F235" s="6">
        <v>7.5864000000000003</v>
      </c>
      <c r="G235" s="6">
        <v>8.1555</v>
      </c>
      <c r="H235" s="6">
        <f t="shared" si="3"/>
        <v>-0.55349999999999966</v>
      </c>
      <c r="I235" s="6"/>
    </row>
    <row r="236" spans="1:9" x14ac:dyDescent="0.3">
      <c r="A236" t="s">
        <v>289</v>
      </c>
      <c r="B236" t="s">
        <v>48</v>
      </c>
      <c r="C236" t="s">
        <v>29</v>
      </c>
      <c r="D236" s="6">
        <v>7.5858823529411765</v>
      </c>
      <c r="E236" s="6">
        <v>6.9054117647058826</v>
      </c>
      <c r="F236" s="6">
        <v>8.09375</v>
      </c>
      <c r="G236" s="6">
        <v>-1.8346666666666656</v>
      </c>
      <c r="H236" s="6">
        <f t="shared" si="3"/>
        <v>9.4205490196078419</v>
      </c>
      <c r="I236" s="6"/>
    </row>
    <row r="237" spans="1:9" x14ac:dyDescent="0.3">
      <c r="A237" t="s">
        <v>277</v>
      </c>
      <c r="B237" t="s">
        <v>96</v>
      </c>
      <c r="C237" t="s">
        <v>29</v>
      </c>
      <c r="D237" s="6">
        <v>7.5778823529411765</v>
      </c>
      <c r="E237" s="6">
        <v>7.3670588235294119</v>
      </c>
      <c r="F237" s="6">
        <v>8.1651764705882357</v>
      </c>
      <c r="G237" s="6">
        <v>0</v>
      </c>
      <c r="H237" s="6">
        <f t="shared" si="3"/>
        <v>7.5778823529411765</v>
      </c>
      <c r="I237" s="6"/>
    </row>
    <row r="238" spans="1:9" x14ac:dyDescent="0.3">
      <c r="A238" t="s">
        <v>270</v>
      </c>
      <c r="B238" t="s">
        <v>139</v>
      </c>
      <c r="C238" t="s">
        <v>46</v>
      </c>
      <c r="D238" s="6">
        <v>7.5618823529411765</v>
      </c>
      <c r="E238" s="6">
        <v>7.4334117647058822</v>
      </c>
      <c r="F238" s="6">
        <v>8.3631250000000001</v>
      </c>
      <c r="G238" s="6">
        <v>5.0909090909090862E-2</v>
      </c>
      <c r="H238" s="6">
        <f t="shared" si="3"/>
        <v>7.5109732620320857</v>
      </c>
      <c r="I238" s="6"/>
    </row>
    <row r="239" spans="1:9" x14ac:dyDescent="0.3">
      <c r="A239" t="s">
        <v>275</v>
      </c>
      <c r="B239" t="s">
        <v>92</v>
      </c>
      <c r="C239" t="s">
        <v>46</v>
      </c>
      <c r="D239" s="6">
        <v>7.552941176470588</v>
      </c>
      <c r="E239" s="6">
        <v>8.2768750000000004</v>
      </c>
      <c r="F239" s="6">
        <v>8.5287500000000005</v>
      </c>
      <c r="G239" s="6">
        <v>0.54360000000000031</v>
      </c>
      <c r="H239" s="6">
        <f t="shared" si="3"/>
        <v>7.0093411764705875</v>
      </c>
      <c r="I239" s="6"/>
    </row>
    <row r="240" spans="1:9" x14ac:dyDescent="0.3">
      <c r="A240" t="s">
        <v>305</v>
      </c>
      <c r="B240" t="s">
        <v>24</v>
      </c>
      <c r="C240" t="s">
        <v>46</v>
      </c>
      <c r="D240" s="6">
        <v>7.5510000000000002</v>
      </c>
      <c r="E240" s="6">
        <v>6.3659999999999997</v>
      </c>
      <c r="F240" s="6">
        <v>6.5640000000000001</v>
      </c>
      <c r="G240" s="6">
        <v>0</v>
      </c>
      <c r="H240" s="6">
        <f t="shared" si="3"/>
        <v>7.5510000000000002</v>
      </c>
      <c r="I240" s="6"/>
    </row>
    <row r="241" spans="1:9" x14ac:dyDescent="0.3">
      <c r="A241" t="s">
        <v>263</v>
      </c>
      <c r="B241" t="s">
        <v>63</v>
      </c>
      <c r="C241" t="s">
        <v>22</v>
      </c>
      <c r="D241" s="6">
        <v>7.5111999999999997</v>
      </c>
      <c r="E241" s="6">
        <v>9.3747692307692301</v>
      </c>
      <c r="F241" s="6">
        <v>9</v>
      </c>
      <c r="G241" s="6">
        <v>13</v>
      </c>
      <c r="H241" s="6">
        <f t="shared" si="3"/>
        <v>-5.4888000000000003</v>
      </c>
      <c r="I241" s="6"/>
    </row>
    <row r="242" spans="1:9" x14ac:dyDescent="0.3">
      <c r="A242" t="s">
        <v>314</v>
      </c>
      <c r="B242" t="s">
        <v>100</v>
      </c>
      <c r="C242" t="s">
        <v>22</v>
      </c>
      <c r="D242" s="6">
        <v>7.5095999999999998</v>
      </c>
      <c r="E242" s="6">
        <v>7.2703999999999995</v>
      </c>
      <c r="F242" s="6">
        <v>7.5472000000000001</v>
      </c>
      <c r="G242" s="6">
        <v>8.9813999999999989</v>
      </c>
      <c r="H242" s="6">
        <f t="shared" si="3"/>
        <v>-1.4717999999999991</v>
      </c>
      <c r="I242" s="6"/>
    </row>
    <row r="243" spans="1:9" x14ac:dyDescent="0.3">
      <c r="A243" t="s">
        <v>280</v>
      </c>
      <c r="B243" t="s">
        <v>40</v>
      </c>
      <c r="C243" t="s">
        <v>46</v>
      </c>
      <c r="D243" s="6">
        <v>7.4912941176470591</v>
      </c>
      <c r="E243" s="6">
        <v>7.7243750000000002</v>
      </c>
      <c r="F243" s="6">
        <v>8.177882352941177</v>
      </c>
      <c r="G243" s="6">
        <v>-0.67699999999999994</v>
      </c>
      <c r="H243" s="6">
        <f t="shared" si="3"/>
        <v>8.1682941176470596</v>
      </c>
      <c r="I243" s="6"/>
    </row>
    <row r="244" spans="1:9" x14ac:dyDescent="0.3">
      <c r="A244" t="s">
        <v>251</v>
      </c>
      <c r="B244" t="s">
        <v>81</v>
      </c>
      <c r="C244" t="s">
        <v>29</v>
      </c>
      <c r="D244" s="6">
        <v>7.4787499999999998</v>
      </c>
      <c r="E244" s="6">
        <v>7.1731250000000006</v>
      </c>
      <c r="F244" s="6">
        <v>8.08</v>
      </c>
      <c r="G244" s="6">
        <v>-4.4266666666666667</v>
      </c>
      <c r="H244" s="6">
        <f t="shared" si="3"/>
        <v>11.905416666666667</v>
      </c>
      <c r="I244" s="6"/>
    </row>
    <row r="245" spans="1:9" x14ac:dyDescent="0.3">
      <c r="A245" t="s">
        <v>313</v>
      </c>
      <c r="B245" t="s">
        <v>117</v>
      </c>
      <c r="C245" t="s">
        <v>46</v>
      </c>
      <c r="D245" s="6">
        <v>7.4689999999999994</v>
      </c>
      <c r="E245" s="6">
        <v>7.6470000000000002</v>
      </c>
      <c r="F245" s="6">
        <v>6.3184000000000005</v>
      </c>
      <c r="G245" s="6">
        <v>-0.75733333333333275</v>
      </c>
      <c r="H245" s="6">
        <f t="shared" si="3"/>
        <v>8.2263333333333328</v>
      </c>
      <c r="I245" s="6"/>
    </row>
    <row r="246" spans="1:9" x14ac:dyDescent="0.3">
      <c r="A246" t="s">
        <v>269</v>
      </c>
      <c r="B246" t="s">
        <v>55</v>
      </c>
      <c r="C246" t="s">
        <v>29</v>
      </c>
      <c r="D246" s="6">
        <v>7.4607058823529409</v>
      </c>
      <c r="E246" s="6">
        <v>7.5816470588235294</v>
      </c>
      <c r="F246" s="6">
        <v>8.1950000000000003</v>
      </c>
      <c r="G246" s="6">
        <v>5.4714999999999998</v>
      </c>
      <c r="H246" s="6">
        <f t="shared" si="3"/>
        <v>1.989205882352941</v>
      </c>
      <c r="I246" s="6"/>
    </row>
    <row r="247" spans="1:9" x14ac:dyDescent="0.3">
      <c r="A247" t="s">
        <v>284</v>
      </c>
      <c r="B247" t="s">
        <v>127</v>
      </c>
      <c r="C247" t="s">
        <v>46</v>
      </c>
      <c r="D247" s="6">
        <v>7.4235294117647062</v>
      </c>
      <c r="E247" s="6">
        <v>7.0187499999999998</v>
      </c>
      <c r="F247" s="6">
        <v>8.3537499999999998</v>
      </c>
      <c r="G247" s="6">
        <v>1.7799999999999816E-2</v>
      </c>
      <c r="H247" s="6">
        <f t="shared" si="3"/>
        <v>7.4057294117647068</v>
      </c>
      <c r="I247" s="6"/>
    </row>
    <row r="248" spans="1:9" x14ac:dyDescent="0.3">
      <c r="A248" t="s">
        <v>283</v>
      </c>
      <c r="B248" t="s">
        <v>48</v>
      </c>
      <c r="C248" t="s">
        <v>22</v>
      </c>
      <c r="D248" s="6">
        <v>7.3879999999999999</v>
      </c>
      <c r="E248" s="6">
        <v>6.7896000000000001</v>
      </c>
      <c r="F248" s="6">
        <v>7.7224000000000004</v>
      </c>
      <c r="G248" s="6">
        <v>8.5500000000000007</v>
      </c>
      <c r="H248" s="6">
        <f t="shared" si="3"/>
        <v>-1.1620000000000008</v>
      </c>
      <c r="I248" s="6"/>
    </row>
    <row r="249" spans="1:9" x14ac:dyDescent="0.3">
      <c r="A249" t="s">
        <v>306</v>
      </c>
      <c r="B249" t="s">
        <v>117</v>
      </c>
      <c r="C249" t="s">
        <v>22</v>
      </c>
      <c r="D249" s="6">
        <v>7.3449999999999998</v>
      </c>
      <c r="E249" s="6">
        <v>7.8710000000000004</v>
      </c>
      <c r="F249" s="6">
        <v>7.8</v>
      </c>
      <c r="G249" s="6">
        <v>10.085333333333335</v>
      </c>
      <c r="H249" s="6">
        <f t="shared" si="3"/>
        <v>-2.7403333333333348</v>
      </c>
      <c r="I249" s="6"/>
    </row>
    <row r="250" spans="1:9" x14ac:dyDescent="0.3">
      <c r="A250" t="s">
        <v>324</v>
      </c>
      <c r="B250" t="s">
        <v>55</v>
      </c>
      <c r="C250" t="s">
        <v>46</v>
      </c>
      <c r="D250" s="6">
        <v>7.3360000000000003</v>
      </c>
      <c r="E250" s="6">
        <v>7.3100000000000005</v>
      </c>
      <c r="F250" s="6">
        <v>6.3187499999999996</v>
      </c>
      <c r="G250" s="6">
        <v>1.2755000000000007</v>
      </c>
      <c r="H250" s="6">
        <f t="shared" si="3"/>
        <v>6.0604999999999993</v>
      </c>
      <c r="I250" s="6"/>
    </row>
    <row r="251" spans="1:9" x14ac:dyDescent="0.3">
      <c r="A251" t="s">
        <v>331</v>
      </c>
      <c r="B251" t="s">
        <v>35</v>
      </c>
      <c r="C251" t="s">
        <v>29</v>
      </c>
      <c r="D251" s="6">
        <v>7.3140000000000001</v>
      </c>
      <c r="E251" s="6">
        <v>7.91</v>
      </c>
      <c r="F251" s="6">
        <v>8.2972307692307687</v>
      </c>
      <c r="G251" s="6">
        <v>9.073599999999999</v>
      </c>
      <c r="H251" s="6">
        <f t="shared" si="3"/>
        <v>-1.7595999999999989</v>
      </c>
      <c r="I251" s="6"/>
    </row>
    <row r="252" spans="1:9" x14ac:dyDescent="0.3">
      <c r="A252" t="s">
        <v>256</v>
      </c>
      <c r="B252" t="s">
        <v>31</v>
      </c>
      <c r="C252" t="s">
        <v>29</v>
      </c>
      <c r="D252" s="6">
        <v>7.2503529411764704</v>
      </c>
      <c r="E252" s="6">
        <v>7.0111999999999997</v>
      </c>
      <c r="F252" s="6">
        <v>8.2064000000000004</v>
      </c>
      <c r="G252" s="6">
        <v>0</v>
      </c>
      <c r="H252" s="6">
        <f t="shared" si="3"/>
        <v>7.2503529411764704</v>
      </c>
      <c r="I252" s="6"/>
    </row>
    <row r="253" spans="1:9" x14ac:dyDescent="0.3">
      <c r="A253" t="s">
        <v>320</v>
      </c>
      <c r="B253" t="s">
        <v>81</v>
      </c>
      <c r="C253" t="s">
        <v>22</v>
      </c>
      <c r="D253" s="6">
        <v>7.24</v>
      </c>
      <c r="E253" s="6">
        <v>7.7219999999999995</v>
      </c>
      <c r="F253" s="6">
        <v>7.6247999999999996</v>
      </c>
      <c r="G253" s="6">
        <v>8.4960000000000004</v>
      </c>
      <c r="H253" s="6">
        <f t="shared" si="3"/>
        <v>-1.2560000000000002</v>
      </c>
      <c r="I253" s="6"/>
    </row>
    <row r="254" spans="1:9" x14ac:dyDescent="0.3">
      <c r="A254" t="s">
        <v>271</v>
      </c>
      <c r="B254" t="s">
        <v>130</v>
      </c>
      <c r="C254" t="s">
        <v>22</v>
      </c>
      <c r="D254" s="6">
        <v>7.1837499999999999</v>
      </c>
      <c r="E254" s="6">
        <v>8.3610000000000007</v>
      </c>
      <c r="F254" s="6">
        <v>8.7692307692307701</v>
      </c>
      <c r="G254" s="6">
        <v>18.82</v>
      </c>
      <c r="H254" s="6">
        <f t="shared" si="3"/>
        <v>-11.63625</v>
      </c>
      <c r="I254" s="6"/>
    </row>
    <row r="255" spans="1:9" x14ac:dyDescent="0.3">
      <c r="A255" t="s">
        <v>291</v>
      </c>
      <c r="B255" t="s">
        <v>130</v>
      </c>
      <c r="C255" t="s">
        <v>46</v>
      </c>
      <c r="D255" s="6">
        <v>7.165</v>
      </c>
      <c r="E255" s="6">
        <v>8.0015999999999998</v>
      </c>
      <c r="F255" s="6">
        <v>8.7690000000000001</v>
      </c>
      <c r="G255" s="6">
        <v>4.3891999999999998</v>
      </c>
      <c r="H255" s="6">
        <f t="shared" si="3"/>
        <v>2.7758000000000003</v>
      </c>
      <c r="I255" s="6"/>
    </row>
    <row r="256" spans="1:9" x14ac:dyDescent="0.3">
      <c r="A256" t="s">
        <v>339</v>
      </c>
      <c r="B256" t="s">
        <v>44</v>
      </c>
      <c r="C256" t="s">
        <v>46</v>
      </c>
      <c r="D256" s="6">
        <v>7.1424000000000003</v>
      </c>
      <c r="E256" s="6">
        <v>6.4176000000000002</v>
      </c>
      <c r="F256" s="6">
        <v>5.9590588235294115</v>
      </c>
      <c r="G256" s="6">
        <v>0.65454545454545454</v>
      </c>
      <c r="H256" s="6">
        <f t="shared" si="3"/>
        <v>6.487854545454546</v>
      </c>
      <c r="I256" s="6"/>
    </row>
    <row r="257" spans="1:9" x14ac:dyDescent="0.3">
      <c r="A257" t="s">
        <v>337</v>
      </c>
      <c r="B257" t="s">
        <v>88</v>
      </c>
      <c r="C257" t="s">
        <v>29</v>
      </c>
      <c r="D257" s="6">
        <v>7.0960000000000001</v>
      </c>
      <c r="E257" s="6">
        <v>7.0055999999999994</v>
      </c>
      <c r="F257" s="6">
        <v>7.4719999999999995</v>
      </c>
      <c r="G257" s="6">
        <v>8.6639999999999997</v>
      </c>
      <c r="H257" s="6">
        <f t="shared" si="3"/>
        <v>-1.5679999999999996</v>
      </c>
      <c r="I257" s="6"/>
    </row>
    <row r="258" spans="1:9" x14ac:dyDescent="0.3">
      <c r="A258" t="s">
        <v>295</v>
      </c>
      <c r="B258" t="s">
        <v>79</v>
      </c>
      <c r="C258" t="s">
        <v>22</v>
      </c>
      <c r="D258" s="6">
        <v>7.0925000000000002</v>
      </c>
      <c r="E258" s="6">
        <v>7.7952000000000004</v>
      </c>
      <c r="F258" s="6">
        <v>7.1856249999999999</v>
      </c>
      <c r="G258" s="6">
        <v>9.5226666666666659</v>
      </c>
      <c r="H258" s="6">
        <f t="shared" ref="H258:H321" si="4">D258-G258</f>
        <v>-2.4301666666666657</v>
      </c>
      <c r="I258" s="6"/>
    </row>
    <row r="259" spans="1:9" x14ac:dyDescent="0.3">
      <c r="A259" t="s">
        <v>355</v>
      </c>
      <c r="B259" t="s">
        <v>81</v>
      </c>
      <c r="C259" t="s">
        <v>67</v>
      </c>
      <c r="D259" s="6">
        <v>7.0760000000000005</v>
      </c>
      <c r="E259" s="6">
        <v>8.5421538461538464</v>
      </c>
      <c r="F259" s="6">
        <v>8.6818181818181817</v>
      </c>
      <c r="G259" s="6">
        <v>11.130666666666666</v>
      </c>
      <c r="H259" s="6">
        <f t="shared" si="4"/>
        <v>-4.054666666666666</v>
      </c>
      <c r="I259" s="6"/>
    </row>
    <row r="260" spans="1:9" x14ac:dyDescent="0.3">
      <c r="A260" t="s">
        <v>323</v>
      </c>
      <c r="B260" t="s">
        <v>58</v>
      </c>
      <c r="C260" t="s">
        <v>29</v>
      </c>
      <c r="D260" s="6">
        <v>7.0743999999999998</v>
      </c>
      <c r="E260" s="6">
        <v>6.7064000000000004</v>
      </c>
      <c r="F260" s="6">
        <v>6.9943999999999997</v>
      </c>
      <c r="G260" s="6">
        <v>7.4478</v>
      </c>
      <c r="H260" s="6">
        <f t="shared" si="4"/>
        <v>-0.37340000000000018</v>
      </c>
      <c r="I260" s="6"/>
    </row>
    <row r="261" spans="1:9" x14ac:dyDescent="0.3">
      <c r="A261" t="s">
        <v>318</v>
      </c>
      <c r="B261" t="s">
        <v>33</v>
      </c>
      <c r="C261" t="s">
        <v>22</v>
      </c>
      <c r="D261" s="6">
        <v>7.0525000000000002</v>
      </c>
      <c r="E261" s="6">
        <v>9.2652307692307687</v>
      </c>
      <c r="F261" s="6">
        <v>8.8369230769230764</v>
      </c>
      <c r="G261" s="6">
        <v>13.438749999999999</v>
      </c>
      <c r="H261" s="6">
        <f t="shared" si="4"/>
        <v>-6.3862499999999986</v>
      </c>
      <c r="I261" s="6"/>
    </row>
    <row r="262" spans="1:9" x14ac:dyDescent="0.3">
      <c r="A262" t="s">
        <v>329</v>
      </c>
      <c r="B262" t="s">
        <v>51</v>
      </c>
      <c r="C262" t="s">
        <v>22</v>
      </c>
      <c r="D262" s="6">
        <v>7.0024999999999995</v>
      </c>
      <c r="E262" s="6">
        <v>6.8668750000000003</v>
      </c>
      <c r="F262" s="6">
        <v>6.886333333333333</v>
      </c>
      <c r="G262" s="6">
        <v>7.3979999999999997</v>
      </c>
      <c r="H262" s="6">
        <f t="shared" si="4"/>
        <v>-0.39550000000000018</v>
      </c>
      <c r="I262" s="6"/>
    </row>
    <row r="263" spans="1:9" x14ac:dyDescent="0.3">
      <c r="A263" t="s">
        <v>299</v>
      </c>
      <c r="B263" t="s">
        <v>31</v>
      </c>
      <c r="C263" t="s">
        <v>22</v>
      </c>
      <c r="D263" s="6">
        <v>6.8650000000000002</v>
      </c>
      <c r="E263" s="6">
        <v>7.4408000000000003</v>
      </c>
      <c r="F263" s="6">
        <v>8.3059999999999992</v>
      </c>
      <c r="G263" s="6">
        <v>12.140599999999999</v>
      </c>
      <c r="H263" s="6">
        <f t="shared" si="4"/>
        <v>-5.275599999999999</v>
      </c>
      <c r="I263" s="6"/>
    </row>
    <row r="264" spans="1:9" x14ac:dyDescent="0.3">
      <c r="A264" t="s">
        <v>327</v>
      </c>
      <c r="B264" t="s">
        <v>71</v>
      </c>
      <c r="C264" t="s">
        <v>67</v>
      </c>
      <c r="D264" s="6">
        <v>6.82</v>
      </c>
      <c r="E264" s="6">
        <v>4.5549999999999997</v>
      </c>
      <c r="F264" s="6">
        <v>9.745454545454546</v>
      </c>
      <c r="G264" s="6">
        <v>16.952999999999999</v>
      </c>
      <c r="H264" s="6">
        <f t="shared" si="4"/>
        <v>-10.132999999999999</v>
      </c>
      <c r="I264" s="6"/>
    </row>
    <row r="265" spans="1:9" x14ac:dyDescent="0.3">
      <c r="A265" t="s">
        <v>321</v>
      </c>
      <c r="B265" t="s">
        <v>31</v>
      </c>
      <c r="C265" t="s">
        <v>22</v>
      </c>
      <c r="D265" s="6">
        <v>6.8181250000000002</v>
      </c>
      <c r="E265" s="6">
        <v>7.8870000000000005</v>
      </c>
      <c r="F265" s="6">
        <v>7.7935999999999996</v>
      </c>
      <c r="G265" s="6">
        <v>9.586666666666666</v>
      </c>
      <c r="H265" s="6">
        <f t="shared" si="4"/>
        <v>-2.7685416666666658</v>
      </c>
      <c r="I265" s="6"/>
    </row>
    <row r="266" spans="1:9" x14ac:dyDescent="0.3">
      <c r="A266" t="s">
        <v>328</v>
      </c>
      <c r="B266" t="s">
        <v>33</v>
      </c>
      <c r="C266" t="s">
        <v>22</v>
      </c>
      <c r="D266" s="6">
        <v>6.7811764705882354</v>
      </c>
      <c r="E266" s="6">
        <v>6.5016470588235293</v>
      </c>
      <c r="F266" s="6">
        <v>7.5212500000000002</v>
      </c>
      <c r="G266" s="6">
        <v>8.016</v>
      </c>
      <c r="H266" s="6">
        <f t="shared" si="4"/>
        <v>-1.2348235294117647</v>
      </c>
      <c r="I266" s="6"/>
    </row>
    <row r="267" spans="1:9" x14ac:dyDescent="0.3">
      <c r="A267" t="s">
        <v>316</v>
      </c>
      <c r="B267" t="s">
        <v>81</v>
      </c>
      <c r="C267" t="s">
        <v>22</v>
      </c>
      <c r="D267" s="6">
        <v>6.7650000000000006</v>
      </c>
      <c r="E267" s="6">
        <v>6.6587499999999995</v>
      </c>
      <c r="F267" s="6">
        <v>7.6319999999999997</v>
      </c>
      <c r="G267" s="6">
        <v>8.5739999999999998</v>
      </c>
      <c r="H267" s="6">
        <f t="shared" si="4"/>
        <v>-1.8089999999999993</v>
      </c>
      <c r="I267" s="6"/>
    </row>
    <row r="268" spans="1:9" x14ac:dyDescent="0.3">
      <c r="A268" t="s">
        <v>298</v>
      </c>
      <c r="B268" t="s">
        <v>63</v>
      </c>
      <c r="C268" t="s">
        <v>22</v>
      </c>
      <c r="D268" s="6">
        <v>6.6974999999999998</v>
      </c>
      <c r="E268" s="6">
        <v>6.7243750000000002</v>
      </c>
      <c r="F268" s="6">
        <v>7.2151999999999994</v>
      </c>
      <c r="G268" s="6">
        <v>-2.2453333333333343</v>
      </c>
      <c r="H268" s="6">
        <f t="shared" si="4"/>
        <v>8.9428333333333345</v>
      </c>
      <c r="I268" s="6"/>
    </row>
    <row r="269" spans="1:9" x14ac:dyDescent="0.3">
      <c r="A269" t="s">
        <v>325</v>
      </c>
      <c r="B269" t="s">
        <v>61</v>
      </c>
      <c r="C269" t="s">
        <v>22</v>
      </c>
      <c r="D269" s="6">
        <v>6.6625882352941179</v>
      </c>
      <c r="E269" s="6">
        <v>6.2691764705882349</v>
      </c>
      <c r="F269" s="6">
        <v>6.7519999999999998</v>
      </c>
      <c r="G269" s="6">
        <v>8.4570000000000007</v>
      </c>
      <c r="H269" s="6">
        <f t="shared" si="4"/>
        <v>-1.7944117647058828</v>
      </c>
      <c r="I269" s="6"/>
    </row>
    <row r="270" spans="1:9" x14ac:dyDescent="0.3">
      <c r="A270" t="s">
        <v>301</v>
      </c>
      <c r="B270" t="s">
        <v>69</v>
      </c>
      <c r="C270" t="s">
        <v>29</v>
      </c>
      <c r="D270" s="6">
        <v>6.6371764705882352</v>
      </c>
      <c r="E270" s="6">
        <v>6.8168749999999996</v>
      </c>
      <c r="F270" s="6">
        <v>7.9367999999999999</v>
      </c>
      <c r="G270" s="6">
        <v>11.594750000000001</v>
      </c>
      <c r="H270" s="6">
        <f t="shared" si="4"/>
        <v>-4.957573529411766</v>
      </c>
      <c r="I270" s="6"/>
    </row>
    <row r="271" spans="1:9" x14ac:dyDescent="0.3">
      <c r="A271" t="s">
        <v>336</v>
      </c>
      <c r="B271" t="s">
        <v>21</v>
      </c>
      <c r="C271" t="s">
        <v>46</v>
      </c>
      <c r="D271" s="6">
        <v>6.5895999999999999</v>
      </c>
      <c r="E271" s="6">
        <v>6.3760000000000003</v>
      </c>
      <c r="F271" s="6">
        <v>6.46875</v>
      </c>
      <c r="G271" s="6">
        <v>0.70909090909090911</v>
      </c>
      <c r="H271" s="6">
        <f t="shared" si="4"/>
        <v>5.8805090909090909</v>
      </c>
      <c r="I271" s="6"/>
    </row>
    <row r="272" spans="1:9" x14ac:dyDescent="0.3">
      <c r="A272" t="s">
        <v>377</v>
      </c>
      <c r="B272" t="s">
        <v>58</v>
      </c>
      <c r="C272" t="s">
        <v>22</v>
      </c>
      <c r="D272" s="6">
        <v>6.5031999999999996</v>
      </c>
      <c r="E272" s="6">
        <v>-0.80500000000000005</v>
      </c>
      <c r="F272" s="6">
        <v>0</v>
      </c>
      <c r="G272" s="6">
        <v>0</v>
      </c>
      <c r="H272" s="6">
        <f t="shared" si="4"/>
        <v>6.5031999999999996</v>
      </c>
      <c r="I272" s="6"/>
    </row>
    <row r="273" spans="1:9" x14ac:dyDescent="0.3">
      <c r="A273" t="s">
        <v>341</v>
      </c>
      <c r="B273" t="s">
        <v>53</v>
      </c>
      <c r="C273" t="s">
        <v>29</v>
      </c>
      <c r="D273" s="6">
        <v>6.4593999999999996</v>
      </c>
      <c r="E273" s="6">
        <v>2.8412307692307697</v>
      </c>
      <c r="F273" s="6">
        <v>3.2725</v>
      </c>
      <c r="G273" s="6">
        <v>6.4024999999999999</v>
      </c>
      <c r="H273" s="6">
        <f t="shared" si="4"/>
        <v>5.6899999999999729E-2</v>
      </c>
      <c r="I273" s="6"/>
    </row>
    <row r="274" spans="1:9" x14ac:dyDescent="0.3">
      <c r="A274" t="s">
        <v>383</v>
      </c>
      <c r="B274" t="s">
        <v>69</v>
      </c>
      <c r="C274" t="s">
        <v>46</v>
      </c>
      <c r="D274" s="6">
        <v>6.3825000000000003</v>
      </c>
      <c r="E274" s="6">
        <v>0</v>
      </c>
      <c r="F274" s="6">
        <v>0</v>
      </c>
      <c r="G274" s="6">
        <v>-4.3565000000000005</v>
      </c>
      <c r="H274" s="6">
        <f t="shared" si="4"/>
        <v>10.739000000000001</v>
      </c>
      <c r="I274" s="6"/>
    </row>
    <row r="275" spans="1:9" x14ac:dyDescent="0.3">
      <c r="A275" t="s">
        <v>330</v>
      </c>
      <c r="B275" t="s">
        <v>92</v>
      </c>
      <c r="C275" t="s">
        <v>29</v>
      </c>
      <c r="D275" s="6">
        <v>6.3318750000000001</v>
      </c>
      <c r="E275" s="6">
        <v>7.4870000000000001</v>
      </c>
      <c r="F275" s="6">
        <v>8.6320000000000014</v>
      </c>
      <c r="G275" s="6">
        <v>17.789750000000002</v>
      </c>
      <c r="H275" s="6">
        <f t="shared" si="4"/>
        <v>-11.457875000000001</v>
      </c>
      <c r="I275" s="6"/>
    </row>
    <row r="276" spans="1:9" x14ac:dyDescent="0.3">
      <c r="A276" t="s">
        <v>338</v>
      </c>
      <c r="B276" t="s">
        <v>21</v>
      </c>
      <c r="C276" t="s">
        <v>46</v>
      </c>
      <c r="D276" s="6">
        <v>6.2424999999999997</v>
      </c>
      <c r="E276" s="6">
        <v>6.72</v>
      </c>
      <c r="F276" s="6">
        <v>6.0065882352941173</v>
      </c>
      <c r="G276" s="6">
        <v>-1.4933333333333334</v>
      </c>
      <c r="H276" s="6">
        <f t="shared" si="4"/>
        <v>7.7358333333333329</v>
      </c>
      <c r="I276" s="6"/>
    </row>
    <row r="277" spans="1:9" x14ac:dyDescent="0.3">
      <c r="A277" t="s">
        <v>333</v>
      </c>
      <c r="B277" t="s">
        <v>53</v>
      </c>
      <c r="C277" t="s">
        <v>29</v>
      </c>
      <c r="D277" s="6">
        <v>6.2193750000000003</v>
      </c>
      <c r="E277" s="6">
        <v>6.1593749999999998</v>
      </c>
      <c r="F277" s="6">
        <v>8.2196923076923074</v>
      </c>
      <c r="G277" s="6">
        <v>9.1146666666666665</v>
      </c>
      <c r="H277" s="6">
        <f t="shared" si="4"/>
        <v>-2.8952916666666662</v>
      </c>
      <c r="I277" s="6"/>
    </row>
    <row r="278" spans="1:9" x14ac:dyDescent="0.3">
      <c r="A278" t="s">
        <v>380</v>
      </c>
      <c r="B278" t="s">
        <v>75</v>
      </c>
      <c r="C278" t="s">
        <v>29</v>
      </c>
      <c r="D278" s="6">
        <v>6.0287499999999996</v>
      </c>
      <c r="E278" s="6">
        <v>7.5064000000000002</v>
      </c>
      <c r="F278" s="6">
        <v>7.8943750000000001</v>
      </c>
      <c r="G278" s="6">
        <v>1.92</v>
      </c>
      <c r="H278" s="6">
        <f t="shared" si="4"/>
        <v>4.1087499999999997</v>
      </c>
      <c r="I278" s="6"/>
    </row>
    <row r="279" spans="1:9" x14ac:dyDescent="0.3">
      <c r="A279" t="s">
        <v>378</v>
      </c>
      <c r="B279" t="s">
        <v>61</v>
      </c>
      <c r="C279" t="s">
        <v>46</v>
      </c>
      <c r="D279" s="6">
        <v>5.8917647058823528</v>
      </c>
      <c r="E279" s="6">
        <v>0</v>
      </c>
      <c r="F279" s="6">
        <v>0</v>
      </c>
      <c r="G279" s="6">
        <v>-1.04</v>
      </c>
      <c r="H279" s="6">
        <f t="shared" si="4"/>
        <v>6.9317647058823528</v>
      </c>
      <c r="I279" s="6"/>
    </row>
    <row r="280" spans="1:9" x14ac:dyDescent="0.3">
      <c r="A280" t="s">
        <v>334</v>
      </c>
      <c r="B280" t="s">
        <v>40</v>
      </c>
      <c r="C280" t="s">
        <v>46</v>
      </c>
      <c r="D280" s="6">
        <v>5.8262499999999999</v>
      </c>
      <c r="E280" s="6">
        <v>6.0187499999999998</v>
      </c>
      <c r="F280" s="6">
        <v>6.2156250000000002</v>
      </c>
      <c r="G280" s="6">
        <v>-0.1142000000000005</v>
      </c>
      <c r="H280" s="6">
        <f t="shared" si="4"/>
        <v>5.9404500000000002</v>
      </c>
      <c r="I280" s="6"/>
    </row>
    <row r="281" spans="1:9" x14ac:dyDescent="0.3">
      <c r="A281" t="s">
        <v>387</v>
      </c>
      <c r="B281" t="s">
        <v>40</v>
      </c>
      <c r="C281" t="s">
        <v>29</v>
      </c>
      <c r="D281" s="6">
        <v>5.7614117647058825</v>
      </c>
      <c r="E281" s="6">
        <v>0</v>
      </c>
      <c r="F281" s="6">
        <v>7.9623529411764702</v>
      </c>
      <c r="G281" s="6">
        <v>5.8419999999999996</v>
      </c>
      <c r="H281" s="6">
        <f t="shared" si="4"/>
        <v>-8.0588235294117183E-2</v>
      </c>
      <c r="I281" s="6"/>
    </row>
    <row r="282" spans="1:9" x14ac:dyDescent="0.3">
      <c r="A282" t="s">
        <v>379</v>
      </c>
      <c r="B282" t="s">
        <v>31</v>
      </c>
      <c r="C282" t="s">
        <v>29</v>
      </c>
      <c r="D282" s="6">
        <v>5.6950000000000003</v>
      </c>
      <c r="E282" s="6">
        <v>0</v>
      </c>
      <c r="F282" s="6">
        <v>7.8719999999999999</v>
      </c>
      <c r="G282" s="6">
        <v>4.3899999999999997</v>
      </c>
      <c r="H282" s="6">
        <f t="shared" si="4"/>
        <v>1.3050000000000006</v>
      </c>
      <c r="I282" s="6"/>
    </row>
    <row r="283" spans="1:9" x14ac:dyDescent="0.3">
      <c r="A283" t="s">
        <v>384</v>
      </c>
      <c r="B283" t="s">
        <v>44</v>
      </c>
      <c r="C283" t="s">
        <v>46</v>
      </c>
      <c r="D283" s="6">
        <v>5.6847058823529411</v>
      </c>
      <c r="E283" s="6">
        <v>8.7072000000000003</v>
      </c>
      <c r="F283" s="6">
        <v>8.4518749999999994</v>
      </c>
      <c r="G283" s="6">
        <v>0.33240000000000008</v>
      </c>
      <c r="H283" s="6">
        <f t="shared" si="4"/>
        <v>5.3523058823529412</v>
      </c>
      <c r="I283" s="6"/>
    </row>
    <row r="284" spans="1:9" x14ac:dyDescent="0.3">
      <c r="A284" t="s">
        <v>332</v>
      </c>
      <c r="B284" t="s">
        <v>55</v>
      </c>
      <c r="C284" t="s">
        <v>46</v>
      </c>
      <c r="D284" s="6">
        <v>5.6749999999999998</v>
      </c>
      <c r="E284" s="6">
        <v>6.9144000000000005</v>
      </c>
      <c r="F284" s="6">
        <v>6.1693750000000005</v>
      </c>
      <c r="G284" s="6">
        <v>0</v>
      </c>
      <c r="H284" s="6">
        <f t="shared" si="4"/>
        <v>5.6749999999999998</v>
      </c>
      <c r="I284" s="6"/>
    </row>
    <row r="285" spans="1:9" x14ac:dyDescent="0.3">
      <c r="A285" t="s">
        <v>386</v>
      </c>
      <c r="B285" t="s">
        <v>79</v>
      </c>
      <c r="C285" t="s">
        <v>29</v>
      </c>
      <c r="D285" s="6">
        <v>5.6164705882352939</v>
      </c>
      <c r="E285" s="6">
        <v>-0.50164705882352956</v>
      </c>
      <c r="F285" s="6">
        <v>0.36499999999999999</v>
      </c>
      <c r="G285" s="6">
        <v>7.6853999999999996</v>
      </c>
      <c r="H285" s="6">
        <f t="shared" si="4"/>
        <v>-2.0689294117647057</v>
      </c>
      <c r="I285" s="6"/>
    </row>
    <row r="286" spans="1:9" x14ac:dyDescent="0.3">
      <c r="A286" t="s">
        <v>237</v>
      </c>
      <c r="B286" t="s">
        <v>139</v>
      </c>
      <c r="C286" t="s">
        <v>67</v>
      </c>
      <c r="D286" s="6">
        <v>5.5496000000000016</v>
      </c>
      <c r="E286" s="6">
        <v>14.7784</v>
      </c>
      <c r="F286" s="6">
        <v>17.066666666666666</v>
      </c>
      <c r="G286" s="6">
        <v>36.9056</v>
      </c>
      <c r="H286" s="6">
        <f t="shared" si="4"/>
        <v>-31.355999999999998</v>
      </c>
      <c r="I286" s="6"/>
    </row>
    <row r="287" spans="1:9" x14ac:dyDescent="0.3">
      <c r="A287" t="s">
        <v>171</v>
      </c>
      <c r="B287" t="s">
        <v>28</v>
      </c>
      <c r="C287" t="s">
        <v>46</v>
      </c>
      <c r="D287" s="6">
        <v>5.5218181818181815</v>
      </c>
      <c r="E287" s="6">
        <v>13.963636363636365</v>
      </c>
      <c r="F287" s="6">
        <v>16.478999999999999</v>
      </c>
      <c r="G287" s="6">
        <v>11.915999999999999</v>
      </c>
      <c r="H287" s="6">
        <f t="shared" si="4"/>
        <v>-6.3941818181818171</v>
      </c>
      <c r="I287" s="6"/>
    </row>
    <row r="288" spans="1:9" x14ac:dyDescent="0.3">
      <c r="A288" t="s">
        <v>335</v>
      </c>
      <c r="B288" t="s">
        <v>37</v>
      </c>
      <c r="C288" t="s">
        <v>46</v>
      </c>
      <c r="D288" s="6">
        <v>5.5134117647058822</v>
      </c>
      <c r="E288" s="6">
        <v>5.7289411764705882</v>
      </c>
      <c r="F288" s="6">
        <v>6.51</v>
      </c>
      <c r="G288" s="6">
        <v>1.0963636363636367</v>
      </c>
      <c r="H288" s="6">
        <f t="shared" si="4"/>
        <v>4.4170481283422456</v>
      </c>
      <c r="I288" s="6"/>
    </row>
    <row r="289" spans="1:9" x14ac:dyDescent="0.3">
      <c r="A289" t="s">
        <v>385</v>
      </c>
      <c r="B289" t="s">
        <v>88</v>
      </c>
      <c r="C289" t="s">
        <v>22</v>
      </c>
      <c r="D289" s="6">
        <v>5.4493749999999999</v>
      </c>
      <c r="E289" s="6">
        <v>0</v>
      </c>
      <c r="F289" s="6">
        <v>7.2324999999999999</v>
      </c>
      <c r="G289" s="6">
        <v>7.8555000000000001</v>
      </c>
      <c r="H289" s="6">
        <f t="shared" si="4"/>
        <v>-2.4061250000000003</v>
      </c>
      <c r="I289" s="6"/>
    </row>
    <row r="290" spans="1:9" x14ac:dyDescent="0.3">
      <c r="A290" t="s">
        <v>345</v>
      </c>
      <c r="B290" t="s">
        <v>73</v>
      </c>
      <c r="C290" t="s">
        <v>29</v>
      </c>
      <c r="D290" s="6">
        <v>5.2272727272727275</v>
      </c>
      <c r="E290" s="6">
        <v>2.2972307692307696</v>
      </c>
      <c r="F290" s="6">
        <v>2.2110769230769236</v>
      </c>
      <c r="G290" s="6">
        <v>15.77675</v>
      </c>
      <c r="H290" s="6">
        <f t="shared" si="4"/>
        <v>-10.549477272727273</v>
      </c>
      <c r="I290" s="6"/>
    </row>
    <row r="291" spans="1:9" x14ac:dyDescent="0.3">
      <c r="A291" t="s">
        <v>268</v>
      </c>
      <c r="B291" t="s">
        <v>26</v>
      </c>
      <c r="C291" t="s">
        <v>67</v>
      </c>
      <c r="D291" s="6">
        <v>3.9944615384615378</v>
      </c>
      <c r="E291" s="6">
        <v>8.2689230769230768</v>
      </c>
      <c r="F291" s="6">
        <v>11.181818181818182</v>
      </c>
      <c r="G291" s="6">
        <v>8.892199999999999</v>
      </c>
      <c r="H291" s="6">
        <f t="shared" si="4"/>
        <v>-4.8977384615384612</v>
      </c>
      <c r="I291" s="6"/>
    </row>
    <row r="292" spans="1:9" x14ac:dyDescent="0.3">
      <c r="A292" t="s">
        <v>242</v>
      </c>
      <c r="B292" t="s">
        <v>37</v>
      </c>
      <c r="C292" t="s">
        <v>67</v>
      </c>
      <c r="D292" s="6">
        <v>3.8109999999999999</v>
      </c>
      <c r="E292" s="6">
        <v>8.5850000000000009</v>
      </c>
      <c r="F292" s="6">
        <v>7.5191999999999997</v>
      </c>
      <c r="G292" s="6">
        <v>6.7504999999999997</v>
      </c>
      <c r="H292" s="6">
        <f t="shared" si="4"/>
        <v>-2.9394999999999998</v>
      </c>
      <c r="I292" s="6"/>
    </row>
    <row r="293" spans="1:9" x14ac:dyDescent="0.3">
      <c r="A293" t="s">
        <v>346</v>
      </c>
      <c r="B293" t="s">
        <v>71</v>
      </c>
      <c r="C293" t="s">
        <v>29</v>
      </c>
      <c r="D293" s="6">
        <v>3.7524999999999999</v>
      </c>
      <c r="E293" s="6">
        <v>5.0818181818181811</v>
      </c>
      <c r="F293" s="6">
        <v>3.4990000000000006</v>
      </c>
      <c r="G293" s="6">
        <v>11.258199999999999</v>
      </c>
      <c r="H293" s="6">
        <f t="shared" si="4"/>
        <v>-7.5056999999999992</v>
      </c>
      <c r="I293" s="6"/>
    </row>
    <row r="294" spans="1:9" x14ac:dyDescent="0.3">
      <c r="A294" t="s">
        <v>343</v>
      </c>
      <c r="B294" t="s">
        <v>48</v>
      </c>
      <c r="C294" t="s">
        <v>29</v>
      </c>
      <c r="D294" s="6">
        <v>3.7359999999999998</v>
      </c>
      <c r="E294" s="6">
        <v>2.9150769230769229</v>
      </c>
      <c r="F294" s="6">
        <v>11.8764</v>
      </c>
      <c r="G294" s="6">
        <v>21.445250000000001</v>
      </c>
      <c r="H294" s="6">
        <f t="shared" si="4"/>
        <v>-17.709250000000001</v>
      </c>
      <c r="I294" s="6"/>
    </row>
    <row r="295" spans="1:9" x14ac:dyDescent="0.3">
      <c r="A295" t="s">
        <v>319</v>
      </c>
      <c r="B295" t="s">
        <v>100</v>
      </c>
      <c r="C295" t="s">
        <v>67</v>
      </c>
      <c r="D295" s="6">
        <v>3.7160000000000002</v>
      </c>
      <c r="E295" s="6">
        <v>6.8968749999999996</v>
      </c>
      <c r="F295" s="6">
        <v>3.3306250000000004</v>
      </c>
      <c r="G295" s="6">
        <v>7.7592000000000008</v>
      </c>
      <c r="H295" s="6">
        <f t="shared" si="4"/>
        <v>-4.0432000000000006</v>
      </c>
      <c r="I295" s="6"/>
    </row>
    <row r="296" spans="1:9" x14ac:dyDescent="0.3">
      <c r="A296" t="s">
        <v>349</v>
      </c>
      <c r="B296" t="s">
        <v>61</v>
      </c>
      <c r="C296" t="s">
        <v>29</v>
      </c>
      <c r="D296" s="6">
        <v>3.5035000000000007</v>
      </c>
      <c r="E296" s="6">
        <v>4.1950000000000003</v>
      </c>
      <c r="F296" s="6">
        <v>7.9187692307692306</v>
      </c>
      <c r="G296" s="6">
        <v>2.145</v>
      </c>
      <c r="H296" s="6">
        <f t="shared" si="4"/>
        <v>1.3585000000000007</v>
      </c>
      <c r="I296" s="6"/>
    </row>
    <row r="297" spans="1:9" x14ac:dyDescent="0.3">
      <c r="A297" t="s">
        <v>344</v>
      </c>
      <c r="B297" t="s">
        <v>100</v>
      </c>
      <c r="C297" t="s">
        <v>29</v>
      </c>
      <c r="D297" s="6">
        <v>3.363999999999999</v>
      </c>
      <c r="E297" s="6">
        <v>4.0629999999999997</v>
      </c>
      <c r="F297" s="6">
        <v>3.9114999999999993</v>
      </c>
      <c r="G297" s="6">
        <v>13.533333333333335</v>
      </c>
      <c r="H297" s="6">
        <f t="shared" si="4"/>
        <v>-10.169333333333336</v>
      </c>
      <c r="I297" s="6"/>
    </row>
    <row r="298" spans="1:9" x14ac:dyDescent="0.3">
      <c r="A298" t="s">
        <v>348</v>
      </c>
      <c r="B298" t="s">
        <v>40</v>
      </c>
      <c r="C298" t="s">
        <v>29</v>
      </c>
      <c r="D298" s="6">
        <v>3.3295000000000003</v>
      </c>
      <c r="E298" s="6">
        <v>4.1815000000000007</v>
      </c>
      <c r="F298" s="6">
        <v>4.1995000000000005</v>
      </c>
      <c r="G298" s="6">
        <v>17.054750000000002</v>
      </c>
      <c r="H298" s="6">
        <f t="shared" si="4"/>
        <v>-13.725250000000003</v>
      </c>
      <c r="I298" s="6"/>
    </row>
    <row r="299" spans="1:9" x14ac:dyDescent="0.3">
      <c r="A299" t="s">
        <v>347</v>
      </c>
      <c r="B299" t="s">
        <v>26</v>
      </c>
      <c r="C299" t="s">
        <v>67</v>
      </c>
      <c r="D299" s="6">
        <v>3.2709999999999999</v>
      </c>
      <c r="E299" s="6">
        <v>7.5170000000000003</v>
      </c>
      <c r="F299" s="6">
        <v>3.0824615384615388</v>
      </c>
      <c r="G299" s="6">
        <v>11.162666666666667</v>
      </c>
      <c r="H299" s="6">
        <f t="shared" si="4"/>
        <v>-7.8916666666666666</v>
      </c>
      <c r="I299" s="6"/>
    </row>
    <row r="300" spans="1:9" x14ac:dyDescent="0.3">
      <c r="A300" t="s">
        <v>300</v>
      </c>
      <c r="B300" t="s">
        <v>139</v>
      </c>
      <c r="C300" t="s">
        <v>67</v>
      </c>
      <c r="D300" s="6">
        <v>3.25875</v>
      </c>
      <c r="E300" s="6">
        <v>7.2807999999999993</v>
      </c>
      <c r="F300" s="6">
        <v>1.9868235294117644</v>
      </c>
      <c r="G300" s="6">
        <v>5.6524999999999999</v>
      </c>
      <c r="H300" s="6">
        <f t="shared" si="4"/>
        <v>-2.3937499999999998</v>
      </c>
      <c r="I300" s="6"/>
    </row>
    <row r="301" spans="1:9" x14ac:dyDescent="0.3">
      <c r="A301" t="s">
        <v>279</v>
      </c>
      <c r="B301" t="s">
        <v>61</v>
      </c>
      <c r="C301" t="s">
        <v>67</v>
      </c>
      <c r="D301" s="6">
        <v>3.2119999999999997</v>
      </c>
      <c r="E301" s="6">
        <v>7.5950000000000006</v>
      </c>
      <c r="F301" s="6">
        <v>5.2743529411764705</v>
      </c>
      <c r="G301" s="6">
        <v>12.7538</v>
      </c>
      <c r="H301" s="6">
        <f t="shared" si="4"/>
        <v>-9.5418000000000003</v>
      </c>
      <c r="I301" s="6"/>
    </row>
    <row r="302" spans="1:9" x14ac:dyDescent="0.3">
      <c r="A302" t="s">
        <v>296</v>
      </c>
      <c r="B302" t="s">
        <v>71</v>
      </c>
      <c r="C302" t="s">
        <v>67</v>
      </c>
      <c r="D302" s="6">
        <v>3.1672000000000002</v>
      </c>
      <c r="E302" s="6">
        <v>7.2450000000000001</v>
      </c>
      <c r="F302" s="6">
        <v>5.1793750000000003</v>
      </c>
      <c r="G302" s="6">
        <v>7.2872727272727271</v>
      </c>
      <c r="H302" s="6">
        <f t="shared" si="4"/>
        <v>-4.1200727272727269</v>
      </c>
      <c r="I302" s="6"/>
    </row>
    <row r="303" spans="1:9" x14ac:dyDescent="0.3">
      <c r="A303" t="s">
        <v>322</v>
      </c>
      <c r="B303" t="s">
        <v>75</v>
      </c>
      <c r="C303" t="s">
        <v>67</v>
      </c>
      <c r="D303" s="6">
        <v>3.0700000000000003</v>
      </c>
      <c r="E303" s="6">
        <v>7.2931249999999999</v>
      </c>
      <c r="F303" s="6">
        <v>5.086875</v>
      </c>
      <c r="G303" s="6">
        <v>-0.65066666666666606</v>
      </c>
      <c r="H303" s="6">
        <f t="shared" si="4"/>
        <v>3.7206666666666663</v>
      </c>
      <c r="I303" s="6"/>
    </row>
    <row r="304" spans="1:9" x14ac:dyDescent="0.3">
      <c r="A304" t="s">
        <v>342</v>
      </c>
      <c r="B304" t="s">
        <v>31</v>
      </c>
      <c r="C304" t="s">
        <v>29</v>
      </c>
      <c r="D304" s="6">
        <v>3.0459999999999998</v>
      </c>
      <c r="E304" s="6">
        <v>4.4829999999999997</v>
      </c>
      <c r="F304" s="6">
        <v>4.0629999999999997</v>
      </c>
      <c r="G304" s="6">
        <v>10.760999999999999</v>
      </c>
      <c r="H304" s="6">
        <f t="shared" si="4"/>
        <v>-7.7149999999999999</v>
      </c>
      <c r="I304" s="6"/>
    </row>
    <row r="305" spans="1:9" x14ac:dyDescent="0.3">
      <c r="A305" t="s">
        <v>340</v>
      </c>
      <c r="B305" t="s">
        <v>40</v>
      </c>
      <c r="C305" t="s">
        <v>29</v>
      </c>
      <c r="D305" s="6">
        <v>2.8645</v>
      </c>
      <c r="E305" s="6">
        <v>4.4034999999999993</v>
      </c>
      <c r="F305" s="6">
        <v>4.3525</v>
      </c>
      <c r="G305" s="6">
        <v>13.501333333333335</v>
      </c>
      <c r="H305" s="6">
        <f t="shared" si="4"/>
        <v>-10.636833333333335</v>
      </c>
      <c r="I305" s="6"/>
    </row>
    <row r="306" spans="1:9" x14ac:dyDescent="0.3">
      <c r="A306" t="s">
        <v>352</v>
      </c>
      <c r="B306" t="s">
        <v>81</v>
      </c>
      <c r="C306" t="s">
        <v>29</v>
      </c>
      <c r="D306" s="6">
        <v>2.8461538461538463</v>
      </c>
      <c r="E306" s="6">
        <v>2.5384615384615388</v>
      </c>
      <c r="F306" s="6">
        <v>8.5695000000000014</v>
      </c>
      <c r="G306" s="6">
        <v>10.992000000000001</v>
      </c>
      <c r="H306" s="6">
        <f t="shared" si="4"/>
        <v>-8.1458461538461542</v>
      </c>
      <c r="I306" s="6"/>
    </row>
    <row r="307" spans="1:9" x14ac:dyDescent="0.3">
      <c r="A307" t="s">
        <v>361</v>
      </c>
      <c r="B307" t="s">
        <v>33</v>
      </c>
      <c r="C307" t="s">
        <v>67</v>
      </c>
      <c r="D307" s="6">
        <v>2.8037647058823527</v>
      </c>
      <c r="E307" s="6">
        <v>6.7225000000000001</v>
      </c>
      <c r="F307" s="6">
        <v>0.97082352941176442</v>
      </c>
      <c r="G307" s="6">
        <v>6.827</v>
      </c>
      <c r="H307" s="6">
        <f t="shared" si="4"/>
        <v>-4.0232352941176472</v>
      </c>
      <c r="I307" s="6"/>
    </row>
    <row r="308" spans="1:9" x14ac:dyDescent="0.3">
      <c r="A308" t="s">
        <v>351</v>
      </c>
      <c r="B308" t="s">
        <v>130</v>
      </c>
      <c r="C308" t="s">
        <v>29</v>
      </c>
      <c r="D308" s="6">
        <v>2.7772307692307692</v>
      </c>
      <c r="E308" s="6">
        <v>3.9775</v>
      </c>
      <c r="F308" s="6">
        <v>9.84</v>
      </c>
      <c r="G308" s="6">
        <v>16.365749999999998</v>
      </c>
      <c r="H308" s="6">
        <f t="shared" si="4"/>
        <v>-13.588519230769229</v>
      </c>
      <c r="I308" s="6"/>
    </row>
    <row r="309" spans="1:9" x14ac:dyDescent="0.3">
      <c r="A309" t="s">
        <v>249</v>
      </c>
      <c r="B309" t="s">
        <v>28</v>
      </c>
      <c r="C309" t="s">
        <v>67</v>
      </c>
      <c r="D309" s="6">
        <v>2.6062500000000002</v>
      </c>
      <c r="E309" s="6">
        <v>6.3975</v>
      </c>
      <c r="F309" s="6">
        <v>3.2527058823529416</v>
      </c>
      <c r="G309" s="6">
        <v>-13.333333333333332</v>
      </c>
      <c r="H309" s="6">
        <f t="shared" si="4"/>
        <v>15.939583333333331</v>
      </c>
      <c r="I309" s="6"/>
    </row>
    <row r="310" spans="1:9" x14ac:dyDescent="0.3">
      <c r="A310" t="s">
        <v>358</v>
      </c>
      <c r="B310" t="s">
        <v>53</v>
      </c>
      <c r="C310" t="s">
        <v>29</v>
      </c>
      <c r="D310" s="6">
        <v>2.3993846153846152</v>
      </c>
      <c r="E310" s="6">
        <v>1.4479999999999995</v>
      </c>
      <c r="F310" s="6">
        <v>5.5369999999999999</v>
      </c>
      <c r="G310" s="6">
        <v>16.27975</v>
      </c>
      <c r="H310" s="6">
        <f t="shared" si="4"/>
        <v>-13.880365384615384</v>
      </c>
      <c r="I310" s="6"/>
    </row>
    <row r="311" spans="1:9" x14ac:dyDescent="0.3">
      <c r="A311" t="s">
        <v>350</v>
      </c>
      <c r="B311" t="s">
        <v>21</v>
      </c>
      <c r="C311" t="s">
        <v>29</v>
      </c>
      <c r="D311" s="6">
        <v>2.3575384615384616</v>
      </c>
      <c r="E311" s="6">
        <v>2.6221538461538461</v>
      </c>
      <c r="F311" s="6">
        <v>3.7870000000000004</v>
      </c>
      <c r="G311" s="6">
        <v>17.632000000000001</v>
      </c>
      <c r="H311" s="6">
        <f t="shared" si="4"/>
        <v>-15.274461538461541</v>
      </c>
      <c r="I311" s="6"/>
    </row>
    <row r="312" spans="1:9" x14ac:dyDescent="0.3">
      <c r="A312" t="s">
        <v>353</v>
      </c>
      <c r="B312" t="s">
        <v>42</v>
      </c>
      <c r="C312" t="s">
        <v>46</v>
      </c>
      <c r="D312" s="6">
        <v>2.336615384615385</v>
      </c>
      <c r="E312" s="6">
        <v>2.9741538461538459</v>
      </c>
      <c r="F312" s="6">
        <v>3.258999999999999</v>
      </c>
      <c r="G312" s="6">
        <v>9.4319999999999986</v>
      </c>
      <c r="H312" s="6">
        <f t="shared" si="4"/>
        <v>-7.0953846153846136</v>
      </c>
      <c r="I312" s="6"/>
    </row>
    <row r="313" spans="1:9" x14ac:dyDescent="0.3">
      <c r="A313" t="s">
        <v>357</v>
      </c>
      <c r="B313" t="s">
        <v>51</v>
      </c>
      <c r="C313" t="s">
        <v>29</v>
      </c>
      <c r="D313" s="6">
        <v>2.2861538461538462</v>
      </c>
      <c r="E313" s="6">
        <v>2.8560000000000003</v>
      </c>
      <c r="F313" s="6">
        <v>5.2929230769230768</v>
      </c>
      <c r="G313" s="6">
        <v>2.847999999999999</v>
      </c>
      <c r="H313" s="6">
        <f t="shared" si="4"/>
        <v>-0.56184615384615277</v>
      </c>
      <c r="I313" s="6"/>
    </row>
    <row r="314" spans="1:9" x14ac:dyDescent="0.3">
      <c r="A314" t="s">
        <v>366</v>
      </c>
      <c r="B314" t="s">
        <v>55</v>
      </c>
      <c r="C314" t="s">
        <v>29</v>
      </c>
      <c r="D314" s="6">
        <v>2.2750769230769223</v>
      </c>
      <c r="E314" s="6">
        <v>2.6073846153846159</v>
      </c>
      <c r="F314" s="6">
        <v>8</v>
      </c>
      <c r="G314" s="6">
        <v>0</v>
      </c>
      <c r="H314" s="6">
        <f t="shared" si="4"/>
        <v>2.2750769230769223</v>
      </c>
      <c r="I314" s="6"/>
    </row>
    <row r="315" spans="1:9" x14ac:dyDescent="0.3">
      <c r="A315" t="s">
        <v>359</v>
      </c>
      <c r="B315" t="s">
        <v>37</v>
      </c>
      <c r="C315" t="s">
        <v>29</v>
      </c>
      <c r="D315" s="6">
        <v>2.1766153846153848</v>
      </c>
      <c r="E315" s="6">
        <v>0.5159999999999999</v>
      </c>
      <c r="F315" s="6">
        <v>1.46</v>
      </c>
      <c r="G315" s="6">
        <v>9.0383999999999993</v>
      </c>
      <c r="H315" s="6">
        <f t="shared" si="4"/>
        <v>-6.8617846153846145</v>
      </c>
      <c r="I315" s="6"/>
    </row>
    <row r="316" spans="1:9" x14ac:dyDescent="0.3">
      <c r="A316" t="s">
        <v>363</v>
      </c>
      <c r="B316" t="s">
        <v>37</v>
      </c>
      <c r="C316" t="s">
        <v>29</v>
      </c>
      <c r="D316" s="6">
        <v>2.1409230769230767</v>
      </c>
      <c r="E316" s="6">
        <v>2.0829999999999997</v>
      </c>
      <c r="F316" s="6">
        <v>2.9840000000000004</v>
      </c>
      <c r="G316" s="6">
        <v>10.415600000000001</v>
      </c>
      <c r="H316" s="6">
        <f t="shared" si="4"/>
        <v>-8.2746769230769246</v>
      </c>
      <c r="I316" s="6"/>
    </row>
    <row r="317" spans="1:9" x14ac:dyDescent="0.3">
      <c r="A317" t="s">
        <v>260</v>
      </c>
      <c r="B317" t="s">
        <v>75</v>
      </c>
      <c r="C317" t="s">
        <v>29</v>
      </c>
      <c r="D317" s="6">
        <v>1.9435000000000002</v>
      </c>
      <c r="E317" s="6">
        <v>5.7927272727272712</v>
      </c>
      <c r="F317" s="6">
        <v>11.420999999999999</v>
      </c>
      <c r="G317" s="6">
        <v>16.064</v>
      </c>
      <c r="H317" s="6">
        <f t="shared" si="4"/>
        <v>-14.1205</v>
      </c>
      <c r="I317" s="6"/>
    </row>
    <row r="318" spans="1:9" x14ac:dyDescent="0.3">
      <c r="A318" t="s">
        <v>362</v>
      </c>
      <c r="B318" t="s">
        <v>58</v>
      </c>
      <c r="C318" t="s">
        <v>46</v>
      </c>
      <c r="D318" s="6">
        <v>1.7939999999999996</v>
      </c>
      <c r="E318" s="6">
        <v>2.6726153846153839</v>
      </c>
      <c r="F318" s="6">
        <v>8.02</v>
      </c>
      <c r="G318" s="6">
        <v>4.09</v>
      </c>
      <c r="H318" s="6">
        <f t="shared" si="4"/>
        <v>-2.2960000000000003</v>
      </c>
      <c r="I318" s="6"/>
    </row>
    <row r="319" spans="1:9" x14ac:dyDescent="0.3">
      <c r="A319" t="s">
        <v>360</v>
      </c>
      <c r="B319" t="s">
        <v>127</v>
      </c>
      <c r="C319" t="s">
        <v>29</v>
      </c>
      <c r="D319" s="6">
        <v>1.7003076923076927</v>
      </c>
      <c r="E319" s="6">
        <v>1.6227692307692312</v>
      </c>
      <c r="F319" s="6">
        <v>3.8709999999999996</v>
      </c>
      <c r="G319" s="6">
        <v>8.7457999999999991</v>
      </c>
      <c r="H319" s="6">
        <f t="shared" si="4"/>
        <v>-7.0454923076923066</v>
      </c>
      <c r="I319" s="6"/>
    </row>
    <row r="320" spans="1:9" x14ac:dyDescent="0.3">
      <c r="A320" t="s">
        <v>382</v>
      </c>
      <c r="B320" t="s">
        <v>117</v>
      </c>
      <c r="C320" t="s">
        <v>67</v>
      </c>
      <c r="D320" s="6">
        <v>1.6225882352941179</v>
      </c>
      <c r="E320" s="6">
        <v>7.0987499999999999</v>
      </c>
      <c r="F320" s="6">
        <v>1.9684705882352942</v>
      </c>
      <c r="G320" s="6">
        <v>7.3145454545454545</v>
      </c>
      <c r="H320" s="6">
        <f t="shared" si="4"/>
        <v>-5.6919572192513366</v>
      </c>
      <c r="I320" s="6"/>
    </row>
    <row r="321" spans="1:9" x14ac:dyDescent="0.3">
      <c r="A321" t="s">
        <v>356</v>
      </c>
      <c r="B321" t="s">
        <v>69</v>
      </c>
      <c r="C321" t="s">
        <v>29</v>
      </c>
      <c r="D321" s="6">
        <v>1.5660000000000005</v>
      </c>
      <c r="E321" s="6">
        <v>1.609</v>
      </c>
      <c r="F321" s="6">
        <v>1.49</v>
      </c>
      <c r="G321" s="6">
        <v>8.4072727272727263</v>
      </c>
      <c r="H321" s="6">
        <f t="shared" si="4"/>
        <v>-6.8412727272727256</v>
      </c>
      <c r="I321" s="6"/>
    </row>
    <row r="322" spans="1:9" x14ac:dyDescent="0.3">
      <c r="A322" t="s">
        <v>367</v>
      </c>
      <c r="B322" t="s">
        <v>61</v>
      </c>
      <c r="C322" t="s">
        <v>67</v>
      </c>
      <c r="D322" s="6">
        <v>1.475625</v>
      </c>
      <c r="E322" s="6">
        <v>6.7279999999999998</v>
      </c>
      <c r="F322" s="6">
        <v>10.842500000000001</v>
      </c>
      <c r="G322" s="6">
        <v>6.1642000000000001</v>
      </c>
      <c r="H322" s="6">
        <f t="shared" ref="H322:H330" si="5">D322-G322</f>
        <v>-4.6885750000000002</v>
      </c>
      <c r="I322" s="6"/>
    </row>
    <row r="323" spans="1:9" x14ac:dyDescent="0.3">
      <c r="A323" t="s">
        <v>381</v>
      </c>
      <c r="B323" t="s">
        <v>21</v>
      </c>
      <c r="C323" t="s">
        <v>67</v>
      </c>
      <c r="D323" s="6">
        <v>1.4569999999999999</v>
      </c>
      <c r="E323" s="6">
        <v>0</v>
      </c>
      <c r="F323" s="6">
        <v>0</v>
      </c>
      <c r="G323" s="6">
        <v>0</v>
      </c>
      <c r="H323" s="6">
        <f t="shared" si="5"/>
        <v>1.4569999999999999</v>
      </c>
      <c r="I323" s="6"/>
    </row>
    <row r="324" spans="1:9" x14ac:dyDescent="0.3">
      <c r="A324" t="s">
        <v>390</v>
      </c>
      <c r="B324" t="s">
        <v>117</v>
      </c>
      <c r="C324" t="s">
        <v>29</v>
      </c>
      <c r="D324" s="6">
        <v>1.288</v>
      </c>
      <c r="E324" s="6">
        <v>1.3336000000000001</v>
      </c>
      <c r="F324" s="6">
        <v>2.8055384615384615</v>
      </c>
      <c r="G324" s="6">
        <v>13.354666666666667</v>
      </c>
      <c r="H324" s="6">
        <f t="shared" si="5"/>
        <v>-12.066666666666666</v>
      </c>
      <c r="I324" s="6"/>
    </row>
    <row r="325" spans="1:9" x14ac:dyDescent="0.3">
      <c r="A325" t="s">
        <v>389</v>
      </c>
      <c r="B325" t="s">
        <v>127</v>
      </c>
      <c r="C325" t="s">
        <v>29</v>
      </c>
      <c r="D325" s="6">
        <v>1.1089999999999998</v>
      </c>
      <c r="E325" s="6">
        <v>0.45812500000000006</v>
      </c>
      <c r="F325" s="6">
        <v>0.82479999999999987</v>
      </c>
      <c r="G325" s="6">
        <v>7.0209999999999999</v>
      </c>
      <c r="H325" s="6">
        <f t="shared" si="5"/>
        <v>-5.9119999999999999</v>
      </c>
      <c r="I325" s="6"/>
    </row>
    <row r="326" spans="1:9" x14ac:dyDescent="0.3">
      <c r="A326" t="s">
        <v>364</v>
      </c>
      <c r="B326" t="s">
        <v>28</v>
      </c>
      <c r="C326" t="s">
        <v>46</v>
      </c>
      <c r="D326" s="6">
        <v>1.0903999999999998</v>
      </c>
      <c r="E326" s="6">
        <v>0.88160000000000016</v>
      </c>
      <c r="F326" s="6">
        <v>-2.3529411764705889E-2</v>
      </c>
      <c r="G326" s="6">
        <v>-0.72800000000000042</v>
      </c>
      <c r="H326" s="6">
        <f t="shared" si="5"/>
        <v>1.8184000000000002</v>
      </c>
      <c r="I326" s="6"/>
    </row>
    <row r="327" spans="1:9" x14ac:dyDescent="0.3">
      <c r="A327" t="s">
        <v>365</v>
      </c>
      <c r="B327" t="s">
        <v>96</v>
      </c>
      <c r="C327" t="s">
        <v>29</v>
      </c>
      <c r="D327" s="6">
        <v>0.88500000000000001</v>
      </c>
      <c r="E327" s="6">
        <v>1.429</v>
      </c>
      <c r="F327" s="6">
        <v>0</v>
      </c>
      <c r="G327" s="6">
        <v>7.1441999999999997</v>
      </c>
      <c r="H327" s="6">
        <f t="shared" si="5"/>
        <v>-6.2591999999999999</v>
      </c>
      <c r="I327" s="6"/>
    </row>
    <row r="328" spans="1:9" x14ac:dyDescent="0.3">
      <c r="A328" t="s">
        <v>391</v>
      </c>
      <c r="B328" t="s">
        <v>48</v>
      </c>
      <c r="C328" t="s">
        <v>67</v>
      </c>
      <c r="D328" s="6">
        <v>0.68879999999999986</v>
      </c>
      <c r="E328" s="6">
        <v>-1.2500000000000001E-2</v>
      </c>
      <c r="F328" s="6">
        <v>0.26562500000000017</v>
      </c>
      <c r="G328" s="6">
        <v>9.2683999999999997</v>
      </c>
      <c r="H328" s="6">
        <f t="shared" si="5"/>
        <v>-8.5795999999999992</v>
      </c>
      <c r="I328" s="6"/>
    </row>
    <row r="329" spans="1:9" x14ac:dyDescent="0.3">
      <c r="A329" t="s">
        <v>392</v>
      </c>
      <c r="B329" t="s">
        <v>75</v>
      </c>
      <c r="C329" t="s">
        <v>29</v>
      </c>
      <c r="D329" s="6">
        <v>0.5152000000000001</v>
      </c>
      <c r="E329" s="6">
        <v>-0.48062500000000019</v>
      </c>
      <c r="F329" s="6">
        <v>4.8792</v>
      </c>
      <c r="G329" s="6">
        <v>8.4</v>
      </c>
      <c r="H329" s="6">
        <f t="shared" si="5"/>
        <v>-7.8848000000000003</v>
      </c>
      <c r="I329" s="6"/>
    </row>
    <row r="330" spans="1:9" x14ac:dyDescent="0.3">
      <c r="A330" t="s">
        <v>393</v>
      </c>
      <c r="B330" t="s">
        <v>24</v>
      </c>
      <c r="C330" t="s">
        <v>67</v>
      </c>
      <c r="D330" s="6">
        <v>0.50319999999999976</v>
      </c>
      <c r="E330" s="6">
        <v>0.77100000000000013</v>
      </c>
      <c r="F330" s="6">
        <v>10.166</v>
      </c>
      <c r="G330" s="6">
        <v>13.9154</v>
      </c>
      <c r="H330" s="6">
        <f t="shared" si="5"/>
        <v>-13.4122</v>
      </c>
      <c r="I330" s="6"/>
    </row>
  </sheetData>
  <autoFilter ref="A1:H330" xr:uid="{709F7444-7DD9-4D81-A9F2-FEA8AB7ECC48}">
    <sortState xmlns:xlrd2="http://schemas.microsoft.com/office/spreadsheetml/2017/richdata2" ref="A2:H330">
      <sortCondition descending="1" ref="D1:D330"/>
    </sortState>
  </autoFilter>
  <conditionalFormatting sqref="A1:A33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Trade Values</vt:lpstr>
      <vt:lpstr>QB</vt:lpstr>
      <vt:lpstr>RB</vt:lpstr>
      <vt:lpstr>WR</vt:lpstr>
      <vt:lpstr>TE</vt:lpstr>
      <vt:lpstr>Draft Picks</vt:lpstr>
      <vt:lpstr>Quarterly Change In Ranks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 mark</dc:creator>
  <cp:lastModifiedBy>miranda mark</cp:lastModifiedBy>
  <dcterms:created xsi:type="dcterms:W3CDTF">2021-11-09T16:09:21Z</dcterms:created>
  <dcterms:modified xsi:type="dcterms:W3CDTF">2022-02-14T14:15:12Z</dcterms:modified>
</cp:coreProperties>
</file>