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an\OneDrive\Desktop\"/>
    </mc:Choice>
  </mc:AlternateContent>
  <xr:revisionPtr revIDLastSave="0" documentId="13_ncr:1_{81785A9E-D480-4D5B-A272-3EE21A0B52B3}" xr6:coauthVersionLast="47" xr6:coauthVersionMax="47" xr10:uidLastSave="{00000000-0000-0000-0000-000000000000}"/>
  <bookViews>
    <workbookView xWindow="-108" yWindow="-108" windowWidth="23256" windowHeight="12576" tabRatio="707" firstSheet="1" activeTab="2" xr2:uid="{E355997E-40F3-496D-ACBD-E10E83780685}"/>
  </bookViews>
  <sheets>
    <sheet name="Sheet 8" sheetId="1" state="hidden" r:id="rId1"/>
    <sheet name="Draft Picks" sheetId="2" r:id="rId2"/>
    <sheet name="Trade Values" sheetId="3" r:id="rId3"/>
    <sheet name="QB" sheetId="4" r:id="rId4"/>
    <sheet name="RB" sheetId="5" r:id="rId5"/>
    <sheet name="WR" sheetId="6" r:id="rId6"/>
    <sheet name="TE" sheetId="7" r:id="rId7"/>
    <sheet name="Rookies" sheetId="8" r:id="rId8"/>
    <sheet name="No longer on FP List" sheetId="9" state="hidden" r:id="rId9"/>
  </sheets>
  <definedNames>
    <definedName name="_xlnm._FilterDatabase" localSheetId="7" hidden="1">Rookies!$A$1:$R$1</definedName>
    <definedName name="_xlnm._FilterDatabase" localSheetId="2" hidden="1">'Trade Values'!$A$1:$V$415</definedName>
    <definedName name="_xlnm._FilterDatabase" localSheetId="5" hidden="1">WR!$A$1:$S$1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8" l="1"/>
  <c r="N3" i="8" s="1"/>
  <c r="L4" i="8"/>
  <c r="N4" i="8" s="1"/>
  <c r="L5" i="8"/>
  <c r="N5" i="8" s="1"/>
  <c r="L6" i="8"/>
  <c r="N6" i="8" s="1"/>
  <c r="L8" i="8"/>
  <c r="N8" i="8" s="1"/>
  <c r="L7" i="8"/>
  <c r="N7" i="8" s="1"/>
  <c r="L9" i="8"/>
  <c r="N9" i="8" s="1"/>
  <c r="L10" i="8"/>
  <c r="N10" i="8" s="1"/>
  <c r="L11" i="8"/>
  <c r="N11" i="8" s="1"/>
  <c r="L12" i="8"/>
  <c r="N12" i="8" s="1"/>
  <c r="L13" i="8"/>
  <c r="N13" i="8" s="1"/>
  <c r="L14" i="8"/>
  <c r="N14" i="8" s="1"/>
  <c r="L16" i="8"/>
  <c r="N16" i="8" s="1"/>
  <c r="L18" i="8"/>
  <c r="N18" i="8" s="1"/>
  <c r="L15" i="8"/>
  <c r="N15" i="8" s="1"/>
  <c r="L17" i="8"/>
  <c r="N17" i="8" s="1"/>
  <c r="L19" i="8"/>
  <c r="N19" i="8" s="1"/>
  <c r="L20" i="8"/>
  <c r="N20" i="8" s="1"/>
  <c r="L23" i="8"/>
  <c r="N23" i="8" s="1"/>
  <c r="L24" i="8"/>
  <c r="N24" i="8" s="1"/>
  <c r="L21" i="8"/>
  <c r="N21" i="8" s="1"/>
  <c r="L22" i="8"/>
  <c r="N22" i="8" s="1"/>
  <c r="L25" i="8"/>
  <c r="N25" i="8" s="1"/>
  <c r="L26" i="8"/>
  <c r="N26" i="8" s="1"/>
  <c r="L27" i="8"/>
  <c r="N27" i="8" s="1"/>
  <c r="L28" i="8"/>
  <c r="N28" i="8" s="1"/>
  <c r="L29" i="8"/>
  <c r="N29" i="8" s="1"/>
  <c r="L30" i="8"/>
  <c r="N30" i="8" s="1"/>
  <c r="L31" i="8"/>
  <c r="N31" i="8" s="1"/>
  <c r="L32" i="8"/>
  <c r="N32" i="8" s="1"/>
  <c r="L33" i="8"/>
  <c r="N33" i="8" s="1"/>
  <c r="L34" i="8"/>
  <c r="N34" i="8" s="1"/>
  <c r="L35" i="8"/>
  <c r="N35" i="8" s="1"/>
  <c r="L36" i="8"/>
  <c r="N36" i="8" s="1"/>
  <c r="L37" i="8"/>
  <c r="N37" i="8" s="1"/>
  <c r="L38" i="8"/>
  <c r="N38" i="8" s="1"/>
  <c r="L39" i="8"/>
  <c r="N39" i="8" s="1"/>
  <c r="L40" i="8"/>
  <c r="N40" i="8" s="1"/>
  <c r="L41" i="8"/>
  <c r="N41" i="8" s="1"/>
  <c r="L42" i="8"/>
  <c r="N42" i="8" s="1"/>
  <c r="L43" i="8"/>
  <c r="N43" i="8" s="1"/>
  <c r="L44" i="8"/>
  <c r="N44" i="8" s="1"/>
  <c r="L45" i="8"/>
  <c r="N45" i="8" s="1"/>
  <c r="L46" i="8"/>
  <c r="N46" i="8" s="1"/>
  <c r="L47" i="8"/>
  <c r="N47" i="8" s="1"/>
  <c r="L48" i="8"/>
  <c r="N48" i="8" s="1"/>
  <c r="L49" i="8"/>
  <c r="N49" i="8" s="1"/>
  <c r="L51" i="8"/>
  <c r="N51" i="8" s="1"/>
  <c r="L50" i="8"/>
  <c r="N50" i="8" s="1"/>
  <c r="L52" i="8"/>
  <c r="N52" i="8" s="1"/>
  <c r="L53" i="8"/>
  <c r="N53" i="8" s="1"/>
  <c r="L54" i="8"/>
  <c r="N54" i="8" s="1"/>
  <c r="L55" i="8"/>
  <c r="N55" i="8" s="1"/>
  <c r="L56" i="8"/>
  <c r="N56" i="8" s="1"/>
  <c r="L57" i="8"/>
  <c r="N57" i="8" s="1"/>
  <c r="L59" i="8"/>
  <c r="N59" i="8" s="1"/>
  <c r="L58" i="8"/>
  <c r="N58" i="8" s="1"/>
  <c r="L2" i="8"/>
  <c r="N2" i="8" s="1"/>
  <c r="Q166" i="6"/>
  <c r="O166" i="6"/>
  <c r="P166" i="6" s="1"/>
  <c r="N166" i="6"/>
  <c r="M166" i="6"/>
  <c r="R166" i="6" s="1"/>
  <c r="S166" i="6" s="1"/>
  <c r="A166" i="6"/>
  <c r="Q165" i="6"/>
  <c r="O165" i="6"/>
  <c r="P165" i="6" s="1"/>
  <c r="N165" i="6"/>
  <c r="M165" i="6"/>
  <c r="Q164" i="6"/>
  <c r="O164" i="6"/>
  <c r="P164" i="6" s="1"/>
  <c r="N164" i="6"/>
  <c r="M164" i="6"/>
  <c r="Q163" i="6"/>
  <c r="O163" i="6"/>
  <c r="P163" i="6" s="1"/>
  <c r="N163" i="6"/>
  <c r="M163" i="6"/>
  <c r="R163" i="6" s="1"/>
  <c r="S163" i="6" s="1"/>
  <c r="A163" i="6" s="1"/>
  <c r="Q162" i="6"/>
  <c r="O162" i="6"/>
  <c r="P162" i="6" s="1"/>
  <c r="N162" i="6"/>
  <c r="M162" i="6"/>
  <c r="R162" i="6" s="1"/>
  <c r="S162" i="6" s="1"/>
  <c r="A162" i="6" s="1"/>
  <c r="Q161" i="6"/>
  <c r="O161" i="6"/>
  <c r="P161" i="6" s="1"/>
  <c r="N161" i="6"/>
  <c r="M161" i="6"/>
  <c r="R161" i="6" s="1"/>
  <c r="S161" i="6" s="1"/>
  <c r="A161" i="6" s="1"/>
  <c r="Q160" i="6"/>
  <c r="O160" i="6"/>
  <c r="P160" i="6" s="1"/>
  <c r="N160" i="6"/>
  <c r="M160" i="6"/>
  <c r="Q159" i="6"/>
  <c r="O159" i="6"/>
  <c r="P159" i="6" s="1"/>
  <c r="N159" i="6"/>
  <c r="M159" i="6"/>
  <c r="Q158" i="6"/>
  <c r="O158" i="6"/>
  <c r="P158" i="6" s="1"/>
  <c r="N158" i="6"/>
  <c r="M158" i="6"/>
  <c r="R158" i="6" s="1"/>
  <c r="S158" i="6" s="1"/>
  <c r="A158" i="6"/>
  <c r="Q157" i="6"/>
  <c r="O157" i="6"/>
  <c r="P157" i="6" s="1"/>
  <c r="N157" i="6"/>
  <c r="M157" i="6"/>
  <c r="Q156" i="6"/>
  <c r="O156" i="6"/>
  <c r="P156" i="6" s="1"/>
  <c r="N156" i="6"/>
  <c r="M156" i="6"/>
  <c r="Q155" i="6"/>
  <c r="O155" i="6"/>
  <c r="P155" i="6" s="1"/>
  <c r="N155" i="6"/>
  <c r="M155" i="6"/>
  <c r="R155" i="6" s="1"/>
  <c r="S155" i="6" s="1"/>
  <c r="A155" i="6" s="1"/>
  <c r="Q154" i="6"/>
  <c r="O154" i="6"/>
  <c r="P154" i="6" s="1"/>
  <c r="N154" i="6"/>
  <c r="M154" i="6"/>
  <c r="R154" i="6" s="1"/>
  <c r="S154" i="6" s="1"/>
  <c r="A154" i="6" s="1"/>
  <c r="Q153" i="6"/>
  <c r="O153" i="6"/>
  <c r="P153" i="6" s="1"/>
  <c r="N153" i="6"/>
  <c r="M153" i="6"/>
  <c r="R153" i="6" s="1"/>
  <c r="S153" i="6" s="1"/>
  <c r="A153" i="6" s="1"/>
  <c r="Q152" i="6"/>
  <c r="O152" i="6"/>
  <c r="P152" i="6" s="1"/>
  <c r="N152" i="6"/>
  <c r="M152" i="6"/>
  <c r="Q151" i="6"/>
  <c r="O151" i="6"/>
  <c r="P151" i="6" s="1"/>
  <c r="N151" i="6"/>
  <c r="M151" i="6"/>
  <c r="R151" i="6" s="1"/>
  <c r="S151" i="6" s="1"/>
  <c r="A151" i="6"/>
  <c r="Q150" i="6"/>
  <c r="O150" i="6"/>
  <c r="P150" i="6" s="1"/>
  <c r="N150" i="6"/>
  <c r="M150" i="6"/>
  <c r="R150" i="6" s="1"/>
  <c r="S150" i="6" s="1"/>
  <c r="A150" i="6"/>
  <c r="Q149" i="6"/>
  <c r="O149" i="6"/>
  <c r="P149" i="6" s="1"/>
  <c r="N149" i="6"/>
  <c r="M149" i="6"/>
  <c r="Q148" i="6"/>
  <c r="O148" i="6"/>
  <c r="P148" i="6" s="1"/>
  <c r="N148" i="6"/>
  <c r="M148" i="6"/>
  <c r="Q147" i="6"/>
  <c r="O147" i="6"/>
  <c r="P147" i="6" s="1"/>
  <c r="N147" i="6"/>
  <c r="M147" i="6"/>
  <c r="R147" i="6" s="1"/>
  <c r="S147" i="6" s="1"/>
  <c r="A147" i="6" s="1"/>
  <c r="Q146" i="6"/>
  <c r="O146" i="6"/>
  <c r="P146" i="6" s="1"/>
  <c r="N146" i="6"/>
  <c r="M146" i="6"/>
  <c r="R146" i="6" s="1"/>
  <c r="S146" i="6" s="1"/>
  <c r="A146" i="6" s="1"/>
  <c r="Q145" i="6"/>
  <c r="O145" i="6"/>
  <c r="P145" i="6" s="1"/>
  <c r="N145" i="6"/>
  <c r="M145" i="6"/>
  <c r="R145" i="6" s="1"/>
  <c r="S145" i="6" s="1"/>
  <c r="A145" i="6" s="1"/>
  <c r="Q144" i="6"/>
  <c r="O144" i="6"/>
  <c r="P144" i="6" s="1"/>
  <c r="N144" i="6"/>
  <c r="M144" i="6"/>
  <c r="Q143" i="6"/>
  <c r="O143" i="6"/>
  <c r="P143" i="6" s="1"/>
  <c r="N143" i="6"/>
  <c r="M143" i="6"/>
  <c r="R143" i="6" s="1"/>
  <c r="S143" i="6" s="1"/>
  <c r="A143" i="6" s="1"/>
  <c r="Q142" i="6"/>
  <c r="O142" i="6"/>
  <c r="P142" i="6" s="1"/>
  <c r="N142" i="6"/>
  <c r="M142" i="6"/>
  <c r="R142" i="6" s="1"/>
  <c r="S142" i="6" s="1"/>
  <c r="A142" i="6"/>
  <c r="Q141" i="6"/>
  <c r="O141" i="6"/>
  <c r="P141" i="6" s="1"/>
  <c r="N141" i="6"/>
  <c r="M141" i="6"/>
  <c r="Q140" i="6"/>
  <c r="O140" i="6"/>
  <c r="P140" i="6" s="1"/>
  <c r="N140" i="6"/>
  <c r="M140" i="6"/>
  <c r="Q139" i="6"/>
  <c r="O139" i="6"/>
  <c r="P139" i="6" s="1"/>
  <c r="N139" i="6"/>
  <c r="M139" i="6"/>
  <c r="R139" i="6" s="1"/>
  <c r="S139" i="6" s="1"/>
  <c r="A139" i="6" s="1"/>
  <c r="Q138" i="6"/>
  <c r="O138" i="6"/>
  <c r="P138" i="6" s="1"/>
  <c r="N138" i="6"/>
  <c r="M138" i="6"/>
  <c r="R138" i="6" s="1"/>
  <c r="S138" i="6" s="1"/>
  <c r="A138" i="6" s="1"/>
  <c r="Q137" i="6"/>
  <c r="O137" i="6"/>
  <c r="P137" i="6" s="1"/>
  <c r="N137" i="6"/>
  <c r="M137" i="6"/>
  <c r="R137" i="6" s="1"/>
  <c r="S137" i="6" s="1"/>
  <c r="A137" i="6" s="1"/>
  <c r="Q136" i="6"/>
  <c r="O136" i="6"/>
  <c r="P136" i="6" s="1"/>
  <c r="N136" i="6"/>
  <c r="M136" i="6"/>
  <c r="Q135" i="6"/>
  <c r="O135" i="6"/>
  <c r="P135" i="6" s="1"/>
  <c r="N135" i="6"/>
  <c r="M135" i="6"/>
  <c r="Q134" i="6"/>
  <c r="O134" i="6"/>
  <c r="P134" i="6" s="1"/>
  <c r="N134" i="6"/>
  <c r="M134" i="6"/>
  <c r="R134" i="6" s="1"/>
  <c r="S134" i="6" s="1"/>
  <c r="A134" i="6"/>
  <c r="Q133" i="6"/>
  <c r="O133" i="6"/>
  <c r="P133" i="6" s="1"/>
  <c r="N133" i="6"/>
  <c r="M133" i="6"/>
  <c r="Q132" i="6"/>
  <c r="O132" i="6"/>
  <c r="P132" i="6" s="1"/>
  <c r="N132" i="6"/>
  <c r="M132" i="6"/>
  <c r="Q131" i="6"/>
  <c r="O131" i="6"/>
  <c r="P131" i="6" s="1"/>
  <c r="N131" i="6"/>
  <c r="M131" i="6"/>
  <c r="R131" i="6" s="1"/>
  <c r="S131" i="6" s="1"/>
  <c r="A131" i="6" s="1"/>
  <c r="Q130" i="6"/>
  <c r="O130" i="6"/>
  <c r="P130" i="6" s="1"/>
  <c r="N130" i="6"/>
  <c r="M130" i="6"/>
  <c r="R130" i="6" s="1"/>
  <c r="S130" i="6" s="1"/>
  <c r="A130" i="6" s="1"/>
  <c r="Q129" i="6"/>
  <c r="O129" i="6"/>
  <c r="P129" i="6" s="1"/>
  <c r="N129" i="6"/>
  <c r="M129" i="6"/>
  <c r="R129" i="6" s="1"/>
  <c r="S129" i="6" s="1"/>
  <c r="A129" i="6" s="1"/>
  <c r="Q128" i="6"/>
  <c r="O128" i="6"/>
  <c r="P128" i="6" s="1"/>
  <c r="N128" i="6"/>
  <c r="M128" i="6"/>
  <c r="Q127" i="6"/>
  <c r="O127" i="6"/>
  <c r="P127" i="6" s="1"/>
  <c r="N127" i="6"/>
  <c r="M127" i="6"/>
  <c r="R127" i="6" s="1"/>
  <c r="S127" i="6" s="1"/>
  <c r="A127" i="6"/>
  <c r="Q126" i="6"/>
  <c r="O126" i="6"/>
  <c r="P126" i="6" s="1"/>
  <c r="N126" i="6"/>
  <c r="M126" i="6"/>
  <c r="Q125" i="6"/>
  <c r="O125" i="6"/>
  <c r="P125" i="6" s="1"/>
  <c r="N125" i="6"/>
  <c r="M125" i="6"/>
  <c r="Q124" i="6"/>
  <c r="O124" i="6"/>
  <c r="P124" i="6" s="1"/>
  <c r="N124" i="6"/>
  <c r="M124" i="6"/>
  <c r="Q123" i="6"/>
  <c r="O123" i="6"/>
  <c r="P123" i="6" s="1"/>
  <c r="N123" i="6"/>
  <c r="M123" i="6"/>
  <c r="R123" i="6" s="1"/>
  <c r="S123" i="6" s="1"/>
  <c r="A123" i="6" s="1"/>
  <c r="Q122" i="6"/>
  <c r="O122" i="6"/>
  <c r="P122" i="6" s="1"/>
  <c r="N122" i="6"/>
  <c r="M122" i="6"/>
  <c r="R122" i="6" s="1"/>
  <c r="S122" i="6" s="1"/>
  <c r="A122" i="6" s="1"/>
  <c r="Q121" i="6"/>
  <c r="O121" i="6"/>
  <c r="P121" i="6" s="1"/>
  <c r="N121" i="6"/>
  <c r="M121" i="6"/>
  <c r="R121" i="6" s="1"/>
  <c r="S121" i="6" s="1"/>
  <c r="A121" i="6" s="1"/>
  <c r="Q120" i="6"/>
  <c r="O120" i="6"/>
  <c r="P120" i="6" s="1"/>
  <c r="N120" i="6"/>
  <c r="M120" i="6"/>
  <c r="Q119" i="6"/>
  <c r="O119" i="6"/>
  <c r="P119" i="6" s="1"/>
  <c r="N119" i="6"/>
  <c r="M119" i="6"/>
  <c r="Q118" i="6"/>
  <c r="O118" i="6"/>
  <c r="P118" i="6" s="1"/>
  <c r="N118" i="6"/>
  <c r="M118" i="6"/>
  <c r="Q117" i="6"/>
  <c r="O117" i="6"/>
  <c r="P117" i="6" s="1"/>
  <c r="N117" i="6"/>
  <c r="M117" i="6"/>
  <c r="Q116" i="6"/>
  <c r="O116" i="6"/>
  <c r="P116" i="6" s="1"/>
  <c r="N116" i="6"/>
  <c r="M116" i="6"/>
  <c r="Q115" i="6"/>
  <c r="O115" i="6"/>
  <c r="P115" i="6" s="1"/>
  <c r="N115" i="6"/>
  <c r="M115" i="6"/>
  <c r="R115" i="6" s="1"/>
  <c r="S115" i="6" s="1"/>
  <c r="A115" i="6" s="1"/>
  <c r="Q114" i="6"/>
  <c r="O114" i="6"/>
  <c r="P114" i="6" s="1"/>
  <c r="N114" i="6"/>
  <c r="M114" i="6"/>
  <c r="R114" i="6" s="1"/>
  <c r="S114" i="6" s="1"/>
  <c r="A114" i="6" s="1"/>
  <c r="Q113" i="6"/>
  <c r="O113" i="6"/>
  <c r="P113" i="6" s="1"/>
  <c r="N113" i="6"/>
  <c r="M113" i="6"/>
  <c r="R113" i="6" s="1"/>
  <c r="S113" i="6" s="1"/>
  <c r="A113" i="6" s="1"/>
  <c r="Q112" i="6"/>
  <c r="O112" i="6"/>
  <c r="P112" i="6" s="1"/>
  <c r="N112" i="6"/>
  <c r="M112" i="6"/>
  <c r="Q111" i="6"/>
  <c r="O111" i="6"/>
  <c r="P111" i="6" s="1"/>
  <c r="N111" i="6"/>
  <c r="M111" i="6"/>
  <c r="R111" i="6" s="1"/>
  <c r="S111" i="6" s="1"/>
  <c r="A111" i="6" s="1"/>
  <c r="Q110" i="6"/>
  <c r="O110" i="6"/>
  <c r="P110" i="6" s="1"/>
  <c r="N110" i="6"/>
  <c r="M110" i="6"/>
  <c r="Q109" i="6"/>
  <c r="O109" i="6"/>
  <c r="P109" i="6" s="1"/>
  <c r="N109" i="6"/>
  <c r="M109" i="6"/>
  <c r="Q108" i="6"/>
  <c r="O108" i="6"/>
  <c r="P108" i="6" s="1"/>
  <c r="N108" i="6"/>
  <c r="M108" i="6"/>
  <c r="Q107" i="6"/>
  <c r="O107" i="6"/>
  <c r="P107" i="6" s="1"/>
  <c r="N107" i="6"/>
  <c r="M107" i="6"/>
  <c r="Q106" i="6"/>
  <c r="O106" i="6"/>
  <c r="P106" i="6" s="1"/>
  <c r="N106" i="6"/>
  <c r="M106" i="6"/>
  <c r="Q105" i="6"/>
  <c r="O105" i="6"/>
  <c r="P105" i="6" s="1"/>
  <c r="N105" i="6"/>
  <c r="M105" i="6"/>
  <c r="R105" i="6" s="1"/>
  <c r="S105" i="6" s="1"/>
  <c r="A105" i="6" s="1"/>
  <c r="Q104" i="6"/>
  <c r="O104" i="6"/>
  <c r="P104" i="6" s="1"/>
  <c r="N104" i="6"/>
  <c r="M104" i="6"/>
  <c r="Q103" i="6"/>
  <c r="O103" i="6"/>
  <c r="P103" i="6" s="1"/>
  <c r="N103" i="6"/>
  <c r="M103" i="6"/>
  <c r="R103" i="6" s="1"/>
  <c r="S103" i="6" s="1"/>
  <c r="A103" i="6"/>
  <c r="Q102" i="6"/>
  <c r="O102" i="6"/>
  <c r="P102" i="6" s="1"/>
  <c r="N102" i="6"/>
  <c r="M102" i="6"/>
  <c r="Q101" i="6"/>
  <c r="O101" i="6"/>
  <c r="P101" i="6" s="1"/>
  <c r="N101" i="6"/>
  <c r="M101" i="6"/>
  <c r="Q100" i="6"/>
  <c r="O100" i="6"/>
  <c r="P100" i="6" s="1"/>
  <c r="N100" i="6"/>
  <c r="M100" i="6"/>
  <c r="Q99" i="6"/>
  <c r="O99" i="6"/>
  <c r="P99" i="6" s="1"/>
  <c r="N99" i="6"/>
  <c r="M99" i="6"/>
  <c r="Q98" i="6"/>
  <c r="O98" i="6"/>
  <c r="P98" i="6" s="1"/>
  <c r="N98" i="6"/>
  <c r="M98" i="6"/>
  <c r="R98" i="6" s="1"/>
  <c r="S98" i="6" s="1"/>
  <c r="A98" i="6" s="1"/>
  <c r="Q97" i="6"/>
  <c r="O97" i="6"/>
  <c r="P97" i="6" s="1"/>
  <c r="N97" i="6"/>
  <c r="M97" i="6"/>
  <c r="R97" i="6" s="1"/>
  <c r="S97" i="6" s="1"/>
  <c r="A97" i="6" s="1"/>
  <c r="Q96" i="6"/>
  <c r="O96" i="6"/>
  <c r="P96" i="6" s="1"/>
  <c r="N96" i="6"/>
  <c r="M96" i="6"/>
  <c r="Q95" i="6"/>
  <c r="O95" i="6"/>
  <c r="P95" i="6" s="1"/>
  <c r="N95" i="6"/>
  <c r="M95" i="6"/>
  <c r="Q94" i="6"/>
  <c r="O94" i="6"/>
  <c r="P94" i="6" s="1"/>
  <c r="N94" i="6"/>
  <c r="M94" i="6"/>
  <c r="Q93" i="6"/>
  <c r="O93" i="6"/>
  <c r="P93" i="6" s="1"/>
  <c r="N93" i="6"/>
  <c r="M93" i="6"/>
  <c r="Q92" i="6"/>
  <c r="O92" i="6"/>
  <c r="P92" i="6" s="1"/>
  <c r="N92" i="6"/>
  <c r="M92" i="6"/>
  <c r="R92" i="6" s="1"/>
  <c r="S92" i="6" s="1"/>
  <c r="A92" i="6" s="1"/>
  <c r="Q91" i="6"/>
  <c r="O91" i="6"/>
  <c r="P91" i="6" s="1"/>
  <c r="N91" i="6"/>
  <c r="M91" i="6"/>
  <c r="R91" i="6" s="1"/>
  <c r="S91" i="6" s="1"/>
  <c r="A91" i="6" s="1"/>
  <c r="Q90" i="6"/>
  <c r="P90" i="6"/>
  <c r="O90" i="6"/>
  <c r="N90" i="6"/>
  <c r="M90" i="6"/>
  <c r="Q89" i="6"/>
  <c r="O89" i="6"/>
  <c r="P89" i="6" s="1"/>
  <c r="N89" i="6"/>
  <c r="M89" i="6"/>
  <c r="Q88" i="6"/>
  <c r="O88" i="6"/>
  <c r="P88" i="6" s="1"/>
  <c r="N88" i="6"/>
  <c r="M88" i="6"/>
  <c r="Q87" i="6"/>
  <c r="O87" i="6"/>
  <c r="P87" i="6" s="1"/>
  <c r="N87" i="6"/>
  <c r="M87" i="6"/>
  <c r="R87" i="6" s="1"/>
  <c r="S87" i="6" s="1"/>
  <c r="A87" i="6" s="1"/>
  <c r="Q86" i="6"/>
  <c r="P86" i="6"/>
  <c r="O86" i="6"/>
  <c r="N86" i="6"/>
  <c r="M86" i="6"/>
  <c r="Q85" i="6"/>
  <c r="O85" i="6"/>
  <c r="P85" i="6" s="1"/>
  <c r="N85" i="6"/>
  <c r="M85" i="6"/>
  <c r="Q84" i="6"/>
  <c r="O84" i="6"/>
  <c r="P84" i="6" s="1"/>
  <c r="N84" i="6"/>
  <c r="M84" i="6"/>
  <c r="R84" i="6" s="1"/>
  <c r="S84" i="6" s="1"/>
  <c r="A84" i="6" s="1"/>
  <c r="Q83" i="6"/>
  <c r="O83" i="6"/>
  <c r="P83" i="6" s="1"/>
  <c r="N83" i="6"/>
  <c r="M83" i="6"/>
  <c r="Q82" i="6"/>
  <c r="P82" i="6"/>
  <c r="O82" i="6"/>
  <c r="N82" i="6"/>
  <c r="M82" i="6"/>
  <c r="R82" i="6" s="1"/>
  <c r="S82" i="6" s="1"/>
  <c r="A82" i="6" s="1"/>
  <c r="Q81" i="6"/>
  <c r="P81" i="6"/>
  <c r="O81" i="6"/>
  <c r="N81" i="6"/>
  <c r="M81" i="6"/>
  <c r="Q80" i="6"/>
  <c r="P80" i="6"/>
  <c r="O80" i="6"/>
  <c r="N80" i="6"/>
  <c r="M80" i="6"/>
  <c r="Q79" i="6"/>
  <c r="P79" i="6"/>
  <c r="O79" i="6"/>
  <c r="N79" i="6"/>
  <c r="M79" i="6"/>
  <c r="R79" i="6" s="1"/>
  <c r="S79" i="6" s="1"/>
  <c r="A79" i="6" s="1"/>
  <c r="Q78" i="6"/>
  <c r="P78" i="6"/>
  <c r="O78" i="6"/>
  <c r="N78" i="6"/>
  <c r="M78" i="6"/>
  <c r="R78" i="6" s="1"/>
  <c r="S78" i="6" s="1"/>
  <c r="A78" i="6" s="1"/>
  <c r="Q77" i="6"/>
  <c r="P77" i="6"/>
  <c r="O77" i="6"/>
  <c r="N77" i="6"/>
  <c r="M77" i="6"/>
  <c r="Q76" i="6"/>
  <c r="P76" i="6"/>
  <c r="O76" i="6"/>
  <c r="N76" i="6"/>
  <c r="M76" i="6"/>
  <c r="Q75" i="6"/>
  <c r="P75" i="6"/>
  <c r="O75" i="6"/>
  <c r="N75" i="6"/>
  <c r="M75" i="6"/>
  <c r="R75" i="6" s="1"/>
  <c r="S75" i="6" s="1"/>
  <c r="A75" i="6" s="1"/>
  <c r="Q74" i="6"/>
  <c r="P74" i="6"/>
  <c r="O74" i="6"/>
  <c r="N74" i="6"/>
  <c r="M74" i="6"/>
  <c r="R74" i="6" s="1"/>
  <c r="S74" i="6" s="1"/>
  <c r="A74" i="6" s="1"/>
  <c r="Q73" i="6"/>
  <c r="P73" i="6"/>
  <c r="O73" i="6"/>
  <c r="N73" i="6"/>
  <c r="M73" i="6"/>
  <c r="Q72" i="6"/>
  <c r="P72" i="6"/>
  <c r="O72" i="6"/>
  <c r="N72" i="6"/>
  <c r="M72" i="6"/>
  <c r="Q71" i="6"/>
  <c r="P71" i="6"/>
  <c r="O71" i="6"/>
  <c r="N71" i="6"/>
  <c r="M71" i="6"/>
  <c r="R71" i="6" s="1"/>
  <c r="S71" i="6" s="1"/>
  <c r="A71" i="6" s="1"/>
  <c r="Q70" i="6"/>
  <c r="P70" i="6"/>
  <c r="O70" i="6"/>
  <c r="N70" i="6"/>
  <c r="M70" i="6"/>
  <c r="R70" i="6" s="1"/>
  <c r="S70" i="6" s="1"/>
  <c r="A70" i="6" s="1"/>
  <c r="Q69" i="6"/>
  <c r="P69" i="6"/>
  <c r="O69" i="6"/>
  <c r="N69" i="6"/>
  <c r="M69" i="6"/>
  <c r="Q68" i="6"/>
  <c r="P68" i="6"/>
  <c r="O68" i="6"/>
  <c r="N68" i="6"/>
  <c r="M68" i="6"/>
  <c r="Q67" i="6"/>
  <c r="P67" i="6"/>
  <c r="O67" i="6"/>
  <c r="N67" i="6"/>
  <c r="M67" i="6"/>
  <c r="R67" i="6" s="1"/>
  <c r="S67" i="6" s="1"/>
  <c r="A67" i="6" s="1"/>
  <c r="Q66" i="6"/>
  <c r="P66" i="6"/>
  <c r="O66" i="6"/>
  <c r="N66" i="6"/>
  <c r="M66" i="6"/>
  <c r="R66" i="6" s="1"/>
  <c r="S66" i="6" s="1"/>
  <c r="A66" i="6" s="1"/>
  <c r="Q65" i="6"/>
  <c r="P65" i="6"/>
  <c r="O65" i="6"/>
  <c r="N65" i="6"/>
  <c r="M65" i="6"/>
  <c r="Q64" i="6"/>
  <c r="P64" i="6"/>
  <c r="O64" i="6"/>
  <c r="N64" i="6"/>
  <c r="M64" i="6"/>
  <c r="Q63" i="6"/>
  <c r="P63" i="6"/>
  <c r="O63" i="6"/>
  <c r="N63" i="6"/>
  <c r="M63" i="6"/>
  <c r="R63" i="6" s="1"/>
  <c r="S63" i="6" s="1"/>
  <c r="A63" i="6" s="1"/>
  <c r="Q62" i="6"/>
  <c r="P62" i="6"/>
  <c r="O62" i="6"/>
  <c r="N62" i="6"/>
  <c r="M62" i="6"/>
  <c r="R62" i="6" s="1"/>
  <c r="S62" i="6" s="1"/>
  <c r="A62" i="6" s="1"/>
  <c r="Q61" i="6"/>
  <c r="P61" i="6"/>
  <c r="O61" i="6"/>
  <c r="N61" i="6"/>
  <c r="M61" i="6"/>
  <c r="Q60" i="6"/>
  <c r="P60" i="6"/>
  <c r="O60" i="6"/>
  <c r="N60" i="6"/>
  <c r="M60" i="6"/>
  <c r="Q59" i="6"/>
  <c r="P59" i="6"/>
  <c r="O59" i="6"/>
  <c r="N59" i="6"/>
  <c r="M59" i="6"/>
  <c r="R59" i="6" s="1"/>
  <c r="S59" i="6" s="1"/>
  <c r="A59" i="6" s="1"/>
  <c r="Q58" i="6"/>
  <c r="P58" i="6"/>
  <c r="O58" i="6"/>
  <c r="N58" i="6"/>
  <c r="M58" i="6"/>
  <c r="R58" i="6" s="1"/>
  <c r="S58" i="6" s="1"/>
  <c r="A58" i="6" s="1"/>
  <c r="Q57" i="6"/>
  <c r="P57" i="6"/>
  <c r="O57" i="6"/>
  <c r="N57" i="6"/>
  <c r="M57" i="6"/>
  <c r="Q56" i="6"/>
  <c r="P56" i="6"/>
  <c r="O56" i="6"/>
  <c r="N56" i="6"/>
  <c r="M56" i="6"/>
  <c r="Q55" i="6"/>
  <c r="P55" i="6"/>
  <c r="O55" i="6"/>
  <c r="N55" i="6"/>
  <c r="M55" i="6"/>
  <c r="R55" i="6" s="1"/>
  <c r="S55" i="6" s="1"/>
  <c r="A55" i="6" s="1"/>
  <c r="Q54" i="6"/>
  <c r="P54" i="6"/>
  <c r="O54" i="6"/>
  <c r="N54" i="6"/>
  <c r="M54" i="6"/>
  <c r="R54" i="6" s="1"/>
  <c r="S54" i="6" s="1"/>
  <c r="A54" i="6" s="1"/>
  <c r="Q53" i="6"/>
  <c r="P53" i="6"/>
  <c r="O53" i="6"/>
  <c r="N53" i="6"/>
  <c r="M53" i="6"/>
  <c r="Q52" i="6"/>
  <c r="P52" i="6"/>
  <c r="O52" i="6"/>
  <c r="N52" i="6"/>
  <c r="M52" i="6"/>
  <c r="Q51" i="6"/>
  <c r="P51" i="6"/>
  <c r="O51" i="6"/>
  <c r="N51" i="6"/>
  <c r="M51" i="6"/>
  <c r="R51" i="6" s="1"/>
  <c r="S51" i="6" s="1"/>
  <c r="A51" i="6" s="1"/>
  <c r="Q50" i="6"/>
  <c r="P50" i="6"/>
  <c r="O50" i="6"/>
  <c r="N50" i="6"/>
  <c r="M50" i="6"/>
  <c r="R50" i="6" s="1"/>
  <c r="S50" i="6" s="1"/>
  <c r="A50" i="6" s="1"/>
  <c r="Q49" i="6"/>
  <c r="P49" i="6"/>
  <c r="O49" i="6"/>
  <c r="N49" i="6"/>
  <c r="M49" i="6"/>
  <c r="Q48" i="6"/>
  <c r="P48" i="6"/>
  <c r="O48" i="6"/>
  <c r="N48" i="6"/>
  <c r="M48" i="6"/>
  <c r="Q47" i="6"/>
  <c r="P47" i="6"/>
  <c r="O47" i="6"/>
  <c r="N47" i="6"/>
  <c r="M47" i="6"/>
  <c r="R47" i="6" s="1"/>
  <c r="S47" i="6" s="1"/>
  <c r="A47" i="6" s="1"/>
  <c r="Q46" i="6"/>
  <c r="P46" i="6"/>
  <c r="O46" i="6"/>
  <c r="N46" i="6"/>
  <c r="M46" i="6"/>
  <c r="R46" i="6" s="1"/>
  <c r="S46" i="6" s="1"/>
  <c r="A46" i="6" s="1"/>
  <c r="Q45" i="6"/>
  <c r="P45" i="6"/>
  <c r="O45" i="6"/>
  <c r="N45" i="6"/>
  <c r="M45" i="6"/>
  <c r="Q44" i="6"/>
  <c r="P44" i="6"/>
  <c r="O44" i="6"/>
  <c r="N44" i="6"/>
  <c r="M44" i="6"/>
  <c r="Q43" i="6"/>
  <c r="P43" i="6"/>
  <c r="O43" i="6"/>
  <c r="N43" i="6"/>
  <c r="M43" i="6"/>
  <c r="R43" i="6" s="1"/>
  <c r="S43" i="6" s="1"/>
  <c r="A43" i="6" s="1"/>
  <c r="Q42" i="6"/>
  <c r="P42" i="6"/>
  <c r="O42" i="6"/>
  <c r="N42" i="6"/>
  <c r="M42" i="6"/>
  <c r="R42" i="6" s="1"/>
  <c r="S42" i="6" s="1"/>
  <c r="A42" i="6" s="1"/>
  <c r="Q41" i="6"/>
  <c r="P41" i="6"/>
  <c r="O41" i="6"/>
  <c r="N41" i="6"/>
  <c r="M41" i="6"/>
  <c r="Q40" i="6"/>
  <c r="P40" i="6"/>
  <c r="O40" i="6"/>
  <c r="N40" i="6"/>
  <c r="M40" i="6"/>
  <c r="Q39" i="6"/>
  <c r="P39" i="6"/>
  <c r="O39" i="6"/>
  <c r="N39" i="6"/>
  <c r="M39" i="6"/>
  <c r="Q38" i="6"/>
  <c r="P38" i="6"/>
  <c r="O38" i="6"/>
  <c r="N38" i="6"/>
  <c r="M38" i="6"/>
  <c r="Q37" i="6"/>
  <c r="P37" i="6"/>
  <c r="O37" i="6"/>
  <c r="N37" i="6"/>
  <c r="M37" i="6"/>
  <c r="R37" i="6" s="1"/>
  <c r="S37" i="6" s="1"/>
  <c r="A37" i="6" s="1"/>
  <c r="Q36" i="6"/>
  <c r="P36" i="6"/>
  <c r="O36" i="6"/>
  <c r="N36" i="6"/>
  <c r="M36" i="6"/>
  <c r="R36" i="6" s="1"/>
  <c r="S36" i="6" s="1"/>
  <c r="A36" i="6" s="1"/>
  <c r="Q35" i="6"/>
  <c r="P35" i="6"/>
  <c r="O35" i="6"/>
  <c r="N35" i="6"/>
  <c r="M35" i="6"/>
  <c r="R35" i="6" s="1"/>
  <c r="S35" i="6" s="1"/>
  <c r="A35" i="6" s="1"/>
  <c r="Q34" i="6"/>
  <c r="P34" i="6"/>
  <c r="O34" i="6"/>
  <c r="N34" i="6"/>
  <c r="M34" i="6"/>
  <c r="Q33" i="6"/>
  <c r="P33" i="6"/>
  <c r="O33" i="6"/>
  <c r="N33" i="6"/>
  <c r="M33" i="6"/>
  <c r="Q32" i="6"/>
  <c r="P32" i="6"/>
  <c r="O32" i="6"/>
  <c r="N32" i="6"/>
  <c r="M32" i="6"/>
  <c r="Q31" i="6"/>
  <c r="O31" i="6"/>
  <c r="P31" i="6" s="1"/>
  <c r="N31" i="6"/>
  <c r="M31" i="6"/>
  <c r="Q30" i="6"/>
  <c r="O30" i="6"/>
  <c r="P30" i="6" s="1"/>
  <c r="N30" i="6"/>
  <c r="M30" i="6"/>
  <c r="Q29" i="6"/>
  <c r="O29" i="6"/>
  <c r="P29" i="6" s="1"/>
  <c r="N29" i="6"/>
  <c r="M29" i="6"/>
  <c r="Q28" i="6"/>
  <c r="P28" i="6"/>
  <c r="O28" i="6"/>
  <c r="N28" i="6"/>
  <c r="M28" i="6"/>
  <c r="R28" i="6" s="1"/>
  <c r="S28" i="6" s="1"/>
  <c r="A28" i="6" s="1"/>
  <c r="Q27" i="6"/>
  <c r="O27" i="6"/>
  <c r="P27" i="6" s="1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O23" i="6"/>
  <c r="P23" i="6" s="1"/>
  <c r="N23" i="6"/>
  <c r="M23" i="6"/>
  <c r="Q22" i="6"/>
  <c r="O22" i="6"/>
  <c r="P22" i="6" s="1"/>
  <c r="N22" i="6"/>
  <c r="M22" i="6"/>
  <c r="Q21" i="6"/>
  <c r="O21" i="6"/>
  <c r="P21" i="6" s="1"/>
  <c r="N21" i="6"/>
  <c r="M21" i="6"/>
  <c r="Q20" i="6"/>
  <c r="P20" i="6"/>
  <c r="O20" i="6"/>
  <c r="N20" i="6"/>
  <c r="M20" i="6"/>
  <c r="R20" i="6" s="1"/>
  <c r="S20" i="6" s="1"/>
  <c r="A20" i="6" s="1"/>
  <c r="Q19" i="6"/>
  <c r="P19" i="6"/>
  <c r="O19" i="6"/>
  <c r="N19" i="6"/>
  <c r="M19" i="6"/>
  <c r="R19" i="6" s="1"/>
  <c r="S19" i="6" s="1"/>
  <c r="A19" i="6" s="1"/>
  <c r="Q18" i="6"/>
  <c r="P18" i="6"/>
  <c r="O18" i="6"/>
  <c r="N18" i="6"/>
  <c r="M18" i="6"/>
  <c r="R18" i="6" s="1"/>
  <c r="S18" i="6" s="1"/>
  <c r="A18" i="6" s="1"/>
  <c r="Q17" i="6"/>
  <c r="P17" i="6"/>
  <c r="O17" i="6"/>
  <c r="N17" i="6"/>
  <c r="M17" i="6"/>
  <c r="R17" i="6" s="1"/>
  <c r="S17" i="6" s="1"/>
  <c r="A17" i="6" s="1"/>
  <c r="Q16" i="6"/>
  <c r="P16" i="6"/>
  <c r="O16" i="6"/>
  <c r="N16" i="6"/>
  <c r="M16" i="6"/>
  <c r="R16" i="6" s="1"/>
  <c r="S16" i="6" s="1"/>
  <c r="A16" i="6" s="1"/>
  <c r="Q15" i="6"/>
  <c r="P15" i="6"/>
  <c r="O15" i="6"/>
  <c r="N15" i="6"/>
  <c r="M15" i="6"/>
  <c r="R15" i="6" s="1"/>
  <c r="S15" i="6" s="1"/>
  <c r="A15" i="6" s="1"/>
  <c r="Q14" i="6"/>
  <c r="P14" i="6"/>
  <c r="O14" i="6"/>
  <c r="N14" i="6"/>
  <c r="M14" i="6"/>
  <c r="R14" i="6" s="1"/>
  <c r="S14" i="6" s="1"/>
  <c r="A14" i="6" s="1"/>
  <c r="Q13" i="6"/>
  <c r="P13" i="6"/>
  <c r="O13" i="6"/>
  <c r="N13" i="6"/>
  <c r="M13" i="6"/>
  <c r="R13" i="6" s="1"/>
  <c r="S13" i="6" s="1"/>
  <c r="A13" i="6" s="1"/>
  <c r="Q12" i="6"/>
  <c r="P12" i="6"/>
  <c r="O12" i="6"/>
  <c r="N12" i="6"/>
  <c r="M12" i="6"/>
  <c r="R12" i="6" s="1"/>
  <c r="S12" i="6" s="1"/>
  <c r="A12" i="6" s="1"/>
  <c r="Q11" i="6"/>
  <c r="P11" i="6"/>
  <c r="O11" i="6"/>
  <c r="N11" i="6"/>
  <c r="M11" i="6"/>
  <c r="R11" i="6" s="1"/>
  <c r="S11" i="6" s="1"/>
  <c r="A11" i="6" s="1"/>
  <c r="Q10" i="6"/>
  <c r="P10" i="6"/>
  <c r="O10" i="6"/>
  <c r="N10" i="6"/>
  <c r="M10" i="6"/>
  <c r="R10" i="6" s="1"/>
  <c r="S10" i="6" s="1"/>
  <c r="A10" i="6" s="1"/>
  <c r="Q9" i="6"/>
  <c r="P9" i="6"/>
  <c r="O9" i="6"/>
  <c r="N9" i="6"/>
  <c r="M9" i="6"/>
  <c r="R9" i="6" s="1"/>
  <c r="S9" i="6" s="1"/>
  <c r="A9" i="6" s="1"/>
  <c r="Q8" i="6"/>
  <c r="O8" i="6"/>
  <c r="P8" i="6" s="1"/>
  <c r="N8" i="6"/>
  <c r="M8" i="6"/>
  <c r="Q7" i="6"/>
  <c r="O7" i="6"/>
  <c r="P7" i="6" s="1"/>
  <c r="N7" i="6"/>
  <c r="M7" i="6"/>
  <c r="R7" i="6" s="1"/>
  <c r="S7" i="6" s="1"/>
  <c r="A7" i="6" s="1"/>
  <c r="Q6" i="6"/>
  <c r="O6" i="6"/>
  <c r="P6" i="6" s="1"/>
  <c r="N6" i="6"/>
  <c r="M6" i="6"/>
  <c r="Q5" i="6"/>
  <c r="O5" i="6"/>
  <c r="P5" i="6" s="1"/>
  <c r="N5" i="6"/>
  <c r="M5" i="6"/>
  <c r="R5" i="6" s="1"/>
  <c r="S5" i="6" s="1"/>
  <c r="A5" i="6" s="1"/>
  <c r="Q4" i="6"/>
  <c r="O4" i="6"/>
  <c r="P4" i="6" s="1"/>
  <c r="N4" i="6"/>
  <c r="M4" i="6"/>
  <c r="Q3" i="6"/>
  <c r="O3" i="6"/>
  <c r="P3" i="6" s="1"/>
  <c r="N3" i="6"/>
  <c r="M3" i="6"/>
  <c r="R3" i="6" s="1"/>
  <c r="S3" i="6" s="1"/>
  <c r="A3" i="6" s="1"/>
  <c r="Q2" i="6"/>
  <c r="O2" i="6"/>
  <c r="P2" i="6" s="1"/>
  <c r="N2" i="6"/>
  <c r="M2" i="6"/>
  <c r="E3" i="8"/>
  <c r="E4" i="8"/>
  <c r="E5" i="8"/>
  <c r="E6" i="8"/>
  <c r="E10" i="8"/>
  <c r="E9" i="8"/>
  <c r="E8" i="8"/>
  <c r="E7" i="8"/>
  <c r="E11" i="8"/>
  <c r="E13" i="8"/>
  <c r="E12" i="8"/>
  <c r="E14" i="8"/>
  <c r="E16" i="8"/>
  <c r="E15" i="8"/>
  <c r="E18" i="8"/>
  <c r="E17" i="8"/>
  <c r="E19" i="8"/>
  <c r="E20" i="8"/>
  <c r="E24" i="8"/>
  <c r="E21" i="8"/>
  <c r="E23" i="8"/>
  <c r="E26" i="8"/>
  <c r="E25" i="8"/>
  <c r="E22" i="8"/>
  <c r="E27" i="8"/>
  <c r="E32" i="8"/>
  <c r="E28" i="8"/>
  <c r="E30" i="8"/>
  <c r="E29" i="8"/>
  <c r="E31" i="8"/>
  <c r="E33" i="8"/>
  <c r="E34" i="8"/>
  <c r="E37" i="8"/>
  <c r="E35" i="8"/>
  <c r="E36" i="8"/>
  <c r="E40" i="8"/>
  <c r="E39" i="8"/>
  <c r="E42" i="8"/>
  <c r="E41" i="8"/>
  <c r="E38" i="8"/>
  <c r="E45" i="8"/>
  <c r="E44" i="8"/>
  <c r="E43" i="8"/>
  <c r="E46" i="8"/>
  <c r="E47" i="8"/>
  <c r="E48" i="8"/>
  <c r="E51" i="8"/>
  <c r="E50" i="8"/>
  <c r="E56" i="8"/>
  <c r="E59" i="8"/>
  <c r="E58" i="8"/>
  <c r="E52" i="8"/>
  <c r="E55" i="8"/>
  <c r="E54" i="8"/>
  <c r="E57" i="8"/>
  <c r="E53" i="8"/>
  <c r="E49" i="8"/>
  <c r="E2" i="8"/>
  <c r="G3" i="8"/>
  <c r="O3" i="8" s="1"/>
  <c r="P3" i="8" s="1"/>
  <c r="H3" i="8"/>
  <c r="I3" i="8"/>
  <c r="J3" i="8"/>
  <c r="K3" i="8"/>
  <c r="Q3" i="8" s="1"/>
  <c r="G4" i="8"/>
  <c r="O4" i="8" s="1"/>
  <c r="P4" i="8" s="1"/>
  <c r="H4" i="8"/>
  <c r="I4" i="8"/>
  <c r="J4" i="8"/>
  <c r="K4" i="8"/>
  <c r="Q4" i="8" s="1"/>
  <c r="G5" i="8"/>
  <c r="O5" i="8" s="1"/>
  <c r="P5" i="8" s="1"/>
  <c r="H5" i="8"/>
  <c r="I5" i="8"/>
  <c r="J5" i="8"/>
  <c r="K5" i="8"/>
  <c r="Q5" i="8" s="1"/>
  <c r="G6" i="8"/>
  <c r="O6" i="8" s="1"/>
  <c r="P6" i="8" s="1"/>
  <c r="H6" i="8"/>
  <c r="I6" i="8"/>
  <c r="J6" i="8"/>
  <c r="K6" i="8"/>
  <c r="Q6" i="8" s="1"/>
  <c r="G10" i="8"/>
  <c r="O10" i="8" s="1"/>
  <c r="P10" i="8" s="1"/>
  <c r="H10" i="8"/>
  <c r="I10" i="8"/>
  <c r="J10" i="8"/>
  <c r="K10" i="8"/>
  <c r="Q10" i="8" s="1"/>
  <c r="G9" i="8"/>
  <c r="O9" i="8" s="1"/>
  <c r="P9" i="8" s="1"/>
  <c r="H9" i="8"/>
  <c r="I9" i="8"/>
  <c r="J9" i="8"/>
  <c r="K9" i="8"/>
  <c r="Q9" i="8" s="1"/>
  <c r="G8" i="8"/>
  <c r="O8" i="8" s="1"/>
  <c r="P8" i="8" s="1"/>
  <c r="H8" i="8"/>
  <c r="I8" i="8"/>
  <c r="J8" i="8"/>
  <c r="K8" i="8"/>
  <c r="Q8" i="8" s="1"/>
  <c r="G7" i="8"/>
  <c r="O7" i="8" s="1"/>
  <c r="P7" i="8" s="1"/>
  <c r="H7" i="8"/>
  <c r="I7" i="8"/>
  <c r="J7" i="8"/>
  <c r="K7" i="8"/>
  <c r="Q7" i="8" s="1"/>
  <c r="G11" i="8"/>
  <c r="O11" i="8" s="1"/>
  <c r="P11" i="8" s="1"/>
  <c r="H11" i="8"/>
  <c r="I11" i="8"/>
  <c r="J11" i="8"/>
  <c r="K11" i="8"/>
  <c r="Q11" i="8" s="1"/>
  <c r="G13" i="8"/>
  <c r="O13" i="8" s="1"/>
  <c r="P13" i="8" s="1"/>
  <c r="H13" i="8"/>
  <c r="I13" i="8"/>
  <c r="J13" i="8"/>
  <c r="K13" i="8"/>
  <c r="Q13" i="8" s="1"/>
  <c r="G12" i="8"/>
  <c r="O12" i="8" s="1"/>
  <c r="P12" i="8" s="1"/>
  <c r="H12" i="8"/>
  <c r="I12" i="8"/>
  <c r="J12" i="8"/>
  <c r="K12" i="8"/>
  <c r="Q12" i="8" s="1"/>
  <c r="G14" i="8"/>
  <c r="O14" i="8" s="1"/>
  <c r="P14" i="8" s="1"/>
  <c r="H14" i="8"/>
  <c r="I14" i="8"/>
  <c r="J14" i="8"/>
  <c r="K14" i="8"/>
  <c r="Q14" i="8" s="1"/>
  <c r="G16" i="8"/>
  <c r="O16" i="8" s="1"/>
  <c r="P16" i="8" s="1"/>
  <c r="H16" i="8"/>
  <c r="I16" i="8"/>
  <c r="J16" i="8"/>
  <c r="K16" i="8"/>
  <c r="Q16" i="8" s="1"/>
  <c r="G15" i="8"/>
  <c r="O15" i="8" s="1"/>
  <c r="P15" i="8" s="1"/>
  <c r="H15" i="8"/>
  <c r="I15" i="8"/>
  <c r="J15" i="8"/>
  <c r="K15" i="8"/>
  <c r="Q15" i="8" s="1"/>
  <c r="G18" i="8"/>
  <c r="O18" i="8" s="1"/>
  <c r="P18" i="8" s="1"/>
  <c r="H18" i="8"/>
  <c r="I18" i="8"/>
  <c r="J18" i="8"/>
  <c r="K18" i="8"/>
  <c r="Q18" i="8" s="1"/>
  <c r="G17" i="8"/>
  <c r="O17" i="8" s="1"/>
  <c r="P17" i="8" s="1"/>
  <c r="H17" i="8"/>
  <c r="I17" i="8"/>
  <c r="J17" i="8"/>
  <c r="K17" i="8"/>
  <c r="Q17" i="8" s="1"/>
  <c r="G19" i="8"/>
  <c r="O19" i="8" s="1"/>
  <c r="P19" i="8" s="1"/>
  <c r="H19" i="8"/>
  <c r="I19" i="8"/>
  <c r="J19" i="8"/>
  <c r="K19" i="8"/>
  <c r="Q19" i="8" s="1"/>
  <c r="G20" i="8"/>
  <c r="O20" i="8" s="1"/>
  <c r="P20" i="8" s="1"/>
  <c r="H20" i="8"/>
  <c r="I20" i="8"/>
  <c r="J20" i="8"/>
  <c r="K20" i="8"/>
  <c r="Q20" i="8" s="1"/>
  <c r="G24" i="8"/>
  <c r="O24" i="8" s="1"/>
  <c r="P24" i="8" s="1"/>
  <c r="H24" i="8"/>
  <c r="I24" i="8"/>
  <c r="J24" i="8"/>
  <c r="K24" i="8"/>
  <c r="Q24" i="8" s="1"/>
  <c r="G21" i="8"/>
  <c r="O21" i="8" s="1"/>
  <c r="P21" i="8" s="1"/>
  <c r="H21" i="8"/>
  <c r="I21" i="8"/>
  <c r="J21" i="8"/>
  <c r="K21" i="8"/>
  <c r="Q21" i="8" s="1"/>
  <c r="G23" i="8"/>
  <c r="O23" i="8" s="1"/>
  <c r="P23" i="8" s="1"/>
  <c r="H23" i="8"/>
  <c r="I23" i="8"/>
  <c r="J23" i="8"/>
  <c r="K23" i="8"/>
  <c r="Q23" i="8" s="1"/>
  <c r="G26" i="8"/>
  <c r="O26" i="8" s="1"/>
  <c r="P26" i="8" s="1"/>
  <c r="H26" i="8"/>
  <c r="I26" i="8"/>
  <c r="J26" i="8"/>
  <c r="K26" i="8"/>
  <c r="Q26" i="8" s="1"/>
  <c r="G25" i="8"/>
  <c r="O25" i="8" s="1"/>
  <c r="P25" i="8" s="1"/>
  <c r="H25" i="8"/>
  <c r="I25" i="8"/>
  <c r="J25" i="8"/>
  <c r="K25" i="8"/>
  <c r="Q25" i="8" s="1"/>
  <c r="G22" i="8"/>
  <c r="O22" i="8" s="1"/>
  <c r="P22" i="8" s="1"/>
  <c r="H22" i="8"/>
  <c r="I22" i="8"/>
  <c r="J22" i="8"/>
  <c r="K22" i="8"/>
  <c r="Q22" i="8" s="1"/>
  <c r="G27" i="8"/>
  <c r="O27" i="8" s="1"/>
  <c r="P27" i="8" s="1"/>
  <c r="H27" i="8"/>
  <c r="I27" i="8"/>
  <c r="J27" i="8"/>
  <c r="K27" i="8"/>
  <c r="Q27" i="8" s="1"/>
  <c r="G32" i="8"/>
  <c r="O32" i="8" s="1"/>
  <c r="P32" i="8" s="1"/>
  <c r="H32" i="8"/>
  <c r="I32" i="8"/>
  <c r="J32" i="8"/>
  <c r="K32" i="8"/>
  <c r="Q32" i="8" s="1"/>
  <c r="G28" i="8"/>
  <c r="O28" i="8" s="1"/>
  <c r="P28" i="8" s="1"/>
  <c r="H28" i="8"/>
  <c r="I28" i="8"/>
  <c r="J28" i="8"/>
  <c r="K28" i="8"/>
  <c r="Q28" i="8" s="1"/>
  <c r="G30" i="8"/>
  <c r="O30" i="8" s="1"/>
  <c r="P30" i="8" s="1"/>
  <c r="H30" i="8"/>
  <c r="I30" i="8"/>
  <c r="J30" i="8"/>
  <c r="K30" i="8"/>
  <c r="Q30" i="8" s="1"/>
  <c r="G29" i="8"/>
  <c r="O29" i="8" s="1"/>
  <c r="P29" i="8" s="1"/>
  <c r="H29" i="8"/>
  <c r="I29" i="8"/>
  <c r="J29" i="8"/>
  <c r="K29" i="8"/>
  <c r="Q29" i="8" s="1"/>
  <c r="G31" i="8"/>
  <c r="O31" i="8" s="1"/>
  <c r="P31" i="8" s="1"/>
  <c r="H31" i="8"/>
  <c r="I31" i="8"/>
  <c r="J31" i="8"/>
  <c r="K31" i="8"/>
  <c r="Q31" i="8" s="1"/>
  <c r="G33" i="8"/>
  <c r="O33" i="8" s="1"/>
  <c r="P33" i="8" s="1"/>
  <c r="H33" i="8"/>
  <c r="I33" i="8"/>
  <c r="J33" i="8"/>
  <c r="K33" i="8"/>
  <c r="Q33" i="8" s="1"/>
  <c r="G34" i="8"/>
  <c r="O34" i="8" s="1"/>
  <c r="P34" i="8" s="1"/>
  <c r="H34" i="8"/>
  <c r="I34" i="8"/>
  <c r="J34" i="8"/>
  <c r="K34" i="8"/>
  <c r="Q34" i="8" s="1"/>
  <c r="G37" i="8"/>
  <c r="O37" i="8" s="1"/>
  <c r="P37" i="8" s="1"/>
  <c r="H37" i="8"/>
  <c r="I37" i="8"/>
  <c r="J37" i="8"/>
  <c r="K37" i="8"/>
  <c r="Q37" i="8" s="1"/>
  <c r="G35" i="8"/>
  <c r="O35" i="8" s="1"/>
  <c r="P35" i="8" s="1"/>
  <c r="H35" i="8"/>
  <c r="I35" i="8"/>
  <c r="J35" i="8"/>
  <c r="K35" i="8"/>
  <c r="Q35" i="8" s="1"/>
  <c r="G36" i="8"/>
  <c r="O36" i="8" s="1"/>
  <c r="P36" i="8" s="1"/>
  <c r="H36" i="8"/>
  <c r="I36" i="8"/>
  <c r="J36" i="8"/>
  <c r="K36" i="8"/>
  <c r="Q36" i="8" s="1"/>
  <c r="G40" i="8"/>
  <c r="O40" i="8" s="1"/>
  <c r="P40" i="8" s="1"/>
  <c r="H40" i="8"/>
  <c r="I40" i="8"/>
  <c r="J40" i="8"/>
  <c r="K40" i="8"/>
  <c r="Q40" i="8" s="1"/>
  <c r="G39" i="8"/>
  <c r="O39" i="8" s="1"/>
  <c r="P39" i="8" s="1"/>
  <c r="H39" i="8"/>
  <c r="I39" i="8"/>
  <c r="J39" i="8"/>
  <c r="K39" i="8"/>
  <c r="Q39" i="8" s="1"/>
  <c r="G42" i="8"/>
  <c r="O42" i="8" s="1"/>
  <c r="P42" i="8" s="1"/>
  <c r="H42" i="8"/>
  <c r="I42" i="8"/>
  <c r="J42" i="8"/>
  <c r="K42" i="8"/>
  <c r="Q42" i="8" s="1"/>
  <c r="G41" i="8"/>
  <c r="O41" i="8" s="1"/>
  <c r="P41" i="8" s="1"/>
  <c r="H41" i="8"/>
  <c r="I41" i="8"/>
  <c r="J41" i="8"/>
  <c r="K41" i="8"/>
  <c r="Q41" i="8" s="1"/>
  <c r="G38" i="8"/>
  <c r="O38" i="8" s="1"/>
  <c r="P38" i="8" s="1"/>
  <c r="H38" i="8"/>
  <c r="I38" i="8"/>
  <c r="J38" i="8"/>
  <c r="K38" i="8"/>
  <c r="Q38" i="8" s="1"/>
  <c r="G45" i="8"/>
  <c r="O45" i="8" s="1"/>
  <c r="P45" i="8" s="1"/>
  <c r="H45" i="8"/>
  <c r="I45" i="8"/>
  <c r="J45" i="8"/>
  <c r="K45" i="8"/>
  <c r="Q45" i="8" s="1"/>
  <c r="G44" i="8"/>
  <c r="O44" i="8" s="1"/>
  <c r="P44" i="8" s="1"/>
  <c r="H44" i="8"/>
  <c r="I44" i="8"/>
  <c r="J44" i="8"/>
  <c r="K44" i="8"/>
  <c r="Q44" i="8" s="1"/>
  <c r="G43" i="8"/>
  <c r="O43" i="8" s="1"/>
  <c r="P43" i="8" s="1"/>
  <c r="H43" i="8"/>
  <c r="I43" i="8"/>
  <c r="J43" i="8"/>
  <c r="K43" i="8"/>
  <c r="Q43" i="8" s="1"/>
  <c r="G46" i="8"/>
  <c r="O46" i="8" s="1"/>
  <c r="P46" i="8" s="1"/>
  <c r="H46" i="8"/>
  <c r="I46" i="8"/>
  <c r="J46" i="8"/>
  <c r="K46" i="8"/>
  <c r="Q46" i="8" s="1"/>
  <c r="G47" i="8"/>
  <c r="O47" i="8" s="1"/>
  <c r="P47" i="8" s="1"/>
  <c r="H47" i="8"/>
  <c r="I47" i="8"/>
  <c r="J47" i="8"/>
  <c r="K47" i="8"/>
  <c r="Q47" i="8" s="1"/>
  <c r="G48" i="8"/>
  <c r="O48" i="8" s="1"/>
  <c r="P48" i="8" s="1"/>
  <c r="H48" i="8"/>
  <c r="I48" i="8"/>
  <c r="J48" i="8"/>
  <c r="K48" i="8"/>
  <c r="Q48" i="8" s="1"/>
  <c r="G51" i="8"/>
  <c r="O51" i="8" s="1"/>
  <c r="P51" i="8" s="1"/>
  <c r="R50" i="8" s="1"/>
  <c r="S50" i="8" s="1"/>
  <c r="H51" i="8"/>
  <c r="I51" i="8"/>
  <c r="J51" i="8"/>
  <c r="K51" i="8"/>
  <c r="Q51" i="8" s="1"/>
  <c r="G50" i="8"/>
  <c r="O50" i="8" s="1"/>
  <c r="P50" i="8" s="1"/>
  <c r="H50" i="8"/>
  <c r="I50" i="8"/>
  <c r="J50" i="8"/>
  <c r="K50" i="8"/>
  <c r="Q50" i="8" s="1"/>
  <c r="G56" i="8"/>
  <c r="O56" i="8" s="1"/>
  <c r="P56" i="8" s="1"/>
  <c r="H56" i="8"/>
  <c r="I56" i="8"/>
  <c r="J56" i="8"/>
  <c r="K56" i="8"/>
  <c r="Q56" i="8" s="1"/>
  <c r="G59" i="8"/>
  <c r="O59" i="8" s="1"/>
  <c r="P59" i="8" s="1"/>
  <c r="H59" i="8"/>
  <c r="I59" i="8"/>
  <c r="J59" i="8"/>
  <c r="K59" i="8"/>
  <c r="Q59" i="8" s="1"/>
  <c r="G58" i="8"/>
  <c r="O58" i="8" s="1"/>
  <c r="P58" i="8" s="1"/>
  <c r="H58" i="8"/>
  <c r="I58" i="8"/>
  <c r="J58" i="8"/>
  <c r="K58" i="8"/>
  <c r="Q58" i="8" s="1"/>
  <c r="G52" i="8"/>
  <c r="O52" i="8" s="1"/>
  <c r="P52" i="8" s="1"/>
  <c r="H52" i="8"/>
  <c r="I52" i="8"/>
  <c r="J52" i="8"/>
  <c r="K52" i="8"/>
  <c r="Q52" i="8" s="1"/>
  <c r="G55" i="8"/>
  <c r="O55" i="8" s="1"/>
  <c r="P55" i="8" s="1"/>
  <c r="H55" i="8"/>
  <c r="I55" i="8"/>
  <c r="J55" i="8"/>
  <c r="K55" i="8"/>
  <c r="Q55" i="8" s="1"/>
  <c r="G54" i="8"/>
  <c r="O54" i="8" s="1"/>
  <c r="P54" i="8" s="1"/>
  <c r="H54" i="8"/>
  <c r="I54" i="8"/>
  <c r="J54" i="8"/>
  <c r="K54" i="8"/>
  <c r="Q54" i="8" s="1"/>
  <c r="G57" i="8"/>
  <c r="O57" i="8" s="1"/>
  <c r="P57" i="8" s="1"/>
  <c r="H57" i="8"/>
  <c r="I57" i="8"/>
  <c r="J57" i="8"/>
  <c r="K57" i="8"/>
  <c r="Q57" i="8" s="1"/>
  <c r="G53" i="8"/>
  <c r="O53" i="8" s="1"/>
  <c r="P53" i="8" s="1"/>
  <c r="H53" i="8"/>
  <c r="I53" i="8"/>
  <c r="J53" i="8"/>
  <c r="K53" i="8"/>
  <c r="Q53" i="8" s="1"/>
  <c r="G49" i="8"/>
  <c r="O49" i="8" s="1"/>
  <c r="P49" i="8" s="1"/>
  <c r="H49" i="8"/>
  <c r="I49" i="8"/>
  <c r="J49" i="8"/>
  <c r="K49" i="8"/>
  <c r="Q49" i="8" s="1"/>
  <c r="K2" i="8"/>
  <c r="Q2" i="8" s="1"/>
  <c r="J2" i="8"/>
  <c r="I2" i="8"/>
  <c r="H2" i="8"/>
  <c r="G2" i="8"/>
  <c r="O2" i="8" s="1"/>
  <c r="P2" i="8" s="1"/>
  <c r="B3" i="8"/>
  <c r="C3" i="8"/>
  <c r="M3" i="8" s="1"/>
  <c r="B4" i="8"/>
  <c r="C4" i="8"/>
  <c r="M4" i="8" s="1"/>
  <c r="B5" i="8"/>
  <c r="C5" i="8"/>
  <c r="M5" i="8" s="1"/>
  <c r="B6" i="8"/>
  <c r="C6" i="8"/>
  <c r="M6" i="8" s="1"/>
  <c r="B10" i="8"/>
  <c r="C10" i="8"/>
  <c r="M10" i="8" s="1"/>
  <c r="B9" i="8"/>
  <c r="C9" i="8"/>
  <c r="M9" i="8" s="1"/>
  <c r="B8" i="8"/>
  <c r="C8" i="8"/>
  <c r="M8" i="8" s="1"/>
  <c r="B7" i="8"/>
  <c r="C7" i="8"/>
  <c r="M7" i="8" s="1"/>
  <c r="B11" i="8"/>
  <c r="C11" i="8"/>
  <c r="M11" i="8" s="1"/>
  <c r="B13" i="8"/>
  <c r="C13" i="8"/>
  <c r="M13" i="8" s="1"/>
  <c r="R13" i="8" s="1"/>
  <c r="S13" i="8" s="1"/>
  <c r="B12" i="8"/>
  <c r="C12" i="8"/>
  <c r="M12" i="8" s="1"/>
  <c r="B14" i="8"/>
  <c r="C14" i="8"/>
  <c r="M14" i="8" s="1"/>
  <c r="B16" i="8"/>
  <c r="C16" i="8"/>
  <c r="M16" i="8" s="1"/>
  <c r="B15" i="8"/>
  <c r="C15" i="8"/>
  <c r="M15" i="8" s="1"/>
  <c r="B18" i="8"/>
  <c r="C18" i="8"/>
  <c r="M18" i="8" s="1"/>
  <c r="B17" i="8"/>
  <c r="C17" i="8"/>
  <c r="M17" i="8" s="1"/>
  <c r="B19" i="8"/>
  <c r="C19" i="8"/>
  <c r="M19" i="8" s="1"/>
  <c r="B20" i="8"/>
  <c r="C20" i="8"/>
  <c r="M20" i="8" s="1"/>
  <c r="B24" i="8"/>
  <c r="C24" i="8"/>
  <c r="M24" i="8" s="1"/>
  <c r="R22" i="8" s="1"/>
  <c r="S22" i="8" s="1"/>
  <c r="B21" i="8"/>
  <c r="C21" i="8"/>
  <c r="M21" i="8" s="1"/>
  <c r="B23" i="8"/>
  <c r="C23" i="8"/>
  <c r="M23" i="8" s="1"/>
  <c r="B26" i="8"/>
  <c r="C26" i="8"/>
  <c r="M26" i="8" s="1"/>
  <c r="B25" i="8"/>
  <c r="C25" i="8"/>
  <c r="M25" i="8" s="1"/>
  <c r="B22" i="8"/>
  <c r="C22" i="8"/>
  <c r="M22" i="8" s="1"/>
  <c r="B27" i="8"/>
  <c r="C27" i="8"/>
  <c r="M27" i="8" s="1"/>
  <c r="B32" i="8"/>
  <c r="C32" i="8"/>
  <c r="M32" i="8" s="1"/>
  <c r="B28" i="8"/>
  <c r="C28" i="8"/>
  <c r="M28" i="8" s="1"/>
  <c r="B30" i="8"/>
  <c r="C30" i="8"/>
  <c r="M30" i="8" s="1"/>
  <c r="B29" i="8"/>
  <c r="C29" i="8"/>
  <c r="M29" i="8" s="1"/>
  <c r="B31" i="8"/>
  <c r="C31" i="8"/>
  <c r="M31" i="8" s="1"/>
  <c r="B33" i="8"/>
  <c r="C33" i="8"/>
  <c r="M33" i="8" s="1"/>
  <c r="B34" i="8"/>
  <c r="C34" i="8"/>
  <c r="M34" i="8" s="1"/>
  <c r="B37" i="8"/>
  <c r="C37" i="8"/>
  <c r="M37" i="8" s="1"/>
  <c r="B35" i="8"/>
  <c r="C35" i="8"/>
  <c r="M35" i="8" s="1"/>
  <c r="R35" i="8" s="1"/>
  <c r="S35" i="8" s="1"/>
  <c r="B36" i="8"/>
  <c r="C36" i="8"/>
  <c r="M36" i="8" s="1"/>
  <c r="B40" i="8"/>
  <c r="C40" i="8"/>
  <c r="M40" i="8" s="1"/>
  <c r="B39" i="8"/>
  <c r="C39" i="8"/>
  <c r="M39" i="8" s="1"/>
  <c r="B42" i="8"/>
  <c r="C42" i="8"/>
  <c r="M42" i="8" s="1"/>
  <c r="B41" i="8"/>
  <c r="C41" i="8"/>
  <c r="M41" i="8" s="1"/>
  <c r="B38" i="8"/>
  <c r="C38" i="8"/>
  <c r="M38" i="8" s="1"/>
  <c r="B45" i="8"/>
  <c r="C45" i="8"/>
  <c r="M45" i="8" s="1"/>
  <c r="B44" i="8"/>
  <c r="C44" i="8"/>
  <c r="M44" i="8" s="1"/>
  <c r="B43" i="8"/>
  <c r="C43" i="8"/>
  <c r="M43" i="8" s="1"/>
  <c r="B46" i="8"/>
  <c r="C46" i="8"/>
  <c r="M46" i="8" s="1"/>
  <c r="B47" i="8"/>
  <c r="C47" i="8"/>
  <c r="M47" i="8" s="1"/>
  <c r="B48" i="8"/>
  <c r="C48" i="8"/>
  <c r="M48" i="8" s="1"/>
  <c r="B51" i="8"/>
  <c r="C51" i="8"/>
  <c r="M51" i="8" s="1"/>
  <c r="B50" i="8"/>
  <c r="C50" i="8"/>
  <c r="M50" i="8" s="1"/>
  <c r="B56" i="8"/>
  <c r="C56" i="8"/>
  <c r="M56" i="8" s="1"/>
  <c r="B59" i="8"/>
  <c r="C59" i="8"/>
  <c r="M59" i="8" s="1"/>
  <c r="B58" i="8"/>
  <c r="C58" i="8"/>
  <c r="M58" i="8" s="1"/>
  <c r="B52" i="8"/>
  <c r="C52" i="8"/>
  <c r="M52" i="8" s="1"/>
  <c r="B55" i="8"/>
  <c r="C55" i="8"/>
  <c r="M55" i="8" s="1"/>
  <c r="B54" i="8"/>
  <c r="C54" i="8"/>
  <c r="M54" i="8" s="1"/>
  <c r="B57" i="8"/>
  <c r="C57" i="8"/>
  <c r="M57" i="8" s="1"/>
  <c r="B53" i="8"/>
  <c r="C53" i="8"/>
  <c r="M53" i="8" s="1"/>
  <c r="B49" i="8"/>
  <c r="C49" i="8"/>
  <c r="M49" i="8" s="1"/>
  <c r="C2" i="8"/>
  <c r="M2" i="8" s="1"/>
  <c r="B2" i="8"/>
  <c r="Q70" i="7"/>
  <c r="O70" i="7"/>
  <c r="P70" i="7" s="1"/>
  <c r="R70" i="7" s="1"/>
  <c r="S70" i="7" s="1"/>
  <c r="A70" i="7" s="1"/>
  <c r="N70" i="7"/>
  <c r="M70" i="7"/>
  <c r="Q69" i="7"/>
  <c r="O69" i="7"/>
  <c r="P69" i="7" s="1"/>
  <c r="R69" i="7" s="1"/>
  <c r="S69" i="7" s="1"/>
  <c r="A69" i="7" s="1"/>
  <c r="N69" i="7"/>
  <c r="M69" i="7"/>
  <c r="Q68" i="7"/>
  <c r="O68" i="7"/>
  <c r="P68" i="7" s="1"/>
  <c r="R68" i="7" s="1"/>
  <c r="S68" i="7" s="1"/>
  <c r="A68" i="7" s="1"/>
  <c r="N68" i="7"/>
  <c r="M68" i="7"/>
  <c r="Q67" i="7"/>
  <c r="O67" i="7"/>
  <c r="P67" i="7" s="1"/>
  <c r="R67" i="7" s="1"/>
  <c r="S67" i="7" s="1"/>
  <c r="A67" i="7" s="1"/>
  <c r="N67" i="7"/>
  <c r="M67" i="7"/>
  <c r="Q66" i="7"/>
  <c r="O66" i="7"/>
  <c r="P66" i="7" s="1"/>
  <c r="R66" i="7" s="1"/>
  <c r="S66" i="7" s="1"/>
  <c r="A66" i="7" s="1"/>
  <c r="N66" i="7"/>
  <c r="M66" i="7"/>
  <c r="Q65" i="7"/>
  <c r="O65" i="7"/>
  <c r="P65" i="7" s="1"/>
  <c r="R65" i="7" s="1"/>
  <c r="S65" i="7" s="1"/>
  <c r="A65" i="7" s="1"/>
  <c r="N65" i="7"/>
  <c r="M65" i="7"/>
  <c r="Q64" i="7"/>
  <c r="O64" i="7"/>
  <c r="P64" i="7" s="1"/>
  <c r="R64" i="7" s="1"/>
  <c r="S64" i="7" s="1"/>
  <c r="A64" i="7" s="1"/>
  <c r="N64" i="7"/>
  <c r="M64" i="7"/>
  <c r="Q63" i="7"/>
  <c r="O63" i="7"/>
  <c r="P63" i="7" s="1"/>
  <c r="R63" i="7" s="1"/>
  <c r="S63" i="7" s="1"/>
  <c r="A63" i="7" s="1"/>
  <c r="N63" i="7"/>
  <c r="M63" i="7"/>
  <c r="Q62" i="7"/>
  <c r="O62" i="7"/>
  <c r="P62" i="7" s="1"/>
  <c r="R62" i="7" s="1"/>
  <c r="S62" i="7" s="1"/>
  <c r="A62" i="7" s="1"/>
  <c r="N62" i="7"/>
  <c r="M62" i="7"/>
  <c r="Q61" i="7"/>
  <c r="O61" i="7"/>
  <c r="P61" i="7" s="1"/>
  <c r="R61" i="7" s="1"/>
  <c r="S61" i="7" s="1"/>
  <c r="A61" i="7" s="1"/>
  <c r="N61" i="7"/>
  <c r="M61" i="7"/>
  <c r="Q60" i="7"/>
  <c r="O60" i="7"/>
  <c r="P60" i="7" s="1"/>
  <c r="R60" i="7" s="1"/>
  <c r="S60" i="7" s="1"/>
  <c r="A60" i="7" s="1"/>
  <c r="N60" i="7"/>
  <c r="M60" i="7"/>
  <c r="Q59" i="7"/>
  <c r="O59" i="7"/>
  <c r="P59" i="7" s="1"/>
  <c r="R59" i="7" s="1"/>
  <c r="S59" i="7" s="1"/>
  <c r="A59" i="7" s="1"/>
  <c r="N59" i="7"/>
  <c r="M59" i="7"/>
  <c r="Q58" i="7"/>
  <c r="O58" i="7"/>
  <c r="P58" i="7" s="1"/>
  <c r="R58" i="7" s="1"/>
  <c r="S58" i="7" s="1"/>
  <c r="A58" i="7" s="1"/>
  <c r="N58" i="7"/>
  <c r="M58" i="7"/>
  <c r="Q57" i="7"/>
  <c r="O57" i="7"/>
  <c r="P57" i="7" s="1"/>
  <c r="R57" i="7" s="1"/>
  <c r="S57" i="7" s="1"/>
  <c r="A57" i="7" s="1"/>
  <c r="N57" i="7"/>
  <c r="M57" i="7"/>
  <c r="Q56" i="7"/>
  <c r="O56" i="7"/>
  <c r="P56" i="7" s="1"/>
  <c r="N56" i="7"/>
  <c r="M56" i="7"/>
  <c r="Q55" i="7"/>
  <c r="O55" i="7"/>
  <c r="P55" i="7" s="1"/>
  <c r="N55" i="7"/>
  <c r="M55" i="7"/>
  <c r="Q54" i="7"/>
  <c r="O54" i="7"/>
  <c r="P54" i="7" s="1"/>
  <c r="N54" i="7"/>
  <c r="M54" i="7"/>
  <c r="Q53" i="7"/>
  <c r="O53" i="7"/>
  <c r="P53" i="7" s="1"/>
  <c r="N53" i="7"/>
  <c r="M53" i="7"/>
  <c r="Q52" i="7"/>
  <c r="O52" i="7"/>
  <c r="P52" i="7" s="1"/>
  <c r="N52" i="7"/>
  <c r="M52" i="7"/>
  <c r="Q51" i="7"/>
  <c r="O51" i="7"/>
  <c r="P51" i="7" s="1"/>
  <c r="N51" i="7"/>
  <c r="M51" i="7"/>
  <c r="Q50" i="7"/>
  <c r="O50" i="7"/>
  <c r="P50" i="7" s="1"/>
  <c r="N50" i="7"/>
  <c r="M50" i="7"/>
  <c r="Q49" i="7"/>
  <c r="O49" i="7"/>
  <c r="P49" i="7" s="1"/>
  <c r="N49" i="7"/>
  <c r="M49" i="7"/>
  <c r="Q48" i="7"/>
  <c r="O48" i="7"/>
  <c r="P48" i="7" s="1"/>
  <c r="N48" i="7"/>
  <c r="M48" i="7"/>
  <c r="Q47" i="7"/>
  <c r="O47" i="7"/>
  <c r="P47" i="7" s="1"/>
  <c r="N47" i="7"/>
  <c r="M47" i="7"/>
  <c r="Q46" i="7"/>
  <c r="O46" i="7"/>
  <c r="P46" i="7" s="1"/>
  <c r="N46" i="7"/>
  <c r="M46" i="7"/>
  <c r="Q45" i="7"/>
  <c r="O45" i="7"/>
  <c r="P45" i="7" s="1"/>
  <c r="N45" i="7"/>
  <c r="M45" i="7"/>
  <c r="Q44" i="7"/>
  <c r="O44" i="7"/>
  <c r="P44" i="7" s="1"/>
  <c r="N44" i="7"/>
  <c r="M44" i="7"/>
  <c r="Q43" i="7"/>
  <c r="O43" i="7"/>
  <c r="P43" i="7" s="1"/>
  <c r="N43" i="7"/>
  <c r="M43" i="7"/>
  <c r="Q42" i="7"/>
  <c r="O42" i="7"/>
  <c r="P42" i="7" s="1"/>
  <c r="N42" i="7"/>
  <c r="M42" i="7"/>
  <c r="Q41" i="7"/>
  <c r="O41" i="7"/>
  <c r="P41" i="7" s="1"/>
  <c r="N41" i="7"/>
  <c r="M41" i="7"/>
  <c r="Q40" i="7"/>
  <c r="O40" i="7"/>
  <c r="P40" i="7" s="1"/>
  <c r="N40" i="7"/>
  <c r="M40" i="7"/>
  <c r="Q39" i="7"/>
  <c r="O39" i="7"/>
  <c r="P39" i="7" s="1"/>
  <c r="N39" i="7"/>
  <c r="M39" i="7"/>
  <c r="Q38" i="7"/>
  <c r="O38" i="7"/>
  <c r="P38" i="7" s="1"/>
  <c r="N38" i="7"/>
  <c r="M38" i="7"/>
  <c r="Q37" i="7"/>
  <c r="O37" i="7"/>
  <c r="P37" i="7" s="1"/>
  <c r="N37" i="7"/>
  <c r="M37" i="7"/>
  <c r="Q36" i="7"/>
  <c r="O36" i="7"/>
  <c r="P36" i="7" s="1"/>
  <c r="N36" i="7"/>
  <c r="M36" i="7"/>
  <c r="Q35" i="7"/>
  <c r="O35" i="7"/>
  <c r="P35" i="7" s="1"/>
  <c r="N35" i="7"/>
  <c r="M35" i="7"/>
  <c r="Q34" i="7"/>
  <c r="O34" i="7"/>
  <c r="P34" i="7" s="1"/>
  <c r="N34" i="7"/>
  <c r="M34" i="7"/>
  <c r="Q33" i="7"/>
  <c r="O33" i="7"/>
  <c r="P33" i="7" s="1"/>
  <c r="N33" i="7"/>
  <c r="M33" i="7"/>
  <c r="Q32" i="7"/>
  <c r="O32" i="7"/>
  <c r="P32" i="7" s="1"/>
  <c r="N32" i="7"/>
  <c r="M32" i="7"/>
  <c r="Q31" i="7"/>
  <c r="O31" i="7"/>
  <c r="P31" i="7" s="1"/>
  <c r="N31" i="7"/>
  <c r="M31" i="7"/>
  <c r="Q30" i="7"/>
  <c r="O30" i="7"/>
  <c r="P30" i="7" s="1"/>
  <c r="N30" i="7"/>
  <c r="M30" i="7"/>
  <c r="Q29" i="7"/>
  <c r="O29" i="7"/>
  <c r="P29" i="7" s="1"/>
  <c r="N29" i="7"/>
  <c r="M29" i="7"/>
  <c r="Q28" i="7"/>
  <c r="O28" i="7"/>
  <c r="P28" i="7" s="1"/>
  <c r="N28" i="7"/>
  <c r="M28" i="7"/>
  <c r="Q27" i="7"/>
  <c r="O27" i="7"/>
  <c r="P27" i="7" s="1"/>
  <c r="N27" i="7"/>
  <c r="M27" i="7"/>
  <c r="Q26" i="7"/>
  <c r="O26" i="7"/>
  <c r="P26" i="7" s="1"/>
  <c r="N26" i="7"/>
  <c r="M26" i="7"/>
  <c r="Q25" i="7"/>
  <c r="O25" i="7"/>
  <c r="P25" i="7" s="1"/>
  <c r="N25" i="7"/>
  <c r="M25" i="7"/>
  <c r="Q24" i="7"/>
  <c r="O24" i="7"/>
  <c r="P24" i="7" s="1"/>
  <c r="N24" i="7"/>
  <c r="M24" i="7"/>
  <c r="Q23" i="7"/>
  <c r="O23" i="7"/>
  <c r="P23" i="7" s="1"/>
  <c r="N23" i="7"/>
  <c r="M23" i="7"/>
  <c r="Q22" i="7"/>
  <c r="O22" i="7"/>
  <c r="P22" i="7" s="1"/>
  <c r="N22" i="7"/>
  <c r="M22" i="7"/>
  <c r="Q21" i="7"/>
  <c r="O21" i="7"/>
  <c r="P21" i="7" s="1"/>
  <c r="N21" i="7"/>
  <c r="M21" i="7"/>
  <c r="Q20" i="7"/>
  <c r="O20" i="7"/>
  <c r="P20" i="7" s="1"/>
  <c r="N20" i="7"/>
  <c r="M20" i="7"/>
  <c r="Q19" i="7"/>
  <c r="O19" i="7"/>
  <c r="P19" i="7" s="1"/>
  <c r="N19" i="7"/>
  <c r="M19" i="7"/>
  <c r="Q18" i="7"/>
  <c r="O18" i="7"/>
  <c r="P18" i="7" s="1"/>
  <c r="N18" i="7"/>
  <c r="M18" i="7"/>
  <c r="Q17" i="7"/>
  <c r="O17" i="7"/>
  <c r="P17" i="7" s="1"/>
  <c r="N17" i="7"/>
  <c r="M17" i="7"/>
  <c r="Q16" i="7"/>
  <c r="O16" i="7"/>
  <c r="P16" i="7" s="1"/>
  <c r="N16" i="7"/>
  <c r="M16" i="7"/>
  <c r="Q15" i="7"/>
  <c r="O15" i="7"/>
  <c r="P15" i="7" s="1"/>
  <c r="N15" i="7"/>
  <c r="M15" i="7"/>
  <c r="Q14" i="7"/>
  <c r="O14" i="7"/>
  <c r="P14" i="7" s="1"/>
  <c r="N14" i="7"/>
  <c r="M14" i="7"/>
  <c r="Q13" i="7"/>
  <c r="O13" i="7"/>
  <c r="P13" i="7" s="1"/>
  <c r="N13" i="7"/>
  <c r="M13" i="7"/>
  <c r="Q12" i="7"/>
  <c r="O12" i="7"/>
  <c r="P12" i="7" s="1"/>
  <c r="N12" i="7"/>
  <c r="M12" i="7"/>
  <c r="Q11" i="7"/>
  <c r="O11" i="7"/>
  <c r="P11" i="7" s="1"/>
  <c r="N11" i="7"/>
  <c r="M11" i="7"/>
  <c r="Q10" i="7"/>
  <c r="O10" i="7"/>
  <c r="P10" i="7" s="1"/>
  <c r="N10" i="7"/>
  <c r="M10" i="7"/>
  <c r="Q9" i="7"/>
  <c r="O9" i="7"/>
  <c r="P9" i="7" s="1"/>
  <c r="N9" i="7"/>
  <c r="M9" i="7"/>
  <c r="Q8" i="7"/>
  <c r="O8" i="7"/>
  <c r="P8" i="7" s="1"/>
  <c r="N8" i="7"/>
  <c r="M8" i="7"/>
  <c r="Q7" i="7"/>
  <c r="O7" i="7"/>
  <c r="P7" i="7" s="1"/>
  <c r="N7" i="7"/>
  <c r="M7" i="7"/>
  <c r="Q6" i="7"/>
  <c r="O6" i="7"/>
  <c r="P6" i="7" s="1"/>
  <c r="N6" i="7"/>
  <c r="M6" i="7"/>
  <c r="Q5" i="7"/>
  <c r="O5" i="7"/>
  <c r="P5" i="7" s="1"/>
  <c r="M5" i="7"/>
  <c r="Q4" i="7"/>
  <c r="O4" i="7"/>
  <c r="P4" i="7" s="1"/>
  <c r="N4" i="7"/>
  <c r="M4" i="7"/>
  <c r="R4" i="7" s="1"/>
  <c r="S4" i="7" s="1"/>
  <c r="A4" i="7" s="1"/>
  <c r="Q3" i="7"/>
  <c r="O3" i="7"/>
  <c r="P3" i="7" s="1"/>
  <c r="N3" i="7"/>
  <c r="M3" i="7"/>
  <c r="Q2" i="7"/>
  <c r="O2" i="7"/>
  <c r="P2" i="7" s="1"/>
  <c r="N2" i="7"/>
  <c r="M2" i="7"/>
  <c r="R2" i="7" s="1"/>
  <c r="S2" i="7" s="1"/>
  <c r="A2" i="7" s="1"/>
  <c r="Q125" i="5"/>
  <c r="O125" i="5"/>
  <c r="P125" i="5" s="1"/>
  <c r="N125" i="5"/>
  <c r="M125" i="5"/>
  <c r="R125" i="5" s="1"/>
  <c r="S125" i="5" s="1"/>
  <c r="A125" i="5" s="1"/>
  <c r="Q124" i="5"/>
  <c r="O124" i="5"/>
  <c r="P124" i="5" s="1"/>
  <c r="N124" i="5"/>
  <c r="M124" i="5"/>
  <c r="R124" i="5" s="1"/>
  <c r="S124" i="5" s="1"/>
  <c r="A124" i="5" s="1"/>
  <c r="Q123" i="5"/>
  <c r="O123" i="5"/>
  <c r="P123" i="5" s="1"/>
  <c r="N123" i="5"/>
  <c r="M123" i="5"/>
  <c r="R123" i="5" s="1"/>
  <c r="S123" i="5" s="1"/>
  <c r="A123" i="5" s="1"/>
  <c r="Q122" i="5"/>
  <c r="O122" i="5"/>
  <c r="P122" i="5" s="1"/>
  <c r="N122" i="5"/>
  <c r="M122" i="5"/>
  <c r="R122" i="5" s="1"/>
  <c r="S122" i="5" s="1"/>
  <c r="A122" i="5" s="1"/>
  <c r="Q121" i="5"/>
  <c r="O121" i="5"/>
  <c r="P121" i="5" s="1"/>
  <c r="N121" i="5"/>
  <c r="M121" i="5"/>
  <c r="R121" i="5" s="1"/>
  <c r="S121" i="5" s="1"/>
  <c r="A121" i="5" s="1"/>
  <c r="Q120" i="5"/>
  <c r="O120" i="5"/>
  <c r="P120" i="5" s="1"/>
  <c r="N120" i="5"/>
  <c r="M120" i="5"/>
  <c r="R120" i="5" s="1"/>
  <c r="S120" i="5" s="1"/>
  <c r="A120" i="5" s="1"/>
  <c r="Q119" i="5"/>
  <c r="O119" i="5"/>
  <c r="P119" i="5" s="1"/>
  <c r="N119" i="5"/>
  <c r="M119" i="5"/>
  <c r="R119" i="5" s="1"/>
  <c r="S119" i="5" s="1"/>
  <c r="A119" i="5" s="1"/>
  <c r="Q118" i="5"/>
  <c r="O118" i="5"/>
  <c r="P118" i="5" s="1"/>
  <c r="N118" i="5"/>
  <c r="M118" i="5"/>
  <c r="R118" i="5" s="1"/>
  <c r="S118" i="5" s="1"/>
  <c r="A118" i="5" s="1"/>
  <c r="Q117" i="5"/>
  <c r="O117" i="5"/>
  <c r="P117" i="5" s="1"/>
  <c r="N117" i="5"/>
  <c r="M117" i="5"/>
  <c r="R117" i="5" s="1"/>
  <c r="S117" i="5" s="1"/>
  <c r="A117" i="5" s="1"/>
  <c r="Q116" i="5"/>
  <c r="O116" i="5"/>
  <c r="P116" i="5" s="1"/>
  <c r="N116" i="5"/>
  <c r="M116" i="5"/>
  <c r="R116" i="5" s="1"/>
  <c r="S116" i="5" s="1"/>
  <c r="A116" i="5" s="1"/>
  <c r="Q115" i="5"/>
  <c r="O115" i="5"/>
  <c r="P115" i="5" s="1"/>
  <c r="N115" i="5"/>
  <c r="M115" i="5"/>
  <c r="R115" i="5" s="1"/>
  <c r="S115" i="5" s="1"/>
  <c r="A115" i="5" s="1"/>
  <c r="Q114" i="5"/>
  <c r="O114" i="5"/>
  <c r="P114" i="5" s="1"/>
  <c r="N114" i="5"/>
  <c r="M114" i="5"/>
  <c r="R114" i="5" s="1"/>
  <c r="S114" i="5" s="1"/>
  <c r="A114" i="5" s="1"/>
  <c r="Q113" i="5"/>
  <c r="O113" i="5"/>
  <c r="P113" i="5" s="1"/>
  <c r="N113" i="5"/>
  <c r="M113" i="5"/>
  <c r="R113" i="5" s="1"/>
  <c r="S113" i="5" s="1"/>
  <c r="A113" i="5" s="1"/>
  <c r="Q112" i="5"/>
  <c r="O112" i="5"/>
  <c r="P112" i="5" s="1"/>
  <c r="N112" i="5"/>
  <c r="M112" i="5"/>
  <c r="R112" i="5" s="1"/>
  <c r="S112" i="5" s="1"/>
  <c r="A112" i="5" s="1"/>
  <c r="Q111" i="5"/>
  <c r="O111" i="5"/>
  <c r="P111" i="5" s="1"/>
  <c r="N111" i="5"/>
  <c r="M111" i="5"/>
  <c r="R111" i="5" s="1"/>
  <c r="S111" i="5" s="1"/>
  <c r="A111" i="5" s="1"/>
  <c r="Q110" i="5"/>
  <c r="O110" i="5"/>
  <c r="P110" i="5" s="1"/>
  <c r="N110" i="5"/>
  <c r="M110" i="5"/>
  <c r="R110" i="5" s="1"/>
  <c r="S110" i="5" s="1"/>
  <c r="A110" i="5" s="1"/>
  <c r="Q109" i="5"/>
  <c r="O109" i="5"/>
  <c r="P109" i="5" s="1"/>
  <c r="N109" i="5"/>
  <c r="M109" i="5"/>
  <c r="R109" i="5" s="1"/>
  <c r="S109" i="5" s="1"/>
  <c r="A109" i="5" s="1"/>
  <c r="Q108" i="5"/>
  <c r="O108" i="5"/>
  <c r="P108" i="5" s="1"/>
  <c r="N108" i="5"/>
  <c r="M108" i="5"/>
  <c r="R108" i="5" s="1"/>
  <c r="S108" i="5" s="1"/>
  <c r="A108" i="5" s="1"/>
  <c r="Q107" i="5"/>
  <c r="O107" i="5"/>
  <c r="P107" i="5" s="1"/>
  <c r="N107" i="5"/>
  <c r="M107" i="5"/>
  <c r="R107" i="5" s="1"/>
  <c r="S107" i="5" s="1"/>
  <c r="A107" i="5" s="1"/>
  <c r="Q106" i="5"/>
  <c r="O106" i="5"/>
  <c r="P106" i="5" s="1"/>
  <c r="N106" i="5"/>
  <c r="M106" i="5"/>
  <c r="R106" i="5" s="1"/>
  <c r="S106" i="5" s="1"/>
  <c r="A106" i="5" s="1"/>
  <c r="Q105" i="5"/>
  <c r="O105" i="5"/>
  <c r="P105" i="5" s="1"/>
  <c r="N105" i="5"/>
  <c r="M105" i="5"/>
  <c r="R105" i="5" s="1"/>
  <c r="S105" i="5" s="1"/>
  <c r="A105" i="5" s="1"/>
  <c r="Q104" i="5"/>
  <c r="O104" i="5"/>
  <c r="P104" i="5" s="1"/>
  <c r="N104" i="5"/>
  <c r="M104" i="5"/>
  <c r="R104" i="5" s="1"/>
  <c r="S104" i="5" s="1"/>
  <c r="A104" i="5" s="1"/>
  <c r="Q103" i="5"/>
  <c r="O103" i="5"/>
  <c r="P103" i="5" s="1"/>
  <c r="N103" i="5"/>
  <c r="M103" i="5"/>
  <c r="R103" i="5" s="1"/>
  <c r="S103" i="5" s="1"/>
  <c r="A103" i="5" s="1"/>
  <c r="Q102" i="5"/>
  <c r="O102" i="5"/>
  <c r="P102" i="5" s="1"/>
  <c r="N102" i="5"/>
  <c r="M102" i="5"/>
  <c r="R102" i="5" s="1"/>
  <c r="S102" i="5" s="1"/>
  <c r="A102" i="5" s="1"/>
  <c r="Q101" i="5"/>
  <c r="O101" i="5"/>
  <c r="P101" i="5" s="1"/>
  <c r="N101" i="5"/>
  <c r="M101" i="5"/>
  <c r="R101" i="5" s="1"/>
  <c r="S101" i="5" s="1"/>
  <c r="A101" i="5" s="1"/>
  <c r="Q100" i="5"/>
  <c r="O100" i="5"/>
  <c r="P100" i="5" s="1"/>
  <c r="N100" i="5"/>
  <c r="M100" i="5"/>
  <c r="R100" i="5" s="1"/>
  <c r="S100" i="5" s="1"/>
  <c r="A100" i="5" s="1"/>
  <c r="Q99" i="5"/>
  <c r="O99" i="5"/>
  <c r="P99" i="5" s="1"/>
  <c r="N99" i="5"/>
  <c r="M99" i="5"/>
  <c r="R99" i="5" s="1"/>
  <c r="S99" i="5" s="1"/>
  <c r="A99" i="5" s="1"/>
  <c r="Q98" i="5"/>
  <c r="O98" i="5"/>
  <c r="P98" i="5" s="1"/>
  <c r="N98" i="5"/>
  <c r="M98" i="5"/>
  <c r="R98" i="5" s="1"/>
  <c r="S98" i="5" s="1"/>
  <c r="A98" i="5" s="1"/>
  <c r="Q97" i="5"/>
  <c r="O97" i="5"/>
  <c r="P97" i="5" s="1"/>
  <c r="N97" i="5"/>
  <c r="M97" i="5"/>
  <c r="R97" i="5" s="1"/>
  <c r="S97" i="5" s="1"/>
  <c r="A97" i="5" s="1"/>
  <c r="Q96" i="5"/>
  <c r="O96" i="5"/>
  <c r="P96" i="5" s="1"/>
  <c r="N96" i="5"/>
  <c r="M96" i="5"/>
  <c r="R96" i="5" s="1"/>
  <c r="S96" i="5" s="1"/>
  <c r="A96" i="5" s="1"/>
  <c r="Q95" i="5"/>
  <c r="O95" i="5"/>
  <c r="P95" i="5" s="1"/>
  <c r="N95" i="5"/>
  <c r="M95" i="5"/>
  <c r="R95" i="5" s="1"/>
  <c r="S95" i="5" s="1"/>
  <c r="A95" i="5" s="1"/>
  <c r="Q94" i="5"/>
  <c r="O94" i="5"/>
  <c r="P94" i="5" s="1"/>
  <c r="N94" i="5"/>
  <c r="M94" i="5"/>
  <c r="R94" i="5" s="1"/>
  <c r="S94" i="5" s="1"/>
  <c r="A94" i="5" s="1"/>
  <c r="Q93" i="5"/>
  <c r="O93" i="5"/>
  <c r="P93" i="5" s="1"/>
  <c r="N93" i="5"/>
  <c r="M93" i="5"/>
  <c r="R93" i="5" s="1"/>
  <c r="S93" i="5" s="1"/>
  <c r="A93" i="5" s="1"/>
  <c r="Q92" i="5"/>
  <c r="O92" i="5"/>
  <c r="P92" i="5" s="1"/>
  <c r="N92" i="5"/>
  <c r="M92" i="5"/>
  <c r="R92" i="5" s="1"/>
  <c r="S92" i="5" s="1"/>
  <c r="A92" i="5" s="1"/>
  <c r="Q91" i="5"/>
  <c r="O91" i="5"/>
  <c r="P91" i="5" s="1"/>
  <c r="N91" i="5"/>
  <c r="M91" i="5"/>
  <c r="R91" i="5" s="1"/>
  <c r="S91" i="5" s="1"/>
  <c r="A91" i="5" s="1"/>
  <c r="Q90" i="5"/>
  <c r="O90" i="5"/>
  <c r="P90" i="5" s="1"/>
  <c r="N90" i="5"/>
  <c r="M90" i="5"/>
  <c r="R90" i="5" s="1"/>
  <c r="S90" i="5" s="1"/>
  <c r="A90" i="5" s="1"/>
  <c r="Q89" i="5"/>
  <c r="O89" i="5"/>
  <c r="P89" i="5" s="1"/>
  <c r="N89" i="5"/>
  <c r="M89" i="5"/>
  <c r="R89" i="5" s="1"/>
  <c r="S89" i="5" s="1"/>
  <c r="A89" i="5" s="1"/>
  <c r="Q88" i="5"/>
  <c r="O88" i="5"/>
  <c r="P88" i="5" s="1"/>
  <c r="N88" i="5"/>
  <c r="M88" i="5"/>
  <c r="R88" i="5" s="1"/>
  <c r="S88" i="5" s="1"/>
  <c r="A88" i="5" s="1"/>
  <c r="Q87" i="5"/>
  <c r="O87" i="5"/>
  <c r="P87" i="5" s="1"/>
  <c r="N87" i="5"/>
  <c r="M87" i="5"/>
  <c r="R87" i="5" s="1"/>
  <c r="S87" i="5" s="1"/>
  <c r="A87" i="5" s="1"/>
  <c r="Q86" i="5"/>
  <c r="O86" i="5"/>
  <c r="P86" i="5" s="1"/>
  <c r="N86" i="5"/>
  <c r="M86" i="5"/>
  <c r="R86" i="5" s="1"/>
  <c r="S86" i="5" s="1"/>
  <c r="A86" i="5" s="1"/>
  <c r="Q85" i="5"/>
  <c r="O85" i="5"/>
  <c r="P85" i="5" s="1"/>
  <c r="N85" i="5"/>
  <c r="M85" i="5"/>
  <c r="R85" i="5" s="1"/>
  <c r="S85" i="5" s="1"/>
  <c r="A85" i="5" s="1"/>
  <c r="Q84" i="5"/>
  <c r="O84" i="5"/>
  <c r="P84" i="5" s="1"/>
  <c r="N84" i="5"/>
  <c r="M84" i="5"/>
  <c r="R84" i="5" s="1"/>
  <c r="S84" i="5" s="1"/>
  <c r="A84" i="5" s="1"/>
  <c r="Q83" i="5"/>
  <c r="O83" i="5"/>
  <c r="P83" i="5" s="1"/>
  <c r="N83" i="5"/>
  <c r="M83" i="5"/>
  <c r="R83" i="5" s="1"/>
  <c r="S83" i="5" s="1"/>
  <c r="A83" i="5" s="1"/>
  <c r="Q82" i="5"/>
  <c r="O82" i="5"/>
  <c r="P82" i="5" s="1"/>
  <c r="N82" i="5"/>
  <c r="M82" i="5"/>
  <c r="R82" i="5" s="1"/>
  <c r="S82" i="5" s="1"/>
  <c r="A82" i="5" s="1"/>
  <c r="Q81" i="5"/>
  <c r="O81" i="5"/>
  <c r="P81" i="5" s="1"/>
  <c r="N81" i="5"/>
  <c r="M81" i="5"/>
  <c r="R81" i="5" s="1"/>
  <c r="S81" i="5" s="1"/>
  <c r="A81" i="5" s="1"/>
  <c r="Q80" i="5"/>
  <c r="O80" i="5"/>
  <c r="P80" i="5" s="1"/>
  <c r="N80" i="5"/>
  <c r="M80" i="5"/>
  <c r="Q79" i="5"/>
  <c r="O79" i="5"/>
  <c r="P79" i="5" s="1"/>
  <c r="N79" i="5"/>
  <c r="M79" i="5"/>
  <c r="R79" i="5" s="1"/>
  <c r="S79" i="5" s="1"/>
  <c r="A79" i="5" s="1"/>
  <c r="Q78" i="5"/>
  <c r="O78" i="5"/>
  <c r="P78" i="5" s="1"/>
  <c r="N78" i="5"/>
  <c r="M78" i="5"/>
  <c r="Q77" i="5"/>
  <c r="O77" i="5"/>
  <c r="P77" i="5" s="1"/>
  <c r="N77" i="5"/>
  <c r="M77" i="5"/>
  <c r="R77" i="5" s="1"/>
  <c r="S77" i="5" s="1"/>
  <c r="A77" i="5" s="1"/>
  <c r="Q76" i="5"/>
  <c r="O76" i="5"/>
  <c r="P76" i="5" s="1"/>
  <c r="N76" i="5"/>
  <c r="M76" i="5"/>
  <c r="Q75" i="5"/>
  <c r="O75" i="5"/>
  <c r="P75" i="5" s="1"/>
  <c r="N75" i="5"/>
  <c r="M75" i="5"/>
  <c r="R75" i="5" s="1"/>
  <c r="S75" i="5" s="1"/>
  <c r="A75" i="5" s="1"/>
  <c r="Q74" i="5"/>
  <c r="O74" i="5"/>
  <c r="P74" i="5" s="1"/>
  <c r="N74" i="5"/>
  <c r="M74" i="5"/>
  <c r="Q73" i="5"/>
  <c r="O73" i="5"/>
  <c r="P73" i="5" s="1"/>
  <c r="N73" i="5"/>
  <c r="M73" i="5"/>
  <c r="R73" i="5" s="1"/>
  <c r="S73" i="5" s="1"/>
  <c r="A73" i="5" s="1"/>
  <c r="Q72" i="5"/>
  <c r="O72" i="5"/>
  <c r="P72" i="5" s="1"/>
  <c r="N72" i="5"/>
  <c r="M72" i="5"/>
  <c r="Q71" i="5"/>
  <c r="O71" i="5"/>
  <c r="P71" i="5" s="1"/>
  <c r="N71" i="5"/>
  <c r="M71" i="5"/>
  <c r="Q70" i="5"/>
  <c r="O70" i="5"/>
  <c r="P70" i="5" s="1"/>
  <c r="N70" i="5"/>
  <c r="M70" i="5"/>
  <c r="Q69" i="5"/>
  <c r="O69" i="5"/>
  <c r="P69" i="5" s="1"/>
  <c r="N69" i="5"/>
  <c r="M69" i="5"/>
  <c r="Q68" i="5"/>
  <c r="O68" i="5"/>
  <c r="P68" i="5" s="1"/>
  <c r="N68" i="5"/>
  <c r="M68" i="5"/>
  <c r="Q67" i="5"/>
  <c r="O67" i="5"/>
  <c r="P67" i="5" s="1"/>
  <c r="N67" i="5"/>
  <c r="M67" i="5"/>
  <c r="Q66" i="5"/>
  <c r="O66" i="5"/>
  <c r="P66" i="5" s="1"/>
  <c r="N66" i="5"/>
  <c r="M66" i="5"/>
  <c r="R66" i="5" s="1"/>
  <c r="S66" i="5" s="1"/>
  <c r="A66" i="5" s="1"/>
  <c r="Q65" i="5"/>
  <c r="O65" i="5"/>
  <c r="P65" i="5" s="1"/>
  <c r="N65" i="5"/>
  <c r="M65" i="5"/>
  <c r="R65" i="5" s="1"/>
  <c r="S65" i="5" s="1"/>
  <c r="A65" i="5" s="1"/>
  <c r="Q64" i="5"/>
  <c r="O64" i="5"/>
  <c r="P64" i="5" s="1"/>
  <c r="N64" i="5"/>
  <c r="M64" i="5"/>
  <c r="Q63" i="5"/>
  <c r="O63" i="5"/>
  <c r="P63" i="5" s="1"/>
  <c r="N63" i="5"/>
  <c r="M63" i="5"/>
  <c r="Q62" i="5"/>
  <c r="O62" i="5"/>
  <c r="P62" i="5" s="1"/>
  <c r="N62" i="5"/>
  <c r="M62" i="5"/>
  <c r="Q61" i="5"/>
  <c r="O61" i="5"/>
  <c r="P61" i="5" s="1"/>
  <c r="N61" i="5"/>
  <c r="M61" i="5"/>
  <c r="Q60" i="5"/>
  <c r="O60" i="5"/>
  <c r="P60" i="5" s="1"/>
  <c r="N60" i="5"/>
  <c r="M60" i="5"/>
  <c r="Q59" i="5"/>
  <c r="O59" i="5"/>
  <c r="P59" i="5" s="1"/>
  <c r="N59" i="5"/>
  <c r="M59" i="5"/>
  <c r="Q58" i="5"/>
  <c r="O58" i="5"/>
  <c r="P58" i="5" s="1"/>
  <c r="N58" i="5"/>
  <c r="M58" i="5"/>
  <c r="R58" i="5" s="1"/>
  <c r="S58" i="5" s="1"/>
  <c r="A58" i="5" s="1"/>
  <c r="Q57" i="5"/>
  <c r="O57" i="5"/>
  <c r="P57" i="5" s="1"/>
  <c r="N57" i="5"/>
  <c r="M57" i="5"/>
  <c r="R57" i="5" s="1"/>
  <c r="S57" i="5" s="1"/>
  <c r="A57" i="5" s="1"/>
  <c r="Q56" i="5"/>
  <c r="O56" i="5"/>
  <c r="P56" i="5" s="1"/>
  <c r="N56" i="5"/>
  <c r="M56" i="5"/>
  <c r="Q55" i="5"/>
  <c r="O55" i="5"/>
  <c r="P55" i="5" s="1"/>
  <c r="N55" i="5"/>
  <c r="M55" i="5"/>
  <c r="Q54" i="5"/>
  <c r="O54" i="5"/>
  <c r="P54" i="5" s="1"/>
  <c r="N54" i="5"/>
  <c r="M54" i="5"/>
  <c r="Q53" i="5"/>
  <c r="O53" i="5"/>
  <c r="P53" i="5" s="1"/>
  <c r="N53" i="5"/>
  <c r="M53" i="5"/>
  <c r="Q52" i="5"/>
  <c r="O52" i="5"/>
  <c r="P52" i="5" s="1"/>
  <c r="N52" i="5"/>
  <c r="M52" i="5"/>
  <c r="Q51" i="5"/>
  <c r="O51" i="5"/>
  <c r="P51" i="5" s="1"/>
  <c r="N51" i="5"/>
  <c r="M51" i="5"/>
  <c r="Q50" i="5"/>
  <c r="O50" i="5"/>
  <c r="P50" i="5" s="1"/>
  <c r="N50" i="5"/>
  <c r="M50" i="5"/>
  <c r="R50" i="5" s="1"/>
  <c r="S50" i="5" s="1"/>
  <c r="A50" i="5" s="1"/>
  <c r="Q49" i="5"/>
  <c r="O49" i="5"/>
  <c r="P49" i="5" s="1"/>
  <c r="N49" i="5"/>
  <c r="M49" i="5"/>
  <c r="R49" i="5" s="1"/>
  <c r="S49" i="5" s="1"/>
  <c r="A49" i="5" s="1"/>
  <c r="Q48" i="5"/>
  <c r="O48" i="5"/>
  <c r="P48" i="5" s="1"/>
  <c r="N48" i="5"/>
  <c r="M48" i="5"/>
  <c r="Q47" i="5"/>
  <c r="O47" i="5"/>
  <c r="P47" i="5" s="1"/>
  <c r="N47" i="5"/>
  <c r="M47" i="5"/>
  <c r="Q46" i="5"/>
  <c r="O46" i="5"/>
  <c r="P46" i="5" s="1"/>
  <c r="N46" i="5"/>
  <c r="M46" i="5"/>
  <c r="Q45" i="5"/>
  <c r="O45" i="5"/>
  <c r="P45" i="5" s="1"/>
  <c r="N45" i="5"/>
  <c r="M45" i="5"/>
  <c r="Q44" i="5"/>
  <c r="O44" i="5"/>
  <c r="P44" i="5" s="1"/>
  <c r="N44" i="5"/>
  <c r="M44" i="5"/>
  <c r="R43" i="5"/>
  <c r="S43" i="5" s="1"/>
  <c r="A43" i="5" s="1"/>
  <c r="Q43" i="5"/>
  <c r="O43" i="5"/>
  <c r="P43" i="5" s="1"/>
  <c r="N43" i="5"/>
  <c r="M43" i="5"/>
  <c r="Q42" i="5"/>
  <c r="O42" i="5"/>
  <c r="P42" i="5" s="1"/>
  <c r="N42" i="5"/>
  <c r="M42" i="5"/>
  <c r="R42" i="5" s="1"/>
  <c r="S42" i="5" s="1"/>
  <c r="A42" i="5" s="1"/>
  <c r="Q41" i="5"/>
  <c r="O41" i="5"/>
  <c r="P41" i="5" s="1"/>
  <c r="N41" i="5"/>
  <c r="M41" i="5"/>
  <c r="R41" i="5" s="1"/>
  <c r="S41" i="5" s="1"/>
  <c r="A41" i="5" s="1"/>
  <c r="Q40" i="5"/>
  <c r="O40" i="5"/>
  <c r="P40" i="5" s="1"/>
  <c r="N40" i="5"/>
  <c r="M40" i="5"/>
  <c r="Q39" i="5"/>
  <c r="O39" i="5"/>
  <c r="P39" i="5" s="1"/>
  <c r="N39" i="5"/>
  <c r="R39" i="5" s="1"/>
  <c r="S39" i="5" s="1"/>
  <c r="A39" i="5" s="1"/>
  <c r="M39" i="5"/>
  <c r="Q38" i="5"/>
  <c r="O38" i="5"/>
  <c r="P38" i="5" s="1"/>
  <c r="N38" i="5"/>
  <c r="M38" i="5"/>
  <c r="Q37" i="5"/>
  <c r="O37" i="5"/>
  <c r="P37" i="5" s="1"/>
  <c r="N37" i="5"/>
  <c r="R37" i="5" s="1"/>
  <c r="S37" i="5" s="1"/>
  <c r="A37" i="5" s="1"/>
  <c r="M37" i="5"/>
  <c r="Q36" i="5"/>
  <c r="O36" i="5"/>
  <c r="P36" i="5" s="1"/>
  <c r="N36" i="5"/>
  <c r="M36" i="5"/>
  <c r="Q35" i="5"/>
  <c r="O35" i="5"/>
  <c r="P35" i="5" s="1"/>
  <c r="N35" i="5"/>
  <c r="R35" i="5" s="1"/>
  <c r="S35" i="5" s="1"/>
  <c r="A35" i="5" s="1"/>
  <c r="M35" i="5"/>
  <c r="Q34" i="5"/>
  <c r="O34" i="5"/>
  <c r="P34" i="5" s="1"/>
  <c r="N34" i="5"/>
  <c r="M34" i="5"/>
  <c r="Q33" i="5"/>
  <c r="O33" i="5"/>
  <c r="P33" i="5" s="1"/>
  <c r="N33" i="5"/>
  <c r="R33" i="5" s="1"/>
  <c r="S33" i="5" s="1"/>
  <c r="A33" i="5" s="1"/>
  <c r="M33" i="5"/>
  <c r="Q32" i="5"/>
  <c r="O32" i="5"/>
  <c r="P32" i="5" s="1"/>
  <c r="N32" i="5"/>
  <c r="M32" i="5"/>
  <c r="Q31" i="5"/>
  <c r="O31" i="5"/>
  <c r="P31" i="5" s="1"/>
  <c r="N31" i="5"/>
  <c r="R31" i="5" s="1"/>
  <c r="S31" i="5" s="1"/>
  <c r="A31" i="5" s="1"/>
  <c r="M31" i="5"/>
  <c r="Q30" i="5"/>
  <c r="O30" i="5"/>
  <c r="P30" i="5" s="1"/>
  <c r="N30" i="5"/>
  <c r="M30" i="5"/>
  <c r="Q29" i="5"/>
  <c r="O29" i="5"/>
  <c r="P29" i="5" s="1"/>
  <c r="N29" i="5"/>
  <c r="R29" i="5" s="1"/>
  <c r="S29" i="5" s="1"/>
  <c r="A29" i="5" s="1"/>
  <c r="M29" i="5"/>
  <c r="Q28" i="5"/>
  <c r="O28" i="5"/>
  <c r="P28" i="5" s="1"/>
  <c r="N28" i="5"/>
  <c r="M28" i="5"/>
  <c r="Q27" i="5"/>
  <c r="O27" i="5"/>
  <c r="P27" i="5" s="1"/>
  <c r="N27" i="5"/>
  <c r="R27" i="5" s="1"/>
  <c r="S27" i="5" s="1"/>
  <c r="A27" i="5" s="1"/>
  <c r="M27" i="5"/>
  <c r="Q26" i="5"/>
  <c r="O26" i="5"/>
  <c r="P26" i="5" s="1"/>
  <c r="N26" i="5"/>
  <c r="M26" i="5"/>
  <c r="Q25" i="5"/>
  <c r="O25" i="5"/>
  <c r="P25" i="5" s="1"/>
  <c r="N25" i="5"/>
  <c r="R25" i="5" s="1"/>
  <c r="S25" i="5" s="1"/>
  <c r="A25" i="5" s="1"/>
  <c r="M25" i="5"/>
  <c r="Q24" i="5"/>
  <c r="O24" i="5"/>
  <c r="P24" i="5" s="1"/>
  <c r="N24" i="5"/>
  <c r="M24" i="5"/>
  <c r="Q23" i="5"/>
  <c r="O23" i="5"/>
  <c r="P23" i="5" s="1"/>
  <c r="N23" i="5"/>
  <c r="R23" i="5" s="1"/>
  <c r="S23" i="5" s="1"/>
  <c r="A23" i="5" s="1"/>
  <c r="M23" i="5"/>
  <c r="Q22" i="5"/>
  <c r="O22" i="5"/>
  <c r="P22" i="5" s="1"/>
  <c r="N22" i="5"/>
  <c r="M22" i="5"/>
  <c r="Q21" i="5"/>
  <c r="O21" i="5"/>
  <c r="P21" i="5" s="1"/>
  <c r="N21" i="5"/>
  <c r="R21" i="5" s="1"/>
  <c r="S21" i="5" s="1"/>
  <c r="A21" i="5" s="1"/>
  <c r="M21" i="5"/>
  <c r="Q20" i="5"/>
  <c r="O20" i="5"/>
  <c r="P20" i="5" s="1"/>
  <c r="N20" i="5"/>
  <c r="M20" i="5"/>
  <c r="Q19" i="5"/>
  <c r="O19" i="5"/>
  <c r="P19" i="5" s="1"/>
  <c r="N19" i="5"/>
  <c r="R19" i="5" s="1"/>
  <c r="S19" i="5" s="1"/>
  <c r="A19" i="5" s="1"/>
  <c r="M19" i="5"/>
  <c r="Q18" i="5"/>
  <c r="O18" i="5"/>
  <c r="P18" i="5" s="1"/>
  <c r="N18" i="5"/>
  <c r="M18" i="5"/>
  <c r="Q17" i="5"/>
  <c r="O17" i="5"/>
  <c r="P17" i="5" s="1"/>
  <c r="N17" i="5"/>
  <c r="R17" i="5" s="1"/>
  <c r="S17" i="5" s="1"/>
  <c r="A17" i="5" s="1"/>
  <c r="M17" i="5"/>
  <c r="Q16" i="5"/>
  <c r="O16" i="5"/>
  <c r="P16" i="5" s="1"/>
  <c r="N16" i="5"/>
  <c r="M16" i="5"/>
  <c r="Q15" i="5"/>
  <c r="O15" i="5"/>
  <c r="P15" i="5" s="1"/>
  <c r="N15" i="5"/>
  <c r="R15" i="5" s="1"/>
  <c r="S15" i="5" s="1"/>
  <c r="A15" i="5" s="1"/>
  <c r="M15" i="5"/>
  <c r="Q14" i="5"/>
  <c r="O14" i="5"/>
  <c r="P14" i="5" s="1"/>
  <c r="N14" i="5"/>
  <c r="M14" i="5"/>
  <c r="Q13" i="5"/>
  <c r="O13" i="5"/>
  <c r="P13" i="5" s="1"/>
  <c r="N13" i="5"/>
  <c r="R13" i="5" s="1"/>
  <c r="S13" i="5" s="1"/>
  <c r="A13" i="5" s="1"/>
  <c r="M13" i="5"/>
  <c r="Q12" i="5"/>
  <c r="O12" i="5"/>
  <c r="P12" i="5" s="1"/>
  <c r="N12" i="5"/>
  <c r="M12" i="5"/>
  <c r="Q11" i="5"/>
  <c r="O11" i="5"/>
  <c r="P11" i="5" s="1"/>
  <c r="N11" i="5"/>
  <c r="R11" i="5" s="1"/>
  <c r="S11" i="5" s="1"/>
  <c r="A11" i="5" s="1"/>
  <c r="M11" i="5"/>
  <c r="Q10" i="5"/>
  <c r="O10" i="5"/>
  <c r="P10" i="5" s="1"/>
  <c r="N10" i="5"/>
  <c r="M10" i="5"/>
  <c r="Q9" i="5"/>
  <c r="O9" i="5"/>
  <c r="P9" i="5" s="1"/>
  <c r="N9" i="5"/>
  <c r="R9" i="5" s="1"/>
  <c r="S9" i="5" s="1"/>
  <c r="A9" i="5" s="1"/>
  <c r="M9" i="5"/>
  <c r="Q8" i="5"/>
  <c r="O8" i="5"/>
  <c r="P8" i="5" s="1"/>
  <c r="N8" i="5"/>
  <c r="M8" i="5"/>
  <c r="Q7" i="5"/>
  <c r="O7" i="5"/>
  <c r="P7" i="5" s="1"/>
  <c r="N7" i="5"/>
  <c r="M7" i="5"/>
  <c r="Q6" i="5"/>
  <c r="O6" i="5"/>
  <c r="P6" i="5" s="1"/>
  <c r="N6" i="5"/>
  <c r="M6" i="5"/>
  <c r="Q5" i="5"/>
  <c r="O5" i="5"/>
  <c r="P5" i="5" s="1"/>
  <c r="N5" i="5"/>
  <c r="M5" i="5"/>
  <c r="Q4" i="5"/>
  <c r="O4" i="5"/>
  <c r="P4" i="5" s="1"/>
  <c r="N4" i="5"/>
  <c r="M4" i="5"/>
  <c r="Q3" i="5"/>
  <c r="O3" i="5"/>
  <c r="P3" i="5" s="1"/>
  <c r="N3" i="5"/>
  <c r="M3" i="5"/>
  <c r="Q2" i="5"/>
  <c r="O2" i="5"/>
  <c r="P2" i="5" s="1"/>
  <c r="N2" i="5"/>
  <c r="M2" i="5"/>
  <c r="Q57" i="4"/>
  <c r="O57" i="4"/>
  <c r="P57" i="4" s="1"/>
  <c r="N57" i="4"/>
  <c r="M57" i="4"/>
  <c r="R57" i="4" s="1"/>
  <c r="S57" i="4" s="1"/>
  <c r="A57" i="4" s="1"/>
  <c r="Q56" i="4"/>
  <c r="O56" i="4"/>
  <c r="P56" i="4" s="1"/>
  <c r="N56" i="4"/>
  <c r="M56" i="4"/>
  <c r="R56" i="4" s="1"/>
  <c r="S56" i="4" s="1"/>
  <c r="A56" i="4" s="1"/>
  <c r="Q55" i="4"/>
  <c r="O55" i="4"/>
  <c r="P55" i="4" s="1"/>
  <c r="N55" i="4"/>
  <c r="M55" i="4"/>
  <c r="R55" i="4" s="1"/>
  <c r="S55" i="4" s="1"/>
  <c r="A55" i="4" s="1"/>
  <c r="Q54" i="4"/>
  <c r="O54" i="4"/>
  <c r="P54" i="4" s="1"/>
  <c r="N54" i="4"/>
  <c r="M54" i="4"/>
  <c r="R54" i="4" s="1"/>
  <c r="S54" i="4" s="1"/>
  <c r="A54" i="4" s="1"/>
  <c r="Q53" i="4"/>
  <c r="O53" i="4"/>
  <c r="P53" i="4" s="1"/>
  <c r="N53" i="4"/>
  <c r="M53" i="4"/>
  <c r="R53" i="4" s="1"/>
  <c r="S53" i="4" s="1"/>
  <c r="A53" i="4" s="1"/>
  <c r="Q52" i="4"/>
  <c r="O52" i="4"/>
  <c r="P52" i="4" s="1"/>
  <c r="N52" i="4"/>
  <c r="M52" i="4"/>
  <c r="R52" i="4" s="1"/>
  <c r="S52" i="4" s="1"/>
  <c r="A52" i="4" s="1"/>
  <c r="Q51" i="4"/>
  <c r="O51" i="4"/>
  <c r="P51" i="4" s="1"/>
  <c r="N51" i="4"/>
  <c r="M51" i="4"/>
  <c r="R51" i="4" s="1"/>
  <c r="S51" i="4" s="1"/>
  <c r="A51" i="4" s="1"/>
  <c r="Q50" i="4"/>
  <c r="O50" i="4"/>
  <c r="P50" i="4" s="1"/>
  <c r="N50" i="4"/>
  <c r="M50" i="4"/>
  <c r="R50" i="4" s="1"/>
  <c r="S50" i="4" s="1"/>
  <c r="A50" i="4" s="1"/>
  <c r="Q49" i="4"/>
  <c r="O49" i="4"/>
  <c r="P49" i="4" s="1"/>
  <c r="N49" i="4"/>
  <c r="M49" i="4"/>
  <c r="R49" i="4" s="1"/>
  <c r="S49" i="4" s="1"/>
  <c r="A49" i="4" s="1"/>
  <c r="Q48" i="4"/>
  <c r="O48" i="4"/>
  <c r="P48" i="4" s="1"/>
  <c r="N48" i="4"/>
  <c r="M48" i="4"/>
  <c r="R48" i="4" s="1"/>
  <c r="S48" i="4" s="1"/>
  <c r="A48" i="4" s="1"/>
  <c r="Q47" i="4"/>
  <c r="O47" i="4"/>
  <c r="P47" i="4" s="1"/>
  <c r="N47" i="4"/>
  <c r="M47" i="4"/>
  <c r="R47" i="4" s="1"/>
  <c r="S47" i="4" s="1"/>
  <c r="A47" i="4" s="1"/>
  <c r="Q46" i="4"/>
  <c r="O46" i="4"/>
  <c r="P46" i="4" s="1"/>
  <c r="N46" i="4"/>
  <c r="M46" i="4"/>
  <c r="R46" i="4" s="1"/>
  <c r="S46" i="4" s="1"/>
  <c r="A46" i="4" s="1"/>
  <c r="Q45" i="4"/>
  <c r="O45" i="4"/>
  <c r="P45" i="4" s="1"/>
  <c r="N45" i="4"/>
  <c r="M45" i="4"/>
  <c r="R45" i="4" s="1"/>
  <c r="S45" i="4" s="1"/>
  <c r="A45" i="4" s="1"/>
  <c r="Q44" i="4"/>
  <c r="O44" i="4"/>
  <c r="P44" i="4" s="1"/>
  <c r="N44" i="4"/>
  <c r="M44" i="4"/>
  <c r="R44" i="4" s="1"/>
  <c r="S44" i="4" s="1"/>
  <c r="A44" i="4" s="1"/>
  <c r="Q43" i="4"/>
  <c r="O43" i="4"/>
  <c r="P43" i="4" s="1"/>
  <c r="N43" i="4"/>
  <c r="M43" i="4"/>
  <c r="R43" i="4" s="1"/>
  <c r="S43" i="4" s="1"/>
  <c r="A43" i="4" s="1"/>
  <c r="Q42" i="4"/>
  <c r="O42" i="4"/>
  <c r="P42" i="4" s="1"/>
  <c r="N42" i="4"/>
  <c r="M42" i="4"/>
  <c r="R42" i="4" s="1"/>
  <c r="S42" i="4" s="1"/>
  <c r="A42" i="4" s="1"/>
  <c r="Q41" i="4"/>
  <c r="O41" i="4"/>
  <c r="P41" i="4" s="1"/>
  <c r="N41" i="4"/>
  <c r="M41" i="4"/>
  <c r="R41" i="4" s="1"/>
  <c r="S41" i="4" s="1"/>
  <c r="A41" i="4" s="1"/>
  <c r="Q40" i="4"/>
  <c r="O40" i="4"/>
  <c r="P40" i="4" s="1"/>
  <c r="N40" i="4"/>
  <c r="M40" i="4"/>
  <c r="R40" i="4" s="1"/>
  <c r="S40" i="4" s="1"/>
  <c r="A40" i="4" s="1"/>
  <c r="Q39" i="4"/>
  <c r="O39" i="4"/>
  <c r="P39" i="4" s="1"/>
  <c r="N39" i="4"/>
  <c r="M39" i="4"/>
  <c r="R39" i="4" s="1"/>
  <c r="S39" i="4" s="1"/>
  <c r="A39" i="4" s="1"/>
  <c r="Q38" i="4"/>
  <c r="O38" i="4"/>
  <c r="P38" i="4" s="1"/>
  <c r="N38" i="4"/>
  <c r="M38" i="4"/>
  <c r="R38" i="4" s="1"/>
  <c r="S38" i="4" s="1"/>
  <c r="A38" i="4" s="1"/>
  <c r="Q37" i="4"/>
  <c r="O37" i="4"/>
  <c r="P37" i="4" s="1"/>
  <c r="N37" i="4"/>
  <c r="M37" i="4"/>
  <c r="R37" i="4" s="1"/>
  <c r="S37" i="4" s="1"/>
  <c r="A37" i="4" s="1"/>
  <c r="Q36" i="4"/>
  <c r="O36" i="4"/>
  <c r="P36" i="4" s="1"/>
  <c r="N36" i="4"/>
  <c r="M36" i="4"/>
  <c r="R36" i="4" s="1"/>
  <c r="S36" i="4" s="1"/>
  <c r="A36" i="4" s="1"/>
  <c r="Q35" i="4"/>
  <c r="O35" i="4"/>
  <c r="P35" i="4" s="1"/>
  <c r="N35" i="4"/>
  <c r="M35" i="4"/>
  <c r="R35" i="4" s="1"/>
  <c r="S35" i="4" s="1"/>
  <c r="A35" i="4" s="1"/>
  <c r="Q34" i="4"/>
  <c r="O34" i="4"/>
  <c r="P34" i="4" s="1"/>
  <c r="N34" i="4"/>
  <c r="M34" i="4"/>
  <c r="R34" i="4" s="1"/>
  <c r="S34" i="4" s="1"/>
  <c r="A34" i="4" s="1"/>
  <c r="Q33" i="4"/>
  <c r="O33" i="4"/>
  <c r="P33" i="4" s="1"/>
  <c r="N33" i="4"/>
  <c r="M33" i="4"/>
  <c r="R33" i="4" s="1"/>
  <c r="S33" i="4" s="1"/>
  <c r="A33" i="4" s="1"/>
  <c r="Q32" i="4"/>
  <c r="O32" i="4"/>
  <c r="P32" i="4" s="1"/>
  <c r="N32" i="4"/>
  <c r="M32" i="4"/>
  <c r="R32" i="4" s="1"/>
  <c r="S32" i="4" s="1"/>
  <c r="A32" i="4" s="1"/>
  <c r="Q31" i="4"/>
  <c r="O31" i="4"/>
  <c r="P31" i="4" s="1"/>
  <c r="N31" i="4"/>
  <c r="M31" i="4"/>
  <c r="R31" i="4" s="1"/>
  <c r="S31" i="4" s="1"/>
  <c r="A31" i="4" s="1"/>
  <c r="Q30" i="4"/>
  <c r="O30" i="4"/>
  <c r="P30" i="4" s="1"/>
  <c r="N30" i="4"/>
  <c r="M30" i="4"/>
  <c r="R30" i="4" s="1"/>
  <c r="S30" i="4" s="1"/>
  <c r="A30" i="4" s="1"/>
  <c r="Q29" i="4"/>
  <c r="O29" i="4"/>
  <c r="P29" i="4" s="1"/>
  <c r="N29" i="4"/>
  <c r="M29" i="4"/>
  <c r="R29" i="4" s="1"/>
  <c r="S29" i="4" s="1"/>
  <c r="A29" i="4" s="1"/>
  <c r="Q28" i="4"/>
  <c r="O28" i="4"/>
  <c r="P28" i="4" s="1"/>
  <c r="N28" i="4"/>
  <c r="M28" i="4"/>
  <c r="R28" i="4" s="1"/>
  <c r="S28" i="4" s="1"/>
  <c r="A28" i="4" s="1"/>
  <c r="Q27" i="4"/>
  <c r="O27" i="4"/>
  <c r="P27" i="4" s="1"/>
  <c r="N27" i="4"/>
  <c r="M27" i="4"/>
  <c r="R27" i="4" s="1"/>
  <c r="S27" i="4" s="1"/>
  <c r="A27" i="4" s="1"/>
  <c r="Q26" i="4"/>
  <c r="O26" i="4"/>
  <c r="P26" i="4" s="1"/>
  <c r="N26" i="4"/>
  <c r="M26" i="4"/>
  <c r="R26" i="4" s="1"/>
  <c r="S26" i="4" s="1"/>
  <c r="A26" i="4" s="1"/>
  <c r="Q25" i="4"/>
  <c r="O25" i="4"/>
  <c r="P25" i="4" s="1"/>
  <c r="N25" i="4"/>
  <c r="M25" i="4"/>
  <c r="R25" i="4" s="1"/>
  <c r="S25" i="4" s="1"/>
  <c r="A25" i="4" s="1"/>
  <c r="Q24" i="4"/>
  <c r="O24" i="4"/>
  <c r="P24" i="4" s="1"/>
  <c r="N24" i="4"/>
  <c r="M24" i="4"/>
  <c r="R24" i="4" s="1"/>
  <c r="S24" i="4" s="1"/>
  <c r="A24" i="4" s="1"/>
  <c r="Q23" i="4"/>
  <c r="O23" i="4"/>
  <c r="P23" i="4" s="1"/>
  <c r="N23" i="4"/>
  <c r="M23" i="4"/>
  <c r="R23" i="4" s="1"/>
  <c r="S23" i="4" s="1"/>
  <c r="A23" i="4" s="1"/>
  <c r="Q22" i="4"/>
  <c r="O22" i="4"/>
  <c r="P22" i="4" s="1"/>
  <c r="N22" i="4"/>
  <c r="M22" i="4"/>
  <c r="R22" i="4" s="1"/>
  <c r="S22" i="4" s="1"/>
  <c r="A22" i="4" s="1"/>
  <c r="Q21" i="4"/>
  <c r="O21" i="4"/>
  <c r="P21" i="4" s="1"/>
  <c r="N21" i="4"/>
  <c r="M21" i="4"/>
  <c r="R21" i="4" s="1"/>
  <c r="S21" i="4" s="1"/>
  <c r="A21" i="4" s="1"/>
  <c r="Q20" i="4"/>
  <c r="O20" i="4"/>
  <c r="P20" i="4" s="1"/>
  <c r="N20" i="4"/>
  <c r="M20" i="4"/>
  <c r="R20" i="4" s="1"/>
  <c r="S20" i="4" s="1"/>
  <c r="A20" i="4" s="1"/>
  <c r="Q19" i="4"/>
  <c r="O19" i="4"/>
  <c r="P19" i="4" s="1"/>
  <c r="N19" i="4"/>
  <c r="M19" i="4"/>
  <c r="R19" i="4" s="1"/>
  <c r="S19" i="4" s="1"/>
  <c r="A19" i="4" s="1"/>
  <c r="Q18" i="4"/>
  <c r="O18" i="4"/>
  <c r="P18" i="4" s="1"/>
  <c r="N18" i="4"/>
  <c r="M18" i="4"/>
  <c r="R18" i="4" s="1"/>
  <c r="S18" i="4" s="1"/>
  <c r="A18" i="4" s="1"/>
  <c r="Q17" i="4"/>
  <c r="O17" i="4"/>
  <c r="P17" i="4" s="1"/>
  <c r="N17" i="4"/>
  <c r="M17" i="4"/>
  <c r="R17" i="4" s="1"/>
  <c r="S17" i="4" s="1"/>
  <c r="A17" i="4" s="1"/>
  <c r="Q16" i="4"/>
  <c r="O16" i="4"/>
  <c r="P16" i="4" s="1"/>
  <c r="N16" i="4"/>
  <c r="M16" i="4"/>
  <c r="R16" i="4" s="1"/>
  <c r="S16" i="4" s="1"/>
  <c r="A16" i="4" s="1"/>
  <c r="Q15" i="4"/>
  <c r="O15" i="4"/>
  <c r="P15" i="4" s="1"/>
  <c r="N15" i="4"/>
  <c r="M15" i="4"/>
  <c r="R15" i="4" s="1"/>
  <c r="S15" i="4" s="1"/>
  <c r="A15" i="4" s="1"/>
  <c r="Q14" i="4"/>
  <c r="O14" i="4"/>
  <c r="P14" i="4" s="1"/>
  <c r="N14" i="4"/>
  <c r="M14" i="4"/>
  <c r="R14" i="4" s="1"/>
  <c r="S14" i="4" s="1"/>
  <c r="A14" i="4" s="1"/>
  <c r="Q13" i="4"/>
  <c r="O13" i="4"/>
  <c r="P13" i="4" s="1"/>
  <c r="N13" i="4"/>
  <c r="M13" i="4"/>
  <c r="R13" i="4" s="1"/>
  <c r="S13" i="4" s="1"/>
  <c r="A13" i="4" s="1"/>
  <c r="Q12" i="4"/>
  <c r="O12" i="4"/>
  <c r="P12" i="4" s="1"/>
  <c r="N12" i="4"/>
  <c r="M12" i="4"/>
  <c r="R12" i="4" s="1"/>
  <c r="S12" i="4" s="1"/>
  <c r="A12" i="4" s="1"/>
  <c r="Q11" i="4"/>
  <c r="O11" i="4"/>
  <c r="P11" i="4" s="1"/>
  <c r="N11" i="4"/>
  <c r="M11" i="4"/>
  <c r="R11" i="4" s="1"/>
  <c r="S11" i="4" s="1"/>
  <c r="A11" i="4" s="1"/>
  <c r="Q10" i="4"/>
  <c r="O10" i="4"/>
  <c r="P10" i="4" s="1"/>
  <c r="N10" i="4"/>
  <c r="M10" i="4"/>
  <c r="R10" i="4" s="1"/>
  <c r="S10" i="4" s="1"/>
  <c r="A10" i="4" s="1"/>
  <c r="Q9" i="4"/>
  <c r="O9" i="4"/>
  <c r="P9" i="4" s="1"/>
  <c r="N9" i="4"/>
  <c r="M9" i="4"/>
  <c r="R9" i="4" s="1"/>
  <c r="S9" i="4" s="1"/>
  <c r="A9" i="4" s="1"/>
  <c r="Q8" i="4"/>
  <c r="O8" i="4"/>
  <c r="P8" i="4" s="1"/>
  <c r="N8" i="4"/>
  <c r="M8" i="4"/>
  <c r="R8" i="4" s="1"/>
  <c r="S8" i="4" s="1"/>
  <c r="A8" i="4" s="1"/>
  <c r="Q7" i="4"/>
  <c r="O7" i="4"/>
  <c r="P7" i="4" s="1"/>
  <c r="N7" i="4"/>
  <c r="M7" i="4"/>
  <c r="R7" i="4" s="1"/>
  <c r="S7" i="4" s="1"/>
  <c r="A7" i="4" s="1"/>
  <c r="Q6" i="4"/>
  <c r="O6" i="4"/>
  <c r="P6" i="4" s="1"/>
  <c r="N6" i="4"/>
  <c r="M6" i="4"/>
  <c r="R6" i="4" s="1"/>
  <c r="S6" i="4" s="1"/>
  <c r="A6" i="4" s="1"/>
  <c r="Q5" i="4"/>
  <c r="O5" i="4"/>
  <c r="P5" i="4" s="1"/>
  <c r="N5" i="4"/>
  <c r="M5" i="4"/>
  <c r="R5" i="4" s="1"/>
  <c r="S5" i="4" s="1"/>
  <c r="A5" i="4" s="1"/>
  <c r="Q4" i="4"/>
  <c r="O4" i="4"/>
  <c r="P4" i="4" s="1"/>
  <c r="N4" i="4"/>
  <c r="M4" i="4"/>
  <c r="R4" i="4" s="1"/>
  <c r="S4" i="4" s="1"/>
  <c r="A4" i="4" s="1"/>
  <c r="Q3" i="4"/>
  <c r="O3" i="4"/>
  <c r="P3" i="4" s="1"/>
  <c r="N3" i="4"/>
  <c r="M3" i="4"/>
  <c r="R3" i="4" s="1"/>
  <c r="S3" i="4" s="1"/>
  <c r="A3" i="4" s="1"/>
  <c r="Q2" i="4"/>
  <c r="O2" i="4"/>
  <c r="P2" i="4" s="1"/>
  <c r="N2" i="4"/>
  <c r="M2" i="4"/>
  <c r="R2" i="4" s="1"/>
  <c r="S2" i="4" s="1"/>
  <c r="A2" i="4" s="1"/>
  <c r="R33" i="8" l="1"/>
  <c r="S33" i="8" s="1"/>
  <c r="R40" i="8"/>
  <c r="S40" i="8" s="1"/>
  <c r="R41" i="8"/>
  <c r="S41" i="8" s="1"/>
  <c r="R57" i="8"/>
  <c r="S57" i="8" s="1"/>
  <c r="R2" i="8"/>
  <c r="S2" i="8" s="1"/>
  <c r="R59" i="8"/>
  <c r="S59" i="8" s="1"/>
  <c r="R25" i="8"/>
  <c r="S25" i="8" s="1"/>
  <c r="R46" i="8"/>
  <c r="S46" i="8" s="1"/>
  <c r="R38" i="8"/>
  <c r="S38" i="8" s="1"/>
  <c r="R14" i="8"/>
  <c r="S14" i="8" s="1"/>
  <c r="R6" i="8"/>
  <c r="S6" i="8" s="1"/>
  <c r="R48" i="8"/>
  <c r="S48" i="8" s="1"/>
  <c r="R42" i="8"/>
  <c r="S42" i="8" s="1"/>
  <c r="R26" i="8"/>
  <c r="S26" i="8" s="1"/>
  <c r="R49" i="8"/>
  <c r="S49" i="8" s="1"/>
  <c r="R56" i="8"/>
  <c r="S56" i="8" s="1"/>
  <c r="R27" i="8"/>
  <c r="S27" i="8" s="1"/>
  <c r="R19" i="8"/>
  <c r="S19" i="8" s="1"/>
  <c r="R11" i="8"/>
  <c r="S11" i="8" s="1"/>
  <c r="R3" i="8"/>
  <c r="S3" i="8" s="1"/>
  <c r="R16" i="8"/>
  <c r="S16" i="8" s="1"/>
  <c r="R8" i="8"/>
  <c r="S8" i="8" s="1"/>
  <c r="R51" i="8"/>
  <c r="S51" i="8" s="1"/>
  <c r="R43" i="8"/>
  <c r="S43" i="8" s="1"/>
  <c r="R36" i="8"/>
  <c r="S36" i="8" s="1"/>
  <c r="R18" i="8"/>
  <c r="S18" i="8" s="1"/>
  <c r="R12" i="8"/>
  <c r="S12" i="8" s="1"/>
  <c r="R5" i="8"/>
  <c r="S5" i="8" s="1"/>
  <c r="R39" i="8"/>
  <c r="S39" i="8" s="1"/>
  <c r="R20" i="8"/>
  <c r="S20" i="8" s="1"/>
  <c r="R4" i="8"/>
  <c r="S4" i="8" s="1"/>
  <c r="R58" i="8"/>
  <c r="S58" i="8" s="1"/>
  <c r="R32" i="8"/>
  <c r="S32" i="8" s="1"/>
  <c r="R17" i="8"/>
  <c r="S17" i="8" s="1"/>
  <c r="R9" i="8"/>
  <c r="S9" i="8" s="1"/>
  <c r="R37" i="8"/>
  <c r="S37" i="8" s="1"/>
  <c r="R29" i="8"/>
  <c r="S29" i="8" s="1"/>
  <c r="R15" i="8"/>
  <c r="S15" i="8" s="1"/>
  <c r="R10" i="8"/>
  <c r="S10" i="8" s="1"/>
  <c r="R34" i="8"/>
  <c r="S34" i="8" s="1"/>
  <c r="R24" i="8"/>
  <c r="S24" i="8" s="1"/>
  <c r="R31" i="8"/>
  <c r="S31" i="8" s="1"/>
  <c r="R54" i="8"/>
  <c r="S54" i="8" s="1"/>
  <c r="R52" i="8"/>
  <c r="S52" i="8" s="1"/>
  <c r="R47" i="8"/>
  <c r="S47" i="8" s="1"/>
  <c r="R23" i="8"/>
  <c r="S23" i="8" s="1"/>
  <c r="R45" i="8"/>
  <c r="S45" i="8" s="1"/>
  <c r="R21" i="8"/>
  <c r="S21" i="8" s="1"/>
  <c r="R55" i="8"/>
  <c r="S55" i="8" s="1"/>
  <c r="R30" i="8"/>
  <c r="S30" i="8" s="1"/>
  <c r="R28" i="8"/>
  <c r="S28" i="8" s="1"/>
  <c r="R7" i="8"/>
  <c r="S7" i="8" s="1"/>
  <c r="R53" i="8"/>
  <c r="S53" i="8" s="1"/>
  <c r="R44" i="8"/>
  <c r="S44" i="8" s="1"/>
  <c r="R2" i="6"/>
  <c r="S2" i="6" s="1"/>
  <c r="A2" i="6" s="1"/>
  <c r="R4" i="6"/>
  <c r="S4" i="6" s="1"/>
  <c r="A4" i="6" s="1"/>
  <c r="R6" i="6"/>
  <c r="S6" i="6" s="1"/>
  <c r="A6" i="6" s="1"/>
  <c r="R8" i="6"/>
  <c r="S8" i="6" s="1"/>
  <c r="A8" i="6" s="1"/>
  <c r="R27" i="6"/>
  <c r="S27" i="6" s="1"/>
  <c r="A27" i="6" s="1"/>
  <c r="R26" i="6"/>
  <c r="S26" i="6" s="1"/>
  <c r="A26" i="6" s="1"/>
  <c r="R34" i="6"/>
  <c r="S34" i="6" s="1"/>
  <c r="A34" i="6" s="1"/>
  <c r="R21" i="6"/>
  <c r="S21" i="6" s="1"/>
  <c r="A21" i="6" s="1"/>
  <c r="R25" i="6"/>
  <c r="S25" i="6" s="1"/>
  <c r="A25" i="6" s="1"/>
  <c r="R33" i="6"/>
  <c r="S33" i="6" s="1"/>
  <c r="A33" i="6" s="1"/>
  <c r="R41" i="6"/>
  <c r="S41" i="6" s="1"/>
  <c r="A41" i="6" s="1"/>
  <c r="R45" i="6"/>
  <c r="S45" i="6" s="1"/>
  <c r="A45" i="6" s="1"/>
  <c r="R49" i="6"/>
  <c r="S49" i="6" s="1"/>
  <c r="A49" i="6" s="1"/>
  <c r="R53" i="6"/>
  <c r="S53" i="6" s="1"/>
  <c r="A53" i="6" s="1"/>
  <c r="R57" i="6"/>
  <c r="S57" i="6" s="1"/>
  <c r="A57" i="6" s="1"/>
  <c r="R61" i="6"/>
  <c r="S61" i="6" s="1"/>
  <c r="A61" i="6" s="1"/>
  <c r="R65" i="6"/>
  <c r="S65" i="6" s="1"/>
  <c r="A65" i="6" s="1"/>
  <c r="R69" i="6"/>
  <c r="S69" i="6" s="1"/>
  <c r="A69" i="6" s="1"/>
  <c r="R73" i="6"/>
  <c r="S73" i="6" s="1"/>
  <c r="A73" i="6" s="1"/>
  <c r="R77" i="6"/>
  <c r="S77" i="6" s="1"/>
  <c r="A77" i="6" s="1"/>
  <c r="R81" i="6"/>
  <c r="S81" i="6" s="1"/>
  <c r="A81" i="6" s="1"/>
  <c r="R86" i="6"/>
  <c r="S86" i="6" s="1"/>
  <c r="A86" i="6" s="1"/>
  <c r="R24" i="6"/>
  <c r="S24" i="6" s="1"/>
  <c r="A24" i="6" s="1"/>
  <c r="R32" i="6"/>
  <c r="S32" i="6" s="1"/>
  <c r="A32" i="6" s="1"/>
  <c r="R40" i="6"/>
  <c r="S40" i="6" s="1"/>
  <c r="A40" i="6" s="1"/>
  <c r="R106" i="6"/>
  <c r="S106" i="6" s="1"/>
  <c r="A106" i="6" s="1"/>
  <c r="R135" i="6"/>
  <c r="S135" i="6" s="1"/>
  <c r="A135" i="6" s="1"/>
  <c r="R23" i="6"/>
  <c r="S23" i="6" s="1"/>
  <c r="A23" i="6" s="1"/>
  <c r="R31" i="6"/>
  <c r="S31" i="6" s="1"/>
  <c r="A31" i="6" s="1"/>
  <c r="R39" i="6"/>
  <c r="S39" i="6" s="1"/>
  <c r="A39" i="6" s="1"/>
  <c r="R44" i="6"/>
  <c r="S44" i="6" s="1"/>
  <c r="A44" i="6" s="1"/>
  <c r="R48" i="6"/>
  <c r="S48" i="6" s="1"/>
  <c r="A48" i="6" s="1"/>
  <c r="R52" i="6"/>
  <c r="S52" i="6" s="1"/>
  <c r="A52" i="6" s="1"/>
  <c r="R56" i="6"/>
  <c r="S56" i="6" s="1"/>
  <c r="A56" i="6" s="1"/>
  <c r="R60" i="6"/>
  <c r="S60" i="6" s="1"/>
  <c r="A60" i="6" s="1"/>
  <c r="R64" i="6"/>
  <c r="S64" i="6" s="1"/>
  <c r="A64" i="6" s="1"/>
  <c r="R68" i="6"/>
  <c r="S68" i="6" s="1"/>
  <c r="A68" i="6" s="1"/>
  <c r="R72" i="6"/>
  <c r="S72" i="6" s="1"/>
  <c r="A72" i="6" s="1"/>
  <c r="R76" i="6"/>
  <c r="S76" i="6" s="1"/>
  <c r="A76" i="6" s="1"/>
  <c r="R80" i="6"/>
  <c r="S80" i="6" s="1"/>
  <c r="A80" i="6" s="1"/>
  <c r="R88" i="6"/>
  <c r="S88" i="6" s="1"/>
  <c r="A88" i="6" s="1"/>
  <c r="R95" i="6"/>
  <c r="S95" i="6" s="1"/>
  <c r="A95" i="6" s="1"/>
  <c r="R159" i="6"/>
  <c r="S159" i="6" s="1"/>
  <c r="A159" i="6" s="1"/>
  <c r="R29" i="6"/>
  <c r="S29" i="6" s="1"/>
  <c r="A29" i="6" s="1"/>
  <c r="R22" i="6"/>
  <c r="S22" i="6" s="1"/>
  <c r="A22" i="6" s="1"/>
  <c r="R30" i="6"/>
  <c r="S30" i="6" s="1"/>
  <c r="A30" i="6" s="1"/>
  <c r="R38" i="6"/>
  <c r="S38" i="6" s="1"/>
  <c r="A38" i="6" s="1"/>
  <c r="R83" i="6"/>
  <c r="S83" i="6" s="1"/>
  <c r="A83" i="6" s="1"/>
  <c r="R119" i="6"/>
  <c r="S119" i="6" s="1"/>
  <c r="A119" i="6" s="1"/>
  <c r="R100" i="6"/>
  <c r="S100" i="6" s="1"/>
  <c r="A100" i="6" s="1"/>
  <c r="R108" i="6"/>
  <c r="S108" i="6" s="1"/>
  <c r="A108" i="6" s="1"/>
  <c r="R116" i="6"/>
  <c r="S116" i="6" s="1"/>
  <c r="A116" i="6" s="1"/>
  <c r="R124" i="6"/>
  <c r="S124" i="6" s="1"/>
  <c r="A124" i="6" s="1"/>
  <c r="R132" i="6"/>
  <c r="S132" i="6" s="1"/>
  <c r="A132" i="6" s="1"/>
  <c r="R140" i="6"/>
  <c r="S140" i="6" s="1"/>
  <c r="A140" i="6" s="1"/>
  <c r="R148" i="6"/>
  <c r="S148" i="6" s="1"/>
  <c r="A148" i="6" s="1"/>
  <c r="R156" i="6"/>
  <c r="S156" i="6" s="1"/>
  <c r="A156" i="6" s="1"/>
  <c r="R164" i="6"/>
  <c r="S164" i="6" s="1"/>
  <c r="A164" i="6" s="1"/>
  <c r="R94" i="6"/>
  <c r="S94" i="6" s="1"/>
  <c r="A94" i="6" s="1"/>
  <c r="R102" i="6"/>
  <c r="S102" i="6" s="1"/>
  <c r="A102" i="6" s="1"/>
  <c r="R110" i="6"/>
  <c r="S110" i="6" s="1"/>
  <c r="A110" i="6" s="1"/>
  <c r="R118" i="6"/>
  <c r="S118" i="6" s="1"/>
  <c r="A118" i="6" s="1"/>
  <c r="R126" i="6"/>
  <c r="S126" i="6" s="1"/>
  <c r="A126" i="6" s="1"/>
  <c r="R90" i="6"/>
  <c r="S90" i="6" s="1"/>
  <c r="A90" i="6" s="1"/>
  <c r="R99" i="6"/>
  <c r="S99" i="6" s="1"/>
  <c r="A99" i="6" s="1"/>
  <c r="R107" i="6"/>
  <c r="S107" i="6" s="1"/>
  <c r="A107" i="6" s="1"/>
  <c r="R96" i="6"/>
  <c r="S96" i="6" s="1"/>
  <c r="A96" i="6" s="1"/>
  <c r="R104" i="6"/>
  <c r="S104" i="6" s="1"/>
  <c r="A104" i="6" s="1"/>
  <c r="R112" i="6"/>
  <c r="S112" i="6" s="1"/>
  <c r="A112" i="6" s="1"/>
  <c r="R120" i="6"/>
  <c r="S120" i="6" s="1"/>
  <c r="A120" i="6" s="1"/>
  <c r="R128" i="6"/>
  <c r="S128" i="6" s="1"/>
  <c r="A128" i="6" s="1"/>
  <c r="R136" i="6"/>
  <c r="S136" i="6" s="1"/>
  <c r="A136" i="6" s="1"/>
  <c r="R144" i="6"/>
  <c r="S144" i="6" s="1"/>
  <c r="A144" i="6" s="1"/>
  <c r="R152" i="6"/>
  <c r="S152" i="6" s="1"/>
  <c r="A152" i="6" s="1"/>
  <c r="R160" i="6"/>
  <c r="S160" i="6" s="1"/>
  <c r="A160" i="6" s="1"/>
  <c r="R85" i="6"/>
  <c r="S85" i="6" s="1"/>
  <c r="A85" i="6" s="1"/>
  <c r="R89" i="6"/>
  <c r="S89" i="6" s="1"/>
  <c r="A89" i="6" s="1"/>
  <c r="R93" i="6"/>
  <c r="S93" i="6" s="1"/>
  <c r="A93" i="6" s="1"/>
  <c r="R101" i="6"/>
  <c r="S101" i="6" s="1"/>
  <c r="A101" i="6" s="1"/>
  <c r="R109" i="6"/>
  <c r="S109" i="6" s="1"/>
  <c r="A109" i="6" s="1"/>
  <c r="R117" i="6"/>
  <c r="S117" i="6" s="1"/>
  <c r="A117" i="6" s="1"/>
  <c r="R125" i="6"/>
  <c r="S125" i="6" s="1"/>
  <c r="A125" i="6" s="1"/>
  <c r="R133" i="6"/>
  <c r="S133" i="6" s="1"/>
  <c r="A133" i="6" s="1"/>
  <c r="R141" i="6"/>
  <c r="S141" i="6" s="1"/>
  <c r="A141" i="6" s="1"/>
  <c r="R149" i="6"/>
  <c r="S149" i="6" s="1"/>
  <c r="A149" i="6" s="1"/>
  <c r="R157" i="6"/>
  <c r="S157" i="6" s="1"/>
  <c r="A157" i="6" s="1"/>
  <c r="R165" i="6"/>
  <c r="S165" i="6" s="1"/>
  <c r="A165" i="6" s="1"/>
  <c r="R3" i="7"/>
  <c r="S3" i="7" s="1"/>
  <c r="A3" i="7" s="1"/>
  <c r="R5" i="7"/>
  <c r="S5" i="7" s="1"/>
  <c r="A5" i="7" s="1"/>
  <c r="R7" i="7"/>
  <c r="S7" i="7" s="1"/>
  <c r="A7" i="7" s="1"/>
  <c r="R9" i="7"/>
  <c r="S9" i="7" s="1"/>
  <c r="A9" i="7" s="1"/>
  <c r="R11" i="7"/>
  <c r="S11" i="7" s="1"/>
  <c r="A11" i="7" s="1"/>
  <c r="R13" i="7"/>
  <c r="S13" i="7" s="1"/>
  <c r="A13" i="7" s="1"/>
  <c r="R15" i="7"/>
  <c r="S15" i="7" s="1"/>
  <c r="A15" i="7" s="1"/>
  <c r="R17" i="7"/>
  <c r="S17" i="7" s="1"/>
  <c r="A17" i="7" s="1"/>
  <c r="R19" i="7"/>
  <c r="S19" i="7" s="1"/>
  <c r="A19" i="7" s="1"/>
  <c r="R21" i="7"/>
  <c r="S21" i="7" s="1"/>
  <c r="A21" i="7" s="1"/>
  <c r="R23" i="7"/>
  <c r="S23" i="7" s="1"/>
  <c r="A23" i="7" s="1"/>
  <c r="R25" i="7"/>
  <c r="S25" i="7" s="1"/>
  <c r="A25" i="7" s="1"/>
  <c r="R27" i="7"/>
  <c r="S27" i="7" s="1"/>
  <c r="A27" i="7" s="1"/>
  <c r="R29" i="7"/>
  <c r="S29" i="7" s="1"/>
  <c r="A29" i="7" s="1"/>
  <c r="R31" i="7"/>
  <c r="S31" i="7" s="1"/>
  <c r="A31" i="7" s="1"/>
  <c r="R33" i="7"/>
  <c r="S33" i="7" s="1"/>
  <c r="A33" i="7" s="1"/>
  <c r="R35" i="7"/>
  <c r="S35" i="7" s="1"/>
  <c r="A35" i="7" s="1"/>
  <c r="R37" i="7"/>
  <c r="S37" i="7" s="1"/>
  <c r="A37" i="7" s="1"/>
  <c r="R39" i="7"/>
  <c r="S39" i="7" s="1"/>
  <c r="A39" i="7" s="1"/>
  <c r="R41" i="7"/>
  <c r="S41" i="7" s="1"/>
  <c r="A41" i="7" s="1"/>
  <c r="R43" i="7"/>
  <c r="S43" i="7" s="1"/>
  <c r="A43" i="7" s="1"/>
  <c r="R45" i="7"/>
  <c r="S45" i="7" s="1"/>
  <c r="A45" i="7" s="1"/>
  <c r="R47" i="7"/>
  <c r="S47" i="7" s="1"/>
  <c r="A47" i="7" s="1"/>
  <c r="R49" i="7"/>
  <c r="S49" i="7" s="1"/>
  <c r="A49" i="7" s="1"/>
  <c r="R51" i="7"/>
  <c r="S51" i="7" s="1"/>
  <c r="A51" i="7" s="1"/>
  <c r="R53" i="7"/>
  <c r="S53" i="7" s="1"/>
  <c r="A53" i="7" s="1"/>
  <c r="R55" i="7"/>
  <c r="S55" i="7" s="1"/>
  <c r="A55" i="7" s="1"/>
  <c r="R6" i="7"/>
  <c r="S6" i="7" s="1"/>
  <c r="A6" i="7" s="1"/>
  <c r="R8" i="7"/>
  <c r="S8" i="7" s="1"/>
  <c r="A8" i="7" s="1"/>
  <c r="R10" i="7"/>
  <c r="S10" i="7" s="1"/>
  <c r="A10" i="7" s="1"/>
  <c r="R12" i="7"/>
  <c r="S12" i="7" s="1"/>
  <c r="A12" i="7" s="1"/>
  <c r="R14" i="7"/>
  <c r="S14" i="7" s="1"/>
  <c r="A14" i="7" s="1"/>
  <c r="R16" i="7"/>
  <c r="S16" i="7" s="1"/>
  <c r="A16" i="7" s="1"/>
  <c r="R18" i="7"/>
  <c r="S18" i="7" s="1"/>
  <c r="A18" i="7" s="1"/>
  <c r="R20" i="7"/>
  <c r="S20" i="7" s="1"/>
  <c r="A20" i="7" s="1"/>
  <c r="R22" i="7"/>
  <c r="S22" i="7" s="1"/>
  <c r="A22" i="7" s="1"/>
  <c r="R24" i="7"/>
  <c r="S24" i="7" s="1"/>
  <c r="A24" i="7" s="1"/>
  <c r="R26" i="7"/>
  <c r="S26" i="7" s="1"/>
  <c r="A26" i="7" s="1"/>
  <c r="R28" i="7"/>
  <c r="S28" i="7" s="1"/>
  <c r="A28" i="7" s="1"/>
  <c r="R30" i="7"/>
  <c r="S30" i="7" s="1"/>
  <c r="A30" i="7" s="1"/>
  <c r="R32" i="7"/>
  <c r="S32" i="7" s="1"/>
  <c r="A32" i="7" s="1"/>
  <c r="R34" i="7"/>
  <c r="S34" i="7" s="1"/>
  <c r="A34" i="7" s="1"/>
  <c r="R36" i="7"/>
  <c r="S36" i="7" s="1"/>
  <c r="A36" i="7" s="1"/>
  <c r="R38" i="7"/>
  <c r="S38" i="7" s="1"/>
  <c r="A38" i="7" s="1"/>
  <c r="R40" i="7"/>
  <c r="S40" i="7" s="1"/>
  <c r="A40" i="7" s="1"/>
  <c r="R42" i="7"/>
  <c r="S42" i="7" s="1"/>
  <c r="A42" i="7" s="1"/>
  <c r="R44" i="7"/>
  <c r="S44" i="7" s="1"/>
  <c r="A44" i="7" s="1"/>
  <c r="R46" i="7"/>
  <c r="S46" i="7" s="1"/>
  <c r="A46" i="7" s="1"/>
  <c r="R48" i="7"/>
  <c r="S48" i="7" s="1"/>
  <c r="A48" i="7" s="1"/>
  <c r="R50" i="7"/>
  <c r="S50" i="7" s="1"/>
  <c r="A50" i="7" s="1"/>
  <c r="R52" i="7"/>
  <c r="S52" i="7" s="1"/>
  <c r="A52" i="7" s="1"/>
  <c r="R54" i="7"/>
  <c r="S54" i="7" s="1"/>
  <c r="A54" i="7" s="1"/>
  <c r="R56" i="7"/>
  <c r="S56" i="7" s="1"/>
  <c r="A56" i="7" s="1"/>
  <c r="R8" i="5"/>
  <c r="S8" i="5" s="1"/>
  <c r="A8" i="5" s="1"/>
  <c r="R10" i="5"/>
  <c r="S10" i="5" s="1"/>
  <c r="A10" i="5" s="1"/>
  <c r="R12" i="5"/>
  <c r="S12" i="5" s="1"/>
  <c r="A12" i="5" s="1"/>
  <c r="R14" i="5"/>
  <c r="S14" i="5" s="1"/>
  <c r="A14" i="5" s="1"/>
  <c r="R16" i="5"/>
  <c r="S16" i="5" s="1"/>
  <c r="A16" i="5" s="1"/>
  <c r="R18" i="5"/>
  <c r="S18" i="5" s="1"/>
  <c r="A18" i="5" s="1"/>
  <c r="R20" i="5"/>
  <c r="S20" i="5" s="1"/>
  <c r="A20" i="5" s="1"/>
  <c r="R22" i="5"/>
  <c r="S22" i="5" s="1"/>
  <c r="A22" i="5" s="1"/>
  <c r="R24" i="5"/>
  <c r="S24" i="5" s="1"/>
  <c r="A24" i="5" s="1"/>
  <c r="R26" i="5"/>
  <c r="S26" i="5" s="1"/>
  <c r="A26" i="5" s="1"/>
  <c r="R28" i="5"/>
  <c r="S28" i="5" s="1"/>
  <c r="A28" i="5" s="1"/>
  <c r="R30" i="5"/>
  <c r="S30" i="5" s="1"/>
  <c r="A30" i="5" s="1"/>
  <c r="R32" i="5"/>
  <c r="S32" i="5" s="1"/>
  <c r="A32" i="5" s="1"/>
  <c r="R34" i="5"/>
  <c r="S34" i="5" s="1"/>
  <c r="A34" i="5" s="1"/>
  <c r="R36" i="5"/>
  <c r="S36" i="5" s="1"/>
  <c r="A36" i="5" s="1"/>
  <c r="R38" i="5"/>
  <c r="S38" i="5" s="1"/>
  <c r="A38" i="5" s="1"/>
  <c r="R40" i="5"/>
  <c r="S40" i="5" s="1"/>
  <c r="A40" i="5" s="1"/>
  <c r="R3" i="5"/>
  <c r="S3" i="5" s="1"/>
  <c r="A3" i="5" s="1"/>
  <c r="R5" i="5"/>
  <c r="S5" i="5" s="1"/>
  <c r="A5" i="5" s="1"/>
  <c r="R7" i="5"/>
  <c r="S7" i="5" s="1"/>
  <c r="A7" i="5" s="1"/>
  <c r="R2" i="5"/>
  <c r="S2" i="5" s="1"/>
  <c r="A2" i="5" s="1"/>
  <c r="R4" i="5"/>
  <c r="S4" i="5" s="1"/>
  <c r="A4" i="5" s="1"/>
  <c r="R6" i="5"/>
  <c r="S6" i="5" s="1"/>
  <c r="A6" i="5" s="1"/>
  <c r="R45" i="5"/>
  <c r="S45" i="5" s="1"/>
  <c r="A45" i="5" s="1"/>
  <c r="R53" i="5"/>
  <c r="S53" i="5" s="1"/>
  <c r="A53" i="5" s="1"/>
  <c r="R61" i="5"/>
  <c r="S61" i="5" s="1"/>
  <c r="A61" i="5" s="1"/>
  <c r="R69" i="5"/>
  <c r="S69" i="5" s="1"/>
  <c r="A69" i="5" s="1"/>
  <c r="R74" i="5"/>
  <c r="S74" i="5" s="1"/>
  <c r="A74" i="5" s="1"/>
  <c r="R76" i="5"/>
  <c r="S76" i="5" s="1"/>
  <c r="A76" i="5" s="1"/>
  <c r="R78" i="5"/>
  <c r="S78" i="5" s="1"/>
  <c r="A78" i="5" s="1"/>
  <c r="R80" i="5"/>
  <c r="S80" i="5" s="1"/>
  <c r="A80" i="5" s="1"/>
  <c r="R47" i="5"/>
  <c r="S47" i="5" s="1"/>
  <c r="A47" i="5" s="1"/>
  <c r="R55" i="5"/>
  <c r="S55" i="5" s="1"/>
  <c r="A55" i="5" s="1"/>
  <c r="R63" i="5"/>
  <c r="S63" i="5" s="1"/>
  <c r="A63" i="5" s="1"/>
  <c r="R71" i="5"/>
  <c r="S71" i="5" s="1"/>
  <c r="A71" i="5" s="1"/>
  <c r="R44" i="5"/>
  <c r="S44" i="5" s="1"/>
  <c r="A44" i="5" s="1"/>
  <c r="R52" i="5"/>
  <c r="S52" i="5" s="1"/>
  <c r="A52" i="5" s="1"/>
  <c r="R60" i="5"/>
  <c r="S60" i="5" s="1"/>
  <c r="A60" i="5" s="1"/>
  <c r="R68" i="5"/>
  <c r="S68" i="5" s="1"/>
  <c r="A68" i="5" s="1"/>
  <c r="R46" i="5"/>
  <c r="S46" i="5" s="1"/>
  <c r="A46" i="5" s="1"/>
  <c r="R54" i="5"/>
  <c r="S54" i="5" s="1"/>
  <c r="A54" i="5" s="1"/>
  <c r="R62" i="5"/>
  <c r="S62" i="5" s="1"/>
  <c r="A62" i="5" s="1"/>
  <c r="R70" i="5"/>
  <c r="S70" i="5" s="1"/>
  <c r="A70" i="5" s="1"/>
  <c r="R51" i="5"/>
  <c r="S51" i="5" s="1"/>
  <c r="A51" i="5" s="1"/>
  <c r="R59" i="5"/>
  <c r="S59" i="5" s="1"/>
  <c r="A59" i="5" s="1"/>
  <c r="R67" i="5"/>
  <c r="S67" i="5" s="1"/>
  <c r="A67" i="5" s="1"/>
  <c r="R48" i="5"/>
  <c r="S48" i="5" s="1"/>
  <c r="A48" i="5" s="1"/>
  <c r="R56" i="5"/>
  <c r="S56" i="5" s="1"/>
  <c r="A56" i="5" s="1"/>
  <c r="R64" i="5"/>
  <c r="S64" i="5" s="1"/>
  <c r="A64" i="5" s="1"/>
  <c r="R72" i="5"/>
  <c r="S72" i="5" s="1"/>
  <c r="A72" i="5" s="1"/>
  <c r="K71" i="7" l="1"/>
  <c r="M71" i="7" s="1"/>
  <c r="K72" i="7"/>
  <c r="M72" i="7" s="1"/>
  <c r="K73" i="7"/>
  <c r="M73" i="7" s="1"/>
  <c r="K74" i="7"/>
  <c r="M74" i="7" s="1"/>
  <c r="K75" i="7"/>
  <c r="M75" i="7" s="1"/>
  <c r="K76" i="7"/>
  <c r="M76" i="7" s="1"/>
  <c r="K77" i="7"/>
  <c r="M77" i="7" s="1"/>
  <c r="K78" i="7"/>
  <c r="M78" i="7" s="1"/>
  <c r="K126" i="5"/>
  <c r="M126" i="5" s="1"/>
  <c r="K127" i="5"/>
  <c r="M127" i="5" s="1"/>
  <c r="K128" i="5"/>
  <c r="M128" i="5" s="1"/>
  <c r="K129" i="5"/>
  <c r="M129" i="5" s="1"/>
  <c r="K130" i="5"/>
  <c r="M130" i="5" s="1"/>
  <c r="K131" i="5"/>
  <c r="M131" i="5" s="1"/>
  <c r="K132" i="5"/>
  <c r="M132" i="5" s="1"/>
  <c r="K133" i="5"/>
  <c r="M133" i="5" s="1"/>
  <c r="K134" i="5"/>
  <c r="M134" i="5" s="1"/>
  <c r="K135" i="5"/>
  <c r="M135" i="5" s="1"/>
  <c r="N219" i="3"/>
  <c r="N262" i="3"/>
  <c r="N253" i="3"/>
  <c r="N260" i="3"/>
  <c r="N215" i="3"/>
  <c r="N236" i="3"/>
  <c r="N295" i="3"/>
  <c r="N286" i="3"/>
  <c r="N269" i="3"/>
  <c r="N227" i="3"/>
  <c r="N311" i="3"/>
  <c r="N255" i="3"/>
  <c r="N276" i="3"/>
  <c r="N270" i="3"/>
  <c r="N239" i="3"/>
  <c r="N326" i="3"/>
  <c r="N305" i="3"/>
  <c r="N301" i="3"/>
  <c r="N289" i="3"/>
  <c r="N287" i="3"/>
  <c r="N233" i="3"/>
  <c r="N294" i="3"/>
  <c r="N228" i="3"/>
  <c r="N226" i="3"/>
  <c r="N306" i="3"/>
  <c r="N307" i="3"/>
  <c r="N266" i="3"/>
  <c r="N351" i="3"/>
  <c r="N312" i="3"/>
  <c r="N308" i="3"/>
  <c r="N321" i="3"/>
  <c r="N315" i="3"/>
  <c r="N328" i="3"/>
  <c r="N310" i="3"/>
  <c r="N322" i="3"/>
  <c r="N275" i="3"/>
  <c r="N231" i="3"/>
  <c r="N330" i="3"/>
  <c r="N254" i="3"/>
  <c r="N309" i="3"/>
  <c r="N334" i="3"/>
  <c r="N324" i="3"/>
  <c r="N331" i="3"/>
  <c r="N291" i="3"/>
  <c r="N274" i="3"/>
  <c r="N341" i="3"/>
  <c r="N332" i="3"/>
  <c r="N348" i="3"/>
  <c r="N329" i="3"/>
  <c r="N365" i="3"/>
  <c r="N318" i="3"/>
  <c r="N363" i="3"/>
  <c r="N345" i="3"/>
  <c r="N362" i="3"/>
  <c r="N313" i="3"/>
  <c r="N356" i="3"/>
  <c r="N369" i="3"/>
  <c r="N374" i="3"/>
  <c r="N380" i="3"/>
  <c r="N382" i="3"/>
  <c r="N376" i="3"/>
  <c r="N372" i="3"/>
  <c r="N377" i="3"/>
  <c r="N368" i="3"/>
  <c r="N378" i="3"/>
  <c r="N383" i="3"/>
  <c r="N375" i="3"/>
  <c r="N392" i="3"/>
  <c r="N399" i="3"/>
  <c r="N401" i="3"/>
  <c r="N398" i="3"/>
  <c r="N400" i="3"/>
  <c r="N393" i="3"/>
  <c r="N411" i="3"/>
  <c r="N405" i="3"/>
  <c r="N404" i="3"/>
  <c r="N415" i="3"/>
  <c r="N412" i="3"/>
  <c r="Q43" i="9"/>
  <c r="O43" i="9"/>
  <c r="P43" i="9" s="1"/>
  <c r="N43" i="9"/>
  <c r="M43" i="9"/>
  <c r="R43" i="9" s="1"/>
  <c r="S43" i="9" s="1"/>
  <c r="A43" i="9" s="1"/>
  <c r="Q42" i="9"/>
  <c r="O42" i="9"/>
  <c r="P42" i="9" s="1"/>
  <c r="N42" i="9"/>
  <c r="M42" i="9"/>
  <c r="Q41" i="9"/>
  <c r="O41" i="9"/>
  <c r="P41" i="9" s="1"/>
  <c r="N41" i="9"/>
  <c r="M41" i="9"/>
  <c r="R41" i="9" s="1"/>
  <c r="S41" i="9" s="1"/>
  <c r="A41" i="9" s="1"/>
  <c r="Q40" i="9"/>
  <c r="O40" i="9"/>
  <c r="P40" i="9" s="1"/>
  <c r="N40" i="9"/>
  <c r="M40" i="9"/>
  <c r="Q39" i="9"/>
  <c r="O39" i="9"/>
  <c r="P39" i="9" s="1"/>
  <c r="N39" i="9"/>
  <c r="M39" i="9"/>
  <c r="R39" i="9" s="1"/>
  <c r="S39" i="9" s="1"/>
  <c r="A39" i="9" s="1"/>
  <c r="Q38" i="9"/>
  <c r="O38" i="9"/>
  <c r="P38" i="9" s="1"/>
  <c r="N38" i="9"/>
  <c r="M38" i="9"/>
  <c r="Q37" i="9"/>
  <c r="O37" i="9"/>
  <c r="P37" i="9" s="1"/>
  <c r="N37" i="9"/>
  <c r="M37" i="9"/>
  <c r="R37" i="9" s="1"/>
  <c r="S37" i="9" s="1"/>
  <c r="A37" i="9" s="1"/>
  <c r="Q36" i="9"/>
  <c r="O36" i="9"/>
  <c r="P36" i="9" s="1"/>
  <c r="N36" i="9"/>
  <c r="M36" i="9"/>
  <c r="Q35" i="9"/>
  <c r="O35" i="9"/>
  <c r="P35" i="9" s="1"/>
  <c r="N35" i="9"/>
  <c r="M35" i="9"/>
  <c r="R35" i="9" s="1"/>
  <c r="S35" i="9" s="1"/>
  <c r="A35" i="9" s="1"/>
  <c r="Q34" i="9"/>
  <c r="P34" i="9"/>
  <c r="O34" i="9"/>
  <c r="N34" i="9"/>
  <c r="M34" i="9"/>
  <c r="R34" i="9" s="1"/>
  <c r="S34" i="9" s="1"/>
  <c r="A34" i="9" s="1"/>
  <c r="Q33" i="9"/>
  <c r="P33" i="9"/>
  <c r="O33" i="9"/>
  <c r="N33" i="9"/>
  <c r="M33" i="9"/>
  <c r="R33" i="9" s="1"/>
  <c r="S33" i="9" s="1"/>
  <c r="A33" i="9" s="1"/>
  <c r="Q32" i="9"/>
  <c r="P32" i="9"/>
  <c r="O32" i="9"/>
  <c r="N32" i="9"/>
  <c r="M32" i="9"/>
  <c r="R32" i="9" s="1"/>
  <c r="S32" i="9" s="1"/>
  <c r="A32" i="9" s="1"/>
  <c r="Q31" i="9"/>
  <c r="P31" i="9"/>
  <c r="O31" i="9"/>
  <c r="N31" i="9"/>
  <c r="M31" i="9"/>
  <c r="R31" i="9" s="1"/>
  <c r="S31" i="9" s="1"/>
  <c r="A31" i="9" s="1"/>
  <c r="Q30" i="9"/>
  <c r="P30" i="9"/>
  <c r="O30" i="9"/>
  <c r="N30" i="9"/>
  <c r="M30" i="9"/>
  <c r="R30" i="9" s="1"/>
  <c r="S30" i="9" s="1"/>
  <c r="A30" i="9" s="1"/>
  <c r="Q29" i="9"/>
  <c r="P29" i="9"/>
  <c r="O29" i="9"/>
  <c r="N29" i="9"/>
  <c r="M29" i="9"/>
  <c r="R29" i="9" s="1"/>
  <c r="S29" i="9" s="1"/>
  <c r="A29" i="9" s="1"/>
  <c r="Q28" i="9"/>
  <c r="P28" i="9"/>
  <c r="O28" i="9"/>
  <c r="N28" i="9"/>
  <c r="M28" i="9"/>
  <c r="R28" i="9" s="1"/>
  <c r="S28" i="9" s="1"/>
  <c r="A28" i="9" s="1"/>
  <c r="Q27" i="9"/>
  <c r="P27" i="9"/>
  <c r="O27" i="9"/>
  <c r="N27" i="9"/>
  <c r="M27" i="9"/>
  <c r="R27" i="9" s="1"/>
  <c r="S27" i="9" s="1"/>
  <c r="A27" i="9" s="1"/>
  <c r="Q26" i="9"/>
  <c r="P26" i="9"/>
  <c r="O26" i="9"/>
  <c r="N26" i="9"/>
  <c r="M26" i="9"/>
  <c r="R26" i="9" s="1"/>
  <c r="S26" i="9" s="1"/>
  <c r="A26" i="9" s="1"/>
  <c r="Q25" i="9"/>
  <c r="P25" i="9"/>
  <c r="O25" i="9"/>
  <c r="N25" i="9"/>
  <c r="M25" i="9"/>
  <c r="R25" i="9" s="1"/>
  <c r="S25" i="9" s="1"/>
  <c r="A25" i="9" s="1"/>
  <c r="Q24" i="9"/>
  <c r="P24" i="9"/>
  <c r="O24" i="9"/>
  <c r="N24" i="9"/>
  <c r="M24" i="9"/>
  <c r="R24" i="9" s="1"/>
  <c r="S24" i="9" s="1"/>
  <c r="A24" i="9" s="1"/>
  <c r="Q23" i="9"/>
  <c r="P23" i="9"/>
  <c r="O23" i="9"/>
  <c r="N23" i="9"/>
  <c r="M23" i="9"/>
  <c r="R23" i="9" s="1"/>
  <c r="S23" i="9" s="1"/>
  <c r="A23" i="9" s="1"/>
  <c r="Q22" i="9"/>
  <c r="P22" i="9"/>
  <c r="O22" i="9"/>
  <c r="N22" i="9"/>
  <c r="M22" i="9"/>
  <c r="R22" i="9" s="1"/>
  <c r="S22" i="9" s="1"/>
  <c r="A22" i="9" s="1"/>
  <c r="Q21" i="9"/>
  <c r="P21" i="9"/>
  <c r="O21" i="9"/>
  <c r="N21" i="9"/>
  <c r="M21" i="9"/>
  <c r="R21" i="9" s="1"/>
  <c r="S21" i="9" s="1"/>
  <c r="A21" i="9" s="1"/>
  <c r="Q20" i="9"/>
  <c r="P20" i="9"/>
  <c r="O20" i="9"/>
  <c r="N20" i="9"/>
  <c r="M20" i="9"/>
  <c r="R20" i="9" s="1"/>
  <c r="S20" i="9" s="1"/>
  <c r="A20" i="9" s="1"/>
  <c r="Q19" i="9"/>
  <c r="P19" i="9"/>
  <c r="O19" i="9"/>
  <c r="N19" i="9"/>
  <c r="M19" i="9"/>
  <c r="R19" i="9" s="1"/>
  <c r="S19" i="9" s="1"/>
  <c r="A19" i="9" s="1"/>
  <c r="Q18" i="9"/>
  <c r="P18" i="9"/>
  <c r="O18" i="9"/>
  <c r="N18" i="9"/>
  <c r="M18" i="9"/>
  <c r="R18" i="9" s="1"/>
  <c r="S18" i="9" s="1"/>
  <c r="A18" i="9" s="1"/>
  <c r="Q17" i="9"/>
  <c r="P17" i="9"/>
  <c r="O17" i="9"/>
  <c r="N17" i="9"/>
  <c r="M17" i="9"/>
  <c r="R17" i="9" s="1"/>
  <c r="S17" i="9" s="1"/>
  <c r="A17" i="9" s="1"/>
  <c r="Q16" i="9"/>
  <c r="P16" i="9"/>
  <c r="O16" i="9"/>
  <c r="N16" i="9"/>
  <c r="M16" i="9"/>
  <c r="R16" i="9" s="1"/>
  <c r="S16" i="9" s="1"/>
  <c r="A16" i="9" s="1"/>
  <c r="Q15" i="9"/>
  <c r="P15" i="9"/>
  <c r="O15" i="9"/>
  <c r="N15" i="9"/>
  <c r="M15" i="9"/>
  <c r="R15" i="9" s="1"/>
  <c r="S15" i="9" s="1"/>
  <c r="A15" i="9" s="1"/>
  <c r="Q14" i="9"/>
  <c r="P14" i="9"/>
  <c r="O14" i="9"/>
  <c r="N14" i="9"/>
  <c r="M14" i="9"/>
  <c r="R14" i="9" s="1"/>
  <c r="S14" i="9" s="1"/>
  <c r="A14" i="9" s="1"/>
  <c r="Q13" i="9"/>
  <c r="P13" i="9"/>
  <c r="O13" i="9"/>
  <c r="N13" i="9"/>
  <c r="M13" i="9"/>
  <c r="R13" i="9" s="1"/>
  <c r="S13" i="9" s="1"/>
  <c r="A13" i="9" s="1"/>
  <c r="Q12" i="9"/>
  <c r="O12" i="9"/>
  <c r="P12" i="9" s="1"/>
  <c r="N12" i="9"/>
  <c r="M12" i="9"/>
  <c r="R12" i="9" s="1"/>
  <c r="S12" i="9" s="1"/>
  <c r="A12" i="9" s="1"/>
  <c r="Q11" i="9"/>
  <c r="O11" i="9"/>
  <c r="P11" i="9" s="1"/>
  <c r="N11" i="9"/>
  <c r="M11" i="9"/>
  <c r="Q10" i="9"/>
  <c r="O10" i="9"/>
  <c r="P10" i="9" s="1"/>
  <c r="N10" i="9"/>
  <c r="M10" i="9"/>
  <c r="R10" i="9" s="1"/>
  <c r="S10" i="9" s="1"/>
  <c r="A10" i="9" s="1"/>
  <c r="Q9" i="9"/>
  <c r="O9" i="9"/>
  <c r="P9" i="9" s="1"/>
  <c r="N9" i="9"/>
  <c r="M9" i="9"/>
  <c r="Q8" i="9"/>
  <c r="O8" i="9"/>
  <c r="P8" i="9" s="1"/>
  <c r="N8" i="9"/>
  <c r="M8" i="9"/>
  <c r="R8" i="9" s="1"/>
  <c r="S8" i="9" s="1"/>
  <c r="A8" i="9" s="1"/>
  <c r="Q7" i="9"/>
  <c r="O7" i="9"/>
  <c r="P7" i="9" s="1"/>
  <c r="N7" i="9"/>
  <c r="M7" i="9"/>
  <c r="Q6" i="9"/>
  <c r="O6" i="9"/>
  <c r="P6" i="9" s="1"/>
  <c r="N6" i="9"/>
  <c r="M6" i="9"/>
  <c r="R6" i="9" s="1"/>
  <c r="S6" i="9" s="1"/>
  <c r="A6" i="9" s="1"/>
  <c r="Q5" i="9"/>
  <c r="O5" i="9"/>
  <c r="P5" i="9" s="1"/>
  <c r="N5" i="9"/>
  <c r="M5" i="9"/>
  <c r="Q4" i="9"/>
  <c r="O4" i="9"/>
  <c r="P4" i="9" s="1"/>
  <c r="N4" i="9"/>
  <c r="M4" i="9"/>
  <c r="R4" i="9" s="1"/>
  <c r="S4" i="9" s="1"/>
  <c r="A4" i="9" s="1"/>
  <c r="Q3" i="9"/>
  <c r="O3" i="9"/>
  <c r="P3" i="9" s="1"/>
  <c r="N3" i="9"/>
  <c r="M3" i="9"/>
  <c r="Q2" i="9"/>
  <c r="O2" i="9"/>
  <c r="P2" i="9" s="1"/>
  <c r="N2" i="9"/>
  <c r="M2" i="9"/>
  <c r="R2" i="9" s="1"/>
  <c r="S2" i="9" s="1"/>
  <c r="A2" i="9" s="1"/>
  <c r="A49" i="8"/>
  <c r="A53" i="8"/>
  <c r="A57" i="8"/>
  <c r="A54" i="8"/>
  <c r="A55" i="8"/>
  <c r="A52" i="8"/>
  <c r="A58" i="8"/>
  <c r="A59" i="8"/>
  <c r="A56" i="8"/>
  <c r="A50" i="8"/>
  <c r="A51" i="8"/>
  <c r="A48" i="8"/>
  <c r="A47" i="8"/>
  <c r="A46" i="8"/>
  <c r="A43" i="8"/>
  <c r="A44" i="8"/>
  <c r="A45" i="8"/>
  <c r="A38" i="8"/>
  <c r="A41" i="8"/>
  <c r="A42" i="8"/>
  <c r="A39" i="8"/>
  <c r="A40" i="8"/>
  <c r="A36" i="8"/>
  <c r="A35" i="8"/>
  <c r="A37" i="8"/>
  <c r="A34" i="8"/>
  <c r="A33" i="8"/>
  <c r="A31" i="8"/>
  <c r="A29" i="8"/>
  <c r="A30" i="8"/>
  <c r="A28" i="8"/>
  <c r="A32" i="8"/>
  <c r="A27" i="8"/>
  <c r="A22" i="8"/>
  <c r="A25" i="8"/>
  <c r="A26" i="8"/>
  <c r="A23" i="8"/>
  <c r="A21" i="8"/>
  <c r="A24" i="8"/>
  <c r="A20" i="8"/>
  <c r="A19" i="8"/>
  <c r="A17" i="8"/>
  <c r="A18" i="8"/>
  <c r="A15" i="8"/>
  <c r="A16" i="8"/>
  <c r="A14" i="8"/>
  <c r="A12" i="8"/>
  <c r="A13" i="8"/>
  <c r="A11" i="8"/>
  <c r="A7" i="8"/>
  <c r="A8" i="8"/>
  <c r="A9" i="8"/>
  <c r="A10" i="8"/>
  <c r="A6" i="8"/>
  <c r="A5" i="8"/>
  <c r="A4" i="8"/>
  <c r="A3" i="8"/>
  <c r="A2" i="8"/>
  <c r="P78" i="7"/>
  <c r="N78" i="7"/>
  <c r="O78" i="7" s="1"/>
  <c r="L78" i="7"/>
  <c r="P77" i="7"/>
  <c r="N77" i="7"/>
  <c r="O77" i="7" s="1"/>
  <c r="L77" i="7"/>
  <c r="P76" i="7"/>
  <c r="N76" i="7"/>
  <c r="O76" i="7" s="1"/>
  <c r="L76" i="7"/>
  <c r="P75" i="7"/>
  <c r="N75" i="7"/>
  <c r="O75" i="7" s="1"/>
  <c r="L75" i="7"/>
  <c r="P74" i="7"/>
  <c r="N74" i="7"/>
  <c r="O74" i="7" s="1"/>
  <c r="L74" i="7"/>
  <c r="P73" i="7"/>
  <c r="N73" i="7"/>
  <c r="O73" i="7" s="1"/>
  <c r="L73" i="7"/>
  <c r="P72" i="7"/>
  <c r="N72" i="7"/>
  <c r="O72" i="7" s="1"/>
  <c r="L72" i="7"/>
  <c r="P71" i="7"/>
  <c r="N71" i="7"/>
  <c r="O71" i="7" s="1"/>
  <c r="L71" i="7"/>
  <c r="P135" i="5"/>
  <c r="N135" i="5"/>
  <c r="O135" i="5" s="1"/>
  <c r="L135" i="5"/>
  <c r="P134" i="5"/>
  <c r="N134" i="5"/>
  <c r="O134" i="5" s="1"/>
  <c r="L134" i="5"/>
  <c r="P133" i="5"/>
  <c r="N133" i="5"/>
  <c r="O133" i="5" s="1"/>
  <c r="L133" i="5"/>
  <c r="P132" i="5"/>
  <c r="N132" i="5"/>
  <c r="O132" i="5" s="1"/>
  <c r="L132" i="5"/>
  <c r="P131" i="5"/>
  <c r="N131" i="5"/>
  <c r="O131" i="5" s="1"/>
  <c r="L131" i="5"/>
  <c r="P130" i="5"/>
  <c r="N130" i="5"/>
  <c r="O130" i="5" s="1"/>
  <c r="L130" i="5"/>
  <c r="P129" i="5"/>
  <c r="N129" i="5"/>
  <c r="O129" i="5" s="1"/>
  <c r="L129" i="5"/>
  <c r="P128" i="5"/>
  <c r="N128" i="5"/>
  <c r="O128" i="5" s="1"/>
  <c r="L128" i="5"/>
  <c r="P127" i="5"/>
  <c r="N127" i="5"/>
  <c r="O127" i="5" s="1"/>
  <c r="L127" i="5"/>
  <c r="P126" i="5"/>
  <c r="N126" i="5"/>
  <c r="O126" i="5" s="1"/>
  <c r="L126" i="5"/>
  <c r="Q412" i="3"/>
  <c r="O412" i="3"/>
  <c r="P412" i="3" s="1"/>
  <c r="M412" i="3"/>
  <c r="Q414" i="3"/>
  <c r="O414" i="3"/>
  <c r="P414" i="3" s="1"/>
  <c r="N414" i="3"/>
  <c r="M414" i="3"/>
  <c r="Q415" i="3"/>
  <c r="O415" i="3"/>
  <c r="P415" i="3" s="1"/>
  <c r="M415" i="3"/>
  <c r="Q410" i="3"/>
  <c r="O410" i="3"/>
  <c r="P410" i="3" s="1"/>
  <c r="N410" i="3"/>
  <c r="M410" i="3"/>
  <c r="Q409" i="3"/>
  <c r="O409" i="3"/>
  <c r="P409" i="3" s="1"/>
  <c r="N409" i="3"/>
  <c r="M409" i="3"/>
  <c r="Q407" i="3"/>
  <c r="O407" i="3"/>
  <c r="P407" i="3" s="1"/>
  <c r="N407" i="3"/>
  <c r="M407" i="3"/>
  <c r="Q355" i="3"/>
  <c r="O355" i="3"/>
  <c r="P355" i="3" s="1"/>
  <c r="N355" i="3"/>
  <c r="M355" i="3"/>
  <c r="Q406" i="3"/>
  <c r="O406" i="3"/>
  <c r="P406" i="3" s="1"/>
  <c r="N406" i="3"/>
  <c r="M406" i="3"/>
  <c r="Q411" i="3"/>
  <c r="O411" i="3"/>
  <c r="P411" i="3" s="1"/>
  <c r="M411" i="3"/>
  <c r="Q413" i="3"/>
  <c r="O413" i="3"/>
  <c r="P413" i="3" s="1"/>
  <c r="N413" i="3"/>
  <c r="M413" i="3"/>
  <c r="Q403" i="3"/>
  <c r="O403" i="3"/>
  <c r="P403" i="3" s="1"/>
  <c r="N403" i="3"/>
  <c r="M403" i="3"/>
  <c r="Q323" i="3"/>
  <c r="O323" i="3"/>
  <c r="P323" i="3" s="1"/>
  <c r="N323" i="3"/>
  <c r="M323" i="3"/>
  <c r="Q398" i="3"/>
  <c r="O398" i="3"/>
  <c r="P398" i="3" s="1"/>
  <c r="M398" i="3"/>
  <c r="Q401" i="3"/>
  <c r="O401" i="3"/>
  <c r="P401" i="3" s="1"/>
  <c r="M401" i="3"/>
  <c r="Q390" i="3"/>
  <c r="O390" i="3"/>
  <c r="P390" i="3" s="1"/>
  <c r="N390" i="3"/>
  <c r="M390" i="3"/>
  <c r="Q399" i="3"/>
  <c r="O399" i="3"/>
  <c r="P399" i="3" s="1"/>
  <c r="M399" i="3"/>
  <c r="Q392" i="3"/>
  <c r="O392" i="3"/>
  <c r="P392" i="3" s="1"/>
  <c r="M392" i="3"/>
  <c r="Q334" i="3"/>
  <c r="O334" i="3"/>
  <c r="P334" i="3" s="1"/>
  <c r="M334" i="3"/>
  <c r="Q405" i="3"/>
  <c r="O405" i="3"/>
  <c r="P405" i="3" s="1"/>
  <c r="M405" i="3"/>
  <c r="Q402" i="3"/>
  <c r="O402" i="3"/>
  <c r="P402" i="3" s="1"/>
  <c r="N402" i="3"/>
  <c r="M402" i="3"/>
  <c r="Q335" i="3"/>
  <c r="O335" i="3"/>
  <c r="P335" i="3" s="1"/>
  <c r="N335" i="3"/>
  <c r="M335" i="3"/>
  <c r="Q328" i="3"/>
  <c r="O328" i="3"/>
  <c r="P328" i="3" s="1"/>
  <c r="M328" i="3"/>
  <c r="Q315" i="3"/>
  <c r="O315" i="3"/>
  <c r="P315" i="3" s="1"/>
  <c r="M315" i="3"/>
  <c r="Q388" i="3"/>
  <c r="O388" i="3"/>
  <c r="P388" i="3" s="1"/>
  <c r="N388" i="3"/>
  <c r="M388" i="3"/>
  <c r="Q396" i="3"/>
  <c r="O396" i="3"/>
  <c r="P396" i="3" s="1"/>
  <c r="N396" i="3"/>
  <c r="M396" i="3"/>
  <c r="Q394" i="3"/>
  <c r="O394" i="3"/>
  <c r="P394" i="3" s="1"/>
  <c r="N394" i="3"/>
  <c r="M394" i="3"/>
  <c r="Q391" i="3"/>
  <c r="O391" i="3"/>
  <c r="P391" i="3" s="1"/>
  <c r="N391" i="3"/>
  <c r="M391" i="3"/>
  <c r="Q383" i="3"/>
  <c r="O383" i="3"/>
  <c r="P383" i="3" s="1"/>
  <c r="M383" i="3"/>
  <c r="Q378" i="3"/>
  <c r="O378" i="3"/>
  <c r="P378" i="3" s="1"/>
  <c r="M378" i="3"/>
  <c r="Q379" i="3"/>
  <c r="O379" i="3"/>
  <c r="P379" i="3" s="1"/>
  <c r="N379" i="3"/>
  <c r="M379" i="3"/>
  <c r="Q385" i="3"/>
  <c r="O385" i="3"/>
  <c r="P385" i="3" s="1"/>
  <c r="N385" i="3"/>
  <c r="M385" i="3"/>
  <c r="Q384" i="3"/>
  <c r="O384" i="3"/>
  <c r="P384" i="3" s="1"/>
  <c r="N384" i="3"/>
  <c r="M384" i="3"/>
  <c r="Q254" i="3"/>
  <c r="O254" i="3"/>
  <c r="P254" i="3" s="1"/>
  <c r="M254" i="3"/>
  <c r="Q387" i="3"/>
  <c r="O387" i="3"/>
  <c r="P387" i="3" s="1"/>
  <c r="N387" i="3"/>
  <c r="M387" i="3"/>
  <c r="Q404" i="3"/>
  <c r="O404" i="3"/>
  <c r="P404" i="3" s="1"/>
  <c r="M404" i="3"/>
  <c r="Q372" i="3"/>
  <c r="O372" i="3"/>
  <c r="P372" i="3" s="1"/>
  <c r="M372" i="3"/>
  <c r="Q292" i="3"/>
  <c r="O292" i="3"/>
  <c r="P292" i="3" s="1"/>
  <c r="N292" i="3"/>
  <c r="M292" i="3"/>
  <c r="Q277" i="3"/>
  <c r="O277" i="3"/>
  <c r="P277" i="3" s="1"/>
  <c r="N277" i="3"/>
  <c r="M277" i="3"/>
  <c r="Q376" i="3"/>
  <c r="O376" i="3"/>
  <c r="P376" i="3" s="1"/>
  <c r="M376" i="3"/>
  <c r="Q382" i="3"/>
  <c r="O382" i="3"/>
  <c r="P382" i="3" s="1"/>
  <c r="M382" i="3"/>
  <c r="Q344" i="3"/>
  <c r="O344" i="3"/>
  <c r="P344" i="3" s="1"/>
  <c r="N344" i="3"/>
  <c r="M344" i="3"/>
  <c r="Q381" i="3"/>
  <c r="O381" i="3"/>
  <c r="P381" i="3" s="1"/>
  <c r="N381" i="3"/>
  <c r="M381" i="3"/>
  <c r="Q306" i="3"/>
  <c r="O306" i="3"/>
  <c r="P306" i="3" s="1"/>
  <c r="M306" i="3"/>
  <c r="Q297" i="3"/>
  <c r="O297" i="3"/>
  <c r="P297" i="3" s="1"/>
  <c r="N297" i="3"/>
  <c r="M297" i="3"/>
  <c r="Q326" i="3"/>
  <c r="O326" i="3"/>
  <c r="P326" i="3" s="1"/>
  <c r="M326" i="3"/>
  <c r="Q408" i="3"/>
  <c r="O408" i="3"/>
  <c r="P408" i="3" s="1"/>
  <c r="N408" i="3"/>
  <c r="M408" i="3"/>
  <c r="Q373" i="3"/>
  <c r="O373" i="3"/>
  <c r="P373" i="3" s="1"/>
  <c r="N373" i="3"/>
  <c r="M373" i="3"/>
  <c r="Q400" i="3"/>
  <c r="O400" i="3"/>
  <c r="P400" i="3" s="1"/>
  <c r="M400" i="3"/>
  <c r="Q279" i="3"/>
  <c r="O279" i="3"/>
  <c r="P279" i="3" s="1"/>
  <c r="N279" i="3"/>
  <c r="M279" i="3"/>
  <c r="Q369" i="3"/>
  <c r="O369" i="3"/>
  <c r="P369" i="3" s="1"/>
  <c r="M369" i="3"/>
  <c r="Q275" i="3"/>
  <c r="O275" i="3"/>
  <c r="P275" i="3" s="1"/>
  <c r="M275" i="3"/>
  <c r="Q375" i="3"/>
  <c r="O375" i="3"/>
  <c r="P375" i="3" s="1"/>
  <c r="M375" i="3"/>
  <c r="Q397" i="3"/>
  <c r="O397" i="3"/>
  <c r="P397" i="3" s="1"/>
  <c r="N397" i="3"/>
  <c r="M397" i="3"/>
  <c r="Q366" i="3"/>
  <c r="O366" i="3"/>
  <c r="P366" i="3" s="1"/>
  <c r="N366" i="3"/>
  <c r="M366" i="3"/>
  <c r="Q364" i="3"/>
  <c r="O364" i="3"/>
  <c r="P364" i="3" s="1"/>
  <c r="N364" i="3"/>
  <c r="M364" i="3"/>
  <c r="Q389" i="3"/>
  <c r="O389" i="3"/>
  <c r="P389" i="3" s="1"/>
  <c r="N389" i="3"/>
  <c r="M389" i="3"/>
  <c r="Q360" i="3"/>
  <c r="O360" i="3"/>
  <c r="P360" i="3" s="1"/>
  <c r="N360" i="3"/>
  <c r="M360" i="3"/>
  <c r="Q193" i="3"/>
  <c r="O193" i="3"/>
  <c r="P193" i="3" s="1"/>
  <c r="N193" i="3"/>
  <c r="M193" i="3"/>
  <c r="Q370" i="3"/>
  <c r="O370" i="3"/>
  <c r="P370" i="3" s="1"/>
  <c r="N370" i="3"/>
  <c r="M370" i="3"/>
  <c r="Q367" i="3"/>
  <c r="O367" i="3"/>
  <c r="P367" i="3" s="1"/>
  <c r="N367" i="3"/>
  <c r="M367" i="3"/>
  <c r="Q362" i="3"/>
  <c r="O362" i="3"/>
  <c r="P362" i="3" s="1"/>
  <c r="M362" i="3"/>
  <c r="Q345" i="3"/>
  <c r="O345" i="3"/>
  <c r="P345" i="3" s="1"/>
  <c r="M345" i="3"/>
  <c r="Q363" i="3"/>
  <c r="O363" i="3"/>
  <c r="P363" i="3" s="1"/>
  <c r="M363" i="3"/>
  <c r="Q361" i="3"/>
  <c r="O361" i="3"/>
  <c r="P361" i="3" s="1"/>
  <c r="N361" i="3"/>
  <c r="M361" i="3"/>
  <c r="Q358" i="3"/>
  <c r="O358" i="3"/>
  <c r="P358" i="3" s="1"/>
  <c r="N358" i="3"/>
  <c r="M358" i="3"/>
  <c r="Q359" i="3"/>
  <c r="O359" i="3"/>
  <c r="P359" i="3" s="1"/>
  <c r="N359" i="3"/>
  <c r="M359" i="3"/>
  <c r="Q304" i="3"/>
  <c r="O304" i="3"/>
  <c r="P304" i="3" s="1"/>
  <c r="N304" i="3"/>
  <c r="M304" i="3"/>
  <c r="Q318" i="3"/>
  <c r="O318" i="3"/>
  <c r="P318" i="3" s="1"/>
  <c r="M318" i="3"/>
  <c r="Q317" i="3"/>
  <c r="O317" i="3"/>
  <c r="P317" i="3" s="1"/>
  <c r="N317" i="3"/>
  <c r="M317" i="3"/>
  <c r="Q353" i="3"/>
  <c r="O353" i="3"/>
  <c r="P353" i="3" s="1"/>
  <c r="N353" i="3"/>
  <c r="M353" i="3"/>
  <c r="Q357" i="3"/>
  <c r="O357" i="3"/>
  <c r="P357" i="3" s="1"/>
  <c r="N357" i="3"/>
  <c r="M357" i="3"/>
  <c r="Q336" i="3"/>
  <c r="O336" i="3"/>
  <c r="P336" i="3" s="1"/>
  <c r="N336" i="3"/>
  <c r="M336" i="3"/>
  <c r="Q329" i="3"/>
  <c r="O329" i="3"/>
  <c r="P329" i="3" s="1"/>
  <c r="M329" i="3"/>
  <c r="Q314" i="3"/>
  <c r="O314" i="3"/>
  <c r="P314" i="3" s="1"/>
  <c r="N314" i="3"/>
  <c r="M314" i="3"/>
  <c r="Q348" i="3"/>
  <c r="O348" i="3"/>
  <c r="P348" i="3" s="1"/>
  <c r="M348" i="3"/>
  <c r="Q343" i="3"/>
  <c r="O343" i="3"/>
  <c r="P343" i="3" s="1"/>
  <c r="N343" i="3"/>
  <c r="M343" i="3"/>
  <c r="Q244" i="3"/>
  <c r="O244" i="3"/>
  <c r="P244" i="3" s="1"/>
  <c r="N244" i="3"/>
  <c r="M244" i="3"/>
  <c r="Q352" i="3"/>
  <c r="O352" i="3"/>
  <c r="P352" i="3" s="1"/>
  <c r="N352" i="3"/>
  <c r="M352" i="3"/>
  <c r="Q354" i="3"/>
  <c r="O354" i="3"/>
  <c r="P354" i="3" s="1"/>
  <c r="N354" i="3"/>
  <c r="M354" i="3"/>
  <c r="Q339" i="3"/>
  <c r="O339" i="3"/>
  <c r="P339" i="3" s="1"/>
  <c r="N339" i="3"/>
  <c r="M339" i="3"/>
  <c r="Q347" i="3"/>
  <c r="O347" i="3"/>
  <c r="P347" i="3" s="1"/>
  <c r="N347" i="3"/>
  <c r="M347" i="3"/>
  <c r="Q332" i="3"/>
  <c r="O332" i="3"/>
  <c r="P332" i="3" s="1"/>
  <c r="M332" i="3"/>
  <c r="Q325" i="3"/>
  <c r="O325" i="3"/>
  <c r="P325" i="3" s="1"/>
  <c r="N325" i="3"/>
  <c r="M325" i="3"/>
  <c r="Q341" i="3"/>
  <c r="O341" i="3"/>
  <c r="P341" i="3" s="1"/>
  <c r="M341" i="3"/>
  <c r="Q350" i="3"/>
  <c r="O350" i="3"/>
  <c r="P350" i="3" s="1"/>
  <c r="N350" i="3"/>
  <c r="M350" i="3"/>
  <c r="Q274" i="3"/>
  <c r="O274" i="3"/>
  <c r="P274" i="3" s="1"/>
  <c r="M274" i="3"/>
  <c r="Q342" i="3"/>
  <c r="O342" i="3"/>
  <c r="P342" i="3" s="1"/>
  <c r="N342" i="3"/>
  <c r="M342" i="3"/>
  <c r="Q291" i="3"/>
  <c r="O291" i="3"/>
  <c r="P291" i="3" s="1"/>
  <c r="M291" i="3"/>
  <c r="Q331" i="3"/>
  <c r="O331" i="3"/>
  <c r="P331" i="3" s="1"/>
  <c r="M331" i="3"/>
  <c r="Q327" i="3"/>
  <c r="O327" i="3"/>
  <c r="P327" i="3" s="1"/>
  <c r="N327" i="3"/>
  <c r="M327" i="3"/>
  <c r="Q324" i="3"/>
  <c r="O324" i="3"/>
  <c r="P324" i="3" s="1"/>
  <c r="M324" i="3"/>
  <c r="Q242" i="3"/>
  <c r="O242" i="3"/>
  <c r="P242" i="3" s="1"/>
  <c r="N242" i="3"/>
  <c r="M242" i="3"/>
  <c r="Q264" i="3"/>
  <c r="O264" i="3"/>
  <c r="P264" i="3" s="1"/>
  <c r="N264" i="3"/>
  <c r="M264" i="3"/>
  <c r="Q309" i="3"/>
  <c r="O309" i="3"/>
  <c r="P309" i="3" s="1"/>
  <c r="M309" i="3"/>
  <c r="Q330" i="3"/>
  <c r="O330" i="3"/>
  <c r="P330" i="3" s="1"/>
  <c r="M330" i="3"/>
  <c r="Q340" i="3"/>
  <c r="O340" i="3"/>
  <c r="P340" i="3" s="1"/>
  <c r="N340" i="3"/>
  <c r="M340" i="3"/>
  <c r="Q316" i="3"/>
  <c r="O316" i="3"/>
  <c r="P316" i="3" s="1"/>
  <c r="N316" i="3"/>
  <c r="M316" i="3"/>
  <c r="Q319" i="3"/>
  <c r="O319" i="3"/>
  <c r="P319" i="3" s="1"/>
  <c r="N319" i="3"/>
  <c r="M319" i="3"/>
  <c r="Q231" i="3"/>
  <c r="O231" i="3"/>
  <c r="P231" i="3" s="1"/>
  <c r="M231" i="3"/>
  <c r="Q322" i="3"/>
  <c r="O322" i="3"/>
  <c r="P322" i="3" s="1"/>
  <c r="M322" i="3"/>
  <c r="Q320" i="3"/>
  <c r="O320" i="3"/>
  <c r="P320" i="3" s="1"/>
  <c r="N320" i="3"/>
  <c r="M320" i="3"/>
  <c r="Q310" i="3"/>
  <c r="O310" i="3"/>
  <c r="P310" i="3" s="1"/>
  <c r="M310" i="3"/>
  <c r="Q238" i="3"/>
  <c r="O238" i="3"/>
  <c r="P238" i="3" s="1"/>
  <c r="N238" i="3"/>
  <c r="M238" i="3"/>
  <c r="Q281" i="3"/>
  <c r="O281" i="3"/>
  <c r="P281" i="3" s="1"/>
  <c r="N281" i="3"/>
  <c r="M281" i="3"/>
  <c r="Q303" i="3"/>
  <c r="O303" i="3"/>
  <c r="P303" i="3" s="1"/>
  <c r="N303" i="3"/>
  <c r="M303" i="3"/>
  <c r="Q321" i="3"/>
  <c r="O321" i="3"/>
  <c r="P321" i="3" s="1"/>
  <c r="M321" i="3"/>
  <c r="Q333" i="3"/>
  <c r="O333" i="3"/>
  <c r="P333" i="3" s="1"/>
  <c r="N333" i="3"/>
  <c r="M333" i="3"/>
  <c r="Q349" i="3"/>
  <c r="O349" i="3"/>
  <c r="P349" i="3" s="1"/>
  <c r="N349" i="3"/>
  <c r="M349" i="3"/>
  <c r="Q346" i="3"/>
  <c r="O346" i="3"/>
  <c r="P346" i="3" s="1"/>
  <c r="N346" i="3"/>
  <c r="M346" i="3"/>
  <c r="Q308" i="3"/>
  <c r="O308" i="3"/>
  <c r="P308" i="3" s="1"/>
  <c r="M308" i="3"/>
  <c r="Q337" i="3"/>
  <c r="O337" i="3"/>
  <c r="P337" i="3" s="1"/>
  <c r="N337" i="3"/>
  <c r="M337" i="3"/>
  <c r="Q312" i="3"/>
  <c r="O312" i="3"/>
  <c r="P312" i="3" s="1"/>
  <c r="M312" i="3"/>
  <c r="Q290" i="3"/>
  <c r="O290" i="3"/>
  <c r="P290" i="3" s="1"/>
  <c r="N290" i="3"/>
  <c r="M290" i="3"/>
  <c r="Q351" i="3"/>
  <c r="O351" i="3"/>
  <c r="P351" i="3" s="1"/>
  <c r="M351" i="3"/>
  <c r="Q300" i="3"/>
  <c r="O300" i="3"/>
  <c r="P300" i="3" s="1"/>
  <c r="N300" i="3"/>
  <c r="M300" i="3"/>
  <c r="Q278" i="3"/>
  <c r="O278" i="3"/>
  <c r="P278" i="3" s="1"/>
  <c r="N278" i="3"/>
  <c r="M278" i="3"/>
  <c r="Q266" i="3"/>
  <c r="O266" i="3"/>
  <c r="P266" i="3" s="1"/>
  <c r="M266" i="3"/>
  <c r="Q307" i="3"/>
  <c r="O307" i="3"/>
  <c r="P307" i="3" s="1"/>
  <c r="M307" i="3"/>
  <c r="Q226" i="3"/>
  <c r="O226" i="3"/>
  <c r="P226" i="3" s="1"/>
  <c r="M226" i="3"/>
  <c r="Q338" i="3"/>
  <c r="O338" i="3"/>
  <c r="P338" i="3" s="1"/>
  <c r="N338" i="3"/>
  <c r="M338" i="3"/>
  <c r="Q228" i="3"/>
  <c r="O228" i="3"/>
  <c r="P228" i="3" s="1"/>
  <c r="M228" i="3"/>
  <c r="Q216" i="3"/>
  <c r="O216" i="3"/>
  <c r="P216" i="3" s="1"/>
  <c r="N216" i="3"/>
  <c r="M216" i="3"/>
  <c r="Q395" i="3"/>
  <c r="O395" i="3"/>
  <c r="P395" i="3" s="1"/>
  <c r="N395" i="3"/>
  <c r="M395" i="3"/>
  <c r="Q302" i="3"/>
  <c r="O302" i="3"/>
  <c r="P302" i="3" s="1"/>
  <c r="N302" i="3"/>
  <c r="M302" i="3"/>
  <c r="Q294" i="3"/>
  <c r="O294" i="3"/>
  <c r="P294" i="3" s="1"/>
  <c r="M294" i="3"/>
  <c r="Q251" i="3"/>
  <c r="O251" i="3"/>
  <c r="P251" i="3" s="1"/>
  <c r="N251" i="3"/>
  <c r="M251" i="3"/>
  <c r="Q233" i="3"/>
  <c r="O233" i="3"/>
  <c r="P233" i="3" s="1"/>
  <c r="M233" i="3"/>
  <c r="Q214" i="3"/>
  <c r="O214" i="3"/>
  <c r="P214" i="3" s="1"/>
  <c r="N214" i="3"/>
  <c r="M214" i="3"/>
  <c r="Q287" i="3"/>
  <c r="O287" i="3"/>
  <c r="P287" i="3" s="1"/>
  <c r="M287" i="3"/>
  <c r="Q256" i="3"/>
  <c r="O256" i="3"/>
  <c r="P256" i="3" s="1"/>
  <c r="N256" i="3"/>
  <c r="M256" i="3"/>
  <c r="Q299" i="3"/>
  <c r="O299" i="3"/>
  <c r="P299" i="3" s="1"/>
  <c r="N299" i="3"/>
  <c r="M299" i="3"/>
  <c r="Q386" i="3"/>
  <c r="O386" i="3"/>
  <c r="P386" i="3" s="1"/>
  <c r="N386" i="3"/>
  <c r="M386" i="3"/>
  <c r="Q202" i="3"/>
  <c r="O202" i="3"/>
  <c r="P202" i="3" s="1"/>
  <c r="N202" i="3"/>
  <c r="M202" i="3"/>
  <c r="Q289" i="3"/>
  <c r="O289" i="3"/>
  <c r="P289" i="3" s="1"/>
  <c r="M289" i="3"/>
  <c r="Q301" i="3"/>
  <c r="O301" i="3"/>
  <c r="P301" i="3" s="1"/>
  <c r="M301" i="3"/>
  <c r="Q246" i="3"/>
  <c r="O246" i="3"/>
  <c r="P246" i="3" s="1"/>
  <c r="N246" i="3"/>
  <c r="M246" i="3"/>
  <c r="Q305" i="3"/>
  <c r="O305" i="3"/>
  <c r="P305" i="3" s="1"/>
  <c r="M305" i="3"/>
  <c r="Q273" i="3"/>
  <c r="O273" i="3"/>
  <c r="P273" i="3" s="1"/>
  <c r="N273" i="3"/>
  <c r="M273" i="3"/>
  <c r="Q267" i="3"/>
  <c r="O267" i="3"/>
  <c r="P267" i="3" s="1"/>
  <c r="N267" i="3"/>
  <c r="M267" i="3"/>
  <c r="Q248" i="3"/>
  <c r="O248" i="3"/>
  <c r="P248" i="3" s="1"/>
  <c r="N248" i="3"/>
  <c r="M248" i="3"/>
  <c r="Q285" i="3"/>
  <c r="O285" i="3"/>
  <c r="P285" i="3" s="1"/>
  <c r="N285" i="3"/>
  <c r="M285" i="3"/>
  <c r="Q282" i="3"/>
  <c r="O282" i="3"/>
  <c r="P282" i="3" s="1"/>
  <c r="N282" i="3"/>
  <c r="M282" i="3"/>
  <c r="Q239" i="3"/>
  <c r="O239" i="3"/>
  <c r="P239" i="3" s="1"/>
  <c r="M239" i="3"/>
  <c r="Q203" i="3"/>
  <c r="O203" i="3"/>
  <c r="P203" i="3" s="1"/>
  <c r="N203" i="3"/>
  <c r="M203" i="3"/>
  <c r="Q270" i="3"/>
  <c r="O270" i="3"/>
  <c r="P270" i="3" s="1"/>
  <c r="M270" i="3"/>
  <c r="Q298" i="3"/>
  <c r="O298" i="3"/>
  <c r="P298" i="3" s="1"/>
  <c r="N298" i="3"/>
  <c r="M298" i="3"/>
  <c r="Q245" i="3"/>
  <c r="O245" i="3"/>
  <c r="P245" i="3" s="1"/>
  <c r="N245" i="3"/>
  <c r="M245" i="3"/>
  <c r="Q276" i="3"/>
  <c r="O276" i="3"/>
  <c r="P276" i="3" s="1"/>
  <c r="M276" i="3"/>
  <c r="Q271" i="3"/>
  <c r="O271" i="3"/>
  <c r="P271" i="3" s="1"/>
  <c r="N271" i="3"/>
  <c r="M271" i="3"/>
  <c r="Q255" i="3"/>
  <c r="O255" i="3"/>
  <c r="P255" i="3" s="1"/>
  <c r="M255" i="3"/>
  <c r="Q191" i="3"/>
  <c r="O191" i="3"/>
  <c r="P191" i="3" s="1"/>
  <c r="N191" i="3"/>
  <c r="M191" i="3"/>
  <c r="Q247" i="3"/>
  <c r="O247" i="3"/>
  <c r="P247" i="3" s="1"/>
  <c r="N247" i="3"/>
  <c r="M247" i="3"/>
  <c r="Q284" i="3"/>
  <c r="O284" i="3"/>
  <c r="P284" i="3" s="1"/>
  <c r="N284" i="3"/>
  <c r="M284" i="3"/>
  <c r="Q283" i="3"/>
  <c r="O283" i="3"/>
  <c r="P283" i="3" s="1"/>
  <c r="N283" i="3"/>
  <c r="M283" i="3"/>
  <c r="Q311" i="3"/>
  <c r="O311" i="3"/>
  <c r="P311" i="3" s="1"/>
  <c r="M311" i="3"/>
  <c r="Q227" i="3"/>
  <c r="O227" i="3"/>
  <c r="P227" i="3" s="1"/>
  <c r="M227" i="3"/>
  <c r="Q249" i="3"/>
  <c r="O249" i="3"/>
  <c r="P249" i="3" s="1"/>
  <c r="N249" i="3"/>
  <c r="M249" i="3"/>
  <c r="Q269" i="3"/>
  <c r="O269" i="3"/>
  <c r="P269" i="3" s="1"/>
  <c r="M269" i="3"/>
  <c r="Q286" i="3"/>
  <c r="O286" i="3"/>
  <c r="P286" i="3" s="1"/>
  <c r="M286" i="3"/>
  <c r="Q230" i="3"/>
  <c r="O230" i="3"/>
  <c r="P230" i="3" s="1"/>
  <c r="N230" i="3"/>
  <c r="M230" i="3"/>
  <c r="Q295" i="3"/>
  <c r="O295" i="3"/>
  <c r="P295" i="3" s="1"/>
  <c r="M295" i="3"/>
  <c r="Q234" i="3"/>
  <c r="O234" i="3"/>
  <c r="P234" i="3" s="1"/>
  <c r="N234" i="3"/>
  <c r="M234" i="3"/>
  <c r="Q250" i="3"/>
  <c r="O250" i="3"/>
  <c r="P250" i="3" s="1"/>
  <c r="N250" i="3"/>
  <c r="M250" i="3"/>
  <c r="Q223" i="3"/>
  <c r="O223" i="3"/>
  <c r="P223" i="3" s="1"/>
  <c r="N223" i="3"/>
  <c r="M223" i="3"/>
  <c r="Q174" i="3"/>
  <c r="O174" i="3"/>
  <c r="P174" i="3" s="1"/>
  <c r="N174" i="3"/>
  <c r="M174" i="3"/>
  <c r="Q268" i="3"/>
  <c r="O268" i="3"/>
  <c r="P268" i="3" s="1"/>
  <c r="N268" i="3"/>
  <c r="M268" i="3"/>
  <c r="Q236" i="3"/>
  <c r="O236" i="3"/>
  <c r="P236" i="3" s="1"/>
  <c r="M236" i="3"/>
  <c r="Q252" i="3"/>
  <c r="O252" i="3"/>
  <c r="P252" i="3" s="1"/>
  <c r="N252" i="3"/>
  <c r="M252" i="3"/>
  <c r="Q263" i="3"/>
  <c r="O263" i="3"/>
  <c r="P263" i="3" s="1"/>
  <c r="N263" i="3"/>
  <c r="M263" i="3"/>
  <c r="Q187" i="3"/>
  <c r="O187" i="3"/>
  <c r="P187" i="3" s="1"/>
  <c r="N187" i="3"/>
  <c r="M187" i="3"/>
  <c r="Q259" i="3"/>
  <c r="O259" i="3"/>
  <c r="P259" i="3" s="1"/>
  <c r="N259" i="3"/>
  <c r="M259" i="3"/>
  <c r="Q215" i="3"/>
  <c r="O215" i="3"/>
  <c r="P215" i="3" s="1"/>
  <c r="M215" i="3"/>
  <c r="Q224" i="3"/>
  <c r="O224" i="3"/>
  <c r="P224" i="3" s="1"/>
  <c r="N224" i="3"/>
  <c r="M224" i="3"/>
  <c r="Q201" i="3"/>
  <c r="O201" i="3"/>
  <c r="P201" i="3" s="1"/>
  <c r="N201" i="3"/>
  <c r="M201" i="3"/>
  <c r="Q243" i="3"/>
  <c r="O243" i="3"/>
  <c r="P243" i="3" s="1"/>
  <c r="N243" i="3"/>
  <c r="M243" i="3"/>
  <c r="Q288" i="3"/>
  <c r="O288" i="3"/>
  <c r="P288" i="3" s="1"/>
  <c r="N288" i="3"/>
  <c r="M288" i="3"/>
  <c r="Q257" i="3"/>
  <c r="O257" i="3"/>
  <c r="P257" i="3" s="1"/>
  <c r="N257" i="3"/>
  <c r="M257" i="3"/>
  <c r="Q204" i="3"/>
  <c r="O204" i="3"/>
  <c r="P204" i="3" s="1"/>
  <c r="N204" i="3"/>
  <c r="M204" i="3"/>
  <c r="Q222" i="3"/>
  <c r="O222" i="3"/>
  <c r="P222" i="3" s="1"/>
  <c r="N222" i="3"/>
  <c r="M222" i="3"/>
  <c r="Q260" i="3"/>
  <c r="O260" i="3"/>
  <c r="P260" i="3" s="1"/>
  <c r="M260" i="3"/>
  <c r="Q218" i="3"/>
  <c r="O218" i="3"/>
  <c r="P218" i="3" s="1"/>
  <c r="N218" i="3"/>
  <c r="M218" i="3"/>
  <c r="Q220" i="3"/>
  <c r="O220" i="3"/>
  <c r="P220" i="3" s="1"/>
  <c r="N220" i="3"/>
  <c r="M220" i="3"/>
  <c r="Q280" i="3"/>
  <c r="O280" i="3"/>
  <c r="P280" i="3" s="1"/>
  <c r="N280" i="3"/>
  <c r="M280" i="3"/>
  <c r="Q235" i="3"/>
  <c r="O235" i="3"/>
  <c r="P235" i="3" s="1"/>
  <c r="N235" i="3"/>
  <c r="M235" i="3"/>
  <c r="Q265" i="3"/>
  <c r="O265" i="3"/>
  <c r="P265" i="3" s="1"/>
  <c r="N265" i="3"/>
  <c r="M265" i="3"/>
  <c r="Q194" i="3"/>
  <c r="O194" i="3"/>
  <c r="P194" i="3" s="1"/>
  <c r="N194" i="3"/>
  <c r="M194" i="3"/>
  <c r="Q253" i="3"/>
  <c r="O253" i="3"/>
  <c r="P253" i="3" s="1"/>
  <c r="M253" i="3"/>
  <c r="Q272" i="3"/>
  <c r="O272" i="3"/>
  <c r="P272" i="3" s="1"/>
  <c r="N272" i="3"/>
  <c r="M272" i="3"/>
  <c r="Q207" i="3"/>
  <c r="O207" i="3"/>
  <c r="P207" i="3" s="1"/>
  <c r="N207" i="3"/>
  <c r="M207" i="3"/>
  <c r="Q211" i="3"/>
  <c r="O211" i="3"/>
  <c r="P211" i="3" s="1"/>
  <c r="N211" i="3"/>
  <c r="M211" i="3"/>
  <c r="Q262" i="3"/>
  <c r="O262" i="3"/>
  <c r="P262" i="3" s="1"/>
  <c r="M262" i="3"/>
  <c r="Q371" i="3"/>
  <c r="O371" i="3"/>
  <c r="P371" i="3" s="1"/>
  <c r="N371" i="3"/>
  <c r="M371" i="3"/>
  <c r="Q377" i="3"/>
  <c r="O377" i="3"/>
  <c r="P377" i="3" s="1"/>
  <c r="M377" i="3"/>
  <c r="Q212" i="3"/>
  <c r="O212" i="3"/>
  <c r="P212" i="3" s="1"/>
  <c r="N212" i="3"/>
  <c r="M212" i="3"/>
  <c r="Q209" i="3"/>
  <c r="O209" i="3"/>
  <c r="P209" i="3" s="1"/>
  <c r="N209" i="3"/>
  <c r="M209" i="3"/>
  <c r="Q380" i="3"/>
  <c r="O380" i="3"/>
  <c r="P380" i="3" s="1"/>
  <c r="M380" i="3"/>
  <c r="Q296" i="3"/>
  <c r="O296" i="3"/>
  <c r="P296" i="3" s="1"/>
  <c r="N296" i="3"/>
  <c r="M296" i="3"/>
  <c r="Q200" i="3"/>
  <c r="O200" i="3"/>
  <c r="P200" i="3" s="1"/>
  <c r="N200" i="3"/>
  <c r="M200" i="3"/>
  <c r="Q237" i="3"/>
  <c r="O237" i="3"/>
  <c r="P237" i="3" s="1"/>
  <c r="N237" i="3"/>
  <c r="M237" i="3"/>
  <c r="Q241" i="3"/>
  <c r="O241" i="3"/>
  <c r="P241" i="3" s="1"/>
  <c r="N241" i="3"/>
  <c r="M241" i="3"/>
  <c r="Q180" i="3"/>
  <c r="O180" i="3"/>
  <c r="P180" i="3" s="1"/>
  <c r="N180" i="3"/>
  <c r="M180" i="3"/>
  <c r="Q240" i="3"/>
  <c r="O240" i="3"/>
  <c r="P240" i="3" s="1"/>
  <c r="N240" i="3"/>
  <c r="M240" i="3"/>
  <c r="Q225" i="3"/>
  <c r="O225" i="3"/>
  <c r="P225" i="3" s="1"/>
  <c r="N225" i="3"/>
  <c r="M225" i="3"/>
  <c r="Q229" i="3"/>
  <c r="O229" i="3"/>
  <c r="P229" i="3" s="1"/>
  <c r="N229" i="3"/>
  <c r="M229" i="3"/>
  <c r="Q196" i="3"/>
  <c r="O196" i="3"/>
  <c r="P196" i="3" s="1"/>
  <c r="N196" i="3"/>
  <c r="M196" i="3"/>
  <c r="Q293" i="3"/>
  <c r="O293" i="3"/>
  <c r="P293" i="3" s="1"/>
  <c r="N293" i="3"/>
  <c r="M293" i="3"/>
  <c r="Q205" i="3"/>
  <c r="O205" i="3"/>
  <c r="P205" i="3" s="1"/>
  <c r="N205" i="3"/>
  <c r="M205" i="3"/>
  <c r="Q176" i="3"/>
  <c r="O176" i="3"/>
  <c r="P176" i="3" s="1"/>
  <c r="N176" i="3"/>
  <c r="M176" i="3"/>
  <c r="Q185" i="3"/>
  <c r="O185" i="3"/>
  <c r="P185" i="3" s="1"/>
  <c r="N185" i="3"/>
  <c r="M185" i="3"/>
  <c r="Q162" i="3"/>
  <c r="O162" i="3"/>
  <c r="P162" i="3" s="1"/>
  <c r="N162" i="3"/>
  <c r="M162" i="3"/>
  <c r="Q208" i="3"/>
  <c r="O208" i="3"/>
  <c r="P208" i="3" s="1"/>
  <c r="N208" i="3"/>
  <c r="M208" i="3"/>
  <c r="Q213" i="3"/>
  <c r="O213" i="3"/>
  <c r="P213" i="3" s="1"/>
  <c r="N213" i="3"/>
  <c r="M213" i="3"/>
  <c r="Q192" i="3"/>
  <c r="O192" i="3"/>
  <c r="P192" i="3" s="1"/>
  <c r="N192" i="3"/>
  <c r="M192" i="3"/>
  <c r="Q197" i="3"/>
  <c r="O197" i="3"/>
  <c r="P197" i="3" s="1"/>
  <c r="N197" i="3"/>
  <c r="M197" i="3"/>
  <c r="Q261" i="3"/>
  <c r="O261" i="3"/>
  <c r="P261" i="3" s="1"/>
  <c r="N261" i="3"/>
  <c r="M261" i="3"/>
  <c r="Q199" i="3"/>
  <c r="O199" i="3"/>
  <c r="P199" i="3" s="1"/>
  <c r="N199" i="3"/>
  <c r="M199" i="3"/>
  <c r="Q182" i="3"/>
  <c r="O182" i="3"/>
  <c r="P182" i="3" s="1"/>
  <c r="N182" i="3"/>
  <c r="M182" i="3"/>
  <c r="Q190" i="3"/>
  <c r="O190" i="3"/>
  <c r="P190" i="3" s="1"/>
  <c r="N190" i="3"/>
  <c r="M190" i="3"/>
  <c r="Q232" i="3"/>
  <c r="O232" i="3"/>
  <c r="P232" i="3" s="1"/>
  <c r="N232" i="3"/>
  <c r="M232" i="3"/>
  <c r="Q393" i="3"/>
  <c r="O393" i="3"/>
  <c r="P393" i="3" s="1"/>
  <c r="M393" i="3"/>
  <c r="Q171" i="3"/>
  <c r="O171" i="3"/>
  <c r="P171" i="3" s="1"/>
  <c r="N171" i="3"/>
  <c r="M171" i="3"/>
  <c r="Q172" i="3"/>
  <c r="O172" i="3"/>
  <c r="P172" i="3" s="1"/>
  <c r="N172" i="3"/>
  <c r="M172" i="3"/>
  <c r="Q368" i="3"/>
  <c r="O368" i="3"/>
  <c r="P368" i="3" s="1"/>
  <c r="M368" i="3"/>
  <c r="Q210" i="3"/>
  <c r="O210" i="3"/>
  <c r="P210" i="3" s="1"/>
  <c r="N210" i="3"/>
  <c r="M210" i="3"/>
  <c r="Q189" i="3"/>
  <c r="O189" i="3"/>
  <c r="P189" i="3" s="1"/>
  <c r="N189" i="3"/>
  <c r="M189" i="3"/>
  <c r="Q184" i="3"/>
  <c r="O184" i="3"/>
  <c r="P184" i="3" s="1"/>
  <c r="N184" i="3"/>
  <c r="M184" i="3"/>
  <c r="Q177" i="3"/>
  <c r="O177" i="3"/>
  <c r="P177" i="3" s="1"/>
  <c r="N177" i="3"/>
  <c r="M177" i="3"/>
  <c r="Q161" i="3"/>
  <c r="O161" i="3"/>
  <c r="P161" i="3" s="1"/>
  <c r="N161" i="3"/>
  <c r="M161" i="3"/>
  <c r="Q221" i="3"/>
  <c r="O221" i="3"/>
  <c r="P221" i="3" s="1"/>
  <c r="N221" i="3"/>
  <c r="M221" i="3"/>
  <c r="Q159" i="3"/>
  <c r="O159" i="3"/>
  <c r="P159" i="3" s="1"/>
  <c r="N159" i="3"/>
  <c r="M159" i="3"/>
  <c r="Q183" i="3"/>
  <c r="O183" i="3"/>
  <c r="P183" i="3" s="1"/>
  <c r="N183" i="3"/>
  <c r="M183" i="3"/>
  <c r="Q175" i="3"/>
  <c r="O175" i="3"/>
  <c r="P175" i="3" s="1"/>
  <c r="N175" i="3"/>
  <c r="M175" i="3"/>
  <c r="Q154" i="3"/>
  <c r="O154" i="3"/>
  <c r="P154" i="3" s="1"/>
  <c r="N154" i="3"/>
  <c r="M154" i="3"/>
  <c r="Q313" i="3"/>
  <c r="O313" i="3"/>
  <c r="P313" i="3" s="1"/>
  <c r="M313" i="3"/>
  <c r="Q156" i="3"/>
  <c r="O156" i="3"/>
  <c r="P156" i="3" s="1"/>
  <c r="N156" i="3"/>
  <c r="M156" i="3"/>
  <c r="Q374" i="3"/>
  <c r="O374" i="3"/>
  <c r="P374" i="3" s="1"/>
  <c r="M374" i="3"/>
  <c r="Q158" i="3"/>
  <c r="O158" i="3"/>
  <c r="P158" i="3" s="1"/>
  <c r="N158" i="3"/>
  <c r="M158" i="3"/>
  <c r="Q186" i="3"/>
  <c r="O186" i="3"/>
  <c r="P186" i="3" s="1"/>
  <c r="N186" i="3"/>
  <c r="M186" i="3"/>
  <c r="Q173" i="3"/>
  <c r="O173" i="3"/>
  <c r="P173" i="3" s="1"/>
  <c r="N173" i="3"/>
  <c r="M173" i="3"/>
  <c r="Q178" i="3"/>
  <c r="O178" i="3"/>
  <c r="P178" i="3" s="1"/>
  <c r="N178" i="3"/>
  <c r="M178" i="3"/>
  <c r="Q188" i="3"/>
  <c r="O188" i="3"/>
  <c r="P188" i="3" s="1"/>
  <c r="N188" i="3"/>
  <c r="M188" i="3"/>
  <c r="Q157" i="3"/>
  <c r="O157" i="3"/>
  <c r="P157" i="3" s="1"/>
  <c r="N157" i="3"/>
  <c r="M157" i="3"/>
  <c r="Q166" i="3"/>
  <c r="O166" i="3"/>
  <c r="P166" i="3" s="1"/>
  <c r="N166" i="3"/>
  <c r="M166" i="3"/>
  <c r="Q206" i="3"/>
  <c r="O206" i="3"/>
  <c r="P206" i="3" s="1"/>
  <c r="N206" i="3"/>
  <c r="M206" i="3"/>
  <c r="Q155" i="3"/>
  <c r="O155" i="3"/>
  <c r="P155" i="3" s="1"/>
  <c r="N155" i="3"/>
  <c r="M155" i="3"/>
  <c r="Q217" i="3"/>
  <c r="O217" i="3"/>
  <c r="P217" i="3" s="1"/>
  <c r="N217" i="3"/>
  <c r="M217" i="3"/>
  <c r="Q143" i="3"/>
  <c r="O143" i="3"/>
  <c r="P143" i="3" s="1"/>
  <c r="N143" i="3"/>
  <c r="M143" i="3"/>
  <c r="Q198" i="3"/>
  <c r="O198" i="3"/>
  <c r="P198" i="3" s="1"/>
  <c r="N198" i="3"/>
  <c r="M198" i="3"/>
  <c r="Q181" i="3"/>
  <c r="O181" i="3"/>
  <c r="P181" i="3" s="1"/>
  <c r="N181" i="3"/>
  <c r="M181" i="3"/>
  <c r="Q160" i="3"/>
  <c r="O160" i="3"/>
  <c r="P160" i="3" s="1"/>
  <c r="N160" i="3"/>
  <c r="M160" i="3"/>
  <c r="Q149" i="3"/>
  <c r="O149" i="3"/>
  <c r="P149" i="3" s="1"/>
  <c r="N149" i="3"/>
  <c r="M149" i="3"/>
  <c r="Q116" i="3"/>
  <c r="O116" i="3"/>
  <c r="P116" i="3" s="1"/>
  <c r="N116" i="3"/>
  <c r="M116" i="3"/>
  <c r="Q145" i="3"/>
  <c r="O145" i="3"/>
  <c r="P145" i="3" s="1"/>
  <c r="N145" i="3"/>
  <c r="M145" i="3"/>
  <c r="Q365" i="3"/>
  <c r="O365" i="3"/>
  <c r="P365" i="3" s="1"/>
  <c r="M365" i="3"/>
  <c r="Q168" i="3"/>
  <c r="O168" i="3"/>
  <c r="P168" i="3" s="1"/>
  <c r="N168" i="3"/>
  <c r="M168" i="3"/>
  <c r="Q195" i="3"/>
  <c r="O195" i="3"/>
  <c r="P195" i="3" s="1"/>
  <c r="N195" i="3"/>
  <c r="M195" i="3"/>
  <c r="Q169" i="3"/>
  <c r="O169" i="3"/>
  <c r="P169" i="3" s="1"/>
  <c r="N169" i="3"/>
  <c r="M169" i="3"/>
  <c r="Q148" i="3"/>
  <c r="O148" i="3"/>
  <c r="P148" i="3" s="1"/>
  <c r="N148" i="3"/>
  <c r="M148" i="3"/>
  <c r="Q111" i="3"/>
  <c r="O111" i="3"/>
  <c r="P111" i="3" s="1"/>
  <c r="N111" i="3"/>
  <c r="M111" i="3"/>
  <c r="Q152" i="3"/>
  <c r="O152" i="3"/>
  <c r="P152" i="3" s="1"/>
  <c r="N152" i="3"/>
  <c r="M152" i="3"/>
  <c r="Q170" i="3"/>
  <c r="O170" i="3"/>
  <c r="P170" i="3" s="1"/>
  <c r="N170" i="3"/>
  <c r="M170" i="3"/>
  <c r="Q134" i="3"/>
  <c r="O134" i="3"/>
  <c r="P134" i="3" s="1"/>
  <c r="N134" i="3"/>
  <c r="M134" i="3"/>
  <c r="Q146" i="3"/>
  <c r="O146" i="3"/>
  <c r="P146" i="3" s="1"/>
  <c r="N146" i="3"/>
  <c r="M146" i="3"/>
  <c r="Q164" i="3"/>
  <c r="O164" i="3"/>
  <c r="P164" i="3" s="1"/>
  <c r="N164" i="3"/>
  <c r="M164" i="3"/>
  <c r="Q114" i="3"/>
  <c r="O114" i="3"/>
  <c r="P114" i="3" s="1"/>
  <c r="N114" i="3"/>
  <c r="M114" i="3"/>
  <c r="Q167" i="3"/>
  <c r="O167" i="3"/>
  <c r="P167" i="3" s="1"/>
  <c r="N167" i="3"/>
  <c r="M167" i="3"/>
  <c r="Q151" i="3"/>
  <c r="O151" i="3"/>
  <c r="P151" i="3" s="1"/>
  <c r="N151" i="3"/>
  <c r="M151" i="3"/>
  <c r="Q165" i="3"/>
  <c r="O165" i="3"/>
  <c r="P165" i="3" s="1"/>
  <c r="N165" i="3"/>
  <c r="M165" i="3"/>
  <c r="Q117" i="3"/>
  <c r="O117" i="3"/>
  <c r="P117" i="3" s="1"/>
  <c r="N117" i="3"/>
  <c r="M117" i="3"/>
  <c r="Q163" i="3"/>
  <c r="O163" i="3"/>
  <c r="P163" i="3" s="1"/>
  <c r="N163" i="3"/>
  <c r="M163" i="3"/>
  <c r="Q179" i="3"/>
  <c r="O179" i="3"/>
  <c r="P179" i="3" s="1"/>
  <c r="N179" i="3"/>
  <c r="M179" i="3"/>
  <c r="Q150" i="3"/>
  <c r="O150" i="3"/>
  <c r="P150" i="3" s="1"/>
  <c r="N150" i="3"/>
  <c r="M150" i="3"/>
  <c r="Q122" i="3"/>
  <c r="O122" i="3"/>
  <c r="P122" i="3" s="1"/>
  <c r="N122" i="3"/>
  <c r="M122" i="3"/>
  <c r="Q139" i="3"/>
  <c r="O139" i="3"/>
  <c r="P139" i="3" s="1"/>
  <c r="N139" i="3"/>
  <c r="M139" i="3"/>
  <c r="Q356" i="3"/>
  <c r="O356" i="3"/>
  <c r="P356" i="3" s="1"/>
  <c r="M356" i="3"/>
  <c r="Q103" i="3"/>
  <c r="O103" i="3"/>
  <c r="P103" i="3" s="1"/>
  <c r="N103" i="3"/>
  <c r="M103" i="3"/>
  <c r="Q135" i="3"/>
  <c r="O135" i="3"/>
  <c r="P135" i="3" s="1"/>
  <c r="N135" i="3"/>
  <c r="M135" i="3"/>
  <c r="Q112" i="3"/>
  <c r="O112" i="3"/>
  <c r="P112" i="3" s="1"/>
  <c r="N112" i="3"/>
  <c r="M112" i="3"/>
  <c r="Q144" i="3"/>
  <c r="O144" i="3"/>
  <c r="P144" i="3" s="1"/>
  <c r="N144" i="3"/>
  <c r="M144" i="3"/>
  <c r="Q141" i="3"/>
  <c r="O141" i="3"/>
  <c r="P141" i="3" s="1"/>
  <c r="N141" i="3"/>
  <c r="M141" i="3"/>
  <c r="Q219" i="3"/>
  <c r="O219" i="3"/>
  <c r="P219" i="3" s="1"/>
  <c r="M219" i="3"/>
  <c r="Q64" i="3"/>
  <c r="O64" i="3"/>
  <c r="P64" i="3" s="1"/>
  <c r="N64" i="3"/>
  <c r="M64" i="3"/>
  <c r="Q118" i="3"/>
  <c r="O118" i="3"/>
  <c r="P118" i="3" s="1"/>
  <c r="N118" i="3"/>
  <c r="M118" i="3"/>
  <c r="Q123" i="3"/>
  <c r="O123" i="3"/>
  <c r="P123" i="3" s="1"/>
  <c r="N123" i="3"/>
  <c r="M123" i="3"/>
  <c r="Q131" i="3"/>
  <c r="O131" i="3"/>
  <c r="P131" i="3" s="1"/>
  <c r="N131" i="3"/>
  <c r="M131" i="3"/>
  <c r="Q258" i="3"/>
  <c r="O258" i="3"/>
  <c r="P258" i="3" s="1"/>
  <c r="N258" i="3"/>
  <c r="M258" i="3"/>
  <c r="Q93" i="3"/>
  <c r="O93" i="3"/>
  <c r="P93" i="3" s="1"/>
  <c r="N93" i="3"/>
  <c r="M93" i="3"/>
  <c r="Q147" i="3"/>
  <c r="O147" i="3"/>
  <c r="P147" i="3" s="1"/>
  <c r="N147" i="3"/>
  <c r="M147" i="3"/>
  <c r="Q137" i="3"/>
  <c r="O137" i="3"/>
  <c r="P137" i="3" s="1"/>
  <c r="N137" i="3"/>
  <c r="M137" i="3"/>
  <c r="Q115" i="3"/>
  <c r="O115" i="3"/>
  <c r="P115" i="3" s="1"/>
  <c r="N115" i="3"/>
  <c r="M115" i="3"/>
  <c r="Q129" i="3"/>
  <c r="O129" i="3"/>
  <c r="P129" i="3" s="1"/>
  <c r="N129" i="3"/>
  <c r="M129" i="3"/>
  <c r="Q140" i="3"/>
  <c r="O140" i="3"/>
  <c r="P140" i="3" s="1"/>
  <c r="N140" i="3"/>
  <c r="M140" i="3"/>
  <c r="Q153" i="3"/>
  <c r="O153" i="3"/>
  <c r="P153" i="3" s="1"/>
  <c r="N153" i="3"/>
  <c r="M153" i="3"/>
  <c r="Q121" i="3"/>
  <c r="O121" i="3"/>
  <c r="P121" i="3" s="1"/>
  <c r="N121" i="3"/>
  <c r="M121" i="3"/>
  <c r="Q100" i="3"/>
  <c r="O100" i="3"/>
  <c r="P100" i="3" s="1"/>
  <c r="N100" i="3"/>
  <c r="M100" i="3"/>
  <c r="Q124" i="3"/>
  <c r="O124" i="3"/>
  <c r="P124" i="3" s="1"/>
  <c r="N124" i="3"/>
  <c r="M124" i="3"/>
  <c r="Q113" i="3"/>
  <c r="O113" i="3"/>
  <c r="P113" i="3" s="1"/>
  <c r="N113" i="3"/>
  <c r="M113" i="3"/>
  <c r="Q133" i="3"/>
  <c r="O133" i="3"/>
  <c r="P133" i="3" s="1"/>
  <c r="N133" i="3"/>
  <c r="M133" i="3"/>
  <c r="Q83" i="3"/>
  <c r="O83" i="3"/>
  <c r="P83" i="3" s="1"/>
  <c r="N83" i="3"/>
  <c r="M83" i="3"/>
  <c r="Q125" i="3"/>
  <c r="O125" i="3"/>
  <c r="P125" i="3" s="1"/>
  <c r="N125" i="3"/>
  <c r="M125" i="3"/>
  <c r="Q82" i="3"/>
  <c r="O82" i="3"/>
  <c r="P82" i="3" s="1"/>
  <c r="N82" i="3"/>
  <c r="M82" i="3"/>
  <c r="Q136" i="3"/>
  <c r="O136" i="3"/>
  <c r="P136" i="3" s="1"/>
  <c r="N136" i="3"/>
  <c r="M136" i="3"/>
  <c r="Q120" i="3"/>
  <c r="O120" i="3"/>
  <c r="P120" i="3" s="1"/>
  <c r="N120" i="3"/>
  <c r="M120" i="3"/>
  <c r="Q102" i="3"/>
  <c r="O102" i="3"/>
  <c r="P102" i="3" s="1"/>
  <c r="N102" i="3"/>
  <c r="M102" i="3"/>
  <c r="Q119" i="3"/>
  <c r="O119" i="3"/>
  <c r="P119" i="3" s="1"/>
  <c r="N119" i="3"/>
  <c r="M119" i="3"/>
  <c r="Q127" i="3"/>
  <c r="O127" i="3"/>
  <c r="P127" i="3" s="1"/>
  <c r="N127" i="3"/>
  <c r="M127" i="3"/>
  <c r="Q132" i="3"/>
  <c r="O132" i="3"/>
  <c r="P132" i="3" s="1"/>
  <c r="N132" i="3"/>
  <c r="M132" i="3"/>
  <c r="Q142" i="3"/>
  <c r="O142" i="3"/>
  <c r="P142" i="3" s="1"/>
  <c r="N142" i="3"/>
  <c r="M142" i="3"/>
  <c r="Q130" i="3"/>
  <c r="O130" i="3"/>
  <c r="P130" i="3" s="1"/>
  <c r="N130" i="3"/>
  <c r="M130" i="3"/>
  <c r="Q104" i="3"/>
  <c r="O104" i="3"/>
  <c r="P104" i="3" s="1"/>
  <c r="N104" i="3"/>
  <c r="M104" i="3"/>
  <c r="Q110" i="3"/>
  <c r="O110" i="3"/>
  <c r="P110" i="3" s="1"/>
  <c r="N110" i="3"/>
  <c r="M110" i="3"/>
  <c r="Q95" i="3"/>
  <c r="O95" i="3"/>
  <c r="P95" i="3" s="1"/>
  <c r="N95" i="3"/>
  <c r="M95" i="3"/>
  <c r="Q128" i="3"/>
  <c r="O128" i="3"/>
  <c r="P128" i="3" s="1"/>
  <c r="N128" i="3"/>
  <c r="M128" i="3"/>
  <c r="Q90" i="3"/>
  <c r="O90" i="3"/>
  <c r="P90" i="3" s="1"/>
  <c r="N90" i="3"/>
  <c r="M90" i="3"/>
  <c r="Q101" i="3"/>
  <c r="O101" i="3"/>
  <c r="P101" i="3" s="1"/>
  <c r="N101" i="3"/>
  <c r="M101" i="3"/>
  <c r="Q94" i="3"/>
  <c r="O94" i="3"/>
  <c r="P94" i="3" s="1"/>
  <c r="N94" i="3"/>
  <c r="M94" i="3"/>
  <c r="Q97" i="3"/>
  <c r="O97" i="3"/>
  <c r="P97" i="3" s="1"/>
  <c r="N97" i="3"/>
  <c r="M97" i="3"/>
  <c r="Q138" i="3"/>
  <c r="O138" i="3"/>
  <c r="P138" i="3" s="1"/>
  <c r="N138" i="3"/>
  <c r="M138" i="3"/>
  <c r="Q109" i="3"/>
  <c r="O109" i="3"/>
  <c r="P109" i="3" s="1"/>
  <c r="N109" i="3"/>
  <c r="M109" i="3"/>
  <c r="Q84" i="3"/>
  <c r="O84" i="3"/>
  <c r="P84" i="3" s="1"/>
  <c r="N84" i="3"/>
  <c r="M84" i="3"/>
  <c r="Q99" i="3"/>
  <c r="O99" i="3"/>
  <c r="P99" i="3" s="1"/>
  <c r="N99" i="3"/>
  <c r="M99" i="3"/>
  <c r="Q45" i="3"/>
  <c r="O45" i="3"/>
  <c r="P45" i="3" s="1"/>
  <c r="M45" i="3"/>
  <c r="Q105" i="3"/>
  <c r="O105" i="3"/>
  <c r="P105" i="3" s="1"/>
  <c r="N105" i="3"/>
  <c r="M105" i="3"/>
  <c r="Q106" i="3"/>
  <c r="O106" i="3"/>
  <c r="P106" i="3" s="1"/>
  <c r="N106" i="3"/>
  <c r="M106" i="3"/>
  <c r="Q126" i="3"/>
  <c r="O126" i="3"/>
  <c r="P126" i="3" s="1"/>
  <c r="N126" i="3"/>
  <c r="M126" i="3"/>
  <c r="Q80" i="3"/>
  <c r="O80" i="3"/>
  <c r="P80" i="3" s="1"/>
  <c r="N80" i="3"/>
  <c r="M80" i="3"/>
  <c r="Q108" i="3"/>
  <c r="O108" i="3"/>
  <c r="P108" i="3" s="1"/>
  <c r="N108" i="3"/>
  <c r="M108" i="3"/>
  <c r="Q91" i="3"/>
  <c r="O91" i="3"/>
  <c r="P91" i="3" s="1"/>
  <c r="N91" i="3"/>
  <c r="M91" i="3"/>
  <c r="Q98" i="3"/>
  <c r="O98" i="3"/>
  <c r="P98" i="3" s="1"/>
  <c r="N98" i="3"/>
  <c r="M98" i="3"/>
  <c r="Q61" i="3"/>
  <c r="O61" i="3"/>
  <c r="P61" i="3" s="1"/>
  <c r="N61" i="3"/>
  <c r="M61" i="3"/>
  <c r="Q78" i="3"/>
  <c r="O78" i="3"/>
  <c r="P78" i="3" s="1"/>
  <c r="N78" i="3"/>
  <c r="M78" i="3"/>
  <c r="Q88" i="3"/>
  <c r="O88" i="3"/>
  <c r="P88" i="3" s="1"/>
  <c r="N88" i="3"/>
  <c r="M88" i="3"/>
  <c r="Q96" i="3"/>
  <c r="O96" i="3"/>
  <c r="P96" i="3" s="1"/>
  <c r="N96" i="3"/>
  <c r="M96" i="3"/>
  <c r="Q76" i="3"/>
  <c r="O76" i="3"/>
  <c r="P76" i="3" s="1"/>
  <c r="N76" i="3"/>
  <c r="M76" i="3"/>
  <c r="Q89" i="3"/>
  <c r="O89" i="3"/>
  <c r="P89" i="3" s="1"/>
  <c r="N89" i="3"/>
  <c r="M89" i="3"/>
  <c r="Q87" i="3"/>
  <c r="O87" i="3"/>
  <c r="P87" i="3" s="1"/>
  <c r="N87" i="3"/>
  <c r="M87" i="3"/>
  <c r="Q79" i="3"/>
  <c r="O79" i="3"/>
  <c r="P79" i="3" s="1"/>
  <c r="N79" i="3"/>
  <c r="M79" i="3"/>
  <c r="Q75" i="3"/>
  <c r="O75" i="3"/>
  <c r="P75" i="3" s="1"/>
  <c r="N75" i="3"/>
  <c r="M75" i="3"/>
  <c r="Q86" i="3"/>
  <c r="O86" i="3"/>
  <c r="P86" i="3" s="1"/>
  <c r="N86" i="3"/>
  <c r="M86" i="3"/>
  <c r="Q73" i="3"/>
  <c r="O73" i="3"/>
  <c r="P73" i="3" s="1"/>
  <c r="N73" i="3"/>
  <c r="M73" i="3"/>
  <c r="Q85" i="3"/>
  <c r="O85" i="3"/>
  <c r="P85" i="3" s="1"/>
  <c r="N85" i="3"/>
  <c r="M85" i="3"/>
  <c r="Q63" i="3"/>
  <c r="O63" i="3"/>
  <c r="P63" i="3" s="1"/>
  <c r="N63" i="3"/>
  <c r="M63" i="3"/>
  <c r="Q92" i="3"/>
  <c r="O92" i="3"/>
  <c r="P92" i="3" s="1"/>
  <c r="N92" i="3"/>
  <c r="M92" i="3"/>
  <c r="Q77" i="3"/>
  <c r="O77" i="3"/>
  <c r="P77" i="3" s="1"/>
  <c r="N77" i="3"/>
  <c r="M77" i="3"/>
  <c r="Q69" i="3"/>
  <c r="O69" i="3"/>
  <c r="P69" i="3" s="1"/>
  <c r="N69" i="3"/>
  <c r="M69" i="3"/>
  <c r="Q81" i="3"/>
  <c r="O81" i="3"/>
  <c r="P81" i="3" s="1"/>
  <c r="N81" i="3"/>
  <c r="M81" i="3"/>
  <c r="Q72" i="3"/>
  <c r="O72" i="3"/>
  <c r="P72" i="3" s="1"/>
  <c r="N72" i="3"/>
  <c r="M72" i="3"/>
  <c r="Q71" i="3"/>
  <c r="O71" i="3"/>
  <c r="P71" i="3" s="1"/>
  <c r="N71" i="3"/>
  <c r="M71" i="3"/>
  <c r="Q67" i="3"/>
  <c r="O67" i="3"/>
  <c r="P67" i="3" s="1"/>
  <c r="N67" i="3"/>
  <c r="M67" i="3"/>
  <c r="Q44" i="3"/>
  <c r="O44" i="3"/>
  <c r="P44" i="3" s="1"/>
  <c r="N44" i="3"/>
  <c r="M44" i="3"/>
  <c r="Q62" i="3"/>
  <c r="O62" i="3"/>
  <c r="P62" i="3" s="1"/>
  <c r="N62" i="3"/>
  <c r="M62" i="3"/>
  <c r="Q65" i="3"/>
  <c r="O65" i="3"/>
  <c r="P65" i="3" s="1"/>
  <c r="N65" i="3"/>
  <c r="M65" i="3"/>
  <c r="Q60" i="3"/>
  <c r="O60" i="3"/>
  <c r="P60" i="3" s="1"/>
  <c r="N60" i="3"/>
  <c r="M60" i="3"/>
  <c r="Q70" i="3"/>
  <c r="O70" i="3"/>
  <c r="P70" i="3" s="1"/>
  <c r="N70" i="3"/>
  <c r="M70" i="3"/>
  <c r="Q50" i="3"/>
  <c r="O50" i="3"/>
  <c r="P50" i="3" s="1"/>
  <c r="N50" i="3"/>
  <c r="M50" i="3"/>
  <c r="Q59" i="3"/>
  <c r="O59" i="3"/>
  <c r="P59" i="3" s="1"/>
  <c r="N59" i="3"/>
  <c r="M59" i="3"/>
  <c r="Q74" i="3"/>
  <c r="O74" i="3"/>
  <c r="P74" i="3" s="1"/>
  <c r="N74" i="3"/>
  <c r="M74" i="3"/>
  <c r="Q107" i="3"/>
  <c r="O107" i="3"/>
  <c r="P107" i="3" s="1"/>
  <c r="N107" i="3"/>
  <c r="M107" i="3"/>
  <c r="Q52" i="3"/>
  <c r="O52" i="3"/>
  <c r="P52" i="3" s="1"/>
  <c r="N52" i="3"/>
  <c r="M52" i="3"/>
  <c r="Q66" i="3"/>
  <c r="O66" i="3"/>
  <c r="P66" i="3" s="1"/>
  <c r="N66" i="3"/>
  <c r="M66" i="3"/>
  <c r="Q55" i="3"/>
  <c r="O55" i="3"/>
  <c r="P55" i="3" s="1"/>
  <c r="N55" i="3"/>
  <c r="M55" i="3"/>
  <c r="Q57" i="3"/>
  <c r="O57" i="3"/>
  <c r="P57" i="3" s="1"/>
  <c r="N57" i="3"/>
  <c r="M57" i="3"/>
  <c r="Q49" i="3"/>
  <c r="O49" i="3"/>
  <c r="P49" i="3" s="1"/>
  <c r="N49" i="3"/>
  <c r="M49" i="3"/>
  <c r="Q56" i="3"/>
  <c r="O56" i="3"/>
  <c r="P56" i="3" s="1"/>
  <c r="N56" i="3"/>
  <c r="M56" i="3"/>
  <c r="Q58" i="3"/>
  <c r="O58" i="3"/>
  <c r="P58" i="3" s="1"/>
  <c r="N58" i="3"/>
  <c r="M58" i="3"/>
  <c r="Q53" i="3"/>
  <c r="O53" i="3"/>
  <c r="P53" i="3" s="1"/>
  <c r="N53" i="3"/>
  <c r="M53" i="3"/>
  <c r="Q54" i="3"/>
  <c r="O54" i="3"/>
  <c r="P54" i="3" s="1"/>
  <c r="N54" i="3"/>
  <c r="M54" i="3"/>
  <c r="Q46" i="3"/>
  <c r="O46" i="3"/>
  <c r="P46" i="3" s="1"/>
  <c r="N46" i="3"/>
  <c r="M46" i="3"/>
  <c r="Q51" i="3"/>
  <c r="O51" i="3"/>
  <c r="P51" i="3" s="1"/>
  <c r="N51" i="3"/>
  <c r="M51" i="3"/>
  <c r="Q47" i="3"/>
  <c r="O47" i="3"/>
  <c r="P47" i="3" s="1"/>
  <c r="N47" i="3"/>
  <c r="M47" i="3"/>
  <c r="Q36" i="3"/>
  <c r="O36" i="3"/>
  <c r="P36" i="3" s="1"/>
  <c r="N36" i="3"/>
  <c r="M36" i="3"/>
  <c r="Q48" i="3"/>
  <c r="O48" i="3"/>
  <c r="P48" i="3" s="1"/>
  <c r="N48" i="3"/>
  <c r="M48" i="3"/>
  <c r="Q33" i="3"/>
  <c r="O33" i="3"/>
  <c r="P33" i="3" s="1"/>
  <c r="N33" i="3"/>
  <c r="M33" i="3"/>
  <c r="Q68" i="3"/>
  <c r="O68" i="3"/>
  <c r="P68" i="3" s="1"/>
  <c r="N68" i="3"/>
  <c r="M68" i="3"/>
  <c r="Q42" i="3"/>
  <c r="O42" i="3"/>
  <c r="P42" i="3" s="1"/>
  <c r="N42" i="3"/>
  <c r="M42" i="3"/>
  <c r="Q31" i="3"/>
  <c r="O31" i="3"/>
  <c r="P31" i="3" s="1"/>
  <c r="N31" i="3"/>
  <c r="M31" i="3"/>
  <c r="Q40" i="3"/>
  <c r="O40" i="3"/>
  <c r="P40" i="3" s="1"/>
  <c r="N40" i="3"/>
  <c r="M40" i="3"/>
  <c r="Q37" i="3"/>
  <c r="O37" i="3"/>
  <c r="P37" i="3" s="1"/>
  <c r="N37" i="3"/>
  <c r="M37" i="3"/>
  <c r="Q39" i="3"/>
  <c r="O39" i="3"/>
  <c r="P39" i="3" s="1"/>
  <c r="N39" i="3"/>
  <c r="M39" i="3"/>
  <c r="Q32" i="3"/>
  <c r="O32" i="3"/>
  <c r="P32" i="3" s="1"/>
  <c r="N32" i="3"/>
  <c r="M32" i="3"/>
  <c r="Q38" i="3"/>
  <c r="O38" i="3"/>
  <c r="P38" i="3" s="1"/>
  <c r="N38" i="3"/>
  <c r="M38" i="3"/>
  <c r="Q34" i="3"/>
  <c r="O34" i="3"/>
  <c r="P34" i="3" s="1"/>
  <c r="N34" i="3"/>
  <c r="M34" i="3"/>
  <c r="Q41" i="3"/>
  <c r="O41" i="3"/>
  <c r="P41" i="3" s="1"/>
  <c r="N41" i="3"/>
  <c r="M41" i="3"/>
  <c r="Q43" i="3"/>
  <c r="O43" i="3"/>
  <c r="P43" i="3" s="1"/>
  <c r="N43" i="3"/>
  <c r="M43" i="3"/>
  <c r="Q30" i="3"/>
  <c r="O30" i="3"/>
  <c r="P30" i="3" s="1"/>
  <c r="N30" i="3"/>
  <c r="M30" i="3"/>
  <c r="Q35" i="3"/>
  <c r="O35" i="3"/>
  <c r="P35" i="3" s="1"/>
  <c r="N35" i="3"/>
  <c r="M35" i="3"/>
  <c r="Q29" i="3"/>
  <c r="O29" i="3"/>
  <c r="P29" i="3" s="1"/>
  <c r="N29" i="3"/>
  <c r="M29" i="3"/>
  <c r="Q27" i="3"/>
  <c r="O27" i="3"/>
  <c r="P27" i="3" s="1"/>
  <c r="N27" i="3"/>
  <c r="M27" i="3"/>
  <c r="Q23" i="3"/>
  <c r="O23" i="3"/>
  <c r="P23" i="3" s="1"/>
  <c r="N23" i="3"/>
  <c r="M23" i="3"/>
  <c r="Q22" i="3"/>
  <c r="O22" i="3"/>
  <c r="P22" i="3" s="1"/>
  <c r="N22" i="3"/>
  <c r="M22" i="3"/>
  <c r="Q28" i="3"/>
  <c r="O28" i="3"/>
  <c r="P28" i="3" s="1"/>
  <c r="N28" i="3"/>
  <c r="M28" i="3"/>
  <c r="Q25" i="3"/>
  <c r="O25" i="3"/>
  <c r="P25" i="3" s="1"/>
  <c r="N25" i="3"/>
  <c r="M25" i="3"/>
  <c r="Q24" i="3"/>
  <c r="O24" i="3"/>
  <c r="P24" i="3" s="1"/>
  <c r="N24" i="3"/>
  <c r="M24" i="3"/>
  <c r="Q19" i="3"/>
  <c r="O19" i="3"/>
  <c r="P19" i="3" s="1"/>
  <c r="N19" i="3"/>
  <c r="M19" i="3"/>
  <c r="Q16" i="3"/>
  <c r="O16" i="3"/>
  <c r="P16" i="3" s="1"/>
  <c r="N16" i="3"/>
  <c r="M16" i="3"/>
  <c r="Q20" i="3"/>
  <c r="O20" i="3"/>
  <c r="P20" i="3" s="1"/>
  <c r="N20" i="3"/>
  <c r="M20" i="3"/>
  <c r="Q10" i="3"/>
  <c r="O10" i="3"/>
  <c r="P10" i="3" s="1"/>
  <c r="N10" i="3"/>
  <c r="M10" i="3"/>
  <c r="Q26" i="3"/>
  <c r="O26" i="3"/>
  <c r="P26" i="3" s="1"/>
  <c r="N26" i="3"/>
  <c r="M26" i="3"/>
  <c r="Q21" i="3"/>
  <c r="O21" i="3"/>
  <c r="P21" i="3" s="1"/>
  <c r="N21" i="3"/>
  <c r="M21" i="3"/>
  <c r="Q18" i="3"/>
  <c r="O18" i="3"/>
  <c r="P18" i="3" s="1"/>
  <c r="N18" i="3"/>
  <c r="M18" i="3"/>
  <c r="Q14" i="3"/>
  <c r="O14" i="3"/>
  <c r="P14" i="3" s="1"/>
  <c r="N14" i="3"/>
  <c r="M14" i="3"/>
  <c r="Q15" i="3"/>
  <c r="O15" i="3"/>
  <c r="P15" i="3" s="1"/>
  <c r="N15" i="3"/>
  <c r="M15" i="3"/>
  <c r="Q17" i="3"/>
  <c r="O17" i="3"/>
  <c r="P17" i="3" s="1"/>
  <c r="N17" i="3"/>
  <c r="M17" i="3"/>
  <c r="Q12" i="3"/>
  <c r="O12" i="3"/>
  <c r="P12" i="3" s="1"/>
  <c r="N12" i="3"/>
  <c r="M12" i="3"/>
  <c r="Q8" i="3"/>
  <c r="O8" i="3"/>
  <c r="P8" i="3" s="1"/>
  <c r="N8" i="3"/>
  <c r="M8" i="3"/>
  <c r="Q13" i="3"/>
  <c r="O13" i="3"/>
  <c r="P13" i="3" s="1"/>
  <c r="N13" i="3"/>
  <c r="M13" i="3"/>
  <c r="Q7" i="3"/>
  <c r="O7" i="3"/>
  <c r="P7" i="3" s="1"/>
  <c r="N7" i="3"/>
  <c r="M7" i="3"/>
  <c r="Q11" i="3"/>
  <c r="O11" i="3"/>
  <c r="P11" i="3" s="1"/>
  <c r="N11" i="3"/>
  <c r="M11" i="3"/>
  <c r="Q9" i="3"/>
  <c r="O9" i="3"/>
  <c r="P9" i="3" s="1"/>
  <c r="N9" i="3"/>
  <c r="M9" i="3"/>
  <c r="Q4" i="3"/>
  <c r="O4" i="3"/>
  <c r="P4" i="3" s="1"/>
  <c r="N4" i="3"/>
  <c r="M4" i="3"/>
  <c r="Q6" i="3"/>
  <c r="O6" i="3"/>
  <c r="P6" i="3" s="1"/>
  <c r="N6" i="3"/>
  <c r="M6" i="3"/>
  <c r="Q2" i="3"/>
  <c r="O2" i="3"/>
  <c r="P2" i="3" s="1"/>
  <c r="N2" i="3"/>
  <c r="M2" i="3"/>
  <c r="Q3" i="3"/>
  <c r="O3" i="3"/>
  <c r="P3" i="3" s="1"/>
  <c r="N3" i="3"/>
  <c r="M3" i="3"/>
  <c r="Q5" i="3"/>
  <c r="O5" i="3"/>
  <c r="P5" i="3" s="1"/>
  <c r="N5" i="3"/>
  <c r="M5" i="3"/>
  <c r="R140" i="3" l="1"/>
  <c r="S140" i="3" s="1"/>
  <c r="A140" i="3" s="1"/>
  <c r="R55" i="3"/>
  <c r="S55" i="3" s="1"/>
  <c r="A55" i="3" s="1"/>
  <c r="R98" i="3"/>
  <c r="S98" i="3" s="1"/>
  <c r="A98" i="3" s="1"/>
  <c r="R262" i="3"/>
  <c r="S262" i="3" s="1"/>
  <c r="A262" i="3" s="1"/>
  <c r="R286" i="3"/>
  <c r="S286" i="3" s="1"/>
  <c r="A286" i="3" s="1"/>
  <c r="R209" i="3"/>
  <c r="S209" i="3" s="1"/>
  <c r="A209" i="3" s="1"/>
  <c r="R315" i="3"/>
  <c r="S315" i="3" s="1"/>
  <c r="A315" i="3" s="1"/>
  <c r="R413" i="3"/>
  <c r="S413" i="3" s="1"/>
  <c r="A413" i="3" s="1"/>
  <c r="R253" i="3"/>
  <c r="S253" i="3" s="1"/>
  <c r="A253" i="3" s="1"/>
  <c r="R239" i="3"/>
  <c r="S239" i="3" s="1"/>
  <c r="A239" i="3" s="1"/>
  <c r="R45" i="3"/>
  <c r="S45" i="3" s="1"/>
  <c r="A45" i="3" s="1"/>
  <c r="R75" i="3"/>
  <c r="S75" i="3" s="1"/>
  <c r="A75" i="3" s="1"/>
  <c r="R265" i="3"/>
  <c r="S265" i="3" s="1"/>
  <c r="A265" i="3" s="1"/>
  <c r="R250" i="3"/>
  <c r="S250" i="3" s="1"/>
  <c r="A250" i="3" s="1"/>
  <c r="Q73" i="7"/>
  <c r="R143" i="3"/>
  <c r="S143" i="3" s="1"/>
  <c r="A143" i="3" s="1"/>
  <c r="R177" i="3"/>
  <c r="S177" i="3" s="1"/>
  <c r="A177" i="3" s="1"/>
  <c r="R249" i="3"/>
  <c r="S249" i="3" s="1"/>
  <c r="A249" i="3" s="1"/>
  <c r="R215" i="3"/>
  <c r="S215" i="3" s="1"/>
  <c r="A215" i="3" s="1"/>
  <c r="Q77" i="7"/>
  <c r="Q74" i="7"/>
  <c r="Q72" i="7"/>
  <c r="Q130" i="5"/>
  <c r="Q127" i="5"/>
  <c r="Q131" i="5"/>
  <c r="Q135" i="5"/>
  <c r="Q134" i="5"/>
  <c r="Q126" i="5"/>
  <c r="Q128" i="5"/>
  <c r="Q132" i="5"/>
  <c r="R139" i="3"/>
  <c r="S139" i="3" s="1"/>
  <c r="A139" i="3" s="1"/>
  <c r="R152" i="3"/>
  <c r="S152" i="3" s="1"/>
  <c r="A152" i="3" s="1"/>
  <c r="R148" i="3"/>
  <c r="S148" i="3" s="1"/>
  <c r="A148" i="3" s="1"/>
  <c r="R197" i="3"/>
  <c r="S197" i="3" s="1"/>
  <c r="A197" i="3" s="1"/>
  <c r="R66" i="3"/>
  <c r="S66" i="3" s="1"/>
  <c r="A66" i="3" s="1"/>
  <c r="R107" i="3"/>
  <c r="S107" i="3" s="1"/>
  <c r="A107" i="3" s="1"/>
  <c r="R70" i="3"/>
  <c r="S70" i="3" s="1"/>
  <c r="A70" i="3" s="1"/>
  <c r="R81" i="3"/>
  <c r="S81" i="3" s="1"/>
  <c r="A81" i="3" s="1"/>
  <c r="R77" i="3"/>
  <c r="S77" i="3" s="1"/>
  <c r="A77" i="3" s="1"/>
  <c r="R63" i="3"/>
  <c r="S63" i="3" s="1"/>
  <c r="A63" i="3" s="1"/>
  <c r="R91" i="3"/>
  <c r="S91" i="3" s="1"/>
  <c r="A91" i="3" s="1"/>
  <c r="R80" i="3"/>
  <c r="S80" i="3" s="1"/>
  <c r="A80" i="3" s="1"/>
  <c r="R142" i="3"/>
  <c r="S142" i="3" s="1"/>
  <c r="A142" i="3" s="1"/>
  <c r="R127" i="3"/>
  <c r="S127" i="3" s="1"/>
  <c r="A127" i="3" s="1"/>
  <c r="R115" i="3"/>
  <c r="S115" i="3" s="1"/>
  <c r="A115" i="3" s="1"/>
  <c r="R229" i="3"/>
  <c r="S229" i="3" s="1"/>
  <c r="A229" i="3" s="1"/>
  <c r="R57" i="3"/>
  <c r="S57" i="3" s="1"/>
  <c r="A57" i="3" s="1"/>
  <c r="R61" i="3"/>
  <c r="S61" i="3" s="1"/>
  <c r="A61" i="3" s="1"/>
  <c r="R52" i="3"/>
  <c r="S52" i="3" s="1"/>
  <c r="A52" i="3" s="1"/>
  <c r="R74" i="3"/>
  <c r="S74" i="3" s="1"/>
  <c r="A74" i="3" s="1"/>
  <c r="R60" i="3"/>
  <c r="S60" i="3" s="1"/>
  <c r="A60" i="3" s="1"/>
  <c r="R69" i="3"/>
  <c r="S69" i="3" s="1"/>
  <c r="A69" i="3" s="1"/>
  <c r="R92" i="3"/>
  <c r="S92" i="3" s="1"/>
  <c r="A92" i="3" s="1"/>
  <c r="R85" i="3"/>
  <c r="S85" i="3" s="1"/>
  <c r="A85" i="3" s="1"/>
  <c r="R79" i="3"/>
  <c r="S79" i="3" s="1"/>
  <c r="A79" i="3" s="1"/>
  <c r="R108" i="3"/>
  <c r="S108" i="3" s="1"/>
  <c r="A108" i="3" s="1"/>
  <c r="R126" i="3"/>
  <c r="S126" i="3" s="1"/>
  <c r="A126" i="3" s="1"/>
  <c r="R145" i="3"/>
  <c r="S145" i="3" s="1"/>
  <c r="A145" i="3" s="1"/>
  <c r="R103" i="3"/>
  <c r="S103" i="3" s="1"/>
  <c r="A103" i="3" s="1"/>
  <c r="R352" i="3"/>
  <c r="S352" i="3" s="1"/>
  <c r="A352" i="3" s="1"/>
  <c r="R254" i="3"/>
  <c r="S254" i="3" s="1"/>
  <c r="A254" i="3" s="1"/>
  <c r="R393" i="3"/>
  <c r="S393" i="3" s="1"/>
  <c r="A393" i="3" s="1"/>
  <c r="R149" i="3"/>
  <c r="S149" i="3" s="1"/>
  <c r="A149" i="3" s="1"/>
  <c r="R280" i="3"/>
  <c r="S280" i="3" s="1"/>
  <c r="A280" i="3" s="1"/>
  <c r="R374" i="3"/>
  <c r="S374" i="3" s="1"/>
  <c r="A374" i="3" s="1"/>
  <c r="R415" i="3"/>
  <c r="S415" i="3" s="1"/>
  <c r="A415" i="3" s="1"/>
  <c r="R194" i="3"/>
  <c r="S194" i="3" s="1"/>
  <c r="A194" i="3" s="1"/>
  <c r="R155" i="3"/>
  <c r="S155" i="3" s="1"/>
  <c r="A155" i="3" s="1"/>
  <c r="R166" i="3"/>
  <c r="S166" i="3" s="1"/>
  <c r="A166" i="3" s="1"/>
  <c r="R208" i="3"/>
  <c r="S208" i="3" s="1"/>
  <c r="A208" i="3" s="1"/>
  <c r="R49" i="3"/>
  <c r="S49" i="3" s="1"/>
  <c r="A49" i="3" s="1"/>
  <c r="R72" i="3"/>
  <c r="S72" i="3" s="1"/>
  <c r="A72" i="3" s="1"/>
  <c r="R116" i="3"/>
  <c r="S116" i="3" s="1"/>
  <c r="A116" i="3" s="1"/>
  <c r="R226" i="3"/>
  <c r="S226" i="3" s="1"/>
  <c r="A226" i="3" s="1"/>
  <c r="R78" i="3"/>
  <c r="S78" i="3" s="1"/>
  <c r="A78" i="3" s="1"/>
  <c r="R156" i="3"/>
  <c r="S156" i="3" s="1"/>
  <c r="A156" i="3" s="1"/>
  <c r="R232" i="3"/>
  <c r="S232" i="3" s="1"/>
  <c r="A232" i="3" s="1"/>
  <c r="R225" i="3"/>
  <c r="S225" i="3" s="1"/>
  <c r="A225" i="3" s="1"/>
  <c r="R314" i="3"/>
  <c r="S314" i="3" s="1"/>
  <c r="A314" i="3" s="1"/>
  <c r="R381" i="3"/>
  <c r="S381" i="3" s="1"/>
  <c r="A381" i="3" s="1"/>
  <c r="R9" i="3"/>
  <c r="S9" i="3" s="1"/>
  <c r="A9" i="3" s="1"/>
  <c r="R51" i="3"/>
  <c r="S51" i="3" s="1"/>
  <c r="A51" i="3" s="1"/>
  <c r="R2" i="3"/>
  <c r="S2" i="3" s="1"/>
  <c r="A2" i="3" s="1"/>
  <c r="R12" i="3"/>
  <c r="S12" i="3" s="1"/>
  <c r="A12" i="3" s="1"/>
  <c r="R20" i="3"/>
  <c r="S20" i="3" s="1"/>
  <c r="A20" i="3" s="1"/>
  <c r="R27" i="3"/>
  <c r="S27" i="3" s="1"/>
  <c r="A27" i="3" s="1"/>
  <c r="R32" i="3"/>
  <c r="S32" i="3" s="1"/>
  <c r="A32" i="3" s="1"/>
  <c r="R48" i="3"/>
  <c r="S48" i="3" s="1"/>
  <c r="A48" i="3" s="1"/>
  <c r="R59" i="3"/>
  <c r="S59" i="3" s="1"/>
  <c r="A59" i="3" s="1"/>
  <c r="R106" i="3"/>
  <c r="S106" i="3" s="1"/>
  <c r="A106" i="3" s="1"/>
  <c r="R84" i="3"/>
  <c r="S84" i="3" s="1"/>
  <c r="A84" i="3" s="1"/>
  <c r="R138" i="3"/>
  <c r="S138" i="3" s="1"/>
  <c r="A138" i="3" s="1"/>
  <c r="R147" i="3"/>
  <c r="S147" i="3" s="1"/>
  <c r="A147" i="3" s="1"/>
  <c r="R258" i="3"/>
  <c r="S258" i="3" s="1"/>
  <c r="A258" i="3" s="1"/>
  <c r="R157" i="3"/>
  <c r="S157" i="3" s="1"/>
  <c r="A157" i="3" s="1"/>
  <c r="R154" i="3"/>
  <c r="S154" i="3" s="1"/>
  <c r="A154" i="3" s="1"/>
  <c r="R221" i="3"/>
  <c r="S221" i="3" s="1"/>
  <c r="A221" i="3" s="1"/>
  <c r="R162" i="3"/>
  <c r="S162" i="3" s="1"/>
  <c r="A162" i="3" s="1"/>
  <c r="R180" i="3"/>
  <c r="S180" i="3" s="1"/>
  <c r="A180" i="3" s="1"/>
  <c r="R296" i="3"/>
  <c r="S296" i="3" s="1"/>
  <c r="A296" i="3" s="1"/>
  <c r="R288" i="3"/>
  <c r="S288" i="3" s="1"/>
  <c r="A288" i="3" s="1"/>
  <c r="R236" i="3"/>
  <c r="S236" i="3" s="1"/>
  <c r="A236" i="3" s="1"/>
  <c r="R295" i="3"/>
  <c r="S295" i="3" s="1"/>
  <c r="A295" i="3" s="1"/>
  <c r="R331" i="3"/>
  <c r="S331" i="3" s="1"/>
  <c r="A331" i="3" s="1"/>
  <c r="R317" i="3"/>
  <c r="S317" i="3" s="1"/>
  <c r="A317" i="3" s="1"/>
  <c r="R304" i="3"/>
  <c r="S304" i="3" s="1"/>
  <c r="A304" i="3" s="1"/>
  <c r="R358" i="3"/>
  <c r="S358" i="3" s="1"/>
  <c r="A358" i="3" s="1"/>
  <c r="R345" i="3"/>
  <c r="S345" i="3" s="1"/>
  <c r="A345" i="3" s="1"/>
  <c r="R367" i="3"/>
  <c r="S367" i="3" s="1"/>
  <c r="A367" i="3" s="1"/>
  <c r="R193" i="3"/>
  <c r="S193" i="3" s="1"/>
  <c r="A193" i="3" s="1"/>
  <c r="R366" i="3"/>
  <c r="S366" i="3" s="1"/>
  <c r="A366" i="3" s="1"/>
  <c r="R375" i="3"/>
  <c r="S375" i="3" s="1"/>
  <c r="A375" i="3" s="1"/>
  <c r="R369" i="3"/>
  <c r="S369" i="3" s="1"/>
  <c r="A369" i="3" s="1"/>
  <c r="R344" i="3"/>
  <c r="S344" i="3" s="1"/>
  <c r="A344" i="3" s="1"/>
  <c r="R405" i="3"/>
  <c r="S405" i="3" s="1"/>
  <c r="A405" i="3" s="1"/>
  <c r="R390" i="3"/>
  <c r="S390" i="3" s="1"/>
  <c r="A390" i="3" s="1"/>
  <c r="R411" i="3"/>
  <c r="S411" i="3" s="1"/>
  <c r="A411" i="3" s="1"/>
  <c r="R24" i="3"/>
  <c r="S24" i="3" s="1"/>
  <c r="A24" i="3" s="1"/>
  <c r="R190" i="3"/>
  <c r="S190" i="3" s="1"/>
  <c r="A190" i="3" s="1"/>
  <c r="R332" i="3"/>
  <c r="S332" i="3" s="1"/>
  <c r="A332" i="3" s="1"/>
  <c r="R7" i="3"/>
  <c r="S7" i="3" s="1"/>
  <c r="A7" i="3" s="1"/>
  <c r="R42" i="3"/>
  <c r="S42" i="3" s="1"/>
  <c r="A42" i="3" s="1"/>
  <c r="R58" i="3"/>
  <c r="S58" i="3" s="1"/>
  <c r="A58" i="3" s="1"/>
  <c r="R65" i="3"/>
  <c r="S65" i="3" s="1"/>
  <c r="A65" i="3" s="1"/>
  <c r="R44" i="3"/>
  <c r="S44" i="3" s="1"/>
  <c r="A44" i="3" s="1"/>
  <c r="R86" i="3"/>
  <c r="S86" i="3" s="1"/>
  <c r="A86" i="3" s="1"/>
  <c r="R89" i="3"/>
  <c r="S89" i="3" s="1"/>
  <c r="A89" i="3" s="1"/>
  <c r="R96" i="3"/>
  <c r="S96" i="3" s="1"/>
  <c r="A96" i="3" s="1"/>
  <c r="R94" i="3"/>
  <c r="S94" i="3" s="1"/>
  <c r="A94" i="3" s="1"/>
  <c r="R90" i="3"/>
  <c r="S90" i="3" s="1"/>
  <c r="A90" i="3" s="1"/>
  <c r="R123" i="3"/>
  <c r="S123" i="3" s="1"/>
  <c r="A123" i="3" s="1"/>
  <c r="R64" i="3"/>
  <c r="S64" i="3" s="1"/>
  <c r="A64" i="3" s="1"/>
  <c r="R206" i="3"/>
  <c r="S206" i="3" s="1"/>
  <c r="A206" i="3" s="1"/>
  <c r="R173" i="3"/>
  <c r="S173" i="3" s="1"/>
  <c r="A173" i="3" s="1"/>
  <c r="R186" i="3"/>
  <c r="S186" i="3" s="1"/>
  <c r="A186" i="3" s="1"/>
  <c r="R199" i="3"/>
  <c r="S199" i="3" s="1"/>
  <c r="A199" i="3" s="1"/>
  <c r="R213" i="3"/>
  <c r="S213" i="3" s="1"/>
  <c r="A213" i="3" s="1"/>
  <c r="R293" i="3"/>
  <c r="S293" i="3" s="1"/>
  <c r="A293" i="3" s="1"/>
  <c r="R377" i="3"/>
  <c r="S377" i="3" s="1"/>
  <c r="A377" i="3" s="1"/>
  <c r="R211" i="3"/>
  <c r="S211" i="3" s="1"/>
  <c r="A211" i="3" s="1"/>
  <c r="R204" i="3"/>
  <c r="S204" i="3" s="1"/>
  <c r="A204" i="3" s="1"/>
  <c r="R174" i="3"/>
  <c r="S174" i="3" s="1"/>
  <c r="A174" i="3" s="1"/>
  <c r="R255" i="3"/>
  <c r="S255" i="3" s="1"/>
  <c r="A255" i="3" s="1"/>
  <c r="R246" i="3"/>
  <c r="S246" i="3" s="1"/>
  <c r="A246" i="3" s="1"/>
  <c r="R281" i="3"/>
  <c r="S281" i="3" s="1"/>
  <c r="A281" i="3" s="1"/>
  <c r="R340" i="3"/>
  <c r="S340" i="3" s="1"/>
  <c r="A340" i="3" s="1"/>
  <c r="R274" i="3"/>
  <c r="S274" i="3" s="1"/>
  <c r="A274" i="3" s="1"/>
  <c r="R325" i="3"/>
  <c r="S325" i="3" s="1"/>
  <c r="A325" i="3" s="1"/>
  <c r="R354" i="3"/>
  <c r="S354" i="3" s="1"/>
  <c r="A354" i="3" s="1"/>
  <c r="R376" i="3"/>
  <c r="S376" i="3" s="1"/>
  <c r="A376" i="3" s="1"/>
  <c r="R379" i="3"/>
  <c r="S379" i="3" s="1"/>
  <c r="A379" i="3" s="1"/>
  <c r="R383" i="3"/>
  <c r="S383" i="3" s="1"/>
  <c r="A383" i="3" s="1"/>
  <c r="R394" i="3"/>
  <c r="S394" i="3" s="1"/>
  <c r="A394" i="3" s="1"/>
  <c r="R398" i="3"/>
  <c r="S398" i="3" s="1"/>
  <c r="A398" i="3" s="1"/>
  <c r="R30" i="3"/>
  <c r="S30" i="3" s="1"/>
  <c r="A30" i="3" s="1"/>
  <c r="R40" i="3"/>
  <c r="S40" i="3" s="1"/>
  <c r="A40" i="3" s="1"/>
  <c r="R330" i="3"/>
  <c r="S330" i="3" s="1"/>
  <c r="A330" i="3" s="1"/>
  <c r="R291" i="3"/>
  <c r="S291" i="3" s="1"/>
  <c r="A291" i="3" s="1"/>
  <c r="R21" i="3"/>
  <c r="S21" i="3" s="1"/>
  <c r="A21" i="3" s="1"/>
  <c r="R28" i="3"/>
  <c r="S28" i="3" s="1"/>
  <c r="A28" i="3" s="1"/>
  <c r="R41" i="3"/>
  <c r="S41" i="3" s="1"/>
  <c r="A41" i="3" s="1"/>
  <c r="R54" i="3"/>
  <c r="S54" i="3" s="1"/>
  <c r="A54" i="3" s="1"/>
  <c r="R4" i="3"/>
  <c r="S4" i="3" s="1"/>
  <c r="A4" i="3" s="1"/>
  <c r="R15" i="3"/>
  <c r="S15" i="3" s="1"/>
  <c r="A15" i="3" s="1"/>
  <c r="R19" i="3"/>
  <c r="S19" i="3" s="1"/>
  <c r="A19" i="3" s="1"/>
  <c r="R35" i="3"/>
  <c r="S35" i="3" s="1"/>
  <c r="A35" i="3" s="1"/>
  <c r="R37" i="3"/>
  <c r="S37" i="3" s="1"/>
  <c r="A37" i="3" s="1"/>
  <c r="R47" i="3"/>
  <c r="S47" i="3" s="1"/>
  <c r="A47" i="3" s="1"/>
  <c r="R71" i="3"/>
  <c r="S71" i="3" s="1"/>
  <c r="A71" i="3" s="1"/>
  <c r="R95" i="3"/>
  <c r="S95" i="3" s="1"/>
  <c r="A95" i="3" s="1"/>
  <c r="R104" i="3"/>
  <c r="S104" i="3" s="1"/>
  <c r="A104" i="3" s="1"/>
  <c r="R141" i="3"/>
  <c r="S141" i="3" s="1"/>
  <c r="A141" i="3" s="1"/>
  <c r="R112" i="3"/>
  <c r="S112" i="3" s="1"/>
  <c r="A112" i="3" s="1"/>
  <c r="R365" i="3"/>
  <c r="S365" i="3" s="1"/>
  <c r="A365" i="3" s="1"/>
  <c r="R189" i="3"/>
  <c r="S189" i="3" s="1"/>
  <c r="A189" i="3" s="1"/>
  <c r="R171" i="3"/>
  <c r="S171" i="3" s="1"/>
  <c r="A171" i="3" s="1"/>
  <c r="R261" i="3"/>
  <c r="S261" i="3" s="1"/>
  <c r="A261" i="3" s="1"/>
  <c r="R371" i="3"/>
  <c r="S371" i="3" s="1"/>
  <c r="A371" i="3" s="1"/>
  <c r="R272" i="3"/>
  <c r="S272" i="3" s="1"/>
  <c r="A272" i="3" s="1"/>
  <c r="R218" i="3"/>
  <c r="S218" i="3" s="1"/>
  <c r="A218" i="3" s="1"/>
  <c r="R252" i="3"/>
  <c r="S252" i="3" s="1"/>
  <c r="A252" i="3" s="1"/>
  <c r="R269" i="3"/>
  <c r="S269" i="3" s="1"/>
  <c r="A269" i="3" s="1"/>
  <c r="R337" i="3"/>
  <c r="S337" i="3" s="1"/>
  <c r="A337" i="3" s="1"/>
  <c r="R327" i="3"/>
  <c r="S327" i="3" s="1"/>
  <c r="A327" i="3" s="1"/>
  <c r="R348" i="3"/>
  <c r="S348" i="3" s="1"/>
  <c r="A348" i="3" s="1"/>
  <c r="R408" i="3"/>
  <c r="S408" i="3" s="1"/>
  <c r="A408" i="3" s="1"/>
  <c r="R297" i="3"/>
  <c r="S297" i="3" s="1"/>
  <c r="A297" i="3" s="1"/>
  <c r="R404" i="3"/>
  <c r="S404" i="3" s="1"/>
  <c r="A404" i="3" s="1"/>
  <c r="R392" i="3"/>
  <c r="S392" i="3" s="1"/>
  <c r="A392" i="3" s="1"/>
  <c r="R403" i="3"/>
  <c r="S403" i="3" s="1"/>
  <c r="A403" i="3" s="1"/>
  <c r="R409" i="3"/>
  <c r="S409" i="3" s="1"/>
  <c r="A409" i="3" s="1"/>
  <c r="R14" i="3"/>
  <c r="S14" i="3" s="1"/>
  <c r="A14" i="3" s="1"/>
  <c r="R183" i="3"/>
  <c r="S183" i="3" s="1"/>
  <c r="A183" i="3" s="1"/>
  <c r="R240" i="3"/>
  <c r="S240" i="3" s="1"/>
  <c r="A240" i="3" s="1"/>
  <c r="R200" i="3"/>
  <c r="S200" i="3" s="1"/>
  <c r="A200" i="3" s="1"/>
  <c r="R11" i="3"/>
  <c r="S11" i="3" s="1"/>
  <c r="A11" i="3" s="1"/>
  <c r="R18" i="3"/>
  <c r="S18" i="3" s="1"/>
  <c r="A18" i="3" s="1"/>
  <c r="R25" i="3"/>
  <c r="S25" i="3" s="1"/>
  <c r="A25" i="3" s="1"/>
  <c r="R43" i="3"/>
  <c r="S43" i="3" s="1"/>
  <c r="A43" i="3" s="1"/>
  <c r="R31" i="3"/>
  <c r="S31" i="3" s="1"/>
  <c r="A31" i="3" s="1"/>
  <c r="R46" i="3"/>
  <c r="S46" i="3" s="1"/>
  <c r="A46" i="3" s="1"/>
  <c r="R73" i="3"/>
  <c r="S73" i="3" s="1"/>
  <c r="A73" i="3" s="1"/>
  <c r="R102" i="3"/>
  <c r="S102" i="3" s="1"/>
  <c r="A102" i="3" s="1"/>
  <c r="R136" i="3"/>
  <c r="S136" i="3" s="1"/>
  <c r="A136" i="3" s="1"/>
  <c r="R150" i="3"/>
  <c r="S150" i="3" s="1"/>
  <c r="A150" i="3" s="1"/>
  <c r="R163" i="3"/>
  <c r="S163" i="3" s="1"/>
  <c r="A163" i="3" s="1"/>
  <c r="R169" i="3"/>
  <c r="S169" i="3" s="1"/>
  <c r="A169" i="3" s="1"/>
  <c r="R184" i="3"/>
  <c r="S184" i="3" s="1"/>
  <c r="A184" i="3" s="1"/>
  <c r="R182" i="3"/>
  <c r="S182" i="3" s="1"/>
  <c r="A182" i="3" s="1"/>
  <c r="R192" i="3"/>
  <c r="S192" i="3" s="1"/>
  <c r="A192" i="3" s="1"/>
  <c r="R205" i="3"/>
  <c r="S205" i="3" s="1"/>
  <c r="A205" i="3" s="1"/>
  <c r="R212" i="3"/>
  <c r="S212" i="3" s="1"/>
  <c r="A212" i="3" s="1"/>
  <c r="R235" i="3"/>
  <c r="S235" i="3" s="1"/>
  <c r="A235" i="3" s="1"/>
  <c r="R222" i="3"/>
  <c r="S222" i="3" s="1"/>
  <c r="A222" i="3" s="1"/>
  <c r="R259" i="3"/>
  <c r="S259" i="3" s="1"/>
  <c r="A259" i="3" s="1"/>
  <c r="R247" i="3"/>
  <c r="S247" i="3" s="1"/>
  <c r="A247" i="3" s="1"/>
  <c r="R319" i="3"/>
  <c r="S319" i="3" s="1"/>
  <c r="A319" i="3" s="1"/>
  <c r="R324" i="3"/>
  <c r="S324" i="3" s="1"/>
  <c r="A324" i="3" s="1"/>
  <c r="R342" i="3"/>
  <c r="S342" i="3" s="1"/>
  <c r="A342" i="3" s="1"/>
  <c r="R370" i="3"/>
  <c r="S370" i="3" s="1"/>
  <c r="A370" i="3" s="1"/>
  <c r="R275" i="3"/>
  <c r="S275" i="3" s="1"/>
  <c r="A275" i="3" s="1"/>
  <c r="R385" i="3"/>
  <c r="S385" i="3" s="1"/>
  <c r="A385" i="3" s="1"/>
  <c r="R328" i="3"/>
  <c r="S328" i="3" s="1"/>
  <c r="A328" i="3" s="1"/>
  <c r="R402" i="3"/>
  <c r="S402" i="3" s="1"/>
  <c r="A402" i="3" s="1"/>
  <c r="R3" i="3"/>
  <c r="S3" i="3" s="1"/>
  <c r="A3" i="3" s="1"/>
  <c r="R8" i="3"/>
  <c r="S8" i="3" s="1"/>
  <c r="A8" i="3" s="1"/>
  <c r="R10" i="3"/>
  <c r="S10" i="3" s="1"/>
  <c r="A10" i="3" s="1"/>
  <c r="R23" i="3"/>
  <c r="S23" i="3" s="1"/>
  <c r="A23" i="3" s="1"/>
  <c r="R38" i="3"/>
  <c r="S38" i="3" s="1"/>
  <c r="A38" i="3" s="1"/>
  <c r="R33" i="3"/>
  <c r="S33" i="3" s="1"/>
  <c r="A33" i="3" s="1"/>
  <c r="R159" i="3"/>
  <c r="S159" i="3" s="1"/>
  <c r="A159" i="3" s="1"/>
  <c r="R176" i="3"/>
  <c r="S176" i="3" s="1"/>
  <c r="A176" i="3" s="1"/>
  <c r="R316" i="3"/>
  <c r="S316" i="3" s="1"/>
  <c r="A316" i="3" s="1"/>
  <c r="R6" i="3"/>
  <c r="S6" i="3" s="1"/>
  <c r="A6" i="3" s="1"/>
  <c r="R17" i="3"/>
  <c r="S17" i="3" s="1"/>
  <c r="A17" i="3" s="1"/>
  <c r="R16" i="3"/>
  <c r="S16" i="3" s="1"/>
  <c r="A16" i="3" s="1"/>
  <c r="R29" i="3"/>
  <c r="S29" i="3" s="1"/>
  <c r="A29" i="3" s="1"/>
  <c r="R39" i="3"/>
  <c r="S39" i="3" s="1"/>
  <c r="A39" i="3" s="1"/>
  <c r="R36" i="3"/>
  <c r="S36" i="3" s="1"/>
  <c r="A36" i="3" s="1"/>
  <c r="R53" i="3"/>
  <c r="S53" i="3" s="1"/>
  <c r="A53" i="3" s="1"/>
  <c r="R50" i="3"/>
  <c r="S50" i="3" s="1"/>
  <c r="A50" i="3" s="1"/>
  <c r="R62" i="3"/>
  <c r="S62" i="3" s="1"/>
  <c r="A62" i="3" s="1"/>
  <c r="R67" i="3"/>
  <c r="S67" i="3" s="1"/>
  <c r="A67" i="3" s="1"/>
  <c r="R87" i="3"/>
  <c r="S87" i="3" s="1"/>
  <c r="A87" i="3" s="1"/>
  <c r="R76" i="3"/>
  <c r="S76" i="3" s="1"/>
  <c r="A76" i="3" s="1"/>
  <c r="R105" i="3"/>
  <c r="S105" i="3" s="1"/>
  <c r="A105" i="3" s="1"/>
  <c r="R125" i="3"/>
  <c r="S125" i="3" s="1"/>
  <c r="A125" i="3" s="1"/>
  <c r="R133" i="3"/>
  <c r="S133" i="3" s="1"/>
  <c r="A133" i="3" s="1"/>
  <c r="R165" i="3"/>
  <c r="S165" i="3" s="1"/>
  <c r="A165" i="3" s="1"/>
  <c r="R167" i="3"/>
  <c r="S167" i="3" s="1"/>
  <c r="A167" i="3" s="1"/>
  <c r="R168" i="3"/>
  <c r="S168" i="3" s="1"/>
  <c r="A168" i="3" s="1"/>
  <c r="R175" i="3"/>
  <c r="S175" i="3" s="1"/>
  <c r="A175" i="3" s="1"/>
  <c r="R161" i="3"/>
  <c r="S161" i="3" s="1"/>
  <c r="A161" i="3" s="1"/>
  <c r="R368" i="3"/>
  <c r="S368" i="3" s="1"/>
  <c r="A368" i="3" s="1"/>
  <c r="R172" i="3"/>
  <c r="S172" i="3" s="1"/>
  <c r="A172" i="3" s="1"/>
  <c r="R241" i="3"/>
  <c r="S241" i="3" s="1"/>
  <c r="A241" i="3" s="1"/>
  <c r="R380" i="3"/>
  <c r="S380" i="3" s="1"/>
  <c r="A380" i="3" s="1"/>
  <c r="R220" i="3"/>
  <c r="S220" i="3" s="1"/>
  <c r="A220" i="3" s="1"/>
  <c r="R224" i="3"/>
  <c r="S224" i="3" s="1"/>
  <c r="A224" i="3" s="1"/>
  <c r="R223" i="3"/>
  <c r="S223" i="3" s="1"/>
  <c r="A223" i="3" s="1"/>
  <c r="R234" i="3"/>
  <c r="S234" i="3" s="1"/>
  <c r="A234" i="3" s="1"/>
  <c r="R230" i="3"/>
  <c r="S230" i="3" s="1"/>
  <c r="A230" i="3" s="1"/>
  <c r="R312" i="3"/>
  <c r="S312" i="3" s="1"/>
  <c r="A312" i="3" s="1"/>
  <c r="R347" i="3"/>
  <c r="S347" i="3" s="1"/>
  <c r="A347" i="3" s="1"/>
  <c r="R373" i="3"/>
  <c r="S373" i="3" s="1"/>
  <c r="A373" i="3" s="1"/>
  <c r="R391" i="3"/>
  <c r="S391" i="3" s="1"/>
  <c r="A391" i="3" s="1"/>
  <c r="R334" i="3"/>
  <c r="S334" i="3" s="1"/>
  <c r="A334" i="3" s="1"/>
  <c r="R323" i="3"/>
  <c r="S323" i="3" s="1"/>
  <c r="A323" i="3" s="1"/>
  <c r="R406" i="3"/>
  <c r="S406" i="3" s="1"/>
  <c r="A406" i="3" s="1"/>
  <c r="R313" i="3"/>
  <c r="S313" i="3" s="1"/>
  <c r="A313" i="3" s="1"/>
  <c r="R341" i="3"/>
  <c r="S341" i="3" s="1"/>
  <c r="A341" i="3" s="1"/>
  <c r="R5" i="3"/>
  <c r="S5" i="3" s="1"/>
  <c r="A5" i="3" s="1"/>
  <c r="R13" i="3"/>
  <c r="S13" i="3" s="1"/>
  <c r="A13" i="3" s="1"/>
  <c r="R26" i="3"/>
  <c r="S26" i="3" s="1"/>
  <c r="A26" i="3" s="1"/>
  <c r="R22" i="3"/>
  <c r="S22" i="3" s="1"/>
  <c r="A22" i="3" s="1"/>
  <c r="R34" i="3"/>
  <c r="S34" i="3" s="1"/>
  <c r="A34" i="3" s="1"/>
  <c r="R68" i="3"/>
  <c r="S68" i="3" s="1"/>
  <c r="A68" i="3" s="1"/>
  <c r="R56" i="3"/>
  <c r="S56" i="3" s="1"/>
  <c r="A56" i="3" s="1"/>
  <c r="R88" i="3"/>
  <c r="S88" i="3" s="1"/>
  <c r="A88" i="3" s="1"/>
  <c r="R124" i="3"/>
  <c r="S124" i="3" s="1"/>
  <c r="A124" i="3" s="1"/>
  <c r="R121" i="3"/>
  <c r="S121" i="3" s="1"/>
  <c r="A121" i="3" s="1"/>
  <c r="R164" i="3"/>
  <c r="S164" i="3" s="1"/>
  <c r="A164" i="3" s="1"/>
  <c r="R134" i="3"/>
  <c r="S134" i="3" s="1"/>
  <c r="A134" i="3" s="1"/>
  <c r="R181" i="3"/>
  <c r="S181" i="3" s="1"/>
  <c r="A181" i="3" s="1"/>
  <c r="R217" i="3"/>
  <c r="S217" i="3" s="1"/>
  <c r="A217" i="3" s="1"/>
  <c r="R188" i="3"/>
  <c r="S188" i="3" s="1"/>
  <c r="A188" i="3" s="1"/>
  <c r="R158" i="3"/>
  <c r="S158" i="3" s="1"/>
  <c r="A158" i="3" s="1"/>
  <c r="R185" i="3"/>
  <c r="S185" i="3" s="1"/>
  <c r="A185" i="3" s="1"/>
  <c r="R196" i="3"/>
  <c r="S196" i="3" s="1"/>
  <c r="A196" i="3" s="1"/>
  <c r="R237" i="3"/>
  <c r="S237" i="3" s="1"/>
  <c r="A237" i="3" s="1"/>
  <c r="R257" i="3"/>
  <c r="S257" i="3" s="1"/>
  <c r="A257" i="3" s="1"/>
  <c r="R243" i="3"/>
  <c r="S243" i="3" s="1"/>
  <c r="A243" i="3" s="1"/>
  <c r="R298" i="3"/>
  <c r="S298" i="3" s="1"/>
  <c r="A298" i="3" s="1"/>
  <c r="R308" i="3"/>
  <c r="S308" i="3" s="1"/>
  <c r="A308" i="3" s="1"/>
  <c r="R242" i="3"/>
  <c r="S242" i="3" s="1"/>
  <c r="A242" i="3" s="1"/>
  <c r="R306" i="3"/>
  <c r="S306" i="3" s="1"/>
  <c r="A306" i="3" s="1"/>
  <c r="R277" i="3"/>
  <c r="S277" i="3" s="1"/>
  <c r="A277" i="3" s="1"/>
  <c r="R372" i="3"/>
  <c r="S372" i="3" s="1"/>
  <c r="A372" i="3" s="1"/>
  <c r="R387" i="3"/>
  <c r="S387" i="3" s="1"/>
  <c r="A387" i="3" s="1"/>
  <c r="R396" i="3"/>
  <c r="S396" i="3" s="1"/>
  <c r="A396" i="3" s="1"/>
  <c r="R407" i="3"/>
  <c r="S407" i="3" s="1"/>
  <c r="A407" i="3" s="1"/>
  <c r="R36" i="9"/>
  <c r="S36" i="9" s="1"/>
  <c r="A36" i="9" s="1"/>
  <c r="R38" i="9"/>
  <c r="S38" i="9" s="1"/>
  <c r="A38" i="9" s="1"/>
  <c r="R40" i="9"/>
  <c r="S40" i="9" s="1"/>
  <c r="A40" i="9" s="1"/>
  <c r="R42" i="9"/>
  <c r="S42" i="9" s="1"/>
  <c r="A42" i="9" s="1"/>
  <c r="R3" i="9"/>
  <c r="S3" i="9" s="1"/>
  <c r="A3" i="9" s="1"/>
  <c r="R5" i="9"/>
  <c r="S5" i="9" s="1"/>
  <c r="A5" i="9" s="1"/>
  <c r="R7" i="9"/>
  <c r="S7" i="9" s="1"/>
  <c r="A7" i="9" s="1"/>
  <c r="R9" i="9"/>
  <c r="S9" i="9" s="1"/>
  <c r="A9" i="9" s="1"/>
  <c r="R11" i="9"/>
  <c r="S11" i="9" s="1"/>
  <c r="A11" i="9" s="1"/>
  <c r="Q71" i="7"/>
  <c r="Q75" i="7"/>
  <c r="Q76" i="7"/>
  <c r="Q78" i="7"/>
  <c r="Q129" i="5"/>
  <c r="Q133" i="5"/>
  <c r="R99" i="3"/>
  <c r="S99" i="3" s="1"/>
  <c r="A99" i="3" s="1"/>
  <c r="R97" i="3"/>
  <c r="S97" i="3" s="1"/>
  <c r="A97" i="3" s="1"/>
  <c r="R128" i="3"/>
  <c r="S128" i="3" s="1"/>
  <c r="A128" i="3" s="1"/>
  <c r="R130" i="3"/>
  <c r="S130" i="3" s="1"/>
  <c r="A130" i="3" s="1"/>
  <c r="R119" i="3"/>
  <c r="S119" i="3" s="1"/>
  <c r="A119" i="3" s="1"/>
  <c r="R82" i="3"/>
  <c r="S82" i="3" s="1"/>
  <c r="A82" i="3" s="1"/>
  <c r="R113" i="3"/>
  <c r="S113" i="3" s="1"/>
  <c r="A113" i="3" s="1"/>
  <c r="R153" i="3"/>
  <c r="S153" i="3" s="1"/>
  <c r="A153" i="3" s="1"/>
  <c r="R137" i="3"/>
  <c r="S137" i="3" s="1"/>
  <c r="A137" i="3" s="1"/>
  <c r="R131" i="3"/>
  <c r="S131" i="3" s="1"/>
  <c r="A131" i="3" s="1"/>
  <c r="R219" i="3"/>
  <c r="S219" i="3" s="1"/>
  <c r="A219" i="3" s="1"/>
  <c r="R135" i="3"/>
  <c r="S135" i="3" s="1"/>
  <c r="A135" i="3" s="1"/>
  <c r="R122" i="3"/>
  <c r="S122" i="3" s="1"/>
  <c r="A122" i="3" s="1"/>
  <c r="R117" i="3"/>
  <c r="S117" i="3" s="1"/>
  <c r="A117" i="3" s="1"/>
  <c r="R114" i="3"/>
  <c r="S114" i="3" s="1"/>
  <c r="A114" i="3" s="1"/>
  <c r="R170" i="3"/>
  <c r="S170" i="3" s="1"/>
  <c r="A170" i="3" s="1"/>
  <c r="R160" i="3"/>
  <c r="S160" i="3" s="1"/>
  <c r="A160" i="3" s="1"/>
  <c r="R198" i="3"/>
  <c r="S198" i="3" s="1"/>
  <c r="A198" i="3" s="1"/>
  <c r="R307" i="3"/>
  <c r="S307" i="3" s="1"/>
  <c r="A307" i="3" s="1"/>
  <c r="R195" i="3"/>
  <c r="S195" i="3" s="1"/>
  <c r="A195" i="3" s="1"/>
  <c r="R268" i="3"/>
  <c r="S268" i="3" s="1"/>
  <c r="A268" i="3" s="1"/>
  <c r="R109" i="3"/>
  <c r="S109" i="3" s="1"/>
  <c r="A109" i="3" s="1"/>
  <c r="R101" i="3"/>
  <c r="S101" i="3" s="1"/>
  <c r="A101" i="3" s="1"/>
  <c r="R110" i="3"/>
  <c r="S110" i="3" s="1"/>
  <c r="A110" i="3" s="1"/>
  <c r="R132" i="3"/>
  <c r="S132" i="3" s="1"/>
  <c r="A132" i="3" s="1"/>
  <c r="R120" i="3"/>
  <c r="S120" i="3" s="1"/>
  <c r="A120" i="3" s="1"/>
  <c r="R83" i="3"/>
  <c r="S83" i="3" s="1"/>
  <c r="A83" i="3" s="1"/>
  <c r="R100" i="3"/>
  <c r="S100" i="3" s="1"/>
  <c r="A100" i="3" s="1"/>
  <c r="R129" i="3"/>
  <c r="S129" i="3" s="1"/>
  <c r="A129" i="3" s="1"/>
  <c r="R93" i="3"/>
  <c r="S93" i="3" s="1"/>
  <c r="A93" i="3" s="1"/>
  <c r="R118" i="3"/>
  <c r="S118" i="3" s="1"/>
  <c r="A118" i="3" s="1"/>
  <c r="R144" i="3"/>
  <c r="S144" i="3" s="1"/>
  <c r="A144" i="3" s="1"/>
  <c r="R356" i="3"/>
  <c r="S356" i="3" s="1"/>
  <c r="A356" i="3" s="1"/>
  <c r="R179" i="3"/>
  <c r="S179" i="3" s="1"/>
  <c r="A179" i="3" s="1"/>
  <c r="R151" i="3"/>
  <c r="S151" i="3" s="1"/>
  <c r="A151" i="3" s="1"/>
  <c r="R146" i="3"/>
  <c r="S146" i="3" s="1"/>
  <c r="A146" i="3" s="1"/>
  <c r="R111" i="3"/>
  <c r="S111" i="3" s="1"/>
  <c r="A111" i="3" s="1"/>
  <c r="R178" i="3"/>
  <c r="S178" i="3" s="1"/>
  <c r="A178" i="3" s="1"/>
  <c r="R210" i="3"/>
  <c r="S210" i="3" s="1"/>
  <c r="A210" i="3" s="1"/>
  <c r="R263" i="3"/>
  <c r="S263" i="3" s="1"/>
  <c r="A263" i="3" s="1"/>
  <c r="R260" i="3"/>
  <c r="S260" i="3" s="1"/>
  <c r="A260" i="3" s="1"/>
  <c r="R201" i="3"/>
  <c r="S201" i="3" s="1"/>
  <c r="A201" i="3" s="1"/>
  <c r="R207" i="3"/>
  <c r="S207" i="3" s="1"/>
  <c r="A207" i="3" s="1"/>
  <c r="R187" i="3"/>
  <c r="S187" i="3" s="1"/>
  <c r="A187" i="3" s="1"/>
  <c r="R311" i="3"/>
  <c r="S311" i="3" s="1"/>
  <c r="A311" i="3" s="1"/>
  <c r="R276" i="3"/>
  <c r="S276" i="3" s="1"/>
  <c r="A276" i="3" s="1"/>
  <c r="R301" i="3"/>
  <c r="S301" i="3" s="1"/>
  <c r="A301" i="3" s="1"/>
  <c r="R310" i="3"/>
  <c r="S310" i="3" s="1"/>
  <c r="A310" i="3" s="1"/>
  <c r="R191" i="3"/>
  <c r="S191" i="3" s="1"/>
  <c r="A191" i="3" s="1"/>
  <c r="R203" i="3"/>
  <c r="S203" i="3" s="1"/>
  <c r="A203" i="3" s="1"/>
  <c r="R233" i="3"/>
  <c r="S233" i="3" s="1"/>
  <c r="A233" i="3" s="1"/>
  <c r="R359" i="3"/>
  <c r="S359" i="3" s="1"/>
  <c r="A359" i="3" s="1"/>
  <c r="R284" i="3"/>
  <c r="S284" i="3" s="1"/>
  <c r="A284" i="3" s="1"/>
  <c r="R245" i="3"/>
  <c r="S245" i="3" s="1"/>
  <c r="A245" i="3" s="1"/>
  <c r="R227" i="3"/>
  <c r="S227" i="3" s="1"/>
  <c r="A227" i="3" s="1"/>
  <c r="R271" i="3"/>
  <c r="S271" i="3" s="1"/>
  <c r="A271" i="3" s="1"/>
  <c r="R282" i="3"/>
  <c r="S282" i="3" s="1"/>
  <c r="A282" i="3" s="1"/>
  <c r="R270" i="3"/>
  <c r="S270" i="3" s="1"/>
  <c r="A270" i="3" s="1"/>
  <c r="R289" i="3"/>
  <c r="S289" i="3" s="1"/>
  <c r="A289" i="3" s="1"/>
  <c r="R214" i="3"/>
  <c r="S214" i="3" s="1"/>
  <c r="A214" i="3" s="1"/>
  <c r="R238" i="3"/>
  <c r="S238" i="3" s="1"/>
  <c r="A238" i="3" s="1"/>
  <c r="R283" i="3"/>
  <c r="S283" i="3" s="1"/>
  <c r="A283" i="3" s="1"/>
  <c r="R251" i="3"/>
  <c r="S251" i="3" s="1"/>
  <c r="A251" i="3" s="1"/>
  <c r="R338" i="3"/>
  <c r="S338" i="3" s="1"/>
  <c r="A338" i="3" s="1"/>
  <c r="R309" i="3"/>
  <c r="S309" i="3" s="1"/>
  <c r="A309" i="3" s="1"/>
  <c r="R305" i="3"/>
  <c r="S305" i="3" s="1"/>
  <c r="A305" i="3" s="1"/>
  <c r="R287" i="3"/>
  <c r="S287" i="3" s="1"/>
  <c r="A287" i="3" s="1"/>
  <c r="R228" i="3"/>
  <c r="S228" i="3" s="1"/>
  <c r="A228" i="3" s="1"/>
  <c r="R290" i="3"/>
  <c r="S290" i="3" s="1"/>
  <c r="A290" i="3" s="1"/>
  <c r="R303" i="3"/>
  <c r="S303" i="3" s="1"/>
  <c r="A303" i="3" s="1"/>
  <c r="R273" i="3"/>
  <c r="S273" i="3" s="1"/>
  <c r="A273" i="3" s="1"/>
  <c r="R256" i="3"/>
  <c r="S256" i="3" s="1"/>
  <c r="A256" i="3" s="1"/>
  <c r="R216" i="3"/>
  <c r="S216" i="3" s="1"/>
  <c r="A216" i="3" s="1"/>
  <c r="R351" i="3"/>
  <c r="S351" i="3" s="1"/>
  <c r="A351" i="3" s="1"/>
  <c r="R321" i="3"/>
  <c r="S321" i="3" s="1"/>
  <c r="A321" i="3" s="1"/>
  <c r="R267" i="3"/>
  <c r="S267" i="3" s="1"/>
  <c r="A267" i="3" s="1"/>
  <c r="R299" i="3"/>
  <c r="S299" i="3" s="1"/>
  <c r="A299" i="3" s="1"/>
  <c r="R395" i="3"/>
  <c r="S395" i="3" s="1"/>
  <c r="A395" i="3" s="1"/>
  <c r="R300" i="3"/>
  <c r="S300" i="3" s="1"/>
  <c r="A300" i="3" s="1"/>
  <c r="R333" i="3"/>
  <c r="S333" i="3" s="1"/>
  <c r="A333" i="3" s="1"/>
  <c r="R231" i="3"/>
  <c r="S231" i="3" s="1"/>
  <c r="A231" i="3" s="1"/>
  <c r="R244" i="3"/>
  <c r="S244" i="3" s="1"/>
  <c r="A244" i="3" s="1"/>
  <c r="R248" i="3"/>
  <c r="S248" i="3" s="1"/>
  <c r="A248" i="3" s="1"/>
  <c r="R386" i="3"/>
  <c r="S386" i="3" s="1"/>
  <c r="A386" i="3" s="1"/>
  <c r="R302" i="3"/>
  <c r="S302" i="3" s="1"/>
  <c r="A302" i="3" s="1"/>
  <c r="R278" i="3"/>
  <c r="S278" i="3" s="1"/>
  <c r="A278" i="3" s="1"/>
  <c r="R349" i="3"/>
  <c r="S349" i="3" s="1"/>
  <c r="A349" i="3" s="1"/>
  <c r="R322" i="3"/>
  <c r="S322" i="3" s="1"/>
  <c r="A322" i="3" s="1"/>
  <c r="R339" i="3"/>
  <c r="S339" i="3" s="1"/>
  <c r="A339" i="3" s="1"/>
  <c r="R285" i="3"/>
  <c r="S285" i="3" s="1"/>
  <c r="A285" i="3" s="1"/>
  <c r="R202" i="3"/>
  <c r="S202" i="3" s="1"/>
  <c r="A202" i="3" s="1"/>
  <c r="R294" i="3"/>
  <c r="S294" i="3" s="1"/>
  <c r="A294" i="3" s="1"/>
  <c r="R266" i="3"/>
  <c r="S266" i="3" s="1"/>
  <c r="A266" i="3" s="1"/>
  <c r="R346" i="3"/>
  <c r="S346" i="3" s="1"/>
  <c r="A346" i="3" s="1"/>
  <c r="R320" i="3"/>
  <c r="S320" i="3" s="1"/>
  <c r="A320" i="3" s="1"/>
  <c r="R264" i="3"/>
  <c r="S264" i="3" s="1"/>
  <c r="A264" i="3" s="1"/>
  <c r="R350" i="3"/>
  <c r="S350" i="3" s="1"/>
  <c r="A350" i="3" s="1"/>
  <c r="R357" i="3"/>
  <c r="S357" i="3" s="1"/>
  <c r="A357" i="3" s="1"/>
  <c r="R360" i="3"/>
  <c r="S360" i="3" s="1"/>
  <c r="A360" i="3" s="1"/>
  <c r="R279" i="3"/>
  <c r="S279" i="3" s="1"/>
  <c r="A279" i="3" s="1"/>
  <c r="R353" i="3"/>
  <c r="S353" i="3" s="1"/>
  <c r="A353" i="3" s="1"/>
  <c r="R363" i="3"/>
  <c r="S363" i="3" s="1"/>
  <c r="A363" i="3" s="1"/>
  <c r="R364" i="3"/>
  <c r="S364" i="3" s="1"/>
  <c r="A364" i="3" s="1"/>
  <c r="R412" i="3"/>
  <c r="S412" i="3" s="1"/>
  <c r="A412" i="3" s="1"/>
  <c r="R343" i="3"/>
  <c r="S343" i="3" s="1"/>
  <c r="A343" i="3" s="1"/>
  <c r="R336" i="3"/>
  <c r="S336" i="3" s="1"/>
  <c r="A336" i="3" s="1"/>
  <c r="R410" i="3"/>
  <c r="S410" i="3" s="1"/>
  <c r="A410" i="3" s="1"/>
  <c r="R318" i="3"/>
  <c r="S318" i="3" s="1"/>
  <c r="A318" i="3" s="1"/>
  <c r="R362" i="3"/>
  <c r="S362" i="3" s="1"/>
  <c r="A362" i="3" s="1"/>
  <c r="R397" i="3"/>
  <c r="S397" i="3" s="1"/>
  <c r="A397" i="3" s="1"/>
  <c r="R326" i="3"/>
  <c r="S326" i="3" s="1"/>
  <c r="A326" i="3" s="1"/>
  <c r="R292" i="3"/>
  <c r="S292" i="3" s="1"/>
  <c r="A292" i="3" s="1"/>
  <c r="R378" i="3"/>
  <c r="S378" i="3" s="1"/>
  <c r="A378" i="3" s="1"/>
  <c r="R335" i="3"/>
  <c r="S335" i="3" s="1"/>
  <c r="A335" i="3" s="1"/>
  <c r="R401" i="3"/>
  <c r="S401" i="3" s="1"/>
  <c r="A401" i="3" s="1"/>
  <c r="R355" i="3"/>
  <c r="S355" i="3" s="1"/>
  <c r="A355" i="3" s="1"/>
  <c r="R329" i="3"/>
  <c r="S329" i="3" s="1"/>
  <c r="A329" i="3" s="1"/>
  <c r="R361" i="3"/>
  <c r="S361" i="3" s="1"/>
  <c r="A361" i="3" s="1"/>
  <c r="R389" i="3"/>
  <c r="S389" i="3" s="1"/>
  <c r="A389" i="3" s="1"/>
  <c r="R400" i="3"/>
  <c r="S400" i="3" s="1"/>
  <c r="A400" i="3" s="1"/>
  <c r="R382" i="3"/>
  <c r="S382" i="3" s="1"/>
  <c r="A382" i="3" s="1"/>
  <c r="R384" i="3"/>
  <c r="S384" i="3" s="1"/>
  <c r="A384" i="3" s="1"/>
  <c r="R388" i="3"/>
  <c r="S388" i="3" s="1"/>
  <c r="A388" i="3" s="1"/>
  <c r="R399" i="3"/>
  <c r="S399" i="3" s="1"/>
  <c r="A399" i="3" s="1"/>
  <c r="R414" i="3"/>
  <c r="S414" i="3" s="1"/>
  <c r="A414" i="3" s="1"/>
</calcChain>
</file>

<file path=xl/sharedStrings.xml><?xml version="1.0" encoding="utf-8"?>
<sst xmlns="http://schemas.openxmlformats.org/spreadsheetml/2006/main" count="3144" uniqueCount="533">
  <si>
    <t>RB</t>
  </si>
  <si>
    <t>TRADE VALUE</t>
  </si>
  <si>
    <t>PLAYER NAME</t>
  </si>
  <si>
    <t>TEAM</t>
  </si>
  <si>
    <t>POS</t>
  </si>
  <si>
    <t>Travis Kelce</t>
  </si>
  <si>
    <t>KC</t>
  </si>
  <si>
    <t>TE</t>
  </si>
  <si>
    <t>Cameron Brate</t>
  </si>
  <si>
    <t>TB</t>
  </si>
  <si>
    <t>George Kittle</t>
  </si>
  <si>
    <t>SF</t>
  </si>
  <si>
    <t>Devin Asiasi</t>
  </si>
  <si>
    <t>NE</t>
  </si>
  <si>
    <t>Darren Waller</t>
  </si>
  <si>
    <t>LV</t>
  </si>
  <si>
    <t>Jacob Hollister</t>
  </si>
  <si>
    <t>BUF</t>
  </si>
  <si>
    <t>Kyle Pitts</t>
  </si>
  <si>
    <t>ATL</t>
  </si>
  <si>
    <t>Mo Alie-Cox</t>
  </si>
  <si>
    <t>IND</t>
  </si>
  <si>
    <t>Mark Andrews</t>
  </si>
  <si>
    <t>BAL</t>
  </si>
  <si>
    <t>Josh Oliver</t>
  </si>
  <si>
    <t>Evan Engram</t>
  </si>
  <si>
    <t>NYG</t>
  </si>
  <si>
    <t>Kaden Smith</t>
  </si>
  <si>
    <t>Mike Gesicki</t>
  </si>
  <si>
    <t>MIA</t>
  </si>
  <si>
    <t>Brycen Hopkins</t>
  </si>
  <si>
    <t>LAR</t>
  </si>
  <si>
    <t>Noah Fant</t>
  </si>
  <si>
    <t>DEN</t>
  </si>
  <si>
    <t>Harrison Bryant</t>
  </si>
  <si>
    <t>CLE</t>
  </si>
  <si>
    <t>Austin Hooper</t>
  </si>
  <si>
    <t>Durham Smythe</t>
  </si>
  <si>
    <t>Hunter Henry</t>
  </si>
  <si>
    <t>Ian Thomas</t>
  </si>
  <si>
    <t>CAR</t>
  </si>
  <si>
    <t>Cole Kmet</t>
  </si>
  <si>
    <t>CHI</t>
  </si>
  <si>
    <t>Tyler Kroft</t>
  </si>
  <si>
    <t>NYJ</t>
  </si>
  <si>
    <t>Dallas Goedert</t>
  </si>
  <si>
    <t>PHI</t>
  </si>
  <si>
    <t>Darren Fells</t>
  </si>
  <si>
    <t>DET</t>
  </si>
  <si>
    <t>Irv Smith Jr.</t>
  </si>
  <si>
    <t>MIN</t>
  </si>
  <si>
    <t>Stephen Anderson</t>
  </si>
  <si>
    <t>LAC</t>
  </si>
  <si>
    <t>Robert Tonyan</t>
  </si>
  <si>
    <t>GB</t>
  </si>
  <si>
    <t>Josiah Deguara</t>
  </si>
  <si>
    <t>Logan Thomas</t>
  </si>
  <si>
    <t>WAS</t>
  </si>
  <si>
    <t>Adam Shaheen</t>
  </si>
  <si>
    <t>T.J. Hockenson</t>
  </si>
  <si>
    <t>Rob Gronkowski</t>
  </si>
  <si>
    <t>Jonnu Smith</t>
  </si>
  <si>
    <t>Kenny Yeboah</t>
  </si>
  <si>
    <t>Hayden Hurst</t>
  </si>
  <si>
    <t>Tommy Tremble</t>
  </si>
  <si>
    <t>Tyler Higbee</t>
  </si>
  <si>
    <t>Jace Sternberger</t>
  </si>
  <si>
    <t>Gerald Everett</t>
  </si>
  <si>
    <t>SEA</t>
  </si>
  <si>
    <t>Dan Arnold</t>
  </si>
  <si>
    <t>O.J. Howard</t>
  </si>
  <si>
    <t>Jack Doyle</t>
  </si>
  <si>
    <t>Pat Freiermuth</t>
  </si>
  <si>
    <t>PIT</t>
  </si>
  <si>
    <t>Donald Parham Jr.</t>
  </si>
  <si>
    <t>Adam Trautman</t>
  </si>
  <si>
    <t>NO</t>
  </si>
  <si>
    <t>Hunter Long</t>
  </si>
  <si>
    <t>Dawson Knox</t>
  </si>
  <si>
    <t>Trey Burton</t>
  </si>
  <si>
    <t>Eric Ebron</t>
  </si>
  <si>
    <t>Kyle Rudolph</t>
  </si>
  <si>
    <t>Anthony Firkser</t>
  </si>
  <si>
    <t>TEN</t>
  </si>
  <si>
    <t>Tyler Eifert</t>
  </si>
  <si>
    <t>JAC</t>
  </si>
  <si>
    <t>Albert Okwuegbunam</t>
  </si>
  <si>
    <t>Tre' McKitty</t>
  </si>
  <si>
    <t>Jared Cook</t>
  </si>
  <si>
    <t>Dalton Keene</t>
  </si>
  <si>
    <t>Zach Ertz</t>
  </si>
  <si>
    <t>Colby Parkinson</t>
  </si>
  <si>
    <t>Brevin Jordan</t>
  </si>
  <si>
    <t>HOU</t>
  </si>
  <si>
    <t>Jaeden Graham</t>
  </si>
  <si>
    <t>Dalton Schultz</t>
  </si>
  <si>
    <t>DAL</t>
  </si>
  <si>
    <t>Kylen Granson</t>
  </si>
  <si>
    <t>David Njoku</t>
  </si>
  <si>
    <t>C.J. Uzomah</t>
  </si>
  <si>
    <t>CIN</t>
  </si>
  <si>
    <t>Chris Herndon IV</t>
  </si>
  <si>
    <t>Hunter Bryant</t>
  </si>
  <si>
    <t>Jordan Akins</t>
  </si>
  <si>
    <t>Jared Pinkney</t>
  </si>
  <si>
    <t>Jimmy Graham</t>
  </si>
  <si>
    <t>Ross Dwelley</t>
  </si>
  <si>
    <t>Drew Sample</t>
  </si>
  <si>
    <t>Blake Jarwin</t>
  </si>
  <si>
    <t>Foster Moreau</t>
  </si>
  <si>
    <t>Will Dissly</t>
  </si>
  <si>
    <t>Kahale Warring</t>
  </si>
  <si>
    <t>VALUE</t>
  </si>
  <si>
    <t>PICK</t>
  </si>
  <si>
    <t>2021 Top 4 Pick</t>
  </si>
  <si>
    <t>2022 Round 1 Pick</t>
  </si>
  <si>
    <t>2021 Top 12 Pick</t>
  </si>
  <si>
    <t>2022 Round 2 Pick</t>
  </si>
  <si>
    <t>2021 Round 2 Pick</t>
  </si>
  <si>
    <t>2022 Round 3 Pick</t>
  </si>
  <si>
    <t>2021 Round 3 Pick</t>
  </si>
  <si>
    <t>TIERS</t>
  </si>
  <si>
    <t>RK</t>
  </si>
  <si>
    <t>AGE</t>
  </si>
  <si>
    <t>BEST</t>
  </si>
  <si>
    <t>WORST</t>
  </si>
  <si>
    <t>AVG.</t>
  </si>
  <si>
    <t>STD.DEV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</si>
  <si>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</si>
  <si>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</si>
  <si>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</si>
  <si>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</si>
  <si>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</si>
  <si>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</si>
  <si>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</si>
  <si>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</si>
  <si>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Dalvin Cook</t>
  </si>
  <si>
    <t>Saquon Barkley</t>
  </si>
  <si>
    <t>Christian McCaffrey</t>
  </si>
  <si>
    <t>Justin Jefferson</t>
  </si>
  <si>
    <t>WR</t>
  </si>
  <si>
    <t>Jonathan Taylor</t>
  </si>
  <si>
    <t>D.K. Metcalf</t>
  </si>
  <si>
    <t>Alvin Kamara</t>
  </si>
  <si>
    <t>Tyreek Hill</t>
  </si>
  <si>
    <t>Derrick Henry</t>
  </si>
  <si>
    <t>CeeDee Lamb</t>
  </si>
  <si>
    <t>A.J. Brown</t>
  </si>
  <si>
    <t>Antonio Gibson</t>
  </si>
  <si>
    <t>Aaron Jones</t>
  </si>
  <si>
    <t>Najee Harris</t>
  </si>
  <si>
    <t>Nick Chubb</t>
  </si>
  <si>
    <t>D'Andre Swift</t>
  </si>
  <si>
    <t>Patrick Mahomes II</t>
  </si>
  <si>
    <t>QB</t>
  </si>
  <si>
    <t>Davante Adams</t>
  </si>
  <si>
    <t>Ja'Marr Chase</t>
  </si>
  <si>
    <t>Stefon Diggs</t>
  </si>
  <si>
    <t>Calvin Ridley</t>
  </si>
  <si>
    <t>Austin Ekeler</t>
  </si>
  <si>
    <t>Ezekiel Elliott</t>
  </si>
  <si>
    <t>D.J. Moore</t>
  </si>
  <si>
    <t>Terry McLaurin</t>
  </si>
  <si>
    <t>Chris Godwin</t>
  </si>
  <si>
    <t>Joe Mixon</t>
  </si>
  <si>
    <t>Amari Cooper</t>
  </si>
  <si>
    <t>DeAndre Hopkins</t>
  </si>
  <si>
    <t>ARI</t>
  </si>
  <si>
    <t>Kyler Murray</t>
  </si>
  <si>
    <t>Allen Robinson II</t>
  </si>
  <si>
    <t>Cooper Kupp</t>
  </si>
  <si>
    <t>David Montgomery</t>
  </si>
  <si>
    <t>Clyde Edwards-Helaire</t>
  </si>
  <si>
    <t>Mike Evans</t>
  </si>
  <si>
    <t>Keenan Allen</t>
  </si>
  <si>
    <t>Javonte Williams</t>
  </si>
  <si>
    <t>Russell Wilson</t>
  </si>
  <si>
    <t>Tee Higgins</t>
  </si>
  <si>
    <t>Kareem Hunt</t>
  </si>
  <si>
    <t>Josh Allen</t>
  </si>
  <si>
    <t>Chase Claypool</t>
  </si>
  <si>
    <t>Lamar Jackson</t>
  </si>
  <si>
    <t>Deebo Samuel</t>
  </si>
  <si>
    <t>Josh Jacobs</t>
  </si>
  <si>
    <t>Justin Herbert</t>
  </si>
  <si>
    <t>Dak Prescott</t>
  </si>
  <si>
    <t>Tyler Lockett</t>
  </si>
  <si>
    <t>Diontae Johnson</t>
  </si>
  <si>
    <t>Miles Sanders</t>
  </si>
  <si>
    <t>Courtland Sutton</t>
  </si>
  <si>
    <t>DeVonta Smith</t>
  </si>
  <si>
    <t>James Robinson</t>
  </si>
  <si>
    <t>Brandon Aiyuk</t>
  </si>
  <si>
    <t>Jerry Jeudy</t>
  </si>
  <si>
    <t>Chris Carson</t>
  </si>
  <si>
    <t>Mike Williams</t>
  </si>
  <si>
    <t>Joe Burrow</t>
  </si>
  <si>
    <t>Michael Thomas</t>
  </si>
  <si>
    <t>J.K. Dobbins</t>
  </si>
  <si>
    <t>Tyler Boyd</t>
  </si>
  <si>
    <t>Kenny Golladay</t>
  </si>
  <si>
    <t>Robert Woods</t>
  </si>
  <si>
    <t>JuJu Smith-Schuster</t>
  </si>
  <si>
    <t>Michael Pittman Jr.</t>
  </si>
  <si>
    <t>D.J. Chark Jr.</t>
  </si>
  <si>
    <t>Jaylen Waddle</t>
  </si>
  <si>
    <t>Damien Harris</t>
  </si>
  <si>
    <t>Laviska Shenault Jr.</t>
  </si>
  <si>
    <t>Chase Edmonds</t>
  </si>
  <si>
    <t>Julio Jones</t>
  </si>
  <si>
    <t>Adam Thielen</t>
  </si>
  <si>
    <t>Brandin Cooks</t>
  </si>
  <si>
    <t>Darrell Henderson Jr.</t>
  </si>
  <si>
    <t>Melvin Gordon III</t>
  </si>
  <si>
    <t>Travis Etienne Jr.</t>
  </si>
  <si>
    <t>Michael Carter</t>
  </si>
  <si>
    <t>Cam Akers</t>
  </si>
  <si>
    <t>Tony Pollard</t>
  </si>
  <si>
    <t>Leonard Fournette</t>
  </si>
  <si>
    <t>Trevor Lawrence</t>
  </si>
  <si>
    <t>Nyheim Hines</t>
  </si>
  <si>
    <t>Myles Gaskin</t>
  </si>
  <si>
    <t>Aaron Rodgers</t>
  </si>
  <si>
    <t>AJ Dillon</t>
  </si>
  <si>
    <t>Rondale Moore</t>
  </si>
  <si>
    <t>Baker Mayfield</t>
  </si>
  <si>
    <t>Kenyan Drake</t>
  </si>
  <si>
    <t>Odell Beckham Jr.</t>
  </si>
  <si>
    <t>Marquise Brown</t>
  </si>
  <si>
    <t>Zack Moss</t>
  </si>
  <si>
    <t>Corey Davis</t>
  </si>
  <si>
    <t>Jarvis Landry</t>
  </si>
  <si>
    <t>Will Fuller V</t>
  </si>
  <si>
    <t>Jalen Hurts</t>
  </si>
  <si>
    <t>Michael Gallup</t>
  </si>
  <si>
    <t>Ronald Jones II</t>
  </si>
  <si>
    <t>Matthew Stafford</t>
  </si>
  <si>
    <t>Devin Singletary</t>
  </si>
  <si>
    <t>James Conner</t>
  </si>
  <si>
    <t>Deshaun Watson</t>
  </si>
  <si>
    <t>Henry Ruggs III</t>
  </si>
  <si>
    <t>Ryan Tannehill</t>
  </si>
  <si>
    <t>Trey Sermon</t>
  </si>
  <si>
    <t>Christian Kirk</t>
  </si>
  <si>
    <t>Rashod Bateman</t>
  </si>
  <si>
    <t>Kirk Cousins</t>
  </si>
  <si>
    <t>DeVante Parker</t>
  </si>
  <si>
    <t>Robby Anderson</t>
  </si>
  <si>
    <t>Jalen Reagor</t>
  </si>
  <si>
    <t>Alexander Mattison</t>
  </si>
  <si>
    <t>Sam Darnold</t>
  </si>
  <si>
    <t>Carson Wentz</t>
  </si>
  <si>
    <t>Matt Ryan</t>
  </si>
  <si>
    <t>Daniel Jones</t>
  </si>
  <si>
    <t>Darnell Mooney</t>
  </si>
  <si>
    <t>Olamide Zaccheaus</t>
  </si>
  <si>
    <t>Kenneth Gainwell</t>
  </si>
  <si>
    <t>Elijah Moore</t>
  </si>
  <si>
    <t>Jameis Winston</t>
  </si>
  <si>
    <t>Zach Wilson</t>
  </si>
  <si>
    <t>Curtis Samuel</t>
  </si>
  <si>
    <t>Antonio Brown</t>
  </si>
  <si>
    <t>Tua Tagovailoa</t>
  </si>
  <si>
    <t>Mike Davis</t>
  </si>
  <si>
    <t>Tom Brady</t>
  </si>
  <si>
    <t>David Johnson</t>
  </si>
  <si>
    <t>Justin Fields</t>
  </si>
  <si>
    <t>Jared Goff</t>
  </si>
  <si>
    <t>Trey Lance</t>
  </si>
  <si>
    <t>Phillip Lindsay</t>
  </si>
  <si>
    <t>Mac Jones</t>
  </si>
  <si>
    <t>Chuba Hubbard</t>
  </si>
  <si>
    <t>Jamaal Williams</t>
  </si>
  <si>
    <t>J.D. McKissic</t>
  </si>
  <si>
    <t>Terrace Marshall Jr.</t>
  </si>
  <si>
    <t>Gabriel Davis</t>
  </si>
  <si>
    <t>Jimmy Garoppolo</t>
  </si>
  <si>
    <t>Derek Carr</t>
  </si>
  <si>
    <t>Nico Collins</t>
  </si>
  <si>
    <t>Raheem Mostert</t>
  </si>
  <si>
    <t>Ben Roethlisberger</t>
  </si>
  <si>
    <t>Jakobi Meyers</t>
  </si>
  <si>
    <t>Sony Michel</t>
  </si>
  <si>
    <t>Cordarrelle Patterson</t>
  </si>
  <si>
    <t>Parris Campbell</t>
  </si>
  <si>
    <t>James White</t>
  </si>
  <si>
    <t>Denzel Mims</t>
  </si>
  <si>
    <t>Marquez Callaway</t>
  </si>
  <si>
    <t>Cole Beasley</t>
  </si>
  <si>
    <t>N'Keal Harry</t>
  </si>
  <si>
    <t>Ryan Fitzpatrick</t>
  </si>
  <si>
    <t>Elijah Mitchell</t>
  </si>
  <si>
    <t>Tarik Cohen</t>
  </si>
  <si>
    <t>Damien Williams</t>
  </si>
  <si>
    <t>Gus Edwards</t>
  </si>
  <si>
    <t>Latavius Murray</t>
  </si>
  <si>
    <t>Ke'Shawn Vaughn</t>
  </si>
  <si>
    <t>Giovani Bernard</t>
  </si>
  <si>
    <t>Dyami Brown</t>
  </si>
  <si>
    <t>Rashaad Penny</t>
  </si>
  <si>
    <t>Cam Newton</t>
  </si>
  <si>
    <t>Hunter Renfrow</t>
  </si>
  <si>
    <t>Darrynton Evans</t>
  </si>
  <si>
    <t>Marlon Mack</t>
  </si>
  <si>
    <t>Tim Patrick</t>
  </si>
  <si>
    <t>Anthony Miller</t>
  </si>
  <si>
    <t>Jacob Harris</t>
  </si>
  <si>
    <t>Ty Johnson</t>
  </si>
  <si>
    <t>Demetric Felton</t>
  </si>
  <si>
    <t>Sammy Watkins</t>
  </si>
  <si>
    <t>Rhamondre Stevenson</t>
  </si>
  <si>
    <t>Salvon Ahmed</t>
  </si>
  <si>
    <t>Kylin Hill</t>
  </si>
  <si>
    <t>Jaret Patterson</t>
  </si>
  <si>
    <t>Donovan Peoples-Jones</t>
  </si>
  <si>
    <t>Justin Jackson</t>
  </si>
  <si>
    <t>Anthony Schwartz</t>
  </si>
  <si>
    <t>Royce Freeman</t>
  </si>
  <si>
    <t>JaMycal Hasty</t>
  </si>
  <si>
    <t>Chris Evans</t>
  </si>
  <si>
    <t>KJ Hamler</t>
  </si>
  <si>
    <t>Drew Lock</t>
  </si>
  <si>
    <t>Jamison Crowder</t>
  </si>
  <si>
    <t>Braxton Berrios</t>
  </si>
  <si>
    <t>Tevin Coleman</t>
  </si>
  <si>
    <t>Jordan Love</t>
  </si>
  <si>
    <t>Cedrick Wilson Jr.</t>
  </si>
  <si>
    <t>Kadarius Toney</t>
  </si>
  <si>
    <t>Darrel Williams</t>
  </si>
  <si>
    <t>Freddie Swain</t>
  </si>
  <si>
    <t>Cam Sims</t>
  </si>
  <si>
    <t>Devontae Booker</t>
  </si>
  <si>
    <t>Mark Ingram II</t>
  </si>
  <si>
    <t>Emmanuel Sanders</t>
  </si>
  <si>
    <t>Wayne Gallman Jr.</t>
  </si>
  <si>
    <t>Golden Tate</t>
  </si>
  <si>
    <t>FA</t>
  </si>
  <si>
    <t>James Washington</t>
  </si>
  <si>
    <t>Malcolm Brown</t>
  </si>
  <si>
    <t>Larry Rountree III</t>
  </si>
  <si>
    <t>Tyler Johnson</t>
  </si>
  <si>
    <t>Deonte Harris</t>
  </si>
  <si>
    <t>Jeff Wilson Jr.</t>
  </si>
  <si>
    <t>Zay Jones</t>
  </si>
  <si>
    <t>Zach Pascal</t>
  </si>
  <si>
    <t>Tyler Vaughns</t>
  </si>
  <si>
    <t>Greg Ward</t>
  </si>
  <si>
    <t>Jalen Guyton</t>
  </si>
  <si>
    <t>Marlon Williams</t>
  </si>
  <si>
    <t>Damonte Coxie</t>
  </si>
  <si>
    <t>Ashton Dulin</t>
  </si>
  <si>
    <t>John Ross</t>
  </si>
  <si>
    <t>Anthony McFarland Jr.</t>
  </si>
  <si>
    <t>Dede Westbrook</t>
  </si>
  <si>
    <t>Kelvin Harmon</t>
  </si>
  <si>
    <t>Richie James Jr.</t>
  </si>
  <si>
    <t>Tyrell Williams</t>
  </si>
  <si>
    <t>Ihmir Smith-Marsette</t>
  </si>
  <si>
    <t>J.J. Arcega-Whiteside</t>
  </si>
  <si>
    <t>Boston Scott</t>
  </si>
  <si>
    <t>Collin Johnson</t>
  </si>
  <si>
    <t>Tyron Johnson</t>
  </si>
  <si>
    <t>Chad Hansen</t>
  </si>
  <si>
    <t>Taylor Heinicke</t>
  </si>
  <si>
    <t>Isaiah McKenzie</t>
  </si>
  <si>
    <t>Antonio Gandy-Golden</t>
  </si>
  <si>
    <t>Marquez Stevenson</t>
  </si>
  <si>
    <t>Randall Cobb</t>
  </si>
  <si>
    <t>Dazz Newsome</t>
  </si>
  <si>
    <t>Seth Williams</t>
  </si>
  <si>
    <t>Khalil Herbert</t>
  </si>
  <si>
    <t>Quintez Cephus</t>
  </si>
  <si>
    <t>Cornell Powell</t>
  </si>
  <si>
    <t>Jaelon Darden</t>
  </si>
  <si>
    <t>David Moore</t>
  </si>
  <si>
    <t>Joshua Kelley</t>
  </si>
  <si>
    <t>Jerick McKinnon</t>
  </si>
  <si>
    <t>Keelan Cole Sr.</t>
  </si>
  <si>
    <t>Dez Fitzpatrick</t>
  </si>
  <si>
    <t>Russell Gage</t>
  </si>
  <si>
    <t>John Brown</t>
  </si>
  <si>
    <t>La'Mical Perine</t>
  </si>
  <si>
    <t>DeeJay Dallas</t>
  </si>
  <si>
    <t>Peyton Barber</t>
  </si>
  <si>
    <t>Jermar Jefferson</t>
  </si>
  <si>
    <t>Travis Homer</t>
  </si>
  <si>
    <t>Eno Benjamin</t>
  </si>
  <si>
    <t>Carlos Hyde</t>
  </si>
  <si>
    <t>Devin Duvernay</t>
  </si>
  <si>
    <t>Gary Brightwell</t>
  </si>
  <si>
    <t>Kerryon Johnson</t>
  </si>
  <si>
    <t>Sage Surratt</t>
  </si>
  <si>
    <t>Gerrid Doaks</t>
  </si>
  <si>
    <t>Samaje Perine</t>
  </si>
  <si>
    <t>Alex Collins</t>
  </si>
  <si>
    <t>Jake Funk</t>
  </si>
  <si>
    <t>Dare Ogunbowale</t>
  </si>
  <si>
    <t>Kyle Allen</t>
  </si>
  <si>
    <t>Tre'Quan Smith</t>
  </si>
  <si>
    <t>Amari Rodgers</t>
  </si>
  <si>
    <t>Matt Breida</t>
  </si>
  <si>
    <t>Trayveon Williams</t>
  </si>
  <si>
    <t>Kalen Ballage</t>
  </si>
  <si>
    <t>Josh Reynolds</t>
  </si>
  <si>
    <t>Mike Boone</t>
  </si>
  <si>
    <t>Raymond Calais</t>
  </si>
  <si>
    <t>Steven Sims Jr.</t>
  </si>
  <si>
    <t>Andy Isabella</t>
  </si>
  <si>
    <t>Le'Veon Bell</t>
  </si>
  <si>
    <t>Benny Snell Jr.</t>
  </si>
  <si>
    <t>Rex Burkhead</t>
  </si>
  <si>
    <t>Rodney Smith</t>
  </si>
  <si>
    <t>Todd Gurley II</t>
  </si>
  <si>
    <t>Jordan Wilkins</t>
  </si>
  <si>
    <t>Justice Hill</t>
  </si>
  <si>
    <t>Jason Huntley</t>
  </si>
  <si>
    <t>Brian Hill</t>
  </si>
  <si>
    <t>Darwin Thompson</t>
  </si>
  <si>
    <t>Pooka Williams Jr.</t>
  </si>
  <si>
    <t>Jalen Richard</t>
  </si>
  <si>
    <t>Duke Johnson Jr.</t>
  </si>
  <si>
    <t>Ito Smith</t>
  </si>
  <si>
    <t>Rakeem Boyd</t>
  </si>
  <si>
    <t>Javian Hawkins</t>
  </si>
  <si>
    <t>Jakeem Grant Sr.</t>
  </si>
  <si>
    <t>Kene Nwangwu</t>
  </si>
  <si>
    <t>D'Onta Foreman</t>
  </si>
  <si>
    <t>Rashard Higgins</t>
  </si>
  <si>
    <t>Keke Coutee</t>
  </si>
  <si>
    <t>Breshad Perriman</t>
  </si>
  <si>
    <t>Sterling Shepard</t>
  </si>
  <si>
    <t>Marvin Jones Jr.</t>
  </si>
  <si>
    <t>Teddy Bridgewater</t>
  </si>
  <si>
    <t>Shi Smith</t>
  </si>
  <si>
    <t>Tylan Wallace</t>
  </si>
  <si>
    <t>Bryan Edwards</t>
  </si>
  <si>
    <t>Mecole Hardman</t>
  </si>
  <si>
    <t>Tutu Atwell</t>
  </si>
  <si>
    <t>D'Wayne Eskridge</t>
  </si>
  <si>
    <t>Kyle Trask</t>
  </si>
  <si>
    <t>Darius Slayton</t>
  </si>
  <si>
    <t>Marcus Mariota</t>
  </si>
  <si>
    <t>Demarcus Robinson</t>
  </si>
  <si>
    <t>Ty'Son Williams</t>
  </si>
  <si>
    <t>Scotty Miller</t>
  </si>
  <si>
    <t>Kellen Mond</t>
  </si>
  <si>
    <t>Davis Mills</t>
  </si>
  <si>
    <t>Gardner Minshew II</t>
  </si>
  <si>
    <t>Van Jefferson</t>
  </si>
  <si>
    <t>Jacob Eason</t>
  </si>
  <si>
    <t>Tony Jones Jr.</t>
  </si>
  <si>
    <t>Amon-Ra St. Brown</t>
  </si>
  <si>
    <t>Tyrod Taylor</t>
  </si>
  <si>
    <t>Jacoby Brissett</t>
  </si>
  <si>
    <t>Lynn Bowden Jr.</t>
  </si>
  <si>
    <t>Quez Watkins</t>
  </si>
  <si>
    <t>Taysom Hill</t>
  </si>
  <si>
    <t>Nelson Agholor</t>
  </si>
  <si>
    <t>A.J. Green</t>
  </si>
  <si>
    <t>Joshua Palmer</t>
  </si>
  <si>
    <t>T.Y. Hilton</t>
  </si>
  <si>
    <t>Allen Lazard</t>
  </si>
  <si>
    <t>Tyler Conklin</t>
  </si>
  <si>
    <t>Marquez Valdes-Scantling</t>
  </si>
  <si>
    <t>Preston Williams</t>
  </si>
  <si>
    <t>Dwayne Haskins</t>
  </si>
  <si>
    <t>Mason Rudolph</t>
  </si>
  <si>
    <t>Nick Foles</t>
  </si>
  <si>
    <t>J.J. Taylor</t>
  </si>
  <si>
    <t>Travis Fulgham</t>
  </si>
  <si>
    <t>Brandon Allen</t>
  </si>
  <si>
    <t>DeSean Jackson</t>
  </si>
  <si>
    <t>Juwan Johnson</t>
  </si>
  <si>
    <t>Andy Dalton</t>
  </si>
  <si>
    <t>Josh Gordon</t>
  </si>
  <si>
    <t>Kendrick Bourne</t>
  </si>
  <si>
    <t>Jarrett Stidham</t>
  </si>
  <si>
    <t>Mitchell Trubisky</t>
  </si>
  <si>
    <t>Trevon Grimes</t>
  </si>
  <si>
    <t>Ryan Griffin</t>
  </si>
  <si>
    <t>Albert Wilson</t>
  </si>
  <si>
    <t>Miles Boykin</t>
  </si>
  <si>
    <t>Robert Griffin III</t>
  </si>
  <si>
    <t>Auden Tate</t>
  </si>
  <si>
    <t>Jalen Hurd</t>
  </si>
  <si>
    <t>P.J. Walker</t>
  </si>
  <si>
    <t>K.J. Osborn</t>
  </si>
  <si>
    <t>D'Ernest Johnson</t>
  </si>
  <si>
    <t>Mike Strachan</t>
  </si>
  <si>
    <t>Phillip Walker</t>
  </si>
  <si>
    <t>Jamie Newman</t>
  </si>
  <si>
    <t>John Wolford</t>
  </si>
  <si>
    <t>Chad Henne</t>
  </si>
  <si>
    <t>Ryquell Armstead</t>
  </si>
  <si>
    <t>Devonta Freeman</t>
  </si>
  <si>
    <t>Jordan Howard</t>
  </si>
  <si>
    <t>Adrian Peterson</t>
  </si>
  <si>
    <t>Chris Thompson</t>
  </si>
  <si>
    <t>Jaylen Samuels</t>
  </si>
  <si>
    <t>Dion Lewis</t>
  </si>
  <si>
    <t>Josh Adams</t>
  </si>
  <si>
    <t>DeAndre Washington</t>
  </si>
  <si>
    <t>Stevie Scott III</t>
  </si>
  <si>
    <t>T.J. Yeldon</t>
  </si>
  <si>
    <t>Josh Palmer</t>
  </si>
  <si>
    <t>Equanimeous St. Brown</t>
  </si>
  <si>
    <t>Isaiah Ford</t>
  </si>
  <si>
    <t>Kenny Stills</t>
  </si>
  <si>
    <t>Larry Fitzgerald</t>
  </si>
  <si>
    <t>Cade Johnson</t>
  </si>
  <si>
    <t>KeeSean Johnson</t>
  </si>
  <si>
    <t>Julian Edelman</t>
  </si>
  <si>
    <t>Olabisi Johnson</t>
  </si>
  <si>
    <t>Dante Pettis</t>
  </si>
  <si>
    <t>Devin Funchess</t>
  </si>
  <si>
    <t>Tamorrion Terry</t>
  </si>
  <si>
    <t>John Hightower</t>
  </si>
  <si>
    <t>Justin Watson</t>
  </si>
  <si>
    <t>Alshon Jeffery</t>
  </si>
  <si>
    <t>Jeff Smith</t>
  </si>
  <si>
    <t>Mohamed Sanu</t>
  </si>
  <si>
    <t>Danny Amendola</t>
  </si>
  <si>
    <t>Chad Beebe</t>
  </si>
  <si>
    <t>Simi Fehoko</t>
  </si>
  <si>
    <t>Willie Snead IV</t>
  </si>
  <si>
    <t>Trey Quinn</t>
  </si>
  <si>
    <t>Isaiah Coulter</t>
  </si>
  <si>
    <t>Trade Value</t>
  </si>
  <si>
    <t>Tier</t>
  </si>
  <si>
    <t>Devonta Smith</t>
  </si>
  <si>
    <t>Pooka Williams JR.</t>
  </si>
  <si>
    <t>FAN PTS AVG</t>
  </si>
  <si>
    <t>Fantasy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</si>
</sst>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1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83F1-02B9-4D38-ADB7-AC88BA0DC6DB}">
  <dimension ref="A1:I39"/>
  <sheetViews>
    <sheetView workbookViewId="0">
      <selection sqref="A1:I39"/>
    </sheetView>
  </sheetViews>
  <sheetFormatPr defaultRowHeight="14.4" x14ac:dyDescent="0.3"/>
  <cols>
    <col min="1" max="1" width="13.109375" bestFit="1" customWidth="1"/>
    <col min="2" max="2" width="21.44140625" bestFit="1" customWidth="1"/>
    <col min="5" max="5" width="5" customWidth="1"/>
    <col min="6" max="6" width="13.109375" bestFit="1" customWidth="1"/>
    <col min="7" max="7" width="21.44140625" bestFit="1" customWidth="1"/>
  </cols>
  <sheetData>
    <row r="1" spans="1:9" x14ac:dyDescent="0.3">
      <c r="A1" s="1" t="s">
        <v>1</v>
      </c>
      <c r="B1" t="s">
        <v>2</v>
      </c>
      <c r="C1" t="s">
        <v>3</v>
      </c>
      <c r="D1" t="s">
        <v>4</v>
      </c>
      <c r="F1" s="1" t="s">
        <v>1</v>
      </c>
      <c r="G1" s="2" t="s">
        <v>2</v>
      </c>
      <c r="H1" s="2" t="s">
        <v>3</v>
      </c>
      <c r="I1" s="2" t="s">
        <v>4</v>
      </c>
    </row>
    <row r="2" spans="1:9" x14ac:dyDescent="0.3">
      <c r="A2" s="3">
        <v>41.755200000000002</v>
      </c>
      <c r="B2" t="s">
        <v>5</v>
      </c>
      <c r="C2" t="s">
        <v>6</v>
      </c>
      <c r="D2" t="s">
        <v>7</v>
      </c>
      <c r="F2" s="3">
        <v>8.3543749999999992</v>
      </c>
      <c r="G2" t="s">
        <v>8</v>
      </c>
      <c r="H2" t="s">
        <v>9</v>
      </c>
      <c r="I2" t="s">
        <v>7</v>
      </c>
    </row>
    <row r="3" spans="1:9" x14ac:dyDescent="0.3">
      <c r="A3" s="3">
        <v>39.505600000000001</v>
      </c>
      <c r="B3" t="s">
        <v>10</v>
      </c>
      <c r="C3" t="s">
        <v>11</v>
      </c>
      <c r="D3" t="s">
        <v>7</v>
      </c>
      <c r="F3" s="3">
        <v>8.3537499999999998</v>
      </c>
      <c r="G3" t="s">
        <v>12</v>
      </c>
      <c r="H3" t="s">
        <v>13</v>
      </c>
      <c r="I3" t="s">
        <v>7</v>
      </c>
    </row>
    <row r="4" spans="1:9" x14ac:dyDescent="0.3">
      <c r="A4" s="3">
        <v>34.855999999999995</v>
      </c>
      <c r="B4" t="s">
        <v>14</v>
      </c>
      <c r="C4" t="s">
        <v>15</v>
      </c>
      <c r="D4" t="s">
        <v>7</v>
      </c>
      <c r="F4" s="3">
        <v>8.3312500000000007</v>
      </c>
      <c r="G4" t="s">
        <v>16</v>
      </c>
      <c r="H4" t="s">
        <v>17</v>
      </c>
      <c r="I4" t="s">
        <v>7</v>
      </c>
    </row>
    <row r="5" spans="1:9" x14ac:dyDescent="0.3">
      <c r="A5" s="3">
        <v>26.664999999999999</v>
      </c>
      <c r="B5" t="s">
        <v>18</v>
      </c>
      <c r="C5" t="s">
        <v>19</v>
      </c>
      <c r="D5" t="s">
        <v>7</v>
      </c>
      <c r="F5" s="3">
        <v>8.3143750000000001</v>
      </c>
      <c r="G5" t="s">
        <v>20</v>
      </c>
      <c r="H5" t="s">
        <v>21</v>
      </c>
      <c r="I5" t="s">
        <v>7</v>
      </c>
    </row>
    <row r="6" spans="1:9" x14ac:dyDescent="0.3">
      <c r="A6" s="3">
        <v>24.42</v>
      </c>
      <c r="B6" t="s">
        <v>22</v>
      </c>
      <c r="C6" t="s">
        <v>23</v>
      </c>
      <c r="D6" t="s">
        <v>7</v>
      </c>
      <c r="F6" s="3">
        <v>8.2785882352941176</v>
      </c>
      <c r="G6" t="s">
        <v>24</v>
      </c>
      <c r="H6" t="s">
        <v>23</v>
      </c>
      <c r="I6" t="s">
        <v>7</v>
      </c>
    </row>
    <row r="7" spans="1:9" x14ac:dyDescent="0.3">
      <c r="A7" s="3">
        <v>19.074249999999999</v>
      </c>
      <c r="B7" t="s">
        <v>25</v>
      </c>
      <c r="C7" t="s">
        <v>26</v>
      </c>
      <c r="D7" t="s">
        <v>7</v>
      </c>
      <c r="F7" s="3">
        <v>8.177882352941177</v>
      </c>
      <c r="G7" t="s">
        <v>27</v>
      </c>
      <c r="H7" t="s">
        <v>26</v>
      </c>
      <c r="I7" t="s">
        <v>7</v>
      </c>
    </row>
    <row r="8" spans="1:9" x14ac:dyDescent="0.3">
      <c r="A8" s="3">
        <v>18.679750000000002</v>
      </c>
      <c r="B8" t="s">
        <v>28</v>
      </c>
      <c r="C8" t="s">
        <v>29</v>
      </c>
      <c r="D8" t="s">
        <v>7</v>
      </c>
      <c r="F8" s="3">
        <v>8.0912941176470596</v>
      </c>
      <c r="G8" t="s">
        <v>30</v>
      </c>
      <c r="H8" t="s">
        <v>31</v>
      </c>
      <c r="I8" t="s">
        <v>7</v>
      </c>
    </row>
    <row r="9" spans="1:9" x14ac:dyDescent="0.3">
      <c r="A9" s="3">
        <v>18.35733333333333</v>
      </c>
      <c r="B9" t="s">
        <v>32</v>
      </c>
      <c r="C9" t="s">
        <v>33</v>
      </c>
      <c r="D9" t="s">
        <v>7</v>
      </c>
      <c r="F9" s="3">
        <v>8.02</v>
      </c>
      <c r="G9" t="s">
        <v>34</v>
      </c>
      <c r="H9" t="s">
        <v>35</v>
      </c>
      <c r="I9" t="s">
        <v>7</v>
      </c>
    </row>
    <row r="10" spans="1:9" x14ac:dyDescent="0.3">
      <c r="A10" s="3">
        <v>18.005000000000003</v>
      </c>
      <c r="B10" t="s">
        <v>36</v>
      </c>
      <c r="C10" t="s">
        <v>35</v>
      </c>
      <c r="D10" t="s">
        <v>7</v>
      </c>
      <c r="F10" s="3">
        <v>8.0143333333333331</v>
      </c>
      <c r="G10" t="s">
        <v>37</v>
      </c>
      <c r="H10" t="s">
        <v>29</v>
      </c>
      <c r="I10" t="s">
        <v>7</v>
      </c>
    </row>
    <row r="11" spans="1:9" x14ac:dyDescent="0.3">
      <c r="A11" s="3">
        <v>17.312000000000001</v>
      </c>
      <c r="B11" t="s">
        <v>38</v>
      </c>
      <c r="C11" t="s">
        <v>13</v>
      </c>
      <c r="D11" t="s">
        <v>7</v>
      </c>
      <c r="F11" s="3">
        <v>7.9832000000000001</v>
      </c>
      <c r="G11" t="s">
        <v>39</v>
      </c>
      <c r="H11" t="s">
        <v>40</v>
      </c>
      <c r="I11" t="s">
        <v>7</v>
      </c>
    </row>
    <row r="12" spans="1:9" x14ac:dyDescent="0.3">
      <c r="A12" s="3">
        <v>17</v>
      </c>
      <c r="B12" t="s">
        <v>41</v>
      </c>
      <c r="C12" t="s">
        <v>42</v>
      </c>
      <c r="D12" t="s">
        <v>7</v>
      </c>
      <c r="F12" s="3">
        <v>7.9774117647058826</v>
      </c>
      <c r="G12" t="s">
        <v>43</v>
      </c>
      <c r="H12" t="s">
        <v>44</v>
      </c>
      <c r="I12" t="s">
        <v>7</v>
      </c>
    </row>
    <row r="13" spans="1:9" x14ac:dyDescent="0.3">
      <c r="A13" s="3">
        <v>16.781333333333336</v>
      </c>
      <c r="B13" t="s">
        <v>45</v>
      </c>
      <c r="C13" t="s">
        <v>46</v>
      </c>
      <c r="D13" t="s">
        <v>7</v>
      </c>
      <c r="F13" s="3">
        <v>7.9595294117647057</v>
      </c>
      <c r="G13" t="s">
        <v>47</v>
      </c>
      <c r="H13" t="s">
        <v>48</v>
      </c>
      <c r="I13" t="s">
        <v>7</v>
      </c>
    </row>
    <row r="14" spans="1:9" x14ac:dyDescent="0.3">
      <c r="A14" s="3">
        <v>16.478999999999999</v>
      </c>
      <c r="B14" t="s">
        <v>49</v>
      </c>
      <c r="C14" t="s">
        <v>50</v>
      </c>
      <c r="D14" t="s">
        <v>7</v>
      </c>
      <c r="F14" s="3">
        <v>7.9463333333333335</v>
      </c>
      <c r="G14" t="s">
        <v>51</v>
      </c>
      <c r="H14" t="s">
        <v>52</v>
      </c>
      <c r="I14" t="s">
        <v>7</v>
      </c>
    </row>
    <row r="15" spans="1:9" x14ac:dyDescent="0.3">
      <c r="A15" s="3">
        <v>15.429333333333336</v>
      </c>
      <c r="B15" t="s">
        <v>53</v>
      </c>
      <c r="C15" t="s">
        <v>54</v>
      </c>
      <c r="D15" t="s">
        <v>7</v>
      </c>
      <c r="F15" s="3">
        <v>7.9226666666666663</v>
      </c>
      <c r="G15" t="s">
        <v>55</v>
      </c>
      <c r="H15" t="s">
        <v>54</v>
      </c>
      <c r="I15" t="s">
        <v>7</v>
      </c>
    </row>
    <row r="16" spans="1:9" x14ac:dyDescent="0.3">
      <c r="A16" s="3">
        <v>15.197333333333331</v>
      </c>
      <c r="B16" t="s">
        <v>56</v>
      </c>
      <c r="C16" t="s">
        <v>57</v>
      </c>
      <c r="D16" t="s">
        <v>7</v>
      </c>
      <c r="F16" s="3">
        <v>7.8903333333333334</v>
      </c>
      <c r="G16" t="s">
        <v>58</v>
      </c>
      <c r="H16" t="s">
        <v>29</v>
      </c>
      <c r="I16" t="s">
        <v>7</v>
      </c>
    </row>
    <row r="17" spans="1:9" x14ac:dyDescent="0.3">
      <c r="A17" s="3">
        <v>14.24625</v>
      </c>
      <c r="B17" t="s">
        <v>59</v>
      </c>
      <c r="C17" t="s">
        <v>48</v>
      </c>
      <c r="D17" t="s">
        <v>7</v>
      </c>
      <c r="F17" s="3">
        <v>7.49</v>
      </c>
      <c r="G17" t="s">
        <v>60</v>
      </c>
      <c r="H17" t="s">
        <v>9</v>
      </c>
      <c r="I17" t="s">
        <v>7</v>
      </c>
    </row>
    <row r="18" spans="1:9" x14ac:dyDescent="0.3">
      <c r="A18" s="3">
        <v>13.669400000000001</v>
      </c>
      <c r="B18" t="s">
        <v>61</v>
      </c>
      <c r="C18" t="s">
        <v>13</v>
      </c>
      <c r="D18" t="s">
        <v>7</v>
      </c>
      <c r="F18" s="3">
        <v>6.7308235294117651</v>
      </c>
      <c r="G18" t="s">
        <v>62</v>
      </c>
      <c r="H18" t="s">
        <v>44</v>
      </c>
      <c r="I18" t="s">
        <v>7</v>
      </c>
    </row>
    <row r="19" spans="1:9" x14ac:dyDescent="0.3">
      <c r="A19" s="3">
        <v>13.2912</v>
      </c>
      <c r="B19" t="s">
        <v>63</v>
      </c>
      <c r="C19" t="s">
        <v>19</v>
      </c>
      <c r="D19" t="s">
        <v>7</v>
      </c>
      <c r="F19" s="3">
        <v>6.5640000000000001</v>
      </c>
      <c r="G19" t="s">
        <v>64</v>
      </c>
      <c r="H19" t="s">
        <v>40</v>
      </c>
      <c r="I19" t="s">
        <v>7</v>
      </c>
    </row>
    <row r="20" spans="1:9" x14ac:dyDescent="0.3">
      <c r="A20" s="3">
        <v>13.149090909090908</v>
      </c>
      <c r="B20" t="s">
        <v>65</v>
      </c>
      <c r="C20" t="s">
        <v>31</v>
      </c>
      <c r="D20" t="s">
        <v>7</v>
      </c>
      <c r="F20" s="3">
        <v>6.51</v>
      </c>
      <c r="G20" t="s">
        <v>66</v>
      </c>
      <c r="H20" t="s">
        <v>54</v>
      </c>
      <c r="I20" t="s">
        <v>7</v>
      </c>
    </row>
    <row r="21" spans="1:9" x14ac:dyDescent="0.3">
      <c r="A21" s="3">
        <v>12.112727272727273</v>
      </c>
      <c r="B21" t="s">
        <v>67</v>
      </c>
      <c r="C21" t="s">
        <v>68</v>
      </c>
      <c r="D21" t="s">
        <v>7</v>
      </c>
      <c r="F21" s="3">
        <v>6.4824000000000002</v>
      </c>
      <c r="G21" t="s">
        <v>69</v>
      </c>
      <c r="H21" t="s">
        <v>40</v>
      </c>
      <c r="I21" t="s">
        <v>7</v>
      </c>
    </row>
    <row r="22" spans="1:9" x14ac:dyDescent="0.3">
      <c r="A22" s="3">
        <v>11.643000000000001</v>
      </c>
      <c r="B22" t="s">
        <v>70</v>
      </c>
      <c r="C22" t="s">
        <v>9</v>
      </c>
      <c r="D22" t="s">
        <v>7</v>
      </c>
      <c r="F22" s="3">
        <v>6.46875</v>
      </c>
      <c r="G22" t="s">
        <v>71</v>
      </c>
      <c r="H22" t="s">
        <v>21</v>
      </c>
      <c r="I22" t="s">
        <v>7</v>
      </c>
    </row>
    <row r="23" spans="1:9" x14ac:dyDescent="0.3">
      <c r="A23" s="3">
        <v>10.8765</v>
      </c>
      <c r="B23" t="s">
        <v>72</v>
      </c>
      <c r="C23" t="s">
        <v>73</v>
      </c>
      <c r="D23" t="s">
        <v>7</v>
      </c>
      <c r="F23" s="3">
        <v>6.3187499999999996</v>
      </c>
      <c r="G23" t="s">
        <v>74</v>
      </c>
      <c r="H23" t="s">
        <v>52</v>
      </c>
      <c r="I23" t="s">
        <v>7</v>
      </c>
    </row>
    <row r="24" spans="1:9" x14ac:dyDescent="0.3">
      <c r="A24" s="3">
        <v>10.810909090909091</v>
      </c>
      <c r="B24" t="s">
        <v>75</v>
      </c>
      <c r="C24" t="s">
        <v>76</v>
      </c>
      <c r="D24" t="s">
        <v>7</v>
      </c>
      <c r="F24" s="3">
        <v>6.3184000000000005</v>
      </c>
      <c r="G24" t="s">
        <v>77</v>
      </c>
      <c r="H24" t="s">
        <v>29</v>
      </c>
      <c r="I24" t="s">
        <v>7</v>
      </c>
    </row>
    <row r="25" spans="1:9" x14ac:dyDescent="0.3">
      <c r="A25" s="3">
        <v>10.744</v>
      </c>
      <c r="B25" t="s">
        <v>78</v>
      </c>
      <c r="C25" t="s">
        <v>17</v>
      </c>
      <c r="D25" t="s">
        <v>7</v>
      </c>
      <c r="F25" s="3">
        <v>6.3049999999999997</v>
      </c>
      <c r="G25" t="s">
        <v>79</v>
      </c>
      <c r="H25" t="s">
        <v>21</v>
      </c>
      <c r="I25" t="s">
        <v>7</v>
      </c>
    </row>
    <row r="26" spans="1:9" x14ac:dyDescent="0.3">
      <c r="A26" s="3">
        <v>10.469000000000001</v>
      </c>
      <c r="B26" t="s">
        <v>80</v>
      </c>
      <c r="C26" t="s">
        <v>73</v>
      </c>
      <c r="D26" t="s">
        <v>7</v>
      </c>
      <c r="F26" s="3">
        <v>6.2156250000000002</v>
      </c>
      <c r="G26" t="s">
        <v>81</v>
      </c>
      <c r="H26" t="s">
        <v>26</v>
      </c>
      <c r="I26" t="s">
        <v>7</v>
      </c>
    </row>
    <row r="27" spans="1:9" x14ac:dyDescent="0.3">
      <c r="A27" s="3">
        <v>9.8430769230769233</v>
      </c>
      <c r="B27" t="s">
        <v>82</v>
      </c>
      <c r="C27" t="s">
        <v>83</v>
      </c>
      <c r="D27" t="s">
        <v>7</v>
      </c>
      <c r="F27" s="3">
        <v>6.1775000000000002</v>
      </c>
      <c r="G27" t="s">
        <v>84</v>
      </c>
      <c r="H27" t="s">
        <v>85</v>
      </c>
      <c r="I27" t="s">
        <v>7</v>
      </c>
    </row>
    <row r="28" spans="1:9" x14ac:dyDescent="0.3">
      <c r="A28" s="3">
        <v>9.7430000000000003</v>
      </c>
      <c r="B28" t="s">
        <v>86</v>
      </c>
      <c r="C28" t="s">
        <v>33</v>
      </c>
      <c r="D28" t="s">
        <v>7</v>
      </c>
      <c r="F28" s="3">
        <v>6.1693750000000005</v>
      </c>
      <c r="G28" t="s">
        <v>87</v>
      </c>
      <c r="H28" t="s">
        <v>52</v>
      </c>
      <c r="I28" t="s">
        <v>7</v>
      </c>
    </row>
    <row r="29" spans="1:9" x14ac:dyDescent="0.3">
      <c r="A29" s="3">
        <v>9.4250000000000007</v>
      </c>
      <c r="B29" t="s">
        <v>88</v>
      </c>
      <c r="C29" t="s">
        <v>52</v>
      </c>
      <c r="D29" t="s">
        <v>7</v>
      </c>
      <c r="F29" s="3">
        <v>6.139764705882353</v>
      </c>
      <c r="G29" t="s">
        <v>89</v>
      </c>
      <c r="H29" t="s">
        <v>13</v>
      </c>
      <c r="I29" t="s">
        <v>7</v>
      </c>
    </row>
    <row r="30" spans="1:9" x14ac:dyDescent="0.3">
      <c r="A30" s="3">
        <v>9.4195000000000011</v>
      </c>
      <c r="B30" t="s">
        <v>90</v>
      </c>
      <c r="C30" t="s">
        <v>46</v>
      </c>
      <c r="D30" t="s">
        <v>7</v>
      </c>
      <c r="F30" s="3">
        <v>6.0583333333333336</v>
      </c>
      <c r="G30" t="s">
        <v>91</v>
      </c>
      <c r="H30" t="s">
        <v>68</v>
      </c>
      <c r="I30" t="s">
        <v>7</v>
      </c>
    </row>
    <row r="31" spans="1:9" x14ac:dyDescent="0.3">
      <c r="A31" s="3">
        <v>9.3659999999999997</v>
      </c>
      <c r="B31" t="s">
        <v>92</v>
      </c>
      <c r="C31" t="s">
        <v>93</v>
      </c>
      <c r="D31" t="s">
        <v>7</v>
      </c>
      <c r="F31" s="3">
        <v>6.0436666666666667</v>
      </c>
      <c r="G31" t="s">
        <v>94</v>
      </c>
      <c r="H31" t="s">
        <v>19</v>
      </c>
      <c r="I31" t="s">
        <v>7</v>
      </c>
    </row>
    <row r="32" spans="1:9" x14ac:dyDescent="0.3">
      <c r="A32" s="3">
        <v>9.1928000000000001</v>
      </c>
      <c r="B32" t="s">
        <v>95</v>
      </c>
      <c r="C32" t="s">
        <v>96</v>
      </c>
      <c r="D32" t="s">
        <v>7</v>
      </c>
      <c r="F32" s="3">
        <v>6.0065882352941173</v>
      </c>
      <c r="G32" t="s">
        <v>97</v>
      </c>
      <c r="H32" t="s">
        <v>21</v>
      </c>
      <c r="I32" t="s">
        <v>7</v>
      </c>
    </row>
    <row r="33" spans="1:9" x14ac:dyDescent="0.3">
      <c r="A33" s="3">
        <v>8.8610000000000007</v>
      </c>
      <c r="B33" t="s">
        <v>98</v>
      </c>
      <c r="C33" t="s">
        <v>35</v>
      </c>
      <c r="D33" t="s">
        <v>7</v>
      </c>
      <c r="F33" s="3">
        <v>5.9590588235294115</v>
      </c>
      <c r="G33" t="s">
        <v>99</v>
      </c>
      <c r="H33" t="s">
        <v>100</v>
      </c>
      <c r="I33" t="s">
        <v>7</v>
      </c>
    </row>
    <row r="34" spans="1:9" x14ac:dyDescent="0.3">
      <c r="A34" s="3">
        <v>8.7690000000000001</v>
      </c>
      <c r="B34" t="s">
        <v>101</v>
      </c>
      <c r="C34" t="s">
        <v>44</v>
      </c>
      <c r="D34" t="s">
        <v>7</v>
      </c>
      <c r="F34" s="3">
        <v>5.9548235294117644</v>
      </c>
      <c r="G34" t="s">
        <v>102</v>
      </c>
      <c r="H34" t="s">
        <v>48</v>
      </c>
      <c r="I34" t="s">
        <v>7</v>
      </c>
    </row>
    <row r="35" spans="1:9" x14ac:dyDescent="0.3">
      <c r="A35" s="3">
        <v>8.5681250000000002</v>
      </c>
      <c r="B35" t="s">
        <v>103</v>
      </c>
      <c r="C35" t="s">
        <v>93</v>
      </c>
      <c r="D35" t="s">
        <v>7</v>
      </c>
      <c r="F35" s="3">
        <v>5.8516666666666666</v>
      </c>
      <c r="G35" t="s">
        <v>104</v>
      </c>
      <c r="H35" t="s">
        <v>83</v>
      </c>
      <c r="I35" t="s">
        <v>7</v>
      </c>
    </row>
    <row r="36" spans="1:9" x14ac:dyDescent="0.3">
      <c r="A36" s="3">
        <v>8.5287500000000005</v>
      </c>
      <c r="B36" t="s">
        <v>105</v>
      </c>
      <c r="C36" t="s">
        <v>42</v>
      </c>
      <c r="D36" t="s">
        <v>7</v>
      </c>
      <c r="F36" s="3">
        <v>5.6290000000000004</v>
      </c>
      <c r="G36" t="s">
        <v>106</v>
      </c>
      <c r="H36" t="s">
        <v>11</v>
      </c>
      <c r="I36" t="s">
        <v>7</v>
      </c>
    </row>
    <row r="37" spans="1:9" x14ac:dyDescent="0.3">
      <c r="A37" s="3">
        <v>8.4518749999999994</v>
      </c>
      <c r="B37" t="s">
        <v>107</v>
      </c>
      <c r="C37" t="s">
        <v>100</v>
      </c>
      <c r="D37" t="s">
        <v>7</v>
      </c>
      <c r="F37" s="3">
        <v>3.258999999999999</v>
      </c>
      <c r="G37" t="s">
        <v>108</v>
      </c>
      <c r="H37" t="s">
        <v>96</v>
      </c>
      <c r="I37" t="s">
        <v>7</v>
      </c>
    </row>
    <row r="38" spans="1:9" x14ac:dyDescent="0.3">
      <c r="A38" s="3">
        <v>8.3806250000000002</v>
      </c>
      <c r="B38" t="s">
        <v>109</v>
      </c>
      <c r="C38" t="s">
        <v>15</v>
      </c>
      <c r="D38" t="s">
        <v>7</v>
      </c>
      <c r="F38" s="3">
        <v>1.0783999999999998</v>
      </c>
      <c r="G38" t="s">
        <v>110</v>
      </c>
      <c r="H38" t="s">
        <v>68</v>
      </c>
      <c r="I38" t="s">
        <v>7</v>
      </c>
    </row>
    <row r="39" spans="1:9" x14ac:dyDescent="0.3">
      <c r="A39" s="3">
        <v>8.3631250000000001</v>
      </c>
      <c r="B39" t="s">
        <v>111</v>
      </c>
      <c r="C39" t="s">
        <v>93</v>
      </c>
      <c r="D39" t="s">
        <v>7</v>
      </c>
      <c r="F3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8A11-4CDE-42EB-B24C-BC53408B738A}">
  <dimension ref="A1:E5"/>
  <sheetViews>
    <sheetView workbookViewId="0">
      <selection activeCell="B18" sqref="B18"/>
    </sheetView>
  </sheetViews>
  <sheetFormatPr defaultRowHeight="14.4" x14ac:dyDescent="0.3"/>
  <cols>
    <col min="2" max="2" width="22.6640625" customWidth="1"/>
    <col min="5" max="5" width="28.5546875" customWidth="1"/>
  </cols>
  <sheetData>
    <row r="1" spans="1:5" x14ac:dyDescent="0.3">
      <c r="A1" s="4" t="s">
        <v>112</v>
      </c>
      <c r="B1" t="s">
        <v>113</v>
      </c>
      <c r="D1" s="4" t="s">
        <v>112</v>
      </c>
      <c r="E1" t="s">
        <v>113</v>
      </c>
    </row>
    <row r="2" spans="1:5" x14ac:dyDescent="0.3">
      <c r="A2" s="4">
        <v>30</v>
      </c>
      <c r="B2" t="s">
        <v>114</v>
      </c>
      <c r="D2" s="4">
        <v>35</v>
      </c>
      <c r="E2" t="s">
        <v>115</v>
      </c>
    </row>
    <row r="3" spans="1:5" x14ac:dyDescent="0.3">
      <c r="A3" s="4">
        <v>24</v>
      </c>
      <c r="B3" t="s">
        <v>116</v>
      </c>
      <c r="D3" s="4">
        <v>15</v>
      </c>
      <c r="E3" t="s">
        <v>117</v>
      </c>
    </row>
    <row r="4" spans="1:5" x14ac:dyDescent="0.3">
      <c r="A4" s="4">
        <v>16</v>
      </c>
      <c r="B4" t="s">
        <v>118</v>
      </c>
      <c r="D4" s="4">
        <v>6</v>
      </c>
      <c r="E4" t="s">
        <v>119</v>
      </c>
    </row>
    <row r="5" spans="1:5" x14ac:dyDescent="0.3">
      <c r="A5" s="4">
        <v>10</v>
      </c>
      <c r="B5" t="s">
        <v>120</v>
      </c>
      <c r="D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B04C-B0E9-4E7C-A988-02B30CD25964}">
  <dimension ref="A1:V415"/>
  <sheetViews>
    <sheetView tabSelected="1" workbookViewId="0">
      <selection activeCell="G2" sqref="G2"/>
    </sheetView>
  </sheetViews>
  <sheetFormatPr defaultRowHeight="14.4" x14ac:dyDescent="0.3"/>
  <cols>
    <col min="1" max="1" width="15.109375" style="8" customWidth="1"/>
    <col min="2" max="2" width="5.6640625" style="8" customWidth="1"/>
    <col min="3" max="3" width="6" style="8" customWidth="1"/>
    <col min="4" max="4" width="25" style="8" bestFit="1" customWidth="1"/>
    <col min="5" max="16" width="8.88671875" style="8"/>
    <col min="17" max="17" width="10.109375" style="8" bestFit="1" customWidth="1"/>
    <col min="18" max="19" width="8.88671875" style="8"/>
    <col min="20" max="20" width="11.44140625" style="8" bestFit="1" customWidth="1"/>
    <col min="21" max="21" width="5.6640625" style="8" customWidth="1"/>
    <col min="22" max="22" width="6" style="8" customWidth="1"/>
    <col min="23" max="16384" width="8.88671875" style="8"/>
  </cols>
  <sheetData>
    <row r="1" spans="1:22" x14ac:dyDescent="0.3">
      <c r="A1" s="7" t="s">
        <v>1</v>
      </c>
      <c r="B1" s="8" t="s">
        <v>121</v>
      </c>
      <c r="C1" s="8" t="s">
        <v>122</v>
      </c>
      <c r="D1" s="8" t="s">
        <v>2</v>
      </c>
      <c r="E1" s="8" t="s">
        <v>3</v>
      </c>
      <c r="F1" s="8" t="s">
        <v>4</v>
      </c>
      <c r="G1" s="9" t="s">
        <v>123</v>
      </c>
      <c r="H1" s="9" t="s">
        <v>124</v>
      </c>
      <c r="I1" s="9" t="s">
        <v>125</v>
      </c>
      <c r="J1" s="9" t="s">
        <v>126</v>
      </c>
      <c r="K1" s="9" t="s">
        <v>127</v>
      </c>
      <c r="L1" s="8" t="s">
        <v>531</v>
      </c>
      <c r="M1" s="7" t="s">
        <v>128</v>
      </c>
      <c r="N1" s="7" t="s">
        <v>129</v>
      </c>
      <c r="O1" s="7" t="s">
        <v>130</v>
      </c>
      <c r="P1" s="7" t="s">
        <v>131</v>
      </c>
      <c r="Q1" s="7" t="s">
        <v>132</v>
      </c>
      <c r="R1" s="7" t="s">
        <v>133</v>
      </c>
      <c r="S1" s="10" t="s">
        <v>134</v>
      </c>
      <c r="T1" s="7" t="s">
        <v>135</v>
      </c>
      <c r="U1" s="8" t="s">
        <v>121</v>
      </c>
      <c r="V1" s="8" t="s">
        <v>122</v>
      </c>
    </row>
    <row r="2" spans="1:22" x14ac:dyDescent="0.3">
      <c r="A2" s="11">
        <f>S2+T2</f>
        <v>70.759999999999991</v>
      </c>
      <c r="B2" s="9">
        <v>1</v>
      </c>
      <c r="C2" s="9">
        <v>1</v>
      </c>
      <c r="D2" s="8" t="s">
        <v>138</v>
      </c>
      <c r="E2" s="8" t="s">
        <v>40</v>
      </c>
      <c r="F2" s="8" t="s">
        <v>0</v>
      </c>
      <c r="G2" s="9">
        <v>25</v>
      </c>
      <c r="H2" s="9">
        <v>1</v>
      </c>
      <c r="I2" s="9">
        <v>1</v>
      </c>
      <c r="J2" s="9">
        <v>1</v>
      </c>
      <c r="K2" s="9">
        <v>0</v>
      </c>
      <c r="L2" s="8">
        <v>19.5</v>
      </c>
      <c r="M2" s="9">
        <f>500-C2</f>
        <v>499</v>
      </c>
      <c r="N2" s="9">
        <f>L2-12</f>
        <v>7.5</v>
      </c>
      <c r="O2" s="9">
        <f>30-G2</f>
        <v>5</v>
      </c>
      <c r="P2" s="9">
        <f>O2*2</f>
        <v>10</v>
      </c>
      <c r="Q2" s="9">
        <f>K2*3</f>
        <v>0</v>
      </c>
      <c r="R2" s="9">
        <f>M2+(N2*3)+P2-Q2</f>
        <v>531.5</v>
      </c>
      <c r="S2" s="12">
        <f>((((R2*(19-B2))*2)/(B2+2)-(B2+1))/100)+7</f>
        <v>70.759999999999991</v>
      </c>
      <c r="T2" s="9"/>
      <c r="U2" s="8">
        <v>1</v>
      </c>
      <c r="V2" s="9">
        <v>1</v>
      </c>
    </row>
    <row r="3" spans="1:22" x14ac:dyDescent="0.3">
      <c r="A3" s="11">
        <f>S3+T3</f>
        <v>68.924000000000007</v>
      </c>
      <c r="B3" s="9">
        <v>1</v>
      </c>
      <c r="C3" s="9">
        <v>3</v>
      </c>
      <c r="D3" s="8" t="s">
        <v>137</v>
      </c>
      <c r="E3" s="8" t="s">
        <v>26</v>
      </c>
      <c r="F3" s="8" t="s">
        <v>0</v>
      </c>
      <c r="G3" s="9">
        <v>24</v>
      </c>
      <c r="H3" s="9">
        <v>2</v>
      </c>
      <c r="I3" s="9">
        <v>7</v>
      </c>
      <c r="J3" s="9">
        <v>3.9</v>
      </c>
      <c r="K3" s="9">
        <v>1.5</v>
      </c>
      <c r="L3" s="8">
        <v>15.9</v>
      </c>
      <c r="M3" s="9">
        <f>500-C3</f>
        <v>497</v>
      </c>
      <c r="N3" s="9">
        <f>L3-12</f>
        <v>3.9000000000000004</v>
      </c>
      <c r="O3" s="9">
        <f>30-G3</f>
        <v>6</v>
      </c>
      <c r="P3" s="9">
        <f>O3*2</f>
        <v>12</v>
      </c>
      <c r="Q3" s="9">
        <f>K3*3</f>
        <v>4.5</v>
      </c>
      <c r="R3" s="9">
        <f>M3+(N3*3)+P3-Q3</f>
        <v>516.20000000000005</v>
      </c>
      <c r="S3" s="12">
        <f>((((R3*(19-B3))*2)/(B3+2)-(B3+1))/100)+7</f>
        <v>68.924000000000007</v>
      </c>
      <c r="U3" s="8">
        <v>1</v>
      </c>
      <c r="V3" s="9">
        <v>2</v>
      </c>
    </row>
    <row r="4" spans="1:22" x14ac:dyDescent="0.3">
      <c r="A4" s="11">
        <f>S4+T4</f>
        <v>68.023999999999987</v>
      </c>
      <c r="B4" s="9">
        <v>1</v>
      </c>
      <c r="C4" s="9">
        <v>4</v>
      </c>
      <c r="D4" s="8" t="s">
        <v>141</v>
      </c>
      <c r="E4" s="8" t="s">
        <v>21</v>
      </c>
      <c r="F4" s="8" t="s">
        <v>0</v>
      </c>
      <c r="G4" s="9">
        <v>22</v>
      </c>
      <c r="H4" s="9">
        <v>2</v>
      </c>
      <c r="I4" s="9">
        <v>9</v>
      </c>
      <c r="J4" s="9">
        <v>4</v>
      </c>
      <c r="K4" s="9">
        <v>2.2000000000000002</v>
      </c>
      <c r="L4" s="8">
        <v>13.1</v>
      </c>
      <c r="M4" s="9">
        <f>500-C4</f>
        <v>496</v>
      </c>
      <c r="N4" s="9">
        <f>L4-12</f>
        <v>1.0999999999999996</v>
      </c>
      <c r="O4" s="9">
        <f>30-G4</f>
        <v>8</v>
      </c>
      <c r="P4" s="9">
        <f>O4*2</f>
        <v>16</v>
      </c>
      <c r="Q4" s="9">
        <f>K4*3</f>
        <v>6.6000000000000005</v>
      </c>
      <c r="R4" s="9">
        <f>M4+(N4*3)+P4-Q4</f>
        <v>508.69999999999993</v>
      </c>
      <c r="S4" s="12">
        <f>((((R4*(19-B4))*2)/(B4+2)-(B4+1))/100)+7</f>
        <v>68.023999999999987</v>
      </c>
      <c r="U4" s="8">
        <v>1</v>
      </c>
      <c r="V4" s="9">
        <v>3</v>
      </c>
    </row>
    <row r="5" spans="1:22" x14ac:dyDescent="0.3">
      <c r="A5" s="11">
        <f>S5+T5</f>
        <v>67.844000000000008</v>
      </c>
      <c r="B5" s="9">
        <v>1</v>
      </c>
      <c r="C5" s="9">
        <v>2</v>
      </c>
      <c r="D5" s="8" t="s">
        <v>136</v>
      </c>
      <c r="E5" s="8" t="s">
        <v>50</v>
      </c>
      <c r="F5" s="8" t="s">
        <v>0</v>
      </c>
      <c r="G5" s="9">
        <v>26</v>
      </c>
      <c r="H5" s="9">
        <v>2</v>
      </c>
      <c r="I5" s="9">
        <v>8</v>
      </c>
      <c r="J5" s="9">
        <v>3.9</v>
      </c>
      <c r="K5" s="9">
        <v>2.1</v>
      </c>
      <c r="L5" s="8">
        <v>14.5</v>
      </c>
      <c r="M5" s="9">
        <f>500-C5</f>
        <v>498</v>
      </c>
      <c r="N5" s="9">
        <f>L5-12</f>
        <v>2.5</v>
      </c>
      <c r="O5" s="9">
        <f>30-G5</f>
        <v>4</v>
      </c>
      <c r="P5" s="9">
        <f>O5*2</f>
        <v>8</v>
      </c>
      <c r="Q5" s="9">
        <f>K5*3</f>
        <v>6.3000000000000007</v>
      </c>
      <c r="R5" s="9">
        <f>M5+(N5*3)+P5-Q5</f>
        <v>507.2</v>
      </c>
      <c r="S5" s="12">
        <f>((((R5*(19-B5))*2)/(B5+2)-(B5+1))/100)+7</f>
        <v>67.844000000000008</v>
      </c>
      <c r="U5" s="8">
        <v>1</v>
      </c>
      <c r="V5" s="9">
        <v>5</v>
      </c>
    </row>
    <row r="6" spans="1:22" x14ac:dyDescent="0.3">
      <c r="A6" s="11">
        <f>S6+T6</f>
        <v>51.552500000000002</v>
      </c>
      <c r="B6" s="9">
        <v>2</v>
      </c>
      <c r="C6" s="9">
        <v>5</v>
      </c>
      <c r="D6" s="8" t="s">
        <v>139</v>
      </c>
      <c r="E6" s="8" t="s">
        <v>50</v>
      </c>
      <c r="F6" s="8" t="s">
        <v>140</v>
      </c>
      <c r="G6" s="9">
        <v>22</v>
      </c>
      <c r="H6" s="9">
        <v>5</v>
      </c>
      <c r="I6" s="9">
        <v>11</v>
      </c>
      <c r="J6" s="9">
        <v>6.5</v>
      </c>
      <c r="K6" s="9">
        <v>1.9</v>
      </c>
      <c r="L6" s="8">
        <v>19.600000000000001</v>
      </c>
      <c r="M6" s="9">
        <f>500-C6</f>
        <v>495</v>
      </c>
      <c r="N6" s="9">
        <f>L6-12</f>
        <v>7.6000000000000014</v>
      </c>
      <c r="O6" s="9">
        <f>32-G6</f>
        <v>10</v>
      </c>
      <c r="P6" s="9">
        <f>O6*2</f>
        <v>20</v>
      </c>
      <c r="Q6" s="9">
        <f>K6*3</f>
        <v>5.6999999999999993</v>
      </c>
      <c r="R6" s="9">
        <f>M6+(N6*2)+P6-Q6</f>
        <v>524.5</v>
      </c>
      <c r="S6" s="12">
        <f>((((R6*(19-B6))*2)/(B6+2)-(B6+1))/100)+7</f>
        <v>51.552500000000002</v>
      </c>
      <c r="U6" s="8">
        <v>1</v>
      </c>
      <c r="V6" s="9">
        <v>4</v>
      </c>
    </row>
    <row r="7" spans="1:22" x14ac:dyDescent="0.3">
      <c r="A7" s="11">
        <f>S7+T7</f>
        <v>51.476000000000006</v>
      </c>
      <c r="B7" s="9">
        <v>2</v>
      </c>
      <c r="C7" s="9">
        <v>6</v>
      </c>
      <c r="D7" s="8" t="s">
        <v>144</v>
      </c>
      <c r="E7" s="8" t="s">
        <v>6</v>
      </c>
      <c r="F7" s="8" t="s">
        <v>140</v>
      </c>
      <c r="G7" s="9">
        <v>27</v>
      </c>
      <c r="H7" s="9">
        <v>5</v>
      </c>
      <c r="I7" s="9">
        <v>12</v>
      </c>
      <c r="J7" s="9">
        <v>8.3000000000000007</v>
      </c>
      <c r="K7" s="9">
        <v>2.2000000000000002</v>
      </c>
      <c r="L7" s="8">
        <v>25.1</v>
      </c>
      <c r="M7" s="9">
        <f>500-C7</f>
        <v>494</v>
      </c>
      <c r="N7" s="9">
        <f>L7-12</f>
        <v>13.100000000000001</v>
      </c>
      <c r="O7" s="9">
        <f>32-G7</f>
        <v>5</v>
      </c>
      <c r="P7" s="9">
        <f>O7*2</f>
        <v>10</v>
      </c>
      <c r="Q7" s="9">
        <f>K7*3</f>
        <v>6.6000000000000005</v>
      </c>
      <c r="R7" s="9">
        <f>M7+(N7*2)+P7-Q7</f>
        <v>523.6</v>
      </c>
      <c r="S7" s="12">
        <f>((((R7*(19-B7))*2)/(B7+2)-(B7+1))/100)+7</f>
        <v>51.476000000000006</v>
      </c>
      <c r="U7" s="8">
        <v>2</v>
      </c>
      <c r="V7" s="9">
        <v>10</v>
      </c>
    </row>
    <row r="8" spans="1:22" x14ac:dyDescent="0.3">
      <c r="A8" s="11">
        <f>S8+T8</f>
        <v>49.903499999999994</v>
      </c>
      <c r="B8" s="9">
        <v>2</v>
      </c>
      <c r="C8" s="9">
        <v>9</v>
      </c>
      <c r="D8" s="8" t="s">
        <v>146</v>
      </c>
      <c r="E8" s="8" t="s">
        <v>96</v>
      </c>
      <c r="F8" s="8" t="s">
        <v>140</v>
      </c>
      <c r="G8" s="9">
        <v>22</v>
      </c>
      <c r="H8" s="9">
        <v>6</v>
      </c>
      <c r="I8" s="9">
        <v>15</v>
      </c>
      <c r="J8" s="9">
        <v>10</v>
      </c>
      <c r="K8" s="9">
        <v>2.9</v>
      </c>
      <c r="L8" s="8">
        <v>13.4</v>
      </c>
      <c r="M8" s="9">
        <f>500-C8</f>
        <v>491</v>
      </c>
      <c r="N8" s="9">
        <f>L8-12</f>
        <v>1.4000000000000004</v>
      </c>
      <c r="O8" s="9">
        <f>32-G8</f>
        <v>10</v>
      </c>
      <c r="P8" s="9">
        <f>O8*2</f>
        <v>20</v>
      </c>
      <c r="Q8" s="9">
        <f>K8*3</f>
        <v>8.6999999999999993</v>
      </c>
      <c r="R8" s="9">
        <f>M8+(N8*2)+P8-Q8</f>
        <v>505.09999999999997</v>
      </c>
      <c r="S8" s="12">
        <f>((((R8*(19-B8))*2)/(B8+2)-(B8+1))/100)+7</f>
        <v>49.903499999999994</v>
      </c>
      <c r="T8" s="9"/>
      <c r="U8" s="8">
        <v>2</v>
      </c>
      <c r="V8" s="9">
        <v>7</v>
      </c>
    </row>
    <row r="9" spans="1:22" x14ac:dyDescent="0.3">
      <c r="A9" s="11">
        <f>S9+T9</f>
        <v>49.57200000000001</v>
      </c>
      <c r="B9" s="9">
        <v>2</v>
      </c>
      <c r="C9" s="9">
        <v>8</v>
      </c>
      <c r="D9" s="8" t="s">
        <v>142</v>
      </c>
      <c r="E9" s="8" t="s">
        <v>68</v>
      </c>
      <c r="F9" s="8" t="s">
        <v>140</v>
      </c>
      <c r="G9" s="9">
        <v>23</v>
      </c>
      <c r="H9" s="9">
        <v>4</v>
      </c>
      <c r="I9" s="9">
        <v>23</v>
      </c>
      <c r="J9" s="9">
        <v>9.4</v>
      </c>
      <c r="K9" s="9">
        <v>6</v>
      </c>
      <c r="L9" s="8">
        <v>16.600000000000001</v>
      </c>
      <c r="M9" s="9">
        <f>500-C9</f>
        <v>492</v>
      </c>
      <c r="N9" s="9">
        <f>L9-12</f>
        <v>4.6000000000000014</v>
      </c>
      <c r="O9" s="9">
        <f>32-G9</f>
        <v>9</v>
      </c>
      <c r="P9" s="9">
        <f>O9*2</f>
        <v>18</v>
      </c>
      <c r="Q9" s="9">
        <f>K9*3</f>
        <v>18</v>
      </c>
      <c r="R9" s="9">
        <f>M9+(N9*2)+P9-Q9</f>
        <v>501.20000000000005</v>
      </c>
      <c r="S9" s="12">
        <f>((((R9*(19-B9))*2)/(B9+2)-(B9+1))/100)+7</f>
        <v>49.57200000000001</v>
      </c>
      <c r="U9" s="8">
        <v>1</v>
      </c>
      <c r="V9" s="9">
        <v>6</v>
      </c>
    </row>
    <row r="10" spans="1:22" x14ac:dyDescent="0.3">
      <c r="A10" s="11">
        <f>S10+T10</f>
        <v>49.555</v>
      </c>
      <c r="B10" s="9">
        <v>2</v>
      </c>
      <c r="C10" s="9">
        <v>10</v>
      </c>
      <c r="D10" s="8" t="s">
        <v>155</v>
      </c>
      <c r="E10" s="8" t="s">
        <v>54</v>
      </c>
      <c r="F10" s="8" t="s">
        <v>140</v>
      </c>
      <c r="G10" s="9">
        <v>28</v>
      </c>
      <c r="H10" s="9">
        <v>4</v>
      </c>
      <c r="I10" s="9">
        <v>15</v>
      </c>
      <c r="J10" s="9">
        <v>10.8</v>
      </c>
      <c r="K10" s="9">
        <v>3.4</v>
      </c>
      <c r="L10" s="8">
        <v>18.600000000000001</v>
      </c>
      <c r="M10" s="9">
        <f>500-C10</f>
        <v>490</v>
      </c>
      <c r="N10" s="9">
        <f>L10-12</f>
        <v>6.6000000000000014</v>
      </c>
      <c r="O10" s="9">
        <f>32-G10</f>
        <v>4</v>
      </c>
      <c r="P10" s="9">
        <f>O10*2</f>
        <v>8</v>
      </c>
      <c r="Q10" s="9">
        <f>K10*3</f>
        <v>10.199999999999999</v>
      </c>
      <c r="R10" s="9">
        <f>M10+(N10*2)+P10-Q10</f>
        <v>501</v>
      </c>
      <c r="S10" s="12">
        <f>((((R10*(19-B10))*2)/(B10+2)-(B10+1))/100)+7</f>
        <v>49.555</v>
      </c>
      <c r="U10" s="8">
        <v>3</v>
      </c>
      <c r="V10" s="9">
        <v>13</v>
      </c>
    </row>
    <row r="11" spans="1:22" x14ac:dyDescent="0.3">
      <c r="A11" s="11">
        <f>S11+T11</f>
        <v>49.096000000000004</v>
      </c>
      <c r="B11" s="9">
        <v>2</v>
      </c>
      <c r="C11" s="9">
        <v>7</v>
      </c>
      <c r="D11" s="8" t="s">
        <v>143</v>
      </c>
      <c r="E11" s="8" t="s">
        <v>76</v>
      </c>
      <c r="F11" s="8" t="s">
        <v>0</v>
      </c>
      <c r="G11" s="9">
        <v>26</v>
      </c>
      <c r="H11" s="9">
        <v>4</v>
      </c>
      <c r="I11" s="9">
        <v>17</v>
      </c>
      <c r="J11" s="9">
        <v>8.8000000000000007</v>
      </c>
      <c r="K11" s="9">
        <v>4.3</v>
      </c>
      <c r="L11" s="8">
        <v>14.5</v>
      </c>
      <c r="M11" s="9">
        <f>500-C11</f>
        <v>493</v>
      </c>
      <c r="N11" s="9">
        <f>L11-12</f>
        <v>2.5</v>
      </c>
      <c r="O11" s="9">
        <f>30-G11</f>
        <v>4</v>
      </c>
      <c r="P11" s="9">
        <f>O11*2</f>
        <v>8</v>
      </c>
      <c r="Q11" s="9">
        <f>K11*3</f>
        <v>12.899999999999999</v>
      </c>
      <c r="R11" s="9">
        <f>M11+(N11*3)+P11-Q11</f>
        <v>495.6</v>
      </c>
      <c r="S11" s="12">
        <f>((((R11*(19-B11))*2)/(B11+2)-(B11+1))/100)+7</f>
        <v>49.096000000000004</v>
      </c>
      <c r="T11" s="9"/>
      <c r="U11" s="8">
        <v>2</v>
      </c>
      <c r="V11" s="9">
        <v>8</v>
      </c>
    </row>
    <row r="12" spans="1:22" x14ac:dyDescent="0.3">
      <c r="A12" s="11">
        <f>S12+T12</f>
        <v>48.313999999999993</v>
      </c>
      <c r="B12" s="9">
        <v>2</v>
      </c>
      <c r="C12" s="9">
        <v>11</v>
      </c>
      <c r="D12" s="8" t="s">
        <v>147</v>
      </c>
      <c r="E12" s="8" t="s">
        <v>83</v>
      </c>
      <c r="F12" s="8" t="s">
        <v>140</v>
      </c>
      <c r="G12" s="9">
        <v>24</v>
      </c>
      <c r="H12" s="9">
        <v>8</v>
      </c>
      <c r="I12" s="9">
        <v>19</v>
      </c>
      <c r="J12" s="9">
        <v>12</v>
      </c>
      <c r="K12" s="9">
        <v>3.2</v>
      </c>
      <c r="L12" s="8">
        <v>7.5</v>
      </c>
      <c r="M12" s="9">
        <f>500-C12</f>
        <v>489</v>
      </c>
      <c r="N12" s="9">
        <f>L12-12</f>
        <v>-4.5</v>
      </c>
      <c r="O12" s="9">
        <f>32-G12</f>
        <v>8</v>
      </c>
      <c r="P12" s="9">
        <f>O12*2</f>
        <v>16</v>
      </c>
      <c r="Q12" s="9">
        <f>K12*3</f>
        <v>9.6000000000000014</v>
      </c>
      <c r="R12" s="9">
        <f>M12+(N12*2)+P12-Q12</f>
        <v>486.4</v>
      </c>
      <c r="S12" s="12">
        <f>((((R12*(19-B12))*2)/(B12+2)-(B12+1))/100)+7</f>
        <v>48.313999999999993</v>
      </c>
      <c r="U12" s="8">
        <v>2</v>
      </c>
      <c r="V12" s="9">
        <v>9</v>
      </c>
    </row>
    <row r="13" spans="1:22" x14ac:dyDescent="0.3">
      <c r="A13" s="11">
        <f>S13+T13</f>
        <v>40.04160000000001</v>
      </c>
      <c r="B13" s="9">
        <v>3</v>
      </c>
      <c r="C13" s="9">
        <v>17</v>
      </c>
      <c r="D13" s="8" t="s">
        <v>145</v>
      </c>
      <c r="E13" s="8" t="s">
        <v>83</v>
      </c>
      <c r="F13" s="8" t="s">
        <v>0</v>
      </c>
      <c r="G13" s="9">
        <v>27</v>
      </c>
      <c r="H13" s="9">
        <v>9</v>
      </c>
      <c r="I13" s="9">
        <v>24</v>
      </c>
      <c r="J13" s="9">
        <v>18</v>
      </c>
      <c r="K13" s="9">
        <v>4.5999999999999996</v>
      </c>
      <c r="L13" s="8">
        <v>25.9</v>
      </c>
      <c r="M13" s="9">
        <f>500-C13</f>
        <v>483</v>
      </c>
      <c r="N13" s="9">
        <f>L13-12</f>
        <v>13.899999999999999</v>
      </c>
      <c r="O13" s="9">
        <f>30-G13</f>
        <v>3</v>
      </c>
      <c r="P13" s="9">
        <f>O13*2</f>
        <v>6</v>
      </c>
      <c r="Q13" s="9">
        <f>K13*3</f>
        <v>13.799999999999999</v>
      </c>
      <c r="R13" s="9">
        <f>M13+(N13*3)+P13-Q13</f>
        <v>516.90000000000009</v>
      </c>
      <c r="S13" s="12">
        <f>((((R13*(19-B13))*2)/(B13+2)-(B13+1))/100)+7</f>
        <v>40.04160000000001</v>
      </c>
      <c r="U13" s="8">
        <v>3</v>
      </c>
      <c r="V13" s="9">
        <v>17</v>
      </c>
    </row>
    <row r="14" spans="1:22" x14ac:dyDescent="0.3">
      <c r="A14" s="11">
        <f>S14+T14</f>
        <v>39.631999999999998</v>
      </c>
      <c r="B14" s="9">
        <v>3</v>
      </c>
      <c r="C14" s="9">
        <v>14</v>
      </c>
      <c r="D14" s="8" t="s">
        <v>150</v>
      </c>
      <c r="E14" s="8" t="s">
        <v>73</v>
      </c>
      <c r="F14" s="8" t="s">
        <v>0</v>
      </c>
      <c r="G14" s="9">
        <v>23</v>
      </c>
      <c r="H14" s="9">
        <v>10</v>
      </c>
      <c r="I14" s="9">
        <v>20</v>
      </c>
      <c r="J14" s="9">
        <v>15.4</v>
      </c>
      <c r="K14" s="9">
        <v>3.1</v>
      </c>
      <c r="L14" s="8">
        <v>18.600000000000001</v>
      </c>
      <c r="M14" s="9">
        <f>500-C14</f>
        <v>486</v>
      </c>
      <c r="N14" s="9">
        <f>L14-12</f>
        <v>6.6000000000000014</v>
      </c>
      <c r="O14" s="9">
        <f>30-G14</f>
        <v>7</v>
      </c>
      <c r="P14" s="9">
        <f>O14*2</f>
        <v>14</v>
      </c>
      <c r="Q14" s="9">
        <f>K14*3</f>
        <v>9.3000000000000007</v>
      </c>
      <c r="R14" s="9">
        <f>M14+(N14*3)+P14-Q14</f>
        <v>510.49999999999994</v>
      </c>
      <c r="S14" s="12">
        <f>((((R14*(19-B14))*2)/(B14+2)-(B14+1))/100)+7</f>
        <v>39.631999999999998</v>
      </c>
      <c r="T14" s="9"/>
      <c r="U14" s="8">
        <v>3</v>
      </c>
      <c r="V14" s="9">
        <v>14</v>
      </c>
    </row>
    <row r="15" spans="1:22" x14ac:dyDescent="0.3">
      <c r="A15" s="11">
        <f>S15+T15</f>
        <v>38.972799999999992</v>
      </c>
      <c r="B15" s="9">
        <v>3</v>
      </c>
      <c r="C15" s="9">
        <v>18</v>
      </c>
      <c r="D15" s="8" t="s">
        <v>149</v>
      </c>
      <c r="E15" s="8" t="s">
        <v>54</v>
      </c>
      <c r="F15" s="8" t="s">
        <v>0</v>
      </c>
      <c r="G15" s="9">
        <v>26</v>
      </c>
      <c r="H15" s="9">
        <v>13</v>
      </c>
      <c r="I15" s="9">
        <v>25</v>
      </c>
      <c r="J15" s="9">
        <v>18.600000000000001</v>
      </c>
      <c r="K15" s="9">
        <v>3.2</v>
      </c>
      <c r="L15" s="8">
        <v>18.600000000000001</v>
      </c>
      <c r="M15" s="9">
        <f>500-C15</f>
        <v>482</v>
      </c>
      <c r="N15" s="9">
        <f>L15-12</f>
        <v>6.6000000000000014</v>
      </c>
      <c r="O15" s="9">
        <f>30-G15</f>
        <v>4</v>
      </c>
      <c r="P15" s="9">
        <f>O15*2</f>
        <v>8</v>
      </c>
      <c r="Q15" s="9">
        <f>K15*3</f>
        <v>9.6000000000000014</v>
      </c>
      <c r="R15" s="9">
        <f>M15+(N15*3)+P15-Q15</f>
        <v>500.2</v>
      </c>
      <c r="S15" s="12">
        <f>((((R15*(19-B15))*2)/(B15+2)-(B15+1))/100)+7</f>
        <v>38.972799999999992</v>
      </c>
      <c r="U15" s="8">
        <v>3</v>
      </c>
      <c r="V15" s="9">
        <v>18</v>
      </c>
    </row>
    <row r="16" spans="1:22" x14ac:dyDescent="0.3">
      <c r="A16" s="11">
        <f>S16+T16</f>
        <v>38.537599999999998</v>
      </c>
      <c r="B16" s="9">
        <v>3</v>
      </c>
      <c r="C16" s="9">
        <v>13</v>
      </c>
      <c r="D16" s="8" t="s">
        <v>157</v>
      </c>
      <c r="E16" s="8" t="s">
        <v>17</v>
      </c>
      <c r="F16" s="8" t="s">
        <v>140</v>
      </c>
      <c r="G16" s="9">
        <v>27</v>
      </c>
      <c r="H16" s="9">
        <v>10</v>
      </c>
      <c r="I16" s="9">
        <v>20</v>
      </c>
      <c r="J16" s="9">
        <v>14.8</v>
      </c>
      <c r="K16" s="9">
        <v>3.6</v>
      </c>
      <c r="L16" s="8">
        <v>15.6</v>
      </c>
      <c r="M16" s="9">
        <f>500-C16</f>
        <v>487</v>
      </c>
      <c r="N16" s="9">
        <f>L16-12</f>
        <v>3.5999999999999996</v>
      </c>
      <c r="O16" s="9">
        <f>32-G16</f>
        <v>5</v>
      </c>
      <c r="P16" s="9">
        <f>O16*2</f>
        <v>10</v>
      </c>
      <c r="Q16" s="9">
        <f>K16*3</f>
        <v>10.8</v>
      </c>
      <c r="R16" s="9">
        <f>M16+(N16*2)+P16-Q16</f>
        <v>493.4</v>
      </c>
      <c r="S16" s="12">
        <f>((((R16*(19-B16))*2)/(B16+2)-(B16+1))/100)+7</f>
        <v>38.537599999999998</v>
      </c>
      <c r="T16" s="9"/>
      <c r="U16" s="8">
        <v>3</v>
      </c>
      <c r="V16" s="9">
        <v>16</v>
      </c>
    </row>
    <row r="17" spans="1:22" x14ac:dyDescent="0.3">
      <c r="A17" s="11">
        <f>S17+T17</f>
        <v>38.358400000000003</v>
      </c>
      <c r="B17" s="9">
        <v>3</v>
      </c>
      <c r="C17" s="9">
        <v>12</v>
      </c>
      <c r="D17" s="8" t="s">
        <v>148</v>
      </c>
      <c r="E17" s="8" t="s">
        <v>57</v>
      </c>
      <c r="F17" s="8" t="s">
        <v>0</v>
      </c>
      <c r="G17" s="9">
        <v>23</v>
      </c>
      <c r="H17" s="9">
        <v>9</v>
      </c>
      <c r="I17" s="9">
        <v>23</v>
      </c>
      <c r="J17" s="9">
        <v>14.8</v>
      </c>
      <c r="K17" s="9">
        <v>5.3</v>
      </c>
      <c r="L17" s="8">
        <v>13.5</v>
      </c>
      <c r="M17" s="9">
        <f>500-C17</f>
        <v>488</v>
      </c>
      <c r="N17" s="9">
        <f>L17-12</f>
        <v>1.5</v>
      </c>
      <c r="O17" s="9">
        <f>30-G17</f>
        <v>7</v>
      </c>
      <c r="P17" s="9">
        <f>O17*2</f>
        <v>14</v>
      </c>
      <c r="Q17" s="9">
        <f>K17*3</f>
        <v>15.899999999999999</v>
      </c>
      <c r="R17" s="9">
        <f>M17+(N17*3)+P17-Q17</f>
        <v>490.6</v>
      </c>
      <c r="S17" s="12">
        <f>((((R17*(19-B17))*2)/(B17+2)-(B17+1))/100)+7</f>
        <v>38.358400000000003</v>
      </c>
      <c r="T17" s="9"/>
      <c r="U17" s="8">
        <v>3</v>
      </c>
      <c r="V17" s="9">
        <v>12</v>
      </c>
    </row>
    <row r="18" spans="1:22" x14ac:dyDescent="0.3">
      <c r="A18" s="11">
        <f>S18+T18</f>
        <v>38.249600000000001</v>
      </c>
      <c r="B18" s="9">
        <v>3</v>
      </c>
      <c r="C18" s="9">
        <v>16</v>
      </c>
      <c r="D18" s="8" t="s">
        <v>151</v>
      </c>
      <c r="E18" s="8" t="s">
        <v>35</v>
      </c>
      <c r="F18" s="8" t="s">
        <v>0</v>
      </c>
      <c r="G18" s="9">
        <v>25</v>
      </c>
      <c r="H18" s="9">
        <v>9</v>
      </c>
      <c r="I18" s="9">
        <v>22</v>
      </c>
      <c r="J18" s="9">
        <v>17.600000000000001</v>
      </c>
      <c r="K18" s="9">
        <v>4.4000000000000004</v>
      </c>
      <c r="L18" s="8">
        <v>14.7</v>
      </c>
      <c r="M18" s="9">
        <f>500-C18</f>
        <v>484</v>
      </c>
      <c r="N18" s="9">
        <f>L18-12</f>
        <v>2.6999999999999993</v>
      </c>
      <c r="O18" s="9">
        <f>30-G18</f>
        <v>5</v>
      </c>
      <c r="P18" s="9">
        <f>O18*2</f>
        <v>10</v>
      </c>
      <c r="Q18" s="9">
        <f>K18*3</f>
        <v>13.200000000000001</v>
      </c>
      <c r="R18" s="9">
        <f>M18+(N18*3)+P18-Q18</f>
        <v>488.90000000000003</v>
      </c>
      <c r="S18" s="12">
        <f>((((R18*(19-B18))*2)/(B18+2)-(B18+1))/100)+7</f>
        <v>38.249600000000001</v>
      </c>
      <c r="U18" s="8">
        <v>3</v>
      </c>
      <c r="V18" s="9">
        <v>15</v>
      </c>
    </row>
    <row r="19" spans="1:22" x14ac:dyDescent="0.3">
      <c r="A19" s="11">
        <f>S19+T19</f>
        <v>38.153599999999997</v>
      </c>
      <c r="B19" s="9">
        <v>3</v>
      </c>
      <c r="C19" s="9">
        <v>19</v>
      </c>
      <c r="D19" s="8" t="s">
        <v>158</v>
      </c>
      <c r="E19" s="8" t="s">
        <v>19</v>
      </c>
      <c r="F19" s="8" t="s">
        <v>140</v>
      </c>
      <c r="G19" s="9">
        <v>26</v>
      </c>
      <c r="H19" s="9">
        <v>14</v>
      </c>
      <c r="I19" s="9">
        <v>26</v>
      </c>
      <c r="J19" s="9">
        <v>18.8</v>
      </c>
      <c r="K19" s="9">
        <v>3.6</v>
      </c>
      <c r="L19" s="8">
        <v>14.6</v>
      </c>
      <c r="M19" s="9">
        <f>500-C19</f>
        <v>481</v>
      </c>
      <c r="N19" s="9">
        <f>L19-12</f>
        <v>2.5999999999999996</v>
      </c>
      <c r="O19" s="9">
        <f>32-G19</f>
        <v>6</v>
      </c>
      <c r="P19" s="9">
        <f>O19*2</f>
        <v>12</v>
      </c>
      <c r="Q19" s="9">
        <f>K19*3</f>
        <v>10.8</v>
      </c>
      <c r="R19" s="9">
        <f>M19+(N19*2)+P19-Q19</f>
        <v>487.4</v>
      </c>
      <c r="S19" s="12">
        <f>((((R19*(19-B19))*2)/(B19+2)-(B19+1))/100)+7</f>
        <v>38.153599999999997</v>
      </c>
      <c r="U19" s="8">
        <v>3</v>
      </c>
      <c r="V19" s="9">
        <v>20</v>
      </c>
    </row>
    <row r="20" spans="1:22" x14ac:dyDescent="0.3">
      <c r="A20" s="11">
        <f>S20+T20</f>
        <v>38.134399999999999</v>
      </c>
      <c r="B20" s="9">
        <v>3</v>
      </c>
      <c r="C20" s="9">
        <v>20</v>
      </c>
      <c r="D20" s="8" t="s">
        <v>156</v>
      </c>
      <c r="E20" s="8" t="s">
        <v>100</v>
      </c>
      <c r="F20" s="8" t="s">
        <v>140</v>
      </c>
      <c r="G20" s="9">
        <v>21</v>
      </c>
      <c r="H20" s="9">
        <v>7</v>
      </c>
      <c r="I20" s="9">
        <v>32</v>
      </c>
      <c r="J20" s="9">
        <v>20.399999999999999</v>
      </c>
      <c r="K20" s="9">
        <v>8.6999999999999993</v>
      </c>
      <c r="L20" s="8">
        <v>17.600000000000001</v>
      </c>
      <c r="M20" s="9">
        <f>500-C20</f>
        <v>480</v>
      </c>
      <c r="N20" s="9">
        <f>L20-12</f>
        <v>5.6000000000000014</v>
      </c>
      <c r="O20" s="9">
        <f>32-G20</f>
        <v>11</v>
      </c>
      <c r="P20" s="9">
        <f>O20*2</f>
        <v>22</v>
      </c>
      <c r="Q20" s="9">
        <f>K20*3</f>
        <v>26.099999999999998</v>
      </c>
      <c r="R20" s="9">
        <f>M20+(N20*2)+P20-Q20</f>
        <v>487.1</v>
      </c>
      <c r="S20" s="12">
        <f>((((R20*(19-B20))*2)/(B20+2)-(B20+1))/100)+7</f>
        <v>38.134399999999999</v>
      </c>
      <c r="U20" s="8">
        <v>3</v>
      </c>
      <c r="V20" s="9">
        <v>19</v>
      </c>
    </row>
    <row r="21" spans="1:22" x14ac:dyDescent="0.3">
      <c r="A21" s="11">
        <f>S21+T21</f>
        <v>37.987200000000001</v>
      </c>
      <c r="B21" s="9">
        <v>3</v>
      </c>
      <c r="C21" s="9">
        <v>15</v>
      </c>
      <c r="D21" s="8" t="s">
        <v>152</v>
      </c>
      <c r="E21" s="8" t="s">
        <v>48</v>
      </c>
      <c r="F21" s="8" t="s">
        <v>0</v>
      </c>
      <c r="G21" s="9">
        <v>22</v>
      </c>
      <c r="H21" s="9">
        <v>7</v>
      </c>
      <c r="I21" s="9">
        <v>42</v>
      </c>
      <c r="J21" s="9">
        <v>15.9</v>
      </c>
      <c r="K21" s="9">
        <v>10.6</v>
      </c>
      <c r="L21" s="8">
        <v>17.2</v>
      </c>
      <c r="M21" s="9">
        <f>500-C21</f>
        <v>485</v>
      </c>
      <c r="N21" s="9">
        <f>L21-12</f>
        <v>5.1999999999999993</v>
      </c>
      <c r="O21" s="9">
        <f>30-G21</f>
        <v>8</v>
      </c>
      <c r="P21" s="9">
        <f>O21*2</f>
        <v>16</v>
      </c>
      <c r="Q21" s="9">
        <f>K21*3</f>
        <v>31.799999999999997</v>
      </c>
      <c r="R21" s="9">
        <f>M21+(N21*3)+P21-Q21</f>
        <v>484.8</v>
      </c>
      <c r="S21" s="12">
        <f>((((R21*(19-B21))*2)/(B21+2)-(B21+1))/100)+7</f>
        <v>37.987200000000001</v>
      </c>
      <c r="T21" s="9"/>
      <c r="U21" s="8">
        <v>3</v>
      </c>
      <c r="V21" s="9">
        <v>11</v>
      </c>
    </row>
    <row r="22" spans="1:22" x14ac:dyDescent="0.3">
      <c r="A22" s="11">
        <f>S22+T22</f>
        <v>31.929999999999996</v>
      </c>
      <c r="B22" s="9">
        <v>4</v>
      </c>
      <c r="C22" s="9">
        <v>21</v>
      </c>
      <c r="D22" s="8" t="s">
        <v>161</v>
      </c>
      <c r="E22" s="8" t="s">
        <v>40</v>
      </c>
      <c r="F22" s="8" t="s">
        <v>140</v>
      </c>
      <c r="G22" s="9">
        <v>24</v>
      </c>
      <c r="H22" s="9">
        <v>16</v>
      </c>
      <c r="I22" s="9">
        <v>32</v>
      </c>
      <c r="J22" s="9">
        <v>22.3</v>
      </c>
      <c r="K22" s="9">
        <v>5.4</v>
      </c>
      <c r="L22" s="8">
        <v>22.4</v>
      </c>
      <c r="M22" s="9">
        <f>500-C22</f>
        <v>479</v>
      </c>
      <c r="N22" s="9">
        <f>L22-12</f>
        <v>10.399999999999999</v>
      </c>
      <c r="O22" s="9">
        <f>32-G22</f>
        <v>8</v>
      </c>
      <c r="P22" s="9">
        <f>O22*2</f>
        <v>16</v>
      </c>
      <c r="Q22" s="9">
        <f>K22*3</f>
        <v>16.200000000000003</v>
      </c>
      <c r="R22" s="9">
        <f>M22+(N22*2)+P22-Q22</f>
        <v>499.59999999999997</v>
      </c>
      <c r="S22" s="12">
        <f>((((R22*(19-B22))*2)/(B22+2)-(B22+1))/100)+7</f>
        <v>31.929999999999996</v>
      </c>
      <c r="U22" s="8">
        <v>4</v>
      </c>
      <c r="V22" s="9">
        <v>27</v>
      </c>
    </row>
    <row r="23" spans="1:22" x14ac:dyDescent="0.3">
      <c r="A23" s="11">
        <f>S23+T23</f>
        <v>31.61</v>
      </c>
      <c r="B23" s="9">
        <v>4</v>
      </c>
      <c r="C23" s="9">
        <v>24</v>
      </c>
      <c r="D23" s="8" t="s">
        <v>162</v>
      </c>
      <c r="E23" s="8" t="s">
        <v>57</v>
      </c>
      <c r="F23" s="8" t="s">
        <v>140</v>
      </c>
      <c r="G23" s="9">
        <v>25</v>
      </c>
      <c r="H23" s="9">
        <v>18</v>
      </c>
      <c r="I23" s="9">
        <v>30</v>
      </c>
      <c r="J23" s="9">
        <v>25.1</v>
      </c>
      <c r="K23" s="9">
        <v>4</v>
      </c>
      <c r="L23" s="8">
        <v>19.600000000000001</v>
      </c>
      <c r="M23" s="9">
        <f>500-C23</f>
        <v>476</v>
      </c>
      <c r="N23" s="9">
        <f>L23-12</f>
        <v>7.6000000000000014</v>
      </c>
      <c r="O23" s="9">
        <f>32-G23</f>
        <v>7</v>
      </c>
      <c r="P23" s="9">
        <f>O23*2</f>
        <v>14</v>
      </c>
      <c r="Q23" s="9">
        <f>K23*3</f>
        <v>12</v>
      </c>
      <c r="R23" s="9">
        <f>M23+(N23*2)+P23-Q23</f>
        <v>493.2</v>
      </c>
      <c r="S23" s="12">
        <f>((((R23*(19-B23))*2)/(B23+2)-(B23+1))/100)+7</f>
        <v>31.61</v>
      </c>
      <c r="T23" s="9"/>
      <c r="U23" s="8">
        <v>4</v>
      </c>
      <c r="V23" s="9">
        <v>22</v>
      </c>
    </row>
    <row r="24" spans="1:22" x14ac:dyDescent="0.3">
      <c r="A24" s="11">
        <f>S24+T24</f>
        <v>31.475000000000001</v>
      </c>
      <c r="B24" s="9">
        <v>4</v>
      </c>
      <c r="C24" s="9">
        <v>28</v>
      </c>
      <c r="D24" s="8" t="s">
        <v>159</v>
      </c>
      <c r="E24" s="8" t="s">
        <v>52</v>
      </c>
      <c r="F24" s="8" t="s">
        <v>0</v>
      </c>
      <c r="G24" s="9">
        <v>26</v>
      </c>
      <c r="H24" s="9">
        <v>22</v>
      </c>
      <c r="I24" s="9">
        <v>43</v>
      </c>
      <c r="J24" s="9">
        <v>29</v>
      </c>
      <c r="K24" s="9">
        <v>6.1</v>
      </c>
      <c r="L24" s="8">
        <v>21.6</v>
      </c>
      <c r="M24" s="9">
        <f>500-C24</f>
        <v>472</v>
      </c>
      <c r="N24" s="9">
        <f>L24-12</f>
        <v>9.6000000000000014</v>
      </c>
      <c r="O24" s="9">
        <f>30-G24</f>
        <v>4</v>
      </c>
      <c r="P24" s="9">
        <f>O24*2</f>
        <v>8</v>
      </c>
      <c r="Q24" s="9">
        <f>K24*3</f>
        <v>18.299999999999997</v>
      </c>
      <c r="R24" s="9">
        <f>M24+(N24*3)+P24-Q24</f>
        <v>490.5</v>
      </c>
      <c r="S24" s="12">
        <f>((((R24*(19-B24))*2)/(B24+2)-(B24+1))/100)+7</f>
        <v>31.475000000000001</v>
      </c>
      <c r="T24" s="9"/>
      <c r="U24" s="8">
        <v>4</v>
      </c>
      <c r="V24" s="9">
        <v>23</v>
      </c>
    </row>
    <row r="25" spans="1:22" x14ac:dyDescent="0.3">
      <c r="A25" s="11">
        <f>S25+T25</f>
        <v>31.460000000000004</v>
      </c>
      <c r="B25" s="9">
        <v>4</v>
      </c>
      <c r="C25" s="9">
        <v>22</v>
      </c>
      <c r="D25" s="8" t="s">
        <v>5</v>
      </c>
      <c r="E25" s="8" t="s">
        <v>6</v>
      </c>
      <c r="F25" s="8" t="s">
        <v>7</v>
      </c>
      <c r="G25" s="9">
        <v>32</v>
      </c>
      <c r="H25" s="9">
        <v>14</v>
      </c>
      <c r="I25" s="9">
        <v>40</v>
      </c>
      <c r="J25" s="9">
        <v>23</v>
      </c>
      <c r="K25" s="9">
        <v>8.8000000000000007</v>
      </c>
      <c r="L25" s="8">
        <v>18.3</v>
      </c>
      <c r="M25" s="9">
        <f>500-C25</f>
        <v>478</v>
      </c>
      <c r="N25" s="9">
        <f>L25-12</f>
        <v>6.3000000000000007</v>
      </c>
      <c r="O25" s="9">
        <f>35-G25</f>
        <v>3</v>
      </c>
      <c r="P25" s="9">
        <f>O25*2</f>
        <v>6</v>
      </c>
      <c r="Q25" s="9">
        <f>K25*3</f>
        <v>26.400000000000002</v>
      </c>
      <c r="R25" s="9">
        <f>M25+(N25*2)+P25-Q25</f>
        <v>470.20000000000005</v>
      </c>
      <c r="S25" s="12">
        <f>((((R25*(19-B25))*2)/(B25+2)-(B25+1))/100)+8</f>
        <v>31.460000000000004</v>
      </c>
      <c r="T25" s="9"/>
      <c r="U25" s="8">
        <v>4</v>
      </c>
      <c r="V25" s="9">
        <v>26</v>
      </c>
    </row>
    <row r="26" spans="1:22" x14ac:dyDescent="0.3">
      <c r="A26" s="11">
        <f>S26+T26</f>
        <v>31.364999999999998</v>
      </c>
      <c r="B26" s="9">
        <v>4</v>
      </c>
      <c r="C26" s="9">
        <v>26</v>
      </c>
      <c r="D26" s="8" t="s">
        <v>153</v>
      </c>
      <c r="E26" s="8" t="s">
        <v>6</v>
      </c>
      <c r="F26" s="8" t="s">
        <v>154</v>
      </c>
      <c r="G26" s="9">
        <v>26</v>
      </c>
      <c r="H26" s="9">
        <v>24</v>
      </c>
      <c r="I26" s="9">
        <v>30</v>
      </c>
      <c r="J26" s="9">
        <v>26.4</v>
      </c>
      <c r="K26" s="9">
        <v>1.9</v>
      </c>
      <c r="L26" s="8">
        <v>29</v>
      </c>
      <c r="M26" s="9">
        <f>500-C26</f>
        <v>474</v>
      </c>
      <c r="N26" s="9">
        <f>L26-18</f>
        <v>11</v>
      </c>
      <c r="O26" s="9">
        <f>35-G26</f>
        <v>9</v>
      </c>
      <c r="P26" s="9">
        <f>O26*2</f>
        <v>18</v>
      </c>
      <c r="Q26" s="9">
        <f>K26*3</f>
        <v>5.6999999999999993</v>
      </c>
      <c r="R26" s="9">
        <f>M26+(N26*2)+P26-Q26</f>
        <v>508.3</v>
      </c>
      <c r="S26" s="12">
        <f>((((R26*(19-B26))*2)/(B26+2)-(B26+1))/100)+6</f>
        <v>31.364999999999998</v>
      </c>
      <c r="U26" s="8">
        <v>4</v>
      </c>
      <c r="V26" s="9">
        <v>24</v>
      </c>
    </row>
    <row r="27" spans="1:22" x14ac:dyDescent="0.3">
      <c r="A27" s="11">
        <f>S27+T27</f>
        <v>31.3</v>
      </c>
      <c r="B27" s="9">
        <v>4</v>
      </c>
      <c r="C27" s="9">
        <v>29</v>
      </c>
      <c r="D27" s="8" t="s">
        <v>163</v>
      </c>
      <c r="E27" s="8" t="s">
        <v>9</v>
      </c>
      <c r="F27" s="8" t="s">
        <v>140</v>
      </c>
      <c r="G27" s="9">
        <v>25</v>
      </c>
      <c r="H27" s="9">
        <v>26</v>
      </c>
      <c r="I27" s="9">
        <v>34</v>
      </c>
      <c r="J27" s="9">
        <v>29.3</v>
      </c>
      <c r="K27" s="9">
        <v>2.6</v>
      </c>
      <c r="L27" s="8">
        <v>16.899999999999999</v>
      </c>
      <c r="M27" s="9">
        <f>500-C27</f>
        <v>471</v>
      </c>
      <c r="N27" s="9">
        <f>L27-12</f>
        <v>4.8999999999999986</v>
      </c>
      <c r="O27" s="9">
        <f>32-G27</f>
        <v>7</v>
      </c>
      <c r="P27" s="9">
        <f>O27*2</f>
        <v>14</v>
      </c>
      <c r="Q27" s="9">
        <f>K27*3</f>
        <v>7.8000000000000007</v>
      </c>
      <c r="R27" s="9">
        <f>M27+(N27*2)+P27-Q27</f>
        <v>487</v>
      </c>
      <c r="S27" s="12">
        <f>((((R27*(19-B27))*2)/(B27+2)-(B27+1))/100)+7</f>
        <v>31.3</v>
      </c>
      <c r="U27" s="8">
        <v>4</v>
      </c>
      <c r="V27" s="9">
        <v>25</v>
      </c>
    </row>
    <row r="28" spans="1:22" x14ac:dyDescent="0.3">
      <c r="A28" s="11">
        <f>S28+T28</f>
        <v>30.820000000000004</v>
      </c>
      <c r="B28" s="9">
        <v>4</v>
      </c>
      <c r="C28" s="9">
        <v>27</v>
      </c>
      <c r="D28" s="8" t="s">
        <v>160</v>
      </c>
      <c r="E28" s="8" t="s">
        <v>96</v>
      </c>
      <c r="F28" s="8" t="s">
        <v>0</v>
      </c>
      <c r="G28" s="9">
        <v>26</v>
      </c>
      <c r="H28" s="9">
        <v>21</v>
      </c>
      <c r="I28" s="9">
        <v>40</v>
      </c>
      <c r="J28" s="9">
        <v>28.3</v>
      </c>
      <c r="K28" s="9">
        <v>6.8</v>
      </c>
      <c r="L28" s="8">
        <v>17.600000000000001</v>
      </c>
      <c r="M28" s="9">
        <f>500-C28</f>
        <v>473</v>
      </c>
      <c r="N28" s="9">
        <f>L28-12</f>
        <v>5.6000000000000014</v>
      </c>
      <c r="O28" s="9">
        <f>30-G28</f>
        <v>4</v>
      </c>
      <c r="P28" s="9">
        <f>O28*2</f>
        <v>8</v>
      </c>
      <c r="Q28" s="9">
        <f>K28*3</f>
        <v>20.399999999999999</v>
      </c>
      <c r="R28" s="9">
        <f>M28+(N28*3)+P28-Q28</f>
        <v>477.40000000000003</v>
      </c>
      <c r="S28" s="12">
        <f>((((R28*(19-B28))*2)/(B28+2)-(B28+1))/100)+7</f>
        <v>30.820000000000004</v>
      </c>
      <c r="T28" s="9"/>
      <c r="U28" s="8">
        <v>4</v>
      </c>
      <c r="V28" s="9">
        <v>28</v>
      </c>
    </row>
    <row r="29" spans="1:22" x14ac:dyDescent="0.3">
      <c r="A29" s="11">
        <f>S29+T29</f>
        <v>30.764999999999997</v>
      </c>
      <c r="B29" s="9">
        <v>4</v>
      </c>
      <c r="C29" s="9">
        <v>25</v>
      </c>
      <c r="D29" s="8" t="s">
        <v>164</v>
      </c>
      <c r="E29" s="8" t="s">
        <v>100</v>
      </c>
      <c r="F29" s="8" t="s">
        <v>0</v>
      </c>
      <c r="G29" s="9">
        <v>25</v>
      </c>
      <c r="H29" s="9">
        <v>18</v>
      </c>
      <c r="I29" s="9">
        <v>33</v>
      </c>
      <c r="J29" s="9">
        <v>25.6</v>
      </c>
      <c r="K29" s="9">
        <v>5.2</v>
      </c>
      <c r="L29" s="8">
        <v>14.3</v>
      </c>
      <c r="M29" s="9">
        <f>500-C29</f>
        <v>475</v>
      </c>
      <c r="N29" s="9">
        <f>L29-12</f>
        <v>2.3000000000000007</v>
      </c>
      <c r="O29" s="9">
        <f>30-G29</f>
        <v>5</v>
      </c>
      <c r="P29" s="9">
        <f>O29*2</f>
        <v>10</v>
      </c>
      <c r="Q29" s="9">
        <f>K29*3</f>
        <v>15.600000000000001</v>
      </c>
      <c r="R29" s="9">
        <f>M29+(N29*3)+P29-Q29</f>
        <v>476.29999999999995</v>
      </c>
      <c r="S29" s="12">
        <f>((((R29*(19-B29))*2)/(B29+2)-(B29+1))/100)+7</f>
        <v>30.764999999999997</v>
      </c>
      <c r="T29" s="9"/>
      <c r="U29" s="8">
        <v>4</v>
      </c>
      <c r="V29" s="9">
        <v>29</v>
      </c>
    </row>
    <row r="30" spans="1:22" x14ac:dyDescent="0.3">
      <c r="A30" s="11">
        <f>S30+T30</f>
        <v>30.38</v>
      </c>
      <c r="B30" s="9">
        <v>4</v>
      </c>
      <c r="C30" s="9">
        <v>23</v>
      </c>
      <c r="D30" s="8" t="s">
        <v>166</v>
      </c>
      <c r="E30" s="8" t="s">
        <v>167</v>
      </c>
      <c r="F30" s="8" t="s">
        <v>140</v>
      </c>
      <c r="G30" s="9">
        <v>29</v>
      </c>
      <c r="H30" s="9">
        <v>12</v>
      </c>
      <c r="I30" s="9">
        <v>30</v>
      </c>
      <c r="J30" s="9">
        <v>23.8</v>
      </c>
      <c r="K30" s="9">
        <v>6.4</v>
      </c>
      <c r="L30" s="8">
        <v>14.4</v>
      </c>
      <c r="M30" s="9">
        <f>500-C30</f>
        <v>477</v>
      </c>
      <c r="N30" s="9">
        <f>L30-12</f>
        <v>2.4000000000000004</v>
      </c>
      <c r="O30" s="9">
        <f>32-G30</f>
        <v>3</v>
      </c>
      <c r="P30" s="9">
        <f>O30*2</f>
        <v>6</v>
      </c>
      <c r="Q30" s="9">
        <f>K30*3</f>
        <v>19.200000000000003</v>
      </c>
      <c r="R30" s="9">
        <f>M30+(N30*2)+P30-Q30</f>
        <v>468.6</v>
      </c>
      <c r="S30" s="12">
        <f>((((R30*(19-B30))*2)/(B30+2)-(B30+1))/100)+7</f>
        <v>30.38</v>
      </c>
      <c r="T30" s="9"/>
      <c r="U30" s="8">
        <v>4</v>
      </c>
      <c r="V30" s="9">
        <v>21</v>
      </c>
    </row>
    <row r="31" spans="1:22" x14ac:dyDescent="0.3">
      <c r="A31" s="11">
        <f>S31+T31</f>
        <v>29.94</v>
      </c>
      <c r="B31" s="9">
        <v>4</v>
      </c>
      <c r="C31" s="9">
        <v>30</v>
      </c>
      <c r="D31" s="8" t="s">
        <v>175</v>
      </c>
      <c r="E31" s="8" t="s">
        <v>33</v>
      </c>
      <c r="F31" s="8" t="s">
        <v>0</v>
      </c>
      <c r="G31" s="9">
        <v>21</v>
      </c>
      <c r="H31" s="9">
        <v>23</v>
      </c>
      <c r="I31" s="9">
        <v>42</v>
      </c>
      <c r="J31" s="9">
        <v>30</v>
      </c>
      <c r="K31" s="9">
        <v>6.3</v>
      </c>
      <c r="L31" s="8">
        <v>8.9</v>
      </c>
      <c r="M31" s="9">
        <f>500-C31</f>
        <v>470</v>
      </c>
      <c r="N31" s="9">
        <f>L31-12</f>
        <v>-3.0999999999999996</v>
      </c>
      <c r="O31" s="9">
        <f>30-G31</f>
        <v>9</v>
      </c>
      <c r="P31" s="9">
        <f>O31*2</f>
        <v>18</v>
      </c>
      <c r="Q31" s="9">
        <f>K31*3</f>
        <v>18.899999999999999</v>
      </c>
      <c r="R31" s="9">
        <f>M31+(N31*3)+P31-Q31</f>
        <v>459.8</v>
      </c>
      <c r="S31" s="12">
        <f>((((R31*(19-B31))*2)/(B31+2)-(B31+1))/100)+7</f>
        <v>29.94</v>
      </c>
      <c r="T31" s="9"/>
      <c r="U31" s="8">
        <v>5</v>
      </c>
      <c r="V31" s="9">
        <v>32</v>
      </c>
    </row>
    <row r="32" spans="1:22" x14ac:dyDescent="0.3">
      <c r="A32" s="11">
        <f>S32+T32</f>
        <v>29.835000000000001</v>
      </c>
      <c r="B32" s="9">
        <v>4</v>
      </c>
      <c r="C32" s="9">
        <v>31</v>
      </c>
      <c r="D32" s="8" t="s">
        <v>172</v>
      </c>
      <c r="E32" s="8" t="s">
        <v>6</v>
      </c>
      <c r="F32" s="8" t="s">
        <v>0</v>
      </c>
      <c r="G32" s="9">
        <v>22</v>
      </c>
      <c r="H32" s="9">
        <v>21</v>
      </c>
      <c r="I32" s="9">
        <v>51</v>
      </c>
      <c r="J32" s="9">
        <v>31.1</v>
      </c>
      <c r="K32" s="9">
        <v>9.4</v>
      </c>
      <c r="L32" s="8">
        <v>12.3</v>
      </c>
      <c r="M32" s="9">
        <f>500-C32</f>
        <v>469</v>
      </c>
      <c r="N32" s="9">
        <f>L32-12</f>
        <v>0.30000000000000071</v>
      </c>
      <c r="O32" s="9">
        <f>30-G32</f>
        <v>8</v>
      </c>
      <c r="P32" s="9">
        <f>O32*2</f>
        <v>16</v>
      </c>
      <c r="Q32" s="9">
        <f>K32*3</f>
        <v>28.200000000000003</v>
      </c>
      <c r="R32" s="9">
        <f>M32+(N32*3)+P32-Q32</f>
        <v>457.7</v>
      </c>
      <c r="S32" s="12">
        <f>((((R32*(19-B32))*2)/(B32+2)-(B32+1))/100)+7</f>
        <v>29.835000000000001</v>
      </c>
      <c r="T32" s="9"/>
      <c r="U32" s="8">
        <v>5</v>
      </c>
      <c r="V32" s="9">
        <v>34</v>
      </c>
    </row>
    <row r="33" spans="1:22" x14ac:dyDescent="0.3">
      <c r="A33" s="11">
        <f>S33+T33</f>
        <v>26.268000000000001</v>
      </c>
      <c r="B33" s="9">
        <v>5</v>
      </c>
      <c r="C33" s="9">
        <v>32</v>
      </c>
      <c r="D33" s="8" t="s">
        <v>177</v>
      </c>
      <c r="E33" s="8" t="s">
        <v>100</v>
      </c>
      <c r="F33" s="8" t="s">
        <v>140</v>
      </c>
      <c r="G33" s="9">
        <v>22</v>
      </c>
      <c r="H33" s="9">
        <v>28</v>
      </c>
      <c r="I33" s="9">
        <v>39</v>
      </c>
      <c r="J33" s="9">
        <v>33.4</v>
      </c>
      <c r="K33" s="9">
        <v>4.2</v>
      </c>
      <c r="L33" s="8">
        <v>15.9</v>
      </c>
      <c r="M33" s="9">
        <f>500-C33</f>
        <v>468</v>
      </c>
      <c r="N33" s="9">
        <f>L33-12</f>
        <v>3.9000000000000004</v>
      </c>
      <c r="O33" s="9">
        <f>32-G33</f>
        <v>10</v>
      </c>
      <c r="P33" s="9">
        <f>O33*2</f>
        <v>20</v>
      </c>
      <c r="Q33" s="9">
        <f>K33*3</f>
        <v>12.600000000000001</v>
      </c>
      <c r="R33" s="9">
        <f>M33+(N33*2)+P33-Q33</f>
        <v>483.2</v>
      </c>
      <c r="S33" s="12">
        <f>((((R33*(19-B33))*2)/(B33+2)-(B33+1))/100)+7</f>
        <v>26.268000000000001</v>
      </c>
      <c r="U33" s="8">
        <v>5</v>
      </c>
      <c r="V33" s="9">
        <v>31</v>
      </c>
    </row>
    <row r="34" spans="1:22" x14ac:dyDescent="0.3">
      <c r="A34" s="11">
        <f>S34+T34</f>
        <v>26.152000000000001</v>
      </c>
      <c r="B34" s="9">
        <v>5</v>
      </c>
      <c r="C34" s="9">
        <v>36</v>
      </c>
      <c r="D34" s="8" t="s">
        <v>170</v>
      </c>
      <c r="E34" s="8" t="s">
        <v>31</v>
      </c>
      <c r="F34" s="8" t="s">
        <v>140</v>
      </c>
      <c r="G34" s="9">
        <v>28</v>
      </c>
      <c r="H34" s="9">
        <v>26</v>
      </c>
      <c r="I34" s="9">
        <v>46</v>
      </c>
      <c r="J34" s="9">
        <v>37.4</v>
      </c>
      <c r="K34" s="9">
        <v>6.3</v>
      </c>
      <c r="L34" s="8">
        <v>25.6</v>
      </c>
      <c r="M34" s="9">
        <f>500-C34</f>
        <v>464</v>
      </c>
      <c r="N34" s="9">
        <f>L34-12</f>
        <v>13.600000000000001</v>
      </c>
      <c r="O34" s="9">
        <f>32-G34</f>
        <v>4</v>
      </c>
      <c r="P34" s="9">
        <f>O34*2</f>
        <v>8</v>
      </c>
      <c r="Q34" s="9">
        <f>K34*3</f>
        <v>18.899999999999999</v>
      </c>
      <c r="R34" s="9">
        <f>M34+(N34*2)+P34-Q34</f>
        <v>480.3</v>
      </c>
      <c r="S34" s="12">
        <f>((((R34*(19-B34))*2)/(B34+2)-(B34+1))/100)+7</f>
        <v>26.152000000000001</v>
      </c>
      <c r="U34" s="8">
        <v>5</v>
      </c>
      <c r="V34" s="9">
        <v>39</v>
      </c>
    </row>
    <row r="35" spans="1:22" x14ac:dyDescent="0.3">
      <c r="A35" s="11">
        <f>S35+T35</f>
        <v>26.096</v>
      </c>
      <c r="B35" s="9">
        <v>5</v>
      </c>
      <c r="C35" s="9">
        <v>33</v>
      </c>
      <c r="D35" s="8" t="s">
        <v>165</v>
      </c>
      <c r="E35" s="8" t="s">
        <v>96</v>
      </c>
      <c r="F35" s="8" t="s">
        <v>140</v>
      </c>
      <c r="G35" s="9">
        <v>27</v>
      </c>
      <c r="H35" s="9">
        <v>30</v>
      </c>
      <c r="I35" s="9">
        <v>37</v>
      </c>
      <c r="J35" s="9">
        <v>34.799999999999997</v>
      </c>
      <c r="K35" s="9">
        <v>2.2999999999999998</v>
      </c>
      <c r="L35" s="8">
        <v>16.399999999999999</v>
      </c>
      <c r="M35" s="9">
        <f>500-C35</f>
        <v>467</v>
      </c>
      <c r="N35" s="9">
        <f>L35-12</f>
        <v>4.3999999999999986</v>
      </c>
      <c r="O35" s="9">
        <f>32-G35</f>
        <v>5</v>
      </c>
      <c r="P35" s="9">
        <f>O35*2</f>
        <v>10</v>
      </c>
      <c r="Q35" s="9">
        <f>K35*3</f>
        <v>6.8999999999999995</v>
      </c>
      <c r="R35" s="9">
        <f>M35+(N35*2)+P35-Q35</f>
        <v>478.90000000000003</v>
      </c>
      <c r="S35" s="12">
        <f>((((R35*(19-B35))*2)/(B35+2)-(B35+1))/100)+7</f>
        <v>26.096</v>
      </c>
      <c r="U35" s="8">
        <v>4</v>
      </c>
      <c r="V35" s="9">
        <v>30</v>
      </c>
    </row>
    <row r="36" spans="1:22" x14ac:dyDescent="0.3">
      <c r="A36" s="11">
        <f>S36+T36</f>
        <v>25.808000000000003</v>
      </c>
      <c r="B36" s="9">
        <v>5</v>
      </c>
      <c r="C36" s="9">
        <v>43</v>
      </c>
      <c r="D36" s="8" t="s">
        <v>179</v>
      </c>
      <c r="E36" s="8" t="s">
        <v>17</v>
      </c>
      <c r="F36" s="8" t="s">
        <v>154</v>
      </c>
      <c r="G36" s="9">
        <v>25</v>
      </c>
      <c r="H36" s="9">
        <v>39</v>
      </c>
      <c r="I36" s="9">
        <v>57</v>
      </c>
      <c r="J36" s="9">
        <v>45.1</v>
      </c>
      <c r="K36" s="9">
        <v>5.3</v>
      </c>
      <c r="L36" s="8">
        <v>23.3</v>
      </c>
      <c r="M36" s="9">
        <f>500-C36</f>
        <v>457</v>
      </c>
      <c r="N36" s="9">
        <f>L36-18</f>
        <v>5.3000000000000007</v>
      </c>
      <c r="O36" s="9">
        <f>35-G36</f>
        <v>10</v>
      </c>
      <c r="P36" s="9">
        <f>O36*2</f>
        <v>20</v>
      </c>
      <c r="Q36" s="9">
        <f>K36*3</f>
        <v>15.899999999999999</v>
      </c>
      <c r="R36" s="9">
        <f>M36+(N36*2)+P36-Q36</f>
        <v>471.70000000000005</v>
      </c>
      <c r="S36" s="12">
        <f>((((R36*(19-B36))*2)/(B36+2)-(B36+1))/100)+7</f>
        <v>25.808000000000003</v>
      </c>
      <c r="T36" s="9"/>
      <c r="U36" s="8">
        <v>6</v>
      </c>
      <c r="V36" s="9">
        <v>47</v>
      </c>
    </row>
    <row r="37" spans="1:22" x14ac:dyDescent="0.3">
      <c r="A37" s="11">
        <f>S37+T37</f>
        <v>25.448000000000004</v>
      </c>
      <c r="B37" s="9">
        <v>5</v>
      </c>
      <c r="C37" s="9">
        <v>38</v>
      </c>
      <c r="D37" s="8" t="s">
        <v>174</v>
      </c>
      <c r="E37" s="8" t="s">
        <v>52</v>
      </c>
      <c r="F37" s="8" t="s">
        <v>140</v>
      </c>
      <c r="G37" s="9">
        <v>29</v>
      </c>
      <c r="H37" s="9">
        <v>31</v>
      </c>
      <c r="I37" s="9">
        <v>45</v>
      </c>
      <c r="J37" s="9">
        <v>38.799999999999997</v>
      </c>
      <c r="K37" s="9">
        <v>4.3</v>
      </c>
      <c r="L37" s="8">
        <v>15.8</v>
      </c>
      <c r="M37" s="9">
        <f>500-C37</f>
        <v>462</v>
      </c>
      <c r="N37" s="9">
        <f>L37-12</f>
        <v>3.8000000000000007</v>
      </c>
      <c r="O37" s="9">
        <f>32-G37</f>
        <v>3</v>
      </c>
      <c r="P37" s="9">
        <f>O37*2</f>
        <v>6</v>
      </c>
      <c r="Q37" s="9">
        <f>K37*3</f>
        <v>12.899999999999999</v>
      </c>
      <c r="R37" s="9">
        <f>M37+(N37*2)+P37-Q37</f>
        <v>462.70000000000005</v>
      </c>
      <c r="S37" s="12">
        <f>((((R37*(19-B37))*2)/(B37+2)-(B37+1))/100)+7</f>
        <v>25.448000000000004</v>
      </c>
      <c r="U37" s="8">
        <v>5</v>
      </c>
      <c r="V37" s="9">
        <v>37</v>
      </c>
    </row>
    <row r="38" spans="1:22" x14ac:dyDescent="0.3">
      <c r="A38" s="11">
        <f>S38+T38</f>
        <v>25.436</v>
      </c>
      <c r="B38" s="9">
        <v>5</v>
      </c>
      <c r="C38" s="9">
        <v>40</v>
      </c>
      <c r="D38" s="8" t="s">
        <v>171</v>
      </c>
      <c r="E38" s="8" t="s">
        <v>42</v>
      </c>
      <c r="F38" s="8" t="s">
        <v>0</v>
      </c>
      <c r="G38" s="9">
        <v>24</v>
      </c>
      <c r="H38" s="9">
        <v>34</v>
      </c>
      <c r="I38" s="9">
        <v>50</v>
      </c>
      <c r="J38" s="9">
        <v>41</v>
      </c>
      <c r="K38" s="9">
        <v>6.1</v>
      </c>
      <c r="L38" s="8">
        <v>14.9</v>
      </c>
      <c r="M38" s="9">
        <f>500-C38</f>
        <v>460</v>
      </c>
      <c r="N38" s="9">
        <f>L38-12</f>
        <v>2.9000000000000004</v>
      </c>
      <c r="O38" s="9">
        <f>30-G38</f>
        <v>6</v>
      </c>
      <c r="P38" s="9">
        <f>O38*2</f>
        <v>12</v>
      </c>
      <c r="Q38" s="9">
        <f>K38*3</f>
        <v>18.299999999999997</v>
      </c>
      <c r="R38" s="9">
        <f>M38+(N38*3)+P38-Q38</f>
        <v>462.4</v>
      </c>
      <c r="S38" s="12">
        <f>((((R38*(19-B38))*2)/(B38+2)-(B38+1))/100)+7</f>
        <v>25.436</v>
      </c>
      <c r="T38" s="9"/>
      <c r="U38" s="8">
        <v>5</v>
      </c>
      <c r="V38" s="9">
        <v>41</v>
      </c>
    </row>
    <row r="39" spans="1:22" x14ac:dyDescent="0.3">
      <c r="A39" s="11">
        <f>S39+T39</f>
        <v>25.18</v>
      </c>
      <c r="B39" s="9">
        <v>5</v>
      </c>
      <c r="C39" s="9">
        <v>41</v>
      </c>
      <c r="D39" s="8" t="s">
        <v>173</v>
      </c>
      <c r="E39" s="8" t="s">
        <v>9</v>
      </c>
      <c r="F39" s="8" t="s">
        <v>140</v>
      </c>
      <c r="G39" s="9">
        <v>28</v>
      </c>
      <c r="H39" s="9">
        <v>33</v>
      </c>
      <c r="I39" s="9">
        <v>49</v>
      </c>
      <c r="J39" s="9">
        <v>41.1</v>
      </c>
      <c r="K39" s="9">
        <v>6.2</v>
      </c>
      <c r="L39" s="8">
        <v>15.8</v>
      </c>
      <c r="M39" s="9">
        <f>500-C39</f>
        <v>459</v>
      </c>
      <c r="N39" s="9">
        <f>L39-12</f>
        <v>3.8000000000000007</v>
      </c>
      <c r="O39" s="9">
        <f>32-G39</f>
        <v>4</v>
      </c>
      <c r="P39" s="9">
        <f>O39*2</f>
        <v>8</v>
      </c>
      <c r="Q39" s="9">
        <f>K39*3</f>
        <v>18.600000000000001</v>
      </c>
      <c r="R39" s="9">
        <f>M39+(N39*2)+P39-Q39</f>
        <v>456</v>
      </c>
      <c r="S39" s="12">
        <f>((((R39*(19-B39))*2)/(B39+2)-(B39+1))/100)+7</f>
        <v>25.18</v>
      </c>
      <c r="T39" s="9"/>
      <c r="U39" s="8">
        <v>5</v>
      </c>
      <c r="V39" s="9">
        <v>35</v>
      </c>
    </row>
    <row r="40" spans="1:22" x14ac:dyDescent="0.3">
      <c r="A40" s="11">
        <f>S40+T40</f>
        <v>25.08</v>
      </c>
      <c r="B40" s="9">
        <v>5</v>
      </c>
      <c r="C40" s="9">
        <v>37</v>
      </c>
      <c r="D40" s="8" t="s">
        <v>10</v>
      </c>
      <c r="E40" s="8" t="s">
        <v>11</v>
      </c>
      <c r="F40" s="8" t="s">
        <v>7</v>
      </c>
      <c r="G40" s="9">
        <v>28</v>
      </c>
      <c r="H40" s="9">
        <v>15</v>
      </c>
      <c r="I40" s="9">
        <v>60</v>
      </c>
      <c r="J40" s="9">
        <v>38</v>
      </c>
      <c r="K40" s="9">
        <v>15.3</v>
      </c>
      <c r="L40" s="8">
        <v>10.7</v>
      </c>
      <c r="M40" s="9">
        <f>500-C40</f>
        <v>463</v>
      </c>
      <c r="N40" s="9">
        <f>L40-12</f>
        <v>-1.3000000000000007</v>
      </c>
      <c r="O40" s="9">
        <f>35-G40</f>
        <v>7</v>
      </c>
      <c r="P40" s="9">
        <f>O40*2</f>
        <v>14</v>
      </c>
      <c r="Q40" s="9">
        <f>K40*3</f>
        <v>45.900000000000006</v>
      </c>
      <c r="R40" s="9">
        <f>M40+(N40*2)+P40-Q40</f>
        <v>428.5</v>
      </c>
      <c r="S40" s="12">
        <f>((((R40*(19-B40))*2)/(B40+2)-(B40+1))/100)+8</f>
        <v>25.08</v>
      </c>
      <c r="T40" s="9"/>
      <c r="U40" s="8">
        <v>5</v>
      </c>
      <c r="V40" s="9">
        <v>38</v>
      </c>
    </row>
    <row r="41" spans="1:22" x14ac:dyDescent="0.3">
      <c r="A41" s="11">
        <f>S41+T41</f>
        <v>24.932000000000002</v>
      </c>
      <c r="B41" s="9">
        <v>5</v>
      </c>
      <c r="C41" s="9">
        <v>35</v>
      </c>
      <c r="D41" s="8" t="s">
        <v>169</v>
      </c>
      <c r="E41" s="8" t="s">
        <v>42</v>
      </c>
      <c r="F41" s="8" t="s">
        <v>140</v>
      </c>
      <c r="G41" s="9">
        <v>28</v>
      </c>
      <c r="H41" s="9">
        <v>31</v>
      </c>
      <c r="I41" s="9">
        <v>48</v>
      </c>
      <c r="J41" s="9">
        <v>37.299999999999997</v>
      </c>
      <c r="K41" s="9">
        <v>5.4</v>
      </c>
      <c r="L41" s="8">
        <v>8.5</v>
      </c>
      <c r="M41" s="9">
        <f>500-C41</f>
        <v>465</v>
      </c>
      <c r="N41" s="9">
        <f>L41-12</f>
        <v>-3.5</v>
      </c>
      <c r="O41" s="9">
        <f>32-G41</f>
        <v>4</v>
      </c>
      <c r="P41" s="9">
        <f>O41*2</f>
        <v>8</v>
      </c>
      <c r="Q41" s="9">
        <f>K41*3</f>
        <v>16.200000000000003</v>
      </c>
      <c r="R41" s="9">
        <f>M41+(N41*2)+P41-Q41</f>
        <v>449.8</v>
      </c>
      <c r="S41" s="12">
        <f>((((R41*(19-B41))*2)/(B41+2)-(B41+1))/100)+7</f>
        <v>24.932000000000002</v>
      </c>
      <c r="T41" s="9"/>
      <c r="U41" s="8">
        <v>5</v>
      </c>
      <c r="V41" s="9">
        <v>33</v>
      </c>
    </row>
    <row r="42" spans="1:22" x14ac:dyDescent="0.3">
      <c r="A42" s="11">
        <f>S42+T42</f>
        <v>23.768000000000004</v>
      </c>
      <c r="B42" s="9">
        <v>5</v>
      </c>
      <c r="C42" s="9">
        <v>34</v>
      </c>
      <c r="D42" s="8" t="s">
        <v>14</v>
      </c>
      <c r="E42" s="8" t="s">
        <v>15</v>
      </c>
      <c r="F42" s="8" t="s">
        <v>7</v>
      </c>
      <c r="G42" s="9">
        <v>29</v>
      </c>
      <c r="H42" s="9">
        <v>19</v>
      </c>
      <c r="I42" s="9">
        <v>63</v>
      </c>
      <c r="J42" s="9">
        <v>35.799999999999997</v>
      </c>
      <c r="K42" s="9">
        <v>13.3</v>
      </c>
      <c r="L42" s="8">
        <v>15.8</v>
      </c>
      <c r="M42" s="9">
        <f>500-C42</f>
        <v>466</v>
      </c>
      <c r="N42" s="9">
        <f>L42-12</f>
        <v>3.8000000000000007</v>
      </c>
      <c r="O42" s="9">
        <f>35-G42</f>
        <v>6</v>
      </c>
      <c r="P42" s="9">
        <f>O42*2</f>
        <v>12</v>
      </c>
      <c r="Q42" s="9">
        <f>K42*3</f>
        <v>39.900000000000006</v>
      </c>
      <c r="R42" s="9">
        <f>M42+(N42*2)+P42-Q42</f>
        <v>445.70000000000005</v>
      </c>
      <c r="S42" s="12">
        <f>((((R42*(19-B42))*2)/(B42+2)-(B42+1))/100)+6</f>
        <v>23.768000000000004</v>
      </c>
      <c r="U42" s="8">
        <v>5</v>
      </c>
      <c r="V42" s="9">
        <v>36</v>
      </c>
    </row>
    <row r="43" spans="1:22" x14ac:dyDescent="0.3">
      <c r="A43" s="11">
        <f>S43+T43</f>
        <v>23.702249999999999</v>
      </c>
      <c r="B43" s="9">
        <v>6</v>
      </c>
      <c r="C43" s="9">
        <v>45</v>
      </c>
      <c r="D43" s="8" t="s">
        <v>168</v>
      </c>
      <c r="E43" s="8" t="s">
        <v>167</v>
      </c>
      <c r="F43" s="8" t="s">
        <v>154</v>
      </c>
      <c r="G43" s="9">
        <v>24</v>
      </c>
      <c r="H43" s="9">
        <v>42</v>
      </c>
      <c r="I43" s="9">
        <v>56</v>
      </c>
      <c r="J43" s="9">
        <v>47.3</v>
      </c>
      <c r="K43" s="9">
        <v>3.9</v>
      </c>
      <c r="L43" s="8">
        <v>28</v>
      </c>
      <c r="M43" s="9">
        <f>500-C43</f>
        <v>455</v>
      </c>
      <c r="N43" s="9">
        <f>L43-18</f>
        <v>10</v>
      </c>
      <c r="O43" s="9">
        <f>35-G43</f>
        <v>11</v>
      </c>
      <c r="P43" s="9">
        <f>O43*2</f>
        <v>22</v>
      </c>
      <c r="Q43" s="9">
        <f>K43*3</f>
        <v>11.7</v>
      </c>
      <c r="R43" s="9">
        <f>M43+(N43*2)+P43-Q43</f>
        <v>485.3</v>
      </c>
      <c r="S43" s="12">
        <f>((((R43*(19-B43))*2)/(B43+2)-(B43+1))/100)+8</f>
        <v>23.702249999999999</v>
      </c>
      <c r="T43" s="9"/>
      <c r="U43" s="8">
        <v>5</v>
      </c>
      <c r="V43" s="9">
        <v>43</v>
      </c>
    </row>
    <row r="44" spans="1:22" x14ac:dyDescent="0.3">
      <c r="A44" s="11">
        <f>S44+T44</f>
        <v>22.972000000000001</v>
      </c>
      <c r="B44" s="9">
        <v>5</v>
      </c>
      <c r="C44" s="9">
        <v>39</v>
      </c>
      <c r="D44" s="8" t="s">
        <v>198</v>
      </c>
      <c r="E44" s="8" t="s">
        <v>23</v>
      </c>
      <c r="F44" s="8" t="s">
        <v>0</v>
      </c>
      <c r="G44" s="9">
        <v>22</v>
      </c>
      <c r="H44" s="9">
        <v>21</v>
      </c>
      <c r="I44" s="9">
        <v>62</v>
      </c>
      <c r="J44" s="9">
        <v>39.6</v>
      </c>
      <c r="K44" s="9">
        <v>13.4</v>
      </c>
      <c r="L44" s="8">
        <v>0</v>
      </c>
      <c r="M44" s="9">
        <f>500-C44</f>
        <v>461</v>
      </c>
      <c r="N44" s="9">
        <f>L44-12</f>
        <v>-12</v>
      </c>
      <c r="O44" s="9">
        <f>30-G44</f>
        <v>8</v>
      </c>
      <c r="P44" s="9">
        <f>O44*2</f>
        <v>16</v>
      </c>
      <c r="Q44" s="9">
        <f>K44*3</f>
        <v>40.200000000000003</v>
      </c>
      <c r="R44" s="9">
        <f>M44+(N44*3)+P44-Q44</f>
        <v>400.8</v>
      </c>
      <c r="S44" s="12">
        <f>((((R44*(19-B44))*2)/(B44+2)-(B44+1))/100)+7</f>
        <v>22.972000000000001</v>
      </c>
      <c r="U44" s="8">
        <v>6</v>
      </c>
      <c r="V44" s="9">
        <v>46</v>
      </c>
    </row>
    <row r="45" spans="1:22" x14ac:dyDescent="0.3">
      <c r="A45" s="11">
        <f>S45+T45</f>
        <v>22.727999999999998</v>
      </c>
      <c r="B45" s="9">
        <v>5</v>
      </c>
      <c r="C45" s="9">
        <v>42</v>
      </c>
      <c r="D45" s="8" t="s">
        <v>18</v>
      </c>
      <c r="E45" s="8" t="s">
        <v>19</v>
      </c>
      <c r="F45" s="8" t="s">
        <v>7</v>
      </c>
      <c r="G45" s="9">
        <v>21</v>
      </c>
      <c r="H45" s="9">
        <v>22</v>
      </c>
      <c r="I45" s="9">
        <v>71</v>
      </c>
      <c r="J45" s="9">
        <v>44</v>
      </c>
      <c r="K45" s="9">
        <v>14.1</v>
      </c>
      <c r="L45" s="8">
        <v>8.5</v>
      </c>
      <c r="M45" s="9">
        <f>500-C45</f>
        <v>458</v>
      </c>
      <c r="N45" s="9">
        <v>-12</v>
      </c>
      <c r="O45" s="9">
        <f>35-G45</f>
        <v>14</v>
      </c>
      <c r="P45" s="9">
        <f>O45*2</f>
        <v>28</v>
      </c>
      <c r="Q45" s="9">
        <f>K45*3</f>
        <v>42.3</v>
      </c>
      <c r="R45" s="9">
        <f>M45+(N45*2)+P45-Q45</f>
        <v>419.7</v>
      </c>
      <c r="S45" s="12">
        <f>((((R45*(19-B45))*2)/(B45+2)-(B45+1))/100)+6</f>
        <v>22.727999999999998</v>
      </c>
      <c r="U45" s="8">
        <v>7</v>
      </c>
      <c r="V45" s="9">
        <v>74</v>
      </c>
    </row>
    <row r="46" spans="1:22" x14ac:dyDescent="0.3">
      <c r="A46" s="11">
        <f>S46+T46</f>
        <v>21.96125</v>
      </c>
      <c r="B46" s="9">
        <v>6</v>
      </c>
      <c r="C46" s="9">
        <v>52</v>
      </c>
      <c r="D46" s="8" t="s">
        <v>182</v>
      </c>
      <c r="E46" s="8" t="s">
        <v>11</v>
      </c>
      <c r="F46" s="8" t="s">
        <v>140</v>
      </c>
      <c r="G46" s="9">
        <v>25</v>
      </c>
      <c r="H46" s="9">
        <v>43</v>
      </c>
      <c r="I46" s="9">
        <v>68</v>
      </c>
      <c r="J46" s="9">
        <v>53.4</v>
      </c>
      <c r="K46" s="9">
        <v>7.5</v>
      </c>
      <c r="L46" s="8">
        <v>23.5</v>
      </c>
      <c r="M46" s="9">
        <f>500-C46</f>
        <v>448</v>
      </c>
      <c r="N46" s="9">
        <f>L46-12</f>
        <v>11.5</v>
      </c>
      <c r="O46" s="9">
        <f>32-G46</f>
        <v>7</v>
      </c>
      <c r="P46" s="9">
        <f>O46*2</f>
        <v>14</v>
      </c>
      <c r="Q46" s="9">
        <f>K46*3</f>
        <v>22.5</v>
      </c>
      <c r="R46" s="9">
        <f>M46+(N46*2)+P46-Q46</f>
        <v>462.5</v>
      </c>
      <c r="S46" s="12">
        <f>((((R46*(19-B46))*2)/(B46+2)-(B46+1))/100)+7</f>
        <v>21.96125</v>
      </c>
      <c r="U46" s="8">
        <v>6</v>
      </c>
      <c r="V46" s="9">
        <v>58</v>
      </c>
    </row>
    <row r="47" spans="1:22" x14ac:dyDescent="0.3">
      <c r="A47" s="11">
        <f>S47+T47</f>
        <v>21.870249999999999</v>
      </c>
      <c r="B47" s="9">
        <v>6</v>
      </c>
      <c r="C47" s="9">
        <v>44</v>
      </c>
      <c r="D47" s="8" t="s">
        <v>180</v>
      </c>
      <c r="E47" s="8" t="s">
        <v>73</v>
      </c>
      <c r="F47" s="8" t="s">
        <v>140</v>
      </c>
      <c r="G47" s="9">
        <v>23</v>
      </c>
      <c r="H47" s="9">
        <v>39</v>
      </c>
      <c r="I47" s="9">
        <v>54</v>
      </c>
      <c r="J47" s="9">
        <v>47.3</v>
      </c>
      <c r="K47" s="9">
        <v>5.3</v>
      </c>
      <c r="L47" s="8">
        <v>12.8</v>
      </c>
      <c r="M47" s="9">
        <f>500-C47</f>
        <v>456</v>
      </c>
      <c r="N47" s="9">
        <f>L47-12</f>
        <v>0.80000000000000071</v>
      </c>
      <c r="O47" s="9">
        <f>32-G47</f>
        <v>9</v>
      </c>
      <c r="P47" s="9">
        <f>O47*2</f>
        <v>18</v>
      </c>
      <c r="Q47" s="9">
        <f>K47*3</f>
        <v>15.899999999999999</v>
      </c>
      <c r="R47" s="9">
        <f>M47+(N47*2)+P47-Q47</f>
        <v>459.70000000000005</v>
      </c>
      <c r="S47" s="12">
        <f>((((R47*(19-B47))*2)/(B47+2)-(B47+1))/100)+7</f>
        <v>21.870249999999999</v>
      </c>
      <c r="U47" s="8">
        <v>5</v>
      </c>
      <c r="V47" s="9">
        <v>42</v>
      </c>
    </row>
    <row r="48" spans="1:22" x14ac:dyDescent="0.3">
      <c r="A48" s="11">
        <f>S48+T48</f>
        <v>21.792250000000003</v>
      </c>
      <c r="B48" s="9">
        <v>6</v>
      </c>
      <c r="C48" s="9">
        <v>51</v>
      </c>
      <c r="D48" s="8" t="s">
        <v>178</v>
      </c>
      <c r="E48" s="8" t="s">
        <v>35</v>
      </c>
      <c r="F48" s="8" t="s">
        <v>0</v>
      </c>
      <c r="G48" s="9">
        <v>26</v>
      </c>
      <c r="H48" s="9">
        <v>46</v>
      </c>
      <c r="I48" s="9">
        <v>58</v>
      </c>
      <c r="J48" s="9">
        <v>52.9</v>
      </c>
      <c r="K48" s="9">
        <v>4.8</v>
      </c>
      <c r="L48" s="8">
        <v>16.899999999999999</v>
      </c>
      <c r="M48" s="9">
        <f>500-C48</f>
        <v>449</v>
      </c>
      <c r="N48" s="9">
        <f>L48-12</f>
        <v>4.8999999999999986</v>
      </c>
      <c r="O48" s="9">
        <f>30-G48</f>
        <v>4</v>
      </c>
      <c r="P48" s="9">
        <f>O48*2</f>
        <v>8</v>
      </c>
      <c r="Q48" s="9">
        <f>K48*3</f>
        <v>14.399999999999999</v>
      </c>
      <c r="R48" s="9">
        <f>M48+(N48*3)+P48-Q48</f>
        <v>457.3</v>
      </c>
      <c r="S48" s="12">
        <f>((((R48*(19-B48))*2)/(B48+2)-(B48+1))/100)+7</f>
        <v>21.792250000000003</v>
      </c>
      <c r="T48" s="9"/>
      <c r="U48" s="8">
        <v>6</v>
      </c>
      <c r="V48" s="9">
        <v>44</v>
      </c>
    </row>
    <row r="49" spans="1:22" x14ac:dyDescent="0.3">
      <c r="A49" s="11">
        <f>S49+T49</f>
        <v>21.730499999999999</v>
      </c>
      <c r="B49" s="9">
        <v>6</v>
      </c>
      <c r="C49" s="9">
        <v>50</v>
      </c>
      <c r="D49" s="8" t="s">
        <v>187</v>
      </c>
      <c r="E49" s="8" t="s">
        <v>73</v>
      </c>
      <c r="F49" s="8" t="s">
        <v>140</v>
      </c>
      <c r="G49" s="9">
        <v>25</v>
      </c>
      <c r="H49" s="9">
        <v>44</v>
      </c>
      <c r="I49" s="9">
        <v>66</v>
      </c>
      <c r="J49" s="9">
        <v>52.5</v>
      </c>
      <c r="K49" s="9">
        <v>7.8</v>
      </c>
      <c r="L49" s="8">
        <v>19.399999999999999</v>
      </c>
      <c r="M49" s="9">
        <f>500-C49</f>
        <v>450</v>
      </c>
      <c r="N49" s="9">
        <f>L49-12</f>
        <v>7.3999999999999986</v>
      </c>
      <c r="O49" s="9">
        <f>32-G49</f>
        <v>7</v>
      </c>
      <c r="P49" s="9">
        <f>O49*2</f>
        <v>14</v>
      </c>
      <c r="Q49" s="9">
        <f>K49*3</f>
        <v>23.4</v>
      </c>
      <c r="R49" s="9">
        <f>M49+(N49*2)+P49-Q49</f>
        <v>455.40000000000003</v>
      </c>
      <c r="S49" s="12">
        <f>((((R49*(19-B49))*2)/(B49+2)-(B49+1))/100)+7</f>
        <v>21.730499999999999</v>
      </c>
      <c r="T49" s="9"/>
      <c r="U49" s="8">
        <v>6</v>
      </c>
      <c r="V49" s="9">
        <v>56</v>
      </c>
    </row>
    <row r="50" spans="1:22" x14ac:dyDescent="0.3">
      <c r="A50" s="11">
        <f>S50+T50</f>
        <v>21.564749999999997</v>
      </c>
      <c r="B50" s="9">
        <v>6</v>
      </c>
      <c r="C50" s="9">
        <v>49</v>
      </c>
      <c r="D50" s="8" t="s">
        <v>193</v>
      </c>
      <c r="E50" s="8" t="s">
        <v>33</v>
      </c>
      <c r="F50" s="8" t="s">
        <v>140</v>
      </c>
      <c r="G50" s="9">
        <v>22</v>
      </c>
      <c r="H50" s="9">
        <v>38</v>
      </c>
      <c r="I50" s="9">
        <v>65</v>
      </c>
      <c r="J50" s="9">
        <v>51.8</v>
      </c>
      <c r="K50" s="9">
        <v>7.7</v>
      </c>
      <c r="L50" s="8">
        <v>13.2</v>
      </c>
      <c r="M50" s="9">
        <f>500-C50</f>
        <v>451</v>
      </c>
      <c r="N50" s="9">
        <f>L50-12</f>
        <v>1.1999999999999993</v>
      </c>
      <c r="O50" s="9">
        <f>32-G50</f>
        <v>10</v>
      </c>
      <c r="P50" s="9">
        <f>O50*2</f>
        <v>20</v>
      </c>
      <c r="Q50" s="9">
        <f>K50*3</f>
        <v>23.1</v>
      </c>
      <c r="R50" s="9">
        <f>M50+(N50*2)+P50-Q50</f>
        <v>450.29999999999995</v>
      </c>
      <c r="S50" s="12">
        <f>((((R50*(19-B50))*2)/(B50+2)-(B50+1))/100)+7</f>
        <v>21.564749999999997</v>
      </c>
      <c r="T50" s="9"/>
      <c r="U50" s="8">
        <v>6</v>
      </c>
      <c r="V50" s="9">
        <v>50</v>
      </c>
    </row>
    <row r="51" spans="1:22" x14ac:dyDescent="0.3">
      <c r="A51" s="11">
        <f>S51+T51</f>
        <v>21.532250000000001</v>
      </c>
      <c r="B51" s="9">
        <v>6</v>
      </c>
      <c r="C51" s="9">
        <v>59</v>
      </c>
      <c r="D51" s="8" t="s">
        <v>181</v>
      </c>
      <c r="E51" s="8" t="s">
        <v>23</v>
      </c>
      <c r="F51" s="8" t="s">
        <v>154</v>
      </c>
      <c r="G51" s="9">
        <v>24</v>
      </c>
      <c r="H51" s="9">
        <v>47</v>
      </c>
      <c r="I51" s="9">
        <v>70</v>
      </c>
      <c r="J51" s="9">
        <v>61</v>
      </c>
      <c r="K51" s="9">
        <v>7.9</v>
      </c>
      <c r="L51" s="8">
        <v>23</v>
      </c>
      <c r="M51" s="9">
        <f>500-C51</f>
        <v>441</v>
      </c>
      <c r="N51" s="9">
        <f>L51-18</f>
        <v>5</v>
      </c>
      <c r="O51" s="9">
        <f>35-G51</f>
        <v>11</v>
      </c>
      <c r="P51" s="9">
        <f>O51*2</f>
        <v>22</v>
      </c>
      <c r="Q51" s="9">
        <f>K51*3</f>
        <v>23.700000000000003</v>
      </c>
      <c r="R51" s="9">
        <f>M51+(N51*2)+P51-Q51</f>
        <v>449.3</v>
      </c>
      <c r="S51" s="12">
        <f>((((R51*(19-B51))*2)/(B51+2)-(B51+1))/100)+7</f>
        <v>21.532250000000001</v>
      </c>
      <c r="T51" s="9"/>
      <c r="U51" s="8">
        <v>6</v>
      </c>
      <c r="V51" s="9">
        <v>52</v>
      </c>
    </row>
    <row r="52" spans="1:22" x14ac:dyDescent="0.3">
      <c r="A52" s="11">
        <f>S52+T52</f>
        <v>21.421750000000003</v>
      </c>
      <c r="B52" s="9">
        <v>6</v>
      </c>
      <c r="C52" s="9">
        <v>46</v>
      </c>
      <c r="D52" s="8" t="s">
        <v>190</v>
      </c>
      <c r="E52" s="8" t="s">
        <v>46</v>
      </c>
      <c r="F52" s="8" t="s">
        <v>140</v>
      </c>
      <c r="G52" s="9">
        <v>22</v>
      </c>
      <c r="H52" s="9">
        <v>36</v>
      </c>
      <c r="I52" s="9">
        <v>63</v>
      </c>
      <c r="J52" s="9">
        <v>49.5</v>
      </c>
      <c r="K52" s="9">
        <v>9.3000000000000007</v>
      </c>
      <c r="L52" s="8">
        <v>11.9</v>
      </c>
      <c r="M52" s="9">
        <f>500-C52</f>
        <v>454</v>
      </c>
      <c r="N52" s="9">
        <f>L52-12</f>
        <v>-9.9999999999999645E-2</v>
      </c>
      <c r="O52" s="9">
        <f>32-G52</f>
        <v>10</v>
      </c>
      <c r="P52" s="9">
        <f>O52*2</f>
        <v>20</v>
      </c>
      <c r="Q52" s="9">
        <f>K52*3</f>
        <v>27.900000000000002</v>
      </c>
      <c r="R52" s="9">
        <f>M52+(N52*2)+P52-Q52</f>
        <v>445.90000000000003</v>
      </c>
      <c r="S52" s="12">
        <f>((((R52*(19-B52))*2)/(B52+2)-(B52+1))/100)+7</f>
        <v>21.421750000000003</v>
      </c>
      <c r="T52" s="9"/>
      <c r="U52" s="8">
        <v>6</v>
      </c>
      <c r="V52" s="9">
        <v>53</v>
      </c>
    </row>
    <row r="53" spans="1:22" x14ac:dyDescent="0.3">
      <c r="A53" s="11">
        <f>S53+T53</f>
        <v>21.330750000000002</v>
      </c>
      <c r="B53" s="9">
        <v>6</v>
      </c>
      <c r="C53" s="9">
        <v>61</v>
      </c>
      <c r="D53" s="8" t="s">
        <v>184</v>
      </c>
      <c r="E53" s="8" t="s">
        <v>52</v>
      </c>
      <c r="F53" s="8" t="s">
        <v>154</v>
      </c>
      <c r="G53" s="9">
        <v>23</v>
      </c>
      <c r="H53" s="9">
        <v>50</v>
      </c>
      <c r="I53" s="9">
        <v>76</v>
      </c>
      <c r="J53" s="9">
        <v>61.9</v>
      </c>
      <c r="K53" s="9">
        <v>8.5</v>
      </c>
      <c r="L53" s="8">
        <v>20.8</v>
      </c>
      <c r="M53" s="9">
        <f>500-C53</f>
        <v>439</v>
      </c>
      <c r="N53" s="9">
        <f>L53-18</f>
        <v>2.8000000000000007</v>
      </c>
      <c r="O53" s="9">
        <f>35-G53</f>
        <v>12</v>
      </c>
      <c r="P53" s="9">
        <f>O53*2</f>
        <v>24</v>
      </c>
      <c r="Q53" s="9">
        <f>K53*3</f>
        <v>25.5</v>
      </c>
      <c r="R53" s="9">
        <f>M53+(N53*2)+P53-Q53</f>
        <v>443.1</v>
      </c>
      <c r="S53" s="12">
        <f>((((R53*(19-B53))*2)/(B53+2)-(B53+1))/100)+7</f>
        <v>21.330750000000002</v>
      </c>
      <c r="T53" s="9"/>
      <c r="U53" s="8">
        <v>6</v>
      </c>
      <c r="V53" s="9">
        <v>57</v>
      </c>
    </row>
    <row r="54" spans="1:22" x14ac:dyDescent="0.3">
      <c r="A54" s="11">
        <f>S54+T54</f>
        <v>21.281999999999996</v>
      </c>
      <c r="B54" s="9">
        <v>6</v>
      </c>
      <c r="C54" s="9">
        <v>55</v>
      </c>
      <c r="D54" s="8" t="s">
        <v>183</v>
      </c>
      <c r="E54" s="8" t="s">
        <v>15</v>
      </c>
      <c r="F54" s="8" t="s">
        <v>0</v>
      </c>
      <c r="G54" s="9">
        <v>23</v>
      </c>
      <c r="H54" s="9">
        <v>46</v>
      </c>
      <c r="I54" s="9">
        <v>69</v>
      </c>
      <c r="J54" s="9">
        <v>54.4</v>
      </c>
      <c r="K54" s="9">
        <v>7.6</v>
      </c>
      <c r="L54" s="8">
        <v>13.8</v>
      </c>
      <c r="M54" s="9">
        <f>500-C54</f>
        <v>445</v>
      </c>
      <c r="N54" s="9">
        <f>L54-12</f>
        <v>1.8000000000000007</v>
      </c>
      <c r="O54" s="9">
        <f>30-G54</f>
        <v>7</v>
      </c>
      <c r="P54" s="9">
        <f>O54*2</f>
        <v>14</v>
      </c>
      <c r="Q54" s="9">
        <f>K54*3</f>
        <v>22.799999999999997</v>
      </c>
      <c r="R54" s="9">
        <f>M54+(N54*3)+P54-Q54</f>
        <v>441.59999999999997</v>
      </c>
      <c r="S54" s="12">
        <f>((((R54*(19-B54))*2)/(B54+2)-(B54+1))/100)+7</f>
        <v>21.281999999999996</v>
      </c>
      <c r="T54" s="9"/>
      <c r="U54" s="8">
        <v>6</v>
      </c>
      <c r="V54" s="9">
        <v>54</v>
      </c>
    </row>
    <row r="55" spans="1:22" x14ac:dyDescent="0.3">
      <c r="A55" s="11">
        <f>S55+T55</f>
        <v>21.181249999999999</v>
      </c>
      <c r="B55" s="9">
        <v>6</v>
      </c>
      <c r="C55" s="9">
        <v>53</v>
      </c>
      <c r="D55" s="8" t="s">
        <v>189</v>
      </c>
      <c r="E55" s="8" t="s">
        <v>33</v>
      </c>
      <c r="F55" s="8" t="s">
        <v>140</v>
      </c>
      <c r="G55" s="9">
        <v>26</v>
      </c>
      <c r="H55" s="9">
        <v>47</v>
      </c>
      <c r="I55" s="9">
        <v>66</v>
      </c>
      <c r="J55" s="9">
        <v>53.6</v>
      </c>
      <c r="K55" s="9">
        <v>6.1</v>
      </c>
      <c r="L55" s="8">
        <v>10.9</v>
      </c>
      <c r="M55" s="9">
        <f>500-C55</f>
        <v>447</v>
      </c>
      <c r="N55" s="9">
        <f>L55-12</f>
        <v>-1.0999999999999996</v>
      </c>
      <c r="O55" s="9">
        <f>32-G55</f>
        <v>6</v>
      </c>
      <c r="P55" s="9">
        <f>O55*2</f>
        <v>12</v>
      </c>
      <c r="Q55" s="9">
        <f>K55*3</f>
        <v>18.299999999999997</v>
      </c>
      <c r="R55" s="9">
        <f>M55+(N55*2)+P55-Q55</f>
        <v>438.5</v>
      </c>
      <c r="S55" s="12">
        <f>((((R55*(19-B55))*2)/(B55+2)-(B55+1))/100)+7</f>
        <v>21.181249999999999</v>
      </c>
      <c r="T55" s="9"/>
      <c r="U55" s="8">
        <v>6</v>
      </c>
      <c r="V55" s="9">
        <v>45</v>
      </c>
    </row>
    <row r="56" spans="1:22" x14ac:dyDescent="0.3">
      <c r="A56" s="11">
        <f>S56+T56</f>
        <v>20.866</v>
      </c>
      <c r="B56" s="9">
        <v>6</v>
      </c>
      <c r="C56" s="9">
        <v>57</v>
      </c>
      <c r="D56" s="8" t="s">
        <v>186</v>
      </c>
      <c r="E56" s="8" t="s">
        <v>68</v>
      </c>
      <c r="F56" s="8" t="s">
        <v>140</v>
      </c>
      <c r="G56" s="9">
        <v>29</v>
      </c>
      <c r="H56" s="9">
        <v>38</v>
      </c>
      <c r="I56" s="9">
        <v>70</v>
      </c>
      <c r="J56" s="9">
        <v>58.3</v>
      </c>
      <c r="K56" s="9">
        <v>10.6</v>
      </c>
      <c r="L56" s="8">
        <v>17.8</v>
      </c>
      <c r="M56" s="9">
        <f>500-C56</f>
        <v>443</v>
      </c>
      <c r="N56" s="9">
        <f>L56-12</f>
        <v>5.8000000000000007</v>
      </c>
      <c r="O56" s="9">
        <f>32-G56</f>
        <v>3</v>
      </c>
      <c r="P56" s="9">
        <f>O56*2</f>
        <v>6</v>
      </c>
      <c r="Q56" s="9">
        <f>K56*3</f>
        <v>31.799999999999997</v>
      </c>
      <c r="R56" s="9">
        <f>M56+(N56*2)+P56-Q56</f>
        <v>428.8</v>
      </c>
      <c r="S56" s="12">
        <f>((((R56*(19-B56))*2)/(B56+2)-(B56+1))/100)+7</f>
        <v>20.866</v>
      </c>
      <c r="U56" s="8">
        <v>6</v>
      </c>
      <c r="V56" s="9">
        <v>60</v>
      </c>
    </row>
    <row r="57" spans="1:22" x14ac:dyDescent="0.3">
      <c r="A57" s="11">
        <f>S57+T57</f>
        <v>20.84975</v>
      </c>
      <c r="B57" s="9">
        <v>6</v>
      </c>
      <c r="C57" s="9">
        <v>48</v>
      </c>
      <c r="D57" s="8" t="s">
        <v>188</v>
      </c>
      <c r="E57" s="8" t="s">
        <v>46</v>
      </c>
      <c r="F57" s="8" t="s">
        <v>0</v>
      </c>
      <c r="G57" s="9">
        <v>24</v>
      </c>
      <c r="H57" s="9">
        <v>40</v>
      </c>
      <c r="I57" s="9">
        <v>69</v>
      </c>
      <c r="J57" s="9">
        <v>51.4</v>
      </c>
      <c r="K57" s="9">
        <v>10</v>
      </c>
      <c r="L57" s="8">
        <v>10.1</v>
      </c>
      <c r="M57" s="9">
        <f>500-C57</f>
        <v>452</v>
      </c>
      <c r="N57" s="9">
        <f>L57-12</f>
        <v>-1.9000000000000004</v>
      </c>
      <c r="O57" s="9">
        <f>30-G57</f>
        <v>6</v>
      </c>
      <c r="P57" s="9">
        <f>O57*2</f>
        <v>12</v>
      </c>
      <c r="Q57" s="9">
        <f>K57*3</f>
        <v>30</v>
      </c>
      <c r="R57" s="9">
        <f>M57+(N57*3)+P57-Q57</f>
        <v>428.3</v>
      </c>
      <c r="S57" s="12">
        <f>((((R57*(19-B57))*2)/(B57+2)-(B57+1))/100)+7</f>
        <v>20.84975</v>
      </c>
      <c r="T57" s="9"/>
      <c r="U57" s="8">
        <v>6</v>
      </c>
      <c r="V57" s="9">
        <v>51</v>
      </c>
    </row>
    <row r="58" spans="1:22" x14ac:dyDescent="0.3">
      <c r="A58" s="11">
        <f>S58+T58</f>
        <v>20.629750000000001</v>
      </c>
      <c r="B58" s="9">
        <v>6</v>
      </c>
      <c r="C58" s="9">
        <v>56</v>
      </c>
      <c r="D58" s="8" t="s">
        <v>185</v>
      </c>
      <c r="E58" s="8" t="s">
        <v>96</v>
      </c>
      <c r="F58" s="8" t="s">
        <v>154</v>
      </c>
      <c r="G58" s="9">
        <v>28</v>
      </c>
      <c r="H58" s="9">
        <v>48</v>
      </c>
      <c r="I58" s="9">
        <v>61</v>
      </c>
      <c r="J58" s="9">
        <v>55.8</v>
      </c>
      <c r="K58" s="9">
        <v>3.9</v>
      </c>
      <c r="L58" s="8">
        <v>21</v>
      </c>
      <c r="M58" s="9">
        <f>500-C58</f>
        <v>444</v>
      </c>
      <c r="N58" s="9">
        <f>L58-18</f>
        <v>3</v>
      </c>
      <c r="O58" s="9">
        <f>35-G58</f>
        <v>7</v>
      </c>
      <c r="P58" s="9">
        <f>O58*2</f>
        <v>14</v>
      </c>
      <c r="Q58" s="9">
        <f>K58*3</f>
        <v>11.7</v>
      </c>
      <c r="R58" s="9">
        <f>M58+(N58*2)+P58-Q58</f>
        <v>452.3</v>
      </c>
      <c r="S58" s="12">
        <f>((((R58*(19-B58))*2)/(B58+2)-(B58+1))/100)+6</f>
        <v>20.629750000000001</v>
      </c>
      <c r="U58" s="8">
        <v>6</v>
      </c>
      <c r="V58" s="9">
        <v>55</v>
      </c>
    </row>
    <row r="59" spans="1:22" x14ac:dyDescent="0.3">
      <c r="A59" s="11">
        <f>S59+T59</f>
        <v>20.488999999999997</v>
      </c>
      <c r="B59" s="9">
        <v>6</v>
      </c>
      <c r="C59" s="9">
        <v>58</v>
      </c>
      <c r="D59" s="8" t="s">
        <v>192</v>
      </c>
      <c r="E59" s="8" t="s">
        <v>11</v>
      </c>
      <c r="F59" s="8" t="s">
        <v>140</v>
      </c>
      <c r="G59" s="9">
        <v>23</v>
      </c>
      <c r="H59" s="9">
        <v>43</v>
      </c>
      <c r="I59" s="9">
        <v>77</v>
      </c>
      <c r="J59" s="9">
        <v>59.6</v>
      </c>
      <c r="K59" s="9">
        <v>9.4</v>
      </c>
      <c r="L59" s="8">
        <v>4.7</v>
      </c>
      <c r="M59" s="9">
        <f>500-C59</f>
        <v>442</v>
      </c>
      <c r="N59" s="9">
        <f>L59-12</f>
        <v>-7.3</v>
      </c>
      <c r="O59" s="9">
        <f>32-G59</f>
        <v>9</v>
      </c>
      <c r="P59" s="9">
        <f>O59*2</f>
        <v>18</v>
      </c>
      <c r="Q59" s="9">
        <f>K59*3</f>
        <v>28.200000000000003</v>
      </c>
      <c r="R59" s="9">
        <f>M59+(N59*2)+P59-Q59</f>
        <v>417.2</v>
      </c>
      <c r="S59" s="12">
        <f>((((R59*(19-B59))*2)/(B59+2)-(B59+1))/100)+7</f>
        <v>20.488999999999997</v>
      </c>
      <c r="T59" s="9"/>
      <c r="U59" s="8">
        <v>6</v>
      </c>
      <c r="V59" s="9">
        <v>48</v>
      </c>
    </row>
    <row r="60" spans="1:22" x14ac:dyDescent="0.3">
      <c r="A60" s="11">
        <f>S60+T60</f>
        <v>20.463000000000001</v>
      </c>
      <c r="B60" s="9">
        <v>6</v>
      </c>
      <c r="C60" s="9">
        <v>62</v>
      </c>
      <c r="D60" s="8" t="s">
        <v>195</v>
      </c>
      <c r="E60" s="8" t="s">
        <v>52</v>
      </c>
      <c r="F60" s="8" t="s">
        <v>140</v>
      </c>
      <c r="G60" s="9">
        <v>27</v>
      </c>
      <c r="H60" s="9">
        <v>43</v>
      </c>
      <c r="I60" s="9">
        <v>90</v>
      </c>
      <c r="J60" s="9">
        <v>62.4</v>
      </c>
      <c r="K60" s="9">
        <v>15.8</v>
      </c>
      <c r="L60" s="8">
        <v>19.899999999999999</v>
      </c>
      <c r="M60" s="9">
        <f>500-C60</f>
        <v>438</v>
      </c>
      <c r="N60" s="9">
        <f>L60-12</f>
        <v>7.8999999999999986</v>
      </c>
      <c r="O60" s="9">
        <f>32-G60</f>
        <v>5</v>
      </c>
      <c r="P60" s="9">
        <f>O60*2</f>
        <v>10</v>
      </c>
      <c r="Q60" s="9">
        <f>K60*3</f>
        <v>47.400000000000006</v>
      </c>
      <c r="R60" s="9">
        <f>M60+(N60*2)+P60-Q60</f>
        <v>416.4</v>
      </c>
      <c r="S60" s="12">
        <f>((((R60*(19-B60))*2)/(B60+2)-(B60+1))/100)+7</f>
        <v>20.463000000000001</v>
      </c>
      <c r="T60" s="9"/>
      <c r="U60" s="8">
        <v>7</v>
      </c>
      <c r="V60" s="9">
        <v>81</v>
      </c>
    </row>
    <row r="61" spans="1:22" x14ac:dyDescent="0.3">
      <c r="A61" s="11">
        <f>S61+T61</f>
        <v>19.722000000000001</v>
      </c>
      <c r="B61" s="9">
        <v>6</v>
      </c>
      <c r="C61" s="9">
        <v>60</v>
      </c>
      <c r="D61" s="8" t="s">
        <v>216</v>
      </c>
      <c r="E61" s="8" t="s">
        <v>31</v>
      </c>
      <c r="F61" s="8" t="s">
        <v>0</v>
      </c>
      <c r="G61" s="9">
        <v>22</v>
      </c>
      <c r="H61" s="9">
        <v>46</v>
      </c>
      <c r="I61" s="9">
        <v>76</v>
      </c>
      <c r="J61" s="9">
        <v>61.5</v>
      </c>
      <c r="K61" s="9">
        <v>8.8000000000000007</v>
      </c>
      <c r="L61" s="8">
        <v>0</v>
      </c>
      <c r="M61" s="9">
        <f>500-C61</f>
        <v>440</v>
      </c>
      <c r="N61" s="9">
        <f>L61-12</f>
        <v>-12</v>
      </c>
      <c r="O61" s="9">
        <f>30-G61</f>
        <v>8</v>
      </c>
      <c r="P61" s="9">
        <f>O61*2</f>
        <v>16</v>
      </c>
      <c r="Q61" s="9">
        <f>K61*3</f>
        <v>26.400000000000002</v>
      </c>
      <c r="R61" s="9">
        <f>M61+(N61*3)+P61-Q61</f>
        <v>393.6</v>
      </c>
      <c r="S61" s="12">
        <f>((((R61*(19-B61))*2)/(B61+2)-(B61+1))/100)+7</f>
        <v>19.722000000000001</v>
      </c>
      <c r="U61" s="8">
        <v>7</v>
      </c>
      <c r="V61" s="9">
        <v>61</v>
      </c>
    </row>
    <row r="62" spans="1:22" x14ac:dyDescent="0.3">
      <c r="A62" s="11">
        <f>S62+T62</f>
        <v>19.3645</v>
      </c>
      <c r="B62" s="9">
        <v>6</v>
      </c>
      <c r="C62" s="9">
        <v>54</v>
      </c>
      <c r="D62" s="8" t="s">
        <v>197</v>
      </c>
      <c r="E62" s="8" t="s">
        <v>76</v>
      </c>
      <c r="F62" s="8" t="s">
        <v>140</v>
      </c>
      <c r="G62" s="9">
        <v>28</v>
      </c>
      <c r="H62" s="9">
        <v>36</v>
      </c>
      <c r="I62" s="9">
        <v>79</v>
      </c>
      <c r="J62" s="9">
        <v>53.8</v>
      </c>
      <c r="K62" s="9">
        <v>15.8</v>
      </c>
      <c r="L62" s="8">
        <v>0</v>
      </c>
      <c r="M62" s="9">
        <f>500-C62</f>
        <v>446</v>
      </c>
      <c r="N62" s="9">
        <f>L62-12</f>
        <v>-12</v>
      </c>
      <c r="O62" s="9">
        <f>32-G62</f>
        <v>4</v>
      </c>
      <c r="P62" s="9">
        <f>O62*2</f>
        <v>8</v>
      </c>
      <c r="Q62" s="9">
        <f>K62*3</f>
        <v>47.400000000000006</v>
      </c>
      <c r="R62" s="9">
        <f>M62+(N62*2)+P62-Q62</f>
        <v>382.6</v>
      </c>
      <c r="S62" s="12">
        <f>((((R62*(19-B62))*2)/(B62+2)-(B62+1))/100)+7</f>
        <v>19.3645</v>
      </c>
      <c r="U62" s="8">
        <v>6</v>
      </c>
      <c r="V62" s="9">
        <v>49</v>
      </c>
    </row>
    <row r="63" spans="1:22" x14ac:dyDescent="0.3">
      <c r="A63" s="11">
        <f>S63+T63</f>
        <v>18.426666666666669</v>
      </c>
      <c r="B63" s="9">
        <v>7</v>
      </c>
      <c r="C63" s="9">
        <v>63</v>
      </c>
      <c r="D63" s="8" t="s">
        <v>205</v>
      </c>
      <c r="E63" s="8" t="s">
        <v>29</v>
      </c>
      <c r="F63" s="8" t="s">
        <v>140</v>
      </c>
      <c r="G63" s="9">
        <v>22</v>
      </c>
      <c r="H63" s="9">
        <v>50</v>
      </c>
      <c r="I63" s="9">
        <v>81</v>
      </c>
      <c r="J63" s="9">
        <v>66.099999999999994</v>
      </c>
      <c r="K63" s="9">
        <v>8.6999999999999993</v>
      </c>
      <c r="L63" s="8">
        <v>12.3</v>
      </c>
      <c r="M63" s="9">
        <f>500-C63</f>
        <v>437</v>
      </c>
      <c r="N63" s="9">
        <f>L63-12</f>
        <v>0.30000000000000071</v>
      </c>
      <c r="O63" s="9">
        <f>32-G63</f>
        <v>10</v>
      </c>
      <c r="P63" s="9">
        <f>O63*2</f>
        <v>20</v>
      </c>
      <c r="Q63" s="9">
        <f>K63*3</f>
        <v>26.099999999999998</v>
      </c>
      <c r="R63" s="9">
        <f>M63+(N63*2)+P63-Q63</f>
        <v>431.5</v>
      </c>
      <c r="S63" s="12">
        <f>((((R63*(19-B63))*2)/(B63+2)-(B63+1))/100)+7</f>
        <v>18.426666666666669</v>
      </c>
      <c r="T63" s="9"/>
      <c r="U63" s="8">
        <v>7</v>
      </c>
      <c r="V63" s="9">
        <v>62</v>
      </c>
    </row>
    <row r="64" spans="1:22" x14ac:dyDescent="0.3">
      <c r="A64" s="11">
        <f>S64+T64</f>
        <v>18.370666666666665</v>
      </c>
      <c r="B64" s="9">
        <v>7</v>
      </c>
      <c r="C64" s="9">
        <v>76</v>
      </c>
      <c r="D64" s="8" t="s">
        <v>257</v>
      </c>
      <c r="E64" s="8" t="s">
        <v>44</v>
      </c>
      <c r="F64" s="8" t="s">
        <v>140</v>
      </c>
      <c r="G64" s="9">
        <v>21</v>
      </c>
      <c r="H64" s="9">
        <v>58</v>
      </c>
      <c r="I64" s="9">
        <v>94</v>
      </c>
      <c r="J64" s="9">
        <v>79.099999999999994</v>
      </c>
      <c r="K64" s="9">
        <v>13.3</v>
      </c>
      <c r="L64" s="8">
        <v>4.9000000000000004</v>
      </c>
      <c r="M64" s="9">
        <f>500-C64</f>
        <v>424</v>
      </c>
      <c r="N64" s="9">
        <f>L64-12</f>
        <v>-7.1</v>
      </c>
      <c r="O64" s="9">
        <f>32-G64</f>
        <v>11</v>
      </c>
      <c r="P64" s="9">
        <f>O64*2</f>
        <v>22</v>
      </c>
      <c r="Q64" s="9">
        <f>K64*3</f>
        <v>39.900000000000006</v>
      </c>
      <c r="R64" s="9">
        <f>M64+(N64*2)+P64-Q64</f>
        <v>391.9</v>
      </c>
      <c r="S64" s="12">
        <f>((((R64*(19-B64))*2)/(B64+2)-(B64+1))/100)+8</f>
        <v>18.370666666666665</v>
      </c>
      <c r="T64" s="9"/>
      <c r="U64" s="8">
        <v>9</v>
      </c>
      <c r="V64" s="9">
        <v>112</v>
      </c>
    </row>
    <row r="65" spans="1:22" x14ac:dyDescent="0.3">
      <c r="A65" s="11">
        <f>S65+T65</f>
        <v>18.301333333333332</v>
      </c>
      <c r="B65" s="9">
        <v>7</v>
      </c>
      <c r="C65" s="9">
        <v>77</v>
      </c>
      <c r="D65" s="8" t="s">
        <v>196</v>
      </c>
      <c r="E65" s="8" t="s">
        <v>100</v>
      </c>
      <c r="F65" s="8" t="s">
        <v>154</v>
      </c>
      <c r="G65" s="9">
        <v>24</v>
      </c>
      <c r="H65" s="9">
        <v>71</v>
      </c>
      <c r="I65" s="9">
        <v>91</v>
      </c>
      <c r="J65" s="9">
        <v>79.099999999999994</v>
      </c>
      <c r="K65" s="9">
        <v>6.2</v>
      </c>
      <c r="L65" s="8">
        <v>18.2</v>
      </c>
      <c r="M65" s="9">
        <f>500-C65</f>
        <v>423</v>
      </c>
      <c r="N65" s="9">
        <f>L65-18</f>
        <v>0.19999999999999929</v>
      </c>
      <c r="O65" s="9">
        <f>35-G65</f>
        <v>11</v>
      </c>
      <c r="P65" s="9">
        <f>O65*2</f>
        <v>22</v>
      </c>
      <c r="Q65" s="9">
        <f>K65*3</f>
        <v>18.600000000000001</v>
      </c>
      <c r="R65" s="9">
        <f>M65+(N65*2)+P65-Q65</f>
        <v>426.79999999999995</v>
      </c>
      <c r="S65" s="12">
        <f>((((R65*(19-B65))*2)/(B65+2)-(B65+1))/100)+7</f>
        <v>18.301333333333332</v>
      </c>
      <c r="T65" s="9"/>
      <c r="U65" s="8">
        <v>7</v>
      </c>
      <c r="V65" s="9">
        <v>71</v>
      </c>
    </row>
    <row r="66" spans="1:22" x14ac:dyDescent="0.3">
      <c r="A66" s="11">
        <f>S66+T66</f>
        <v>18.208000000000002</v>
      </c>
      <c r="B66" s="9">
        <v>7</v>
      </c>
      <c r="C66" s="9">
        <v>65</v>
      </c>
      <c r="D66" s="8" t="s">
        <v>22</v>
      </c>
      <c r="E66" s="8" t="s">
        <v>23</v>
      </c>
      <c r="F66" s="8" t="s">
        <v>7</v>
      </c>
      <c r="G66" s="9">
        <v>26</v>
      </c>
      <c r="H66" s="9">
        <v>49</v>
      </c>
      <c r="I66" s="9">
        <v>80</v>
      </c>
      <c r="J66" s="9">
        <v>67.400000000000006</v>
      </c>
      <c r="K66" s="9">
        <v>9.1</v>
      </c>
      <c r="L66" s="8">
        <v>10.8</v>
      </c>
      <c r="M66" s="9">
        <f>500-C66</f>
        <v>435</v>
      </c>
      <c r="N66" s="9">
        <f>L66-12</f>
        <v>-1.1999999999999993</v>
      </c>
      <c r="O66" s="9">
        <f>35-G66</f>
        <v>9</v>
      </c>
      <c r="P66" s="9">
        <f>O66*2</f>
        <v>18</v>
      </c>
      <c r="Q66" s="9">
        <f>K66*3</f>
        <v>27.299999999999997</v>
      </c>
      <c r="R66" s="9">
        <f>M66+(N66*2)+P66-Q66</f>
        <v>423.3</v>
      </c>
      <c r="S66" s="12">
        <f>((((R66*(19-B66))*2)/(B66+2)-(B66+1))/100)+7</f>
        <v>18.208000000000002</v>
      </c>
      <c r="T66" s="9"/>
      <c r="U66" s="8">
        <v>6</v>
      </c>
      <c r="V66" s="9">
        <v>59</v>
      </c>
    </row>
    <row r="67" spans="1:22" x14ac:dyDescent="0.3">
      <c r="A67" s="11">
        <f>S67+T67</f>
        <v>18.096000000000004</v>
      </c>
      <c r="B67" s="9">
        <v>7</v>
      </c>
      <c r="C67" s="9">
        <v>74</v>
      </c>
      <c r="D67" s="8" t="s">
        <v>32</v>
      </c>
      <c r="E67" s="8" t="s">
        <v>33</v>
      </c>
      <c r="F67" s="8" t="s">
        <v>7</v>
      </c>
      <c r="G67" s="9">
        <v>23</v>
      </c>
      <c r="H67" s="9">
        <v>63</v>
      </c>
      <c r="I67" s="9">
        <v>94</v>
      </c>
      <c r="J67" s="9">
        <v>77.599999999999994</v>
      </c>
      <c r="K67" s="9">
        <v>9.9</v>
      </c>
      <c r="L67" s="8">
        <v>11.4</v>
      </c>
      <c r="M67" s="9">
        <f>500-C67</f>
        <v>426</v>
      </c>
      <c r="N67" s="9">
        <f>L67-12</f>
        <v>-0.59999999999999964</v>
      </c>
      <c r="O67" s="9">
        <f>35-G67</f>
        <v>12</v>
      </c>
      <c r="P67" s="9">
        <f>O67*2</f>
        <v>24</v>
      </c>
      <c r="Q67" s="9">
        <f>K67*3</f>
        <v>29.700000000000003</v>
      </c>
      <c r="R67" s="9">
        <f>M67+(N67*2)+P67-Q67</f>
        <v>419.1</v>
      </c>
      <c r="S67" s="12">
        <f>((((R67*(19-B67))*2)/(B67+2)-(B67+1))/100)+7</f>
        <v>18.096000000000004</v>
      </c>
      <c r="T67" s="9"/>
      <c r="U67" s="8">
        <v>7</v>
      </c>
      <c r="V67" s="9">
        <v>69</v>
      </c>
    </row>
    <row r="68" spans="1:22" x14ac:dyDescent="0.3">
      <c r="A68" s="11">
        <f>S68+T68</f>
        <v>17.965333333333334</v>
      </c>
      <c r="B68" s="9">
        <v>7</v>
      </c>
      <c r="C68" s="9">
        <v>73</v>
      </c>
      <c r="D68" s="8" t="s">
        <v>176</v>
      </c>
      <c r="E68" s="8" t="s">
        <v>68</v>
      </c>
      <c r="F68" s="8" t="s">
        <v>154</v>
      </c>
      <c r="G68" s="9">
        <v>32</v>
      </c>
      <c r="H68" s="9">
        <v>67</v>
      </c>
      <c r="I68" s="9">
        <v>91</v>
      </c>
      <c r="J68" s="9">
        <v>75.5</v>
      </c>
      <c r="K68" s="9">
        <v>9.1999999999999993</v>
      </c>
      <c r="L68" s="8">
        <v>22.4</v>
      </c>
      <c r="M68" s="9">
        <f>500-C68</f>
        <v>427</v>
      </c>
      <c r="N68" s="9">
        <f>L68-18</f>
        <v>4.3999999999999986</v>
      </c>
      <c r="O68" s="9">
        <f>35-G68</f>
        <v>3</v>
      </c>
      <c r="P68" s="9">
        <f>O68*2</f>
        <v>6</v>
      </c>
      <c r="Q68" s="9">
        <f>K68*3</f>
        <v>27.599999999999998</v>
      </c>
      <c r="R68" s="9">
        <f>M68+(N68*2)+P68-Q68</f>
        <v>414.2</v>
      </c>
      <c r="S68" s="12">
        <f>((((R68*(19-B68))*2)/(B68+2)-(B68+1))/100)+7</f>
        <v>17.965333333333334</v>
      </c>
      <c r="U68" s="8">
        <v>7</v>
      </c>
      <c r="V68" s="9">
        <v>70</v>
      </c>
    </row>
    <row r="69" spans="1:22" x14ac:dyDescent="0.3">
      <c r="A69" s="11">
        <f>S69+T69</f>
        <v>17.930666666666667</v>
      </c>
      <c r="B69" s="9">
        <v>7</v>
      </c>
      <c r="C69" s="9">
        <v>72</v>
      </c>
      <c r="D69" s="8" t="s">
        <v>202</v>
      </c>
      <c r="E69" s="8" t="s">
        <v>73</v>
      </c>
      <c r="F69" s="8" t="s">
        <v>140</v>
      </c>
      <c r="G69" s="9">
        <v>24</v>
      </c>
      <c r="H69" s="9">
        <v>62</v>
      </c>
      <c r="I69" s="9">
        <v>84</v>
      </c>
      <c r="J69" s="9">
        <v>75.400000000000006</v>
      </c>
      <c r="K69" s="9">
        <v>8.1</v>
      </c>
      <c r="L69" s="8">
        <v>8.6</v>
      </c>
      <c r="M69" s="9">
        <f>500-C69</f>
        <v>428</v>
      </c>
      <c r="N69" s="9">
        <f>L69-12</f>
        <v>-3.4000000000000004</v>
      </c>
      <c r="O69" s="9">
        <f>32-G69</f>
        <v>8</v>
      </c>
      <c r="P69" s="9">
        <f>O69*2</f>
        <v>16</v>
      </c>
      <c r="Q69" s="9">
        <f>K69*3</f>
        <v>24.299999999999997</v>
      </c>
      <c r="R69" s="9">
        <f>M69+(N69*2)+P69-Q69</f>
        <v>412.9</v>
      </c>
      <c r="S69" s="12">
        <f>((((R69*(19-B69))*2)/(B69+2)-(B69+1))/100)+7</f>
        <v>17.930666666666667</v>
      </c>
      <c r="T69" s="9"/>
      <c r="U69" s="8">
        <v>7</v>
      </c>
      <c r="V69" s="9">
        <v>64</v>
      </c>
    </row>
    <row r="70" spans="1:22" x14ac:dyDescent="0.3">
      <c r="A70" s="11">
        <f>S70+T70</f>
        <v>17.882666666666669</v>
      </c>
      <c r="B70" s="9">
        <v>7</v>
      </c>
      <c r="C70" s="9">
        <v>64</v>
      </c>
      <c r="D70" s="8" t="s">
        <v>194</v>
      </c>
      <c r="E70" s="8" t="s">
        <v>68</v>
      </c>
      <c r="F70" s="8" t="s">
        <v>0</v>
      </c>
      <c r="G70" s="9">
        <v>27</v>
      </c>
      <c r="H70" s="9">
        <v>51</v>
      </c>
      <c r="I70" s="9">
        <v>83</v>
      </c>
      <c r="J70" s="9">
        <v>66.3</v>
      </c>
      <c r="K70" s="9">
        <v>10.3</v>
      </c>
      <c r="L70" s="8">
        <v>12</v>
      </c>
      <c r="M70" s="9">
        <f>500-C70</f>
        <v>436</v>
      </c>
      <c r="N70" s="9">
        <f>L70-12</f>
        <v>0</v>
      </c>
      <c r="O70" s="9">
        <f>30-G70</f>
        <v>3</v>
      </c>
      <c r="P70" s="9">
        <f>O70*2</f>
        <v>6</v>
      </c>
      <c r="Q70" s="9">
        <f>K70*3</f>
        <v>30.900000000000002</v>
      </c>
      <c r="R70" s="9">
        <f>M70+(N70*3)+P70-Q70</f>
        <v>411.1</v>
      </c>
      <c r="S70" s="12">
        <f>((((R70*(19-B70))*2)/(B70+2)-(B70+1))/100)+7</f>
        <v>17.882666666666669</v>
      </c>
      <c r="T70" s="9"/>
      <c r="U70" s="8">
        <v>7</v>
      </c>
      <c r="V70" s="9">
        <v>65</v>
      </c>
    </row>
    <row r="71" spans="1:22" x14ac:dyDescent="0.3">
      <c r="A71" s="11">
        <f>S71+T71</f>
        <v>17.802666666666667</v>
      </c>
      <c r="B71" s="9">
        <v>7</v>
      </c>
      <c r="C71" s="9">
        <v>80</v>
      </c>
      <c r="D71" s="8" t="s">
        <v>199</v>
      </c>
      <c r="E71" s="8" t="s">
        <v>100</v>
      </c>
      <c r="F71" s="8" t="s">
        <v>140</v>
      </c>
      <c r="G71" s="9">
        <v>26</v>
      </c>
      <c r="H71" s="9">
        <v>67</v>
      </c>
      <c r="I71" s="9">
        <v>96</v>
      </c>
      <c r="J71" s="9">
        <v>81.900000000000006</v>
      </c>
      <c r="K71" s="9">
        <v>9.1</v>
      </c>
      <c r="L71" s="8">
        <v>13.7</v>
      </c>
      <c r="M71" s="9">
        <f>500-C71</f>
        <v>420</v>
      </c>
      <c r="N71" s="9">
        <f>L71-12</f>
        <v>1.6999999999999993</v>
      </c>
      <c r="O71" s="9">
        <f>32-G71</f>
        <v>6</v>
      </c>
      <c r="P71" s="9">
        <f>O71*2</f>
        <v>12</v>
      </c>
      <c r="Q71" s="9">
        <f>K71*3</f>
        <v>27.299999999999997</v>
      </c>
      <c r="R71" s="9">
        <f>M71+(N71*2)+P71-Q71</f>
        <v>408.09999999999997</v>
      </c>
      <c r="S71" s="12">
        <f>((((R71*(19-B71))*2)/(B71+2)-(B71+1))/100)+7</f>
        <v>17.802666666666667</v>
      </c>
      <c r="U71" s="8">
        <v>7</v>
      </c>
      <c r="V71" s="9">
        <v>68</v>
      </c>
    </row>
    <row r="72" spans="1:22" x14ac:dyDescent="0.3">
      <c r="A72" s="11">
        <f>S72+T72</f>
        <v>17.600000000000001</v>
      </c>
      <c r="B72" s="9">
        <v>7</v>
      </c>
      <c r="C72" s="9">
        <v>67</v>
      </c>
      <c r="D72" s="8" t="s">
        <v>200</v>
      </c>
      <c r="E72" s="8" t="s">
        <v>26</v>
      </c>
      <c r="F72" s="8" t="s">
        <v>140</v>
      </c>
      <c r="G72" s="9">
        <v>27</v>
      </c>
      <c r="H72" s="9">
        <v>50</v>
      </c>
      <c r="I72" s="9">
        <v>89</v>
      </c>
      <c r="J72" s="9">
        <v>71.900000000000006</v>
      </c>
      <c r="K72" s="9">
        <v>13.7</v>
      </c>
      <c r="L72" s="8">
        <v>11.3</v>
      </c>
      <c r="M72" s="9">
        <f>500-C72</f>
        <v>433</v>
      </c>
      <c r="N72" s="9">
        <f>L72-12</f>
        <v>-0.69999999999999929</v>
      </c>
      <c r="O72" s="9">
        <f>32-G72</f>
        <v>5</v>
      </c>
      <c r="P72" s="9">
        <f>O72*2</f>
        <v>10</v>
      </c>
      <c r="Q72" s="9">
        <f>K72*3</f>
        <v>41.099999999999994</v>
      </c>
      <c r="R72" s="9">
        <f>M72+(N72*2)+P72-Q72</f>
        <v>400.5</v>
      </c>
      <c r="S72" s="12">
        <f>((((R72*(19-B72))*2)/(B72+2)-(B72+1))/100)+7</f>
        <v>17.600000000000001</v>
      </c>
      <c r="T72" s="9"/>
      <c r="U72" s="8">
        <v>7</v>
      </c>
      <c r="V72" s="9">
        <v>73</v>
      </c>
    </row>
    <row r="73" spans="1:22" x14ac:dyDescent="0.3">
      <c r="A73" s="11">
        <f>S73+T73</f>
        <v>17.581333333333333</v>
      </c>
      <c r="B73" s="9">
        <v>7</v>
      </c>
      <c r="C73" s="9">
        <v>88</v>
      </c>
      <c r="D73" s="8" t="s">
        <v>207</v>
      </c>
      <c r="E73" s="8" t="s">
        <v>85</v>
      </c>
      <c r="F73" s="8" t="s">
        <v>140</v>
      </c>
      <c r="G73" s="9">
        <v>23</v>
      </c>
      <c r="H73" s="9">
        <v>75</v>
      </c>
      <c r="I73" s="9">
        <v>102</v>
      </c>
      <c r="J73" s="9">
        <v>87.9</v>
      </c>
      <c r="K73" s="9">
        <v>8.8000000000000007</v>
      </c>
      <c r="L73" s="8">
        <v>10.1</v>
      </c>
      <c r="M73" s="9">
        <f>500-C73</f>
        <v>412</v>
      </c>
      <c r="N73" s="9">
        <f>L73-12</f>
        <v>-1.9000000000000004</v>
      </c>
      <c r="O73" s="9">
        <f>32-G73</f>
        <v>9</v>
      </c>
      <c r="P73" s="9">
        <f>O73*2</f>
        <v>18</v>
      </c>
      <c r="Q73" s="9">
        <f>K73*3</f>
        <v>26.400000000000002</v>
      </c>
      <c r="R73" s="9">
        <f>M73+(N73*2)+P73-Q73</f>
        <v>399.8</v>
      </c>
      <c r="S73" s="12">
        <f>((((R73*(19-B73))*2)/(B73+2)-(B73+1))/100)+7</f>
        <v>17.581333333333333</v>
      </c>
      <c r="U73" s="8">
        <v>7</v>
      </c>
      <c r="V73" s="9">
        <v>76</v>
      </c>
    </row>
    <row r="74" spans="1:22" x14ac:dyDescent="0.3">
      <c r="A74" s="11">
        <f>S74+T74</f>
        <v>17.562666666666669</v>
      </c>
      <c r="B74" s="9">
        <v>7</v>
      </c>
      <c r="C74" s="9">
        <v>66</v>
      </c>
      <c r="D74" s="8" t="s">
        <v>191</v>
      </c>
      <c r="E74" s="8" t="s">
        <v>85</v>
      </c>
      <c r="F74" s="8" t="s">
        <v>0</v>
      </c>
      <c r="G74" s="9">
        <v>23</v>
      </c>
      <c r="H74" s="9">
        <v>42</v>
      </c>
      <c r="I74" s="9">
        <v>115</v>
      </c>
      <c r="J74" s="9">
        <v>67.8</v>
      </c>
      <c r="K74" s="9">
        <v>20.2</v>
      </c>
      <c r="L74" s="8">
        <v>15.9</v>
      </c>
      <c r="M74" s="9">
        <f>500-C74</f>
        <v>434</v>
      </c>
      <c r="N74" s="9">
        <f>L74-12</f>
        <v>3.9000000000000004</v>
      </c>
      <c r="O74" s="9">
        <f>30-G74</f>
        <v>7</v>
      </c>
      <c r="P74" s="9">
        <f>O74*2</f>
        <v>14</v>
      </c>
      <c r="Q74" s="9">
        <f>K74*3</f>
        <v>60.599999999999994</v>
      </c>
      <c r="R74" s="9">
        <f>M74+(N74*3)+P74-Q74</f>
        <v>399.1</v>
      </c>
      <c r="S74" s="12">
        <f>((((R74*(19-B74))*2)/(B74+2)-(B74+1))/100)+7</f>
        <v>17.562666666666669</v>
      </c>
      <c r="T74" s="9"/>
      <c r="U74" s="8">
        <v>7</v>
      </c>
      <c r="V74" s="9">
        <v>63</v>
      </c>
    </row>
    <row r="75" spans="1:22" x14ac:dyDescent="0.3">
      <c r="A75" s="11">
        <f>S75+T75</f>
        <v>17.560000000000002</v>
      </c>
      <c r="B75" s="9">
        <v>7</v>
      </c>
      <c r="C75" s="9">
        <v>84</v>
      </c>
      <c r="D75" s="8" t="s">
        <v>208</v>
      </c>
      <c r="E75" s="8" t="s">
        <v>167</v>
      </c>
      <c r="F75" s="8" t="s">
        <v>0</v>
      </c>
      <c r="G75" s="9">
        <v>25</v>
      </c>
      <c r="H75" s="9">
        <v>71</v>
      </c>
      <c r="I75" s="9">
        <v>108</v>
      </c>
      <c r="J75" s="9">
        <v>84.1</v>
      </c>
      <c r="K75" s="9">
        <v>11.9</v>
      </c>
      <c r="L75" s="8">
        <v>14.9</v>
      </c>
      <c r="M75" s="9">
        <f>500-C75</f>
        <v>416</v>
      </c>
      <c r="N75" s="9">
        <f>L75-12</f>
        <v>2.9000000000000004</v>
      </c>
      <c r="O75" s="9">
        <f>30-G75</f>
        <v>5</v>
      </c>
      <c r="P75" s="9">
        <f>O75*2</f>
        <v>10</v>
      </c>
      <c r="Q75" s="9">
        <f>K75*3</f>
        <v>35.700000000000003</v>
      </c>
      <c r="R75" s="9">
        <f>M75+(N75*3)+P75-Q75</f>
        <v>399</v>
      </c>
      <c r="S75" s="12">
        <f>((((R75*(19-B75))*2)/(B75+2)-(B75+1))/100)+7</f>
        <v>17.560000000000002</v>
      </c>
      <c r="T75" s="9"/>
      <c r="U75" s="8">
        <v>8</v>
      </c>
      <c r="V75" s="9">
        <v>87</v>
      </c>
    </row>
    <row r="76" spans="1:22" x14ac:dyDescent="0.3">
      <c r="A76" s="11">
        <f>S76+T76</f>
        <v>17.557333333333332</v>
      </c>
      <c r="B76" s="9">
        <v>7</v>
      </c>
      <c r="C76" s="9">
        <v>78</v>
      </c>
      <c r="D76" s="8" t="s">
        <v>212</v>
      </c>
      <c r="E76" s="8" t="s">
        <v>31</v>
      </c>
      <c r="F76" s="8" t="s">
        <v>0</v>
      </c>
      <c r="G76" s="9">
        <v>24</v>
      </c>
      <c r="H76" s="9">
        <v>53</v>
      </c>
      <c r="I76" s="9">
        <v>107</v>
      </c>
      <c r="J76" s="9">
        <v>80.599999999999994</v>
      </c>
      <c r="K76" s="9">
        <v>16.2</v>
      </c>
      <c r="L76" s="8">
        <v>16.5</v>
      </c>
      <c r="M76" s="9">
        <f>500-C76</f>
        <v>422</v>
      </c>
      <c r="N76" s="9">
        <f>L76-12</f>
        <v>4.5</v>
      </c>
      <c r="O76" s="9">
        <f>30-G76</f>
        <v>6</v>
      </c>
      <c r="P76" s="9">
        <f>O76*2</f>
        <v>12</v>
      </c>
      <c r="Q76" s="9">
        <f>K76*3</f>
        <v>48.599999999999994</v>
      </c>
      <c r="R76" s="9">
        <f>M76+(N76*3)+P76-Q76</f>
        <v>398.9</v>
      </c>
      <c r="S76" s="12">
        <f>((((R76*(19-B76))*2)/(B76+2)-(B76+1))/100)+7</f>
        <v>17.557333333333332</v>
      </c>
      <c r="U76" s="8">
        <v>8</v>
      </c>
      <c r="V76" s="9">
        <v>88</v>
      </c>
    </row>
    <row r="77" spans="1:22" x14ac:dyDescent="0.3">
      <c r="A77" s="11">
        <f>S77+T77</f>
        <v>17.55466666666667</v>
      </c>
      <c r="B77" s="9">
        <v>7</v>
      </c>
      <c r="C77" s="9">
        <v>69</v>
      </c>
      <c r="D77" s="8" t="s">
        <v>203</v>
      </c>
      <c r="E77" s="8" t="s">
        <v>21</v>
      </c>
      <c r="F77" s="8" t="s">
        <v>140</v>
      </c>
      <c r="G77" s="9">
        <v>24</v>
      </c>
      <c r="H77" s="9">
        <v>51</v>
      </c>
      <c r="I77" s="9">
        <v>101</v>
      </c>
      <c r="J77" s="9">
        <v>73.900000000000006</v>
      </c>
      <c r="K77" s="9">
        <v>16.600000000000001</v>
      </c>
      <c r="L77" s="8">
        <v>12.8</v>
      </c>
      <c r="M77" s="9">
        <f>500-C77</f>
        <v>431</v>
      </c>
      <c r="N77" s="9">
        <f>L77-12</f>
        <v>0.80000000000000071</v>
      </c>
      <c r="O77" s="9">
        <f>32-G77</f>
        <v>8</v>
      </c>
      <c r="P77" s="9">
        <f>O77*2</f>
        <v>16</v>
      </c>
      <c r="Q77" s="9">
        <f>K77*3</f>
        <v>49.800000000000004</v>
      </c>
      <c r="R77" s="9">
        <f>M77+(N77*2)+P77-Q77</f>
        <v>398.8</v>
      </c>
      <c r="S77" s="12">
        <f>((((R77*(19-B77))*2)/(B77+2)-(B77+1))/100)+7</f>
        <v>17.55466666666667</v>
      </c>
      <c r="T77" s="9"/>
      <c r="U77" s="8">
        <v>7</v>
      </c>
      <c r="V77" s="9">
        <v>82</v>
      </c>
    </row>
    <row r="78" spans="1:22" x14ac:dyDescent="0.3">
      <c r="A78" s="11">
        <f>S78+T78</f>
        <v>17.485333333333333</v>
      </c>
      <c r="B78" s="9">
        <v>7</v>
      </c>
      <c r="C78" s="9">
        <v>82</v>
      </c>
      <c r="D78" s="8" t="s">
        <v>215</v>
      </c>
      <c r="E78" s="8" t="s">
        <v>44</v>
      </c>
      <c r="F78" s="8" t="s">
        <v>0</v>
      </c>
      <c r="G78" s="9">
        <v>22</v>
      </c>
      <c r="H78" s="9">
        <v>73</v>
      </c>
      <c r="I78" s="9">
        <v>96</v>
      </c>
      <c r="J78" s="9">
        <v>83.8</v>
      </c>
      <c r="K78" s="9">
        <v>7.9</v>
      </c>
      <c r="L78" s="8">
        <v>7.3</v>
      </c>
      <c r="M78" s="9">
        <f>500-C78</f>
        <v>418</v>
      </c>
      <c r="N78" s="9">
        <f>L78-12</f>
        <v>-4.7</v>
      </c>
      <c r="O78" s="9">
        <f>30-G78</f>
        <v>8</v>
      </c>
      <c r="P78" s="9">
        <f>O78*2</f>
        <v>16</v>
      </c>
      <c r="Q78" s="9">
        <f>K78*3</f>
        <v>23.700000000000003</v>
      </c>
      <c r="R78" s="9">
        <f>M78+(N78*3)+P78-Q78</f>
        <v>396.2</v>
      </c>
      <c r="S78" s="12">
        <f>((((R78*(19-B78))*2)/(B78+2)-(B78+1))/100)+7</f>
        <v>17.485333333333333</v>
      </c>
      <c r="T78" s="9"/>
      <c r="U78" s="8">
        <v>7</v>
      </c>
      <c r="V78" s="9">
        <v>75</v>
      </c>
    </row>
    <row r="79" spans="1:22" x14ac:dyDescent="0.3">
      <c r="A79" s="11">
        <f>S79+T79</f>
        <v>17.36</v>
      </c>
      <c r="B79" s="9">
        <v>7</v>
      </c>
      <c r="C79" s="9">
        <v>68</v>
      </c>
      <c r="D79" s="8" t="s">
        <v>209</v>
      </c>
      <c r="E79" s="8" t="s">
        <v>83</v>
      </c>
      <c r="F79" s="8" t="s">
        <v>140</v>
      </c>
      <c r="G79" s="9">
        <v>32</v>
      </c>
      <c r="H79" s="9">
        <v>53</v>
      </c>
      <c r="I79" s="9">
        <v>95</v>
      </c>
      <c r="J79" s="9">
        <v>72.599999999999994</v>
      </c>
      <c r="K79" s="9">
        <v>12.7</v>
      </c>
      <c r="L79" s="8">
        <v>10.8</v>
      </c>
      <c r="M79" s="9">
        <f>500-C79</f>
        <v>432</v>
      </c>
      <c r="N79" s="9">
        <f>L79-12</f>
        <v>-1.1999999999999993</v>
      </c>
      <c r="O79" s="9">
        <f>32-G79</f>
        <v>0</v>
      </c>
      <c r="P79" s="9">
        <f>O79*2</f>
        <v>0</v>
      </c>
      <c r="Q79" s="9">
        <f>K79*3</f>
        <v>38.099999999999994</v>
      </c>
      <c r="R79" s="9">
        <f>M79+(N79*2)+P79-Q79</f>
        <v>391.5</v>
      </c>
      <c r="S79" s="12">
        <f>((((R79*(19-B79))*2)/(B79+2)-(B79+1))/100)+7</f>
        <v>17.36</v>
      </c>
      <c r="T79" s="9"/>
      <c r="U79" s="8">
        <v>7</v>
      </c>
      <c r="V79" s="9">
        <v>66</v>
      </c>
    </row>
    <row r="80" spans="1:22" x14ac:dyDescent="0.3">
      <c r="A80" s="11">
        <f>S80+T80</f>
        <v>17.186666666666667</v>
      </c>
      <c r="B80" s="9">
        <v>7</v>
      </c>
      <c r="C80" s="9">
        <v>86</v>
      </c>
      <c r="D80" s="8" t="s">
        <v>219</v>
      </c>
      <c r="E80" s="8" t="s">
        <v>85</v>
      </c>
      <c r="F80" s="8" t="s">
        <v>154</v>
      </c>
      <c r="G80" s="9">
        <v>22</v>
      </c>
      <c r="H80" s="9">
        <v>62</v>
      </c>
      <c r="I80" s="9">
        <v>114</v>
      </c>
      <c r="J80" s="9">
        <v>86.4</v>
      </c>
      <c r="K80" s="9">
        <v>16</v>
      </c>
      <c r="L80" s="8">
        <v>14.5</v>
      </c>
      <c r="M80" s="9">
        <f>500-C80</f>
        <v>414</v>
      </c>
      <c r="N80" s="9">
        <f>L80-18</f>
        <v>-3.5</v>
      </c>
      <c r="O80" s="9">
        <f>35-G80</f>
        <v>13</v>
      </c>
      <c r="P80" s="9">
        <f>O80*2</f>
        <v>26</v>
      </c>
      <c r="Q80" s="9">
        <f>K80*3</f>
        <v>48</v>
      </c>
      <c r="R80" s="9">
        <f>M80+(N80*2)+P80-Q80</f>
        <v>385</v>
      </c>
      <c r="S80" s="12">
        <f>((((R80*(19-B80))*2)/(B80+2)-(B80+1))/100)+7</f>
        <v>17.186666666666667</v>
      </c>
      <c r="T80" s="9"/>
      <c r="U80" s="8">
        <v>8</v>
      </c>
      <c r="V80" s="9">
        <v>102</v>
      </c>
    </row>
    <row r="81" spans="1:22" x14ac:dyDescent="0.3">
      <c r="A81" s="11">
        <f>S81+T81</f>
        <v>17.176000000000002</v>
      </c>
      <c r="B81" s="9">
        <v>7</v>
      </c>
      <c r="C81" s="9">
        <v>70</v>
      </c>
      <c r="D81" s="8" t="s">
        <v>201</v>
      </c>
      <c r="E81" s="8" t="s">
        <v>31</v>
      </c>
      <c r="F81" s="8" t="s">
        <v>140</v>
      </c>
      <c r="G81" s="9">
        <v>29</v>
      </c>
      <c r="H81" s="9">
        <v>52</v>
      </c>
      <c r="I81" s="9">
        <v>99</v>
      </c>
      <c r="J81" s="9">
        <v>74</v>
      </c>
      <c r="K81" s="9">
        <v>16.8</v>
      </c>
      <c r="L81" s="8">
        <v>11.5</v>
      </c>
      <c r="M81" s="9">
        <f>500-C81</f>
        <v>430</v>
      </c>
      <c r="N81" s="9">
        <f>L81-12</f>
        <v>-0.5</v>
      </c>
      <c r="O81" s="9">
        <f>32-G81</f>
        <v>3</v>
      </c>
      <c r="P81" s="9">
        <f>O81*2</f>
        <v>6</v>
      </c>
      <c r="Q81" s="9">
        <f>K81*3</f>
        <v>50.400000000000006</v>
      </c>
      <c r="R81" s="9">
        <f>M81+(N81*2)+P81-Q81</f>
        <v>384.6</v>
      </c>
      <c r="S81" s="12">
        <f>((((R81*(19-B81))*2)/(B81+2)-(B81+1))/100)+7</f>
        <v>17.176000000000002</v>
      </c>
      <c r="U81" s="8">
        <v>7</v>
      </c>
      <c r="V81" s="9">
        <v>67</v>
      </c>
    </row>
    <row r="82" spans="1:22" x14ac:dyDescent="0.3">
      <c r="A82" s="11">
        <f>S82+T82</f>
        <v>17.149333333333335</v>
      </c>
      <c r="B82" s="9">
        <v>7</v>
      </c>
      <c r="C82" s="9">
        <v>79</v>
      </c>
      <c r="D82" s="8" t="s">
        <v>242</v>
      </c>
      <c r="E82" s="8" t="s">
        <v>11</v>
      </c>
      <c r="F82" s="8" t="s">
        <v>0</v>
      </c>
      <c r="G82" s="9">
        <v>22</v>
      </c>
      <c r="H82" s="9">
        <v>70</v>
      </c>
      <c r="I82" s="9">
        <v>110</v>
      </c>
      <c r="J82" s="9">
        <v>81.599999999999994</v>
      </c>
      <c r="K82" s="9">
        <v>12.8</v>
      </c>
      <c r="L82" s="8">
        <v>7</v>
      </c>
      <c r="M82" s="9">
        <f>500-C82</f>
        <v>421</v>
      </c>
      <c r="N82" s="9">
        <f>L82-12</f>
        <v>-5</v>
      </c>
      <c r="O82" s="9">
        <f>30-G82</f>
        <v>8</v>
      </c>
      <c r="P82" s="9">
        <f>O82*2</f>
        <v>16</v>
      </c>
      <c r="Q82" s="9">
        <f>K82*3</f>
        <v>38.400000000000006</v>
      </c>
      <c r="R82" s="9">
        <f>M82+(N82*3)+P82-Q82</f>
        <v>383.6</v>
      </c>
      <c r="S82" s="12">
        <f>((((R82*(19-B82))*2)/(B82+2)-(B82+1))/100)+7</f>
        <v>17.149333333333335</v>
      </c>
      <c r="T82" s="9"/>
      <c r="U82" s="8">
        <v>8</v>
      </c>
      <c r="V82" s="9">
        <v>85</v>
      </c>
    </row>
    <row r="83" spans="1:22" x14ac:dyDescent="0.3">
      <c r="A83" s="11">
        <f>S83+T83</f>
        <v>17.042666666666669</v>
      </c>
      <c r="B83" s="9">
        <v>7</v>
      </c>
      <c r="C83" s="9">
        <v>71</v>
      </c>
      <c r="D83" s="8" t="s">
        <v>244</v>
      </c>
      <c r="E83" s="8" t="s">
        <v>23</v>
      </c>
      <c r="F83" s="8" t="s">
        <v>140</v>
      </c>
      <c r="G83" s="9">
        <v>21</v>
      </c>
      <c r="H83" s="9">
        <v>59</v>
      </c>
      <c r="I83" s="9">
        <v>105</v>
      </c>
      <c r="J83" s="9">
        <v>75.3</v>
      </c>
      <c r="K83" s="9">
        <v>15.8</v>
      </c>
      <c r="L83" s="8">
        <v>0</v>
      </c>
      <c r="M83" s="9">
        <f>500-C83</f>
        <v>429</v>
      </c>
      <c r="N83" s="9">
        <f>L83-12</f>
        <v>-12</v>
      </c>
      <c r="O83" s="9">
        <f>32-G83</f>
        <v>11</v>
      </c>
      <c r="P83" s="9">
        <f>O83*2</f>
        <v>22</v>
      </c>
      <c r="Q83" s="9">
        <f>K83*3</f>
        <v>47.400000000000006</v>
      </c>
      <c r="R83" s="9">
        <f>M83+(N83*2)+P83-Q83</f>
        <v>379.6</v>
      </c>
      <c r="S83" s="12">
        <f>((((R83*(19-B83))*2)/(B83+2)-(B83+1))/100)+7</f>
        <v>17.042666666666669</v>
      </c>
      <c r="T83" s="9"/>
      <c r="U83" s="8">
        <v>7</v>
      </c>
      <c r="V83" s="9">
        <v>72</v>
      </c>
    </row>
    <row r="84" spans="1:22" x14ac:dyDescent="0.3">
      <c r="A84" s="11">
        <f>S84+T84</f>
        <v>16.943999999999999</v>
      </c>
      <c r="B84" s="9">
        <v>7</v>
      </c>
      <c r="C84" s="9">
        <v>75</v>
      </c>
      <c r="D84" s="8" t="s">
        <v>224</v>
      </c>
      <c r="E84" s="8" t="s">
        <v>167</v>
      </c>
      <c r="F84" s="8" t="s">
        <v>140</v>
      </c>
      <c r="G84" s="9">
        <v>21</v>
      </c>
      <c r="H84" s="9">
        <v>64</v>
      </c>
      <c r="I84" s="9">
        <v>93</v>
      </c>
      <c r="J84" s="9">
        <v>78</v>
      </c>
      <c r="K84" s="9">
        <v>10.6</v>
      </c>
      <c r="L84" s="8">
        <v>11.1</v>
      </c>
      <c r="M84" s="9">
        <f>500-C84</f>
        <v>425</v>
      </c>
      <c r="N84" s="9">
        <f>L84-12</f>
        <v>-0.90000000000000036</v>
      </c>
      <c r="O84" s="9">
        <f>32-G84</f>
        <v>11</v>
      </c>
      <c r="P84" s="9">
        <f>O84*2</f>
        <v>22</v>
      </c>
      <c r="Q84" s="9">
        <f>K84*3</f>
        <v>31.799999999999997</v>
      </c>
      <c r="R84" s="9">
        <f>M84+(N84*2)+P84-Q84</f>
        <v>413.4</v>
      </c>
      <c r="S84" s="12">
        <f>((((R84*(19-B84))*2)/(B84+2)-(B84+1))/100)+6</f>
        <v>16.943999999999999</v>
      </c>
      <c r="T84" s="9"/>
      <c r="U84" s="8">
        <v>7</v>
      </c>
      <c r="V84" s="9">
        <v>77</v>
      </c>
    </row>
    <row r="85" spans="1:22" x14ac:dyDescent="0.3">
      <c r="A85" s="11">
        <f>S85+T85</f>
        <v>16.911999999999999</v>
      </c>
      <c r="B85" s="9">
        <v>7</v>
      </c>
      <c r="C85" s="9">
        <v>83</v>
      </c>
      <c r="D85" s="8" t="s">
        <v>206</v>
      </c>
      <c r="E85" s="8" t="s">
        <v>13</v>
      </c>
      <c r="F85" s="8" t="s">
        <v>0</v>
      </c>
      <c r="G85" s="9">
        <v>24</v>
      </c>
      <c r="H85" s="9">
        <v>70</v>
      </c>
      <c r="I85" s="9">
        <v>115</v>
      </c>
      <c r="J85" s="9">
        <v>84</v>
      </c>
      <c r="K85" s="9">
        <v>14.3</v>
      </c>
      <c r="L85" s="8">
        <v>8.1999999999999993</v>
      </c>
      <c r="M85" s="9">
        <f>500-C85</f>
        <v>417</v>
      </c>
      <c r="N85" s="9">
        <f>L85-12</f>
        <v>-3.8000000000000007</v>
      </c>
      <c r="O85" s="9">
        <f>30-G85</f>
        <v>6</v>
      </c>
      <c r="P85" s="9">
        <f>O85*2</f>
        <v>12</v>
      </c>
      <c r="Q85" s="9">
        <f>K85*3</f>
        <v>42.900000000000006</v>
      </c>
      <c r="R85" s="9">
        <f>M85+(N85*3)+P85-Q85</f>
        <v>374.70000000000005</v>
      </c>
      <c r="S85" s="12">
        <f>((((R85*(19-B85))*2)/(B85+2)-(B85+1))/100)+7</f>
        <v>16.911999999999999</v>
      </c>
      <c r="T85" s="9"/>
      <c r="U85" s="8">
        <v>7</v>
      </c>
      <c r="V85" s="9">
        <v>80</v>
      </c>
    </row>
    <row r="86" spans="1:22" x14ac:dyDescent="0.3">
      <c r="A86" s="11">
        <f>S86+T86</f>
        <v>16.591999999999999</v>
      </c>
      <c r="B86" s="9">
        <v>7</v>
      </c>
      <c r="C86" s="9">
        <v>85</v>
      </c>
      <c r="D86" s="8" t="s">
        <v>45</v>
      </c>
      <c r="E86" s="8" t="s">
        <v>46</v>
      </c>
      <c r="F86" s="8" t="s">
        <v>7</v>
      </c>
      <c r="G86" s="9">
        <v>26</v>
      </c>
      <c r="H86" s="9">
        <v>72</v>
      </c>
      <c r="I86" s="9">
        <v>106</v>
      </c>
      <c r="J86" s="9">
        <v>85.5</v>
      </c>
      <c r="K86" s="9">
        <v>10.199999999999999</v>
      </c>
      <c r="L86" s="8">
        <v>10.9</v>
      </c>
      <c r="M86" s="9">
        <f>500-C86</f>
        <v>415</v>
      </c>
      <c r="N86" s="9">
        <f>L86-12</f>
        <v>-1.0999999999999996</v>
      </c>
      <c r="O86" s="9">
        <f>35-G86</f>
        <v>9</v>
      </c>
      <c r="P86" s="9">
        <f>O86*2</f>
        <v>18</v>
      </c>
      <c r="Q86" s="9">
        <f>K86*3</f>
        <v>30.599999999999998</v>
      </c>
      <c r="R86" s="9">
        <f>M86+(N86*2)+P86-Q86</f>
        <v>400.2</v>
      </c>
      <c r="S86" s="12">
        <f>((((R86*(19-B86))*2)/(B86+2)-(B86+1))/100)+6</f>
        <v>16.591999999999999</v>
      </c>
      <c r="U86" s="8">
        <v>7</v>
      </c>
      <c r="V86" s="9">
        <v>79</v>
      </c>
    </row>
    <row r="87" spans="1:22" x14ac:dyDescent="0.3">
      <c r="A87" s="11">
        <f>S87+T87</f>
        <v>16.298666666666666</v>
      </c>
      <c r="B87" s="9">
        <v>7</v>
      </c>
      <c r="C87" s="9">
        <v>87</v>
      </c>
      <c r="D87" s="8" t="s">
        <v>210</v>
      </c>
      <c r="E87" s="8" t="s">
        <v>50</v>
      </c>
      <c r="F87" s="8" t="s">
        <v>140</v>
      </c>
      <c r="G87" s="9">
        <v>31</v>
      </c>
      <c r="H87" s="9">
        <v>64</v>
      </c>
      <c r="I87" s="9">
        <v>147</v>
      </c>
      <c r="J87" s="9">
        <v>87.1</v>
      </c>
      <c r="K87" s="9">
        <v>24.9</v>
      </c>
      <c r="L87" s="8">
        <v>17.7</v>
      </c>
      <c r="M87" s="9">
        <f>500-C87</f>
        <v>413</v>
      </c>
      <c r="N87" s="9">
        <f>L87-12</f>
        <v>5.6999999999999993</v>
      </c>
      <c r="O87" s="9">
        <f>32-G87</f>
        <v>1</v>
      </c>
      <c r="P87" s="9">
        <f>O87*2</f>
        <v>2</v>
      </c>
      <c r="Q87" s="9">
        <f>K87*3</f>
        <v>74.699999999999989</v>
      </c>
      <c r="R87" s="9">
        <f>M87+(N87*2)+P87-Q87</f>
        <v>351.7</v>
      </c>
      <c r="S87" s="12">
        <f>((((R87*(19-B87))*2)/(B87+2)-(B87+1))/100)+7</f>
        <v>16.298666666666666</v>
      </c>
      <c r="U87" s="8">
        <v>8</v>
      </c>
      <c r="V87" s="9">
        <v>84</v>
      </c>
    </row>
    <row r="88" spans="1:22" x14ac:dyDescent="0.3">
      <c r="A88" s="11">
        <f>S88+T88</f>
        <v>15.904</v>
      </c>
      <c r="B88" s="9">
        <v>7</v>
      </c>
      <c r="C88" s="9">
        <v>81</v>
      </c>
      <c r="D88" s="8" t="s">
        <v>214</v>
      </c>
      <c r="E88" s="8" t="s">
        <v>85</v>
      </c>
      <c r="F88" s="8" t="s">
        <v>0</v>
      </c>
      <c r="G88" s="9">
        <v>22</v>
      </c>
      <c r="H88" s="9">
        <v>61</v>
      </c>
      <c r="I88" s="9">
        <v>115</v>
      </c>
      <c r="J88" s="9">
        <v>82.3</v>
      </c>
      <c r="K88" s="9">
        <v>20.7</v>
      </c>
      <c r="L88" s="8">
        <v>0</v>
      </c>
      <c r="M88" s="9">
        <f>500-C88</f>
        <v>419</v>
      </c>
      <c r="N88" s="9">
        <f>L88-12</f>
        <v>-12</v>
      </c>
      <c r="O88" s="9">
        <f>30-G88</f>
        <v>8</v>
      </c>
      <c r="P88" s="9">
        <f>O88*2</f>
        <v>16</v>
      </c>
      <c r="Q88" s="9">
        <f>K88*3</f>
        <v>62.099999999999994</v>
      </c>
      <c r="R88" s="9">
        <f>M88+(N88*3)+P88-Q88</f>
        <v>336.9</v>
      </c>
      <c r="S88" s="12">
        <f>((((R88*(19-B88))*2)/(B88+2)-(B88+1))/100)+7</f>
        <v>15.904</v>
      </c>
      <c r="T88" s="9"/>
      <c r="U88" s="8">
        <v>8</v>
      </c>
      <c r="V88" s="9">
        <v>91</v>
      </c>
    </row>
    <row r="89" spans="1:22" x14ac:dyDescent="0.3">
      <c r="A89" s="11">
        <f>S89+T89</f>
        <v>15.523</v>
      </c>
      <c r="B89" s="9">
        <v>8</v>
      </c>
      <c r="C89" s="9">
        <v>92</v>
      </c>
      <c r="D89" s="8" t="s">
        <v>211</v>
      </c>
      <c r="E89" s="8" t="s">
        <v>93</v>
      </c>
      <c r="F89" s="8" t="s">
        <v>140</v>
      </c>
      <c r="G89" s="9">
        <v>28</v>
      </c>
      <c r="H89" s="9">
        <v>78</v>
      </c>
      <c r="I89" s="9">
        <v>118</v>
      </c>
      <c r="J89" s="9">
        <v>94.1</v>
      </c>
      <c r="K89" s="9">
        <v>12.1</v>
      </c>
      <c r="L89" s="8">
        <v>17.899999999999999</v>
      </c>
      <c r="M89" s="9">
        <f>500-C89</f>
        <v>408</v>
      </c>
      <c r="N89" s="9">
        <f>L89-12</f>
        <v>5.8999999999999986</v>
      </c>
      <c r="O89" s="9">
        <f>32-G89</f>
        <v>4</v>
      </c>
      <c r="P89" s="9">
        <f>O89*2</f>
        <v>8</v>
      </c>
      <c r="Q89" s="9">
        <f>K89*3</f>
        <v>36.299999999999997</v>
      </c>
      <c r="R89" s="9">
        <f>M89+(N89*2)+P89-Q89</f>
        <v>391.5</v>
      </c>
      <c r="S89" s="12">
        <f>((((R89*(19-B89))*2)/(B89+2)-(B89+1))/100)+7</f>
        <v>15.523</v>
      </c>
      <c r="U89" s="8">
        <v>8</v>
      </c>
      <c r="V89" s="9">
        <v>90</v>
      </c>
    </row>
    <row r="90" spans="1:22" x14ac:dyDescent="0.3">
      <c r="A90" s="11">
        <f>S90+T90</f>
        <v>15.512</v>
      </c>
      <c r="B90" s="9">
        <v>8</v>
      </c>
      <c r="C90" s="9">
        <v>95</v>
      </c>
      <c r="D90" s="8" t="s">
        <v>230</v>
      </c>
      <c r="E90" s="8" t="s">
        <v>44</v>
      </c>
      <c r="F90" s="8" t="s">
        <v>140</v>
      </c>
      <c r="G90" s="9">
        <v>26</v>
      </c>
      <c r="H90" s="9">
        <v>85</v>
      </c>
      <c r="I90" s="9">
        <v>119</v>
      </c>
      <c r="J90" s="9">
        <v>98</v>
      </c>
      <c r="K90" s="9">
        <v>10.6</v>
      </c>
      <c r="L90" s="8">
        <v>14.9</v>
      </c>
      <c r="M90" s="9">
        <f>500-C90</f>
        <v>405</v>
      </c>
      <c r="N90" s="9">
        <f>L90-12</f>
        <v>2.9000000000000004</v>
      </c>
      <c r="O90" s="9">
        <f>32-G90</f>
        <v>6</v>
      </c>
      <c r="P90" s="9">
        <f>O90*2</f>
        <v>12</v>
      </c>
      <c r="Q90" s="9">
        <f>K90*3</f>
        <v>31.799999999999997</v>
      </c>
      <c r="R90" s="9">
        <f>M90+(N90*2)+P90-Q90</f>
        <v>391</v>
      </c>
      <c r="S90" s="12">
        <f>((((R90*(19-B90))*2)/(B90+2)-(B90+1))/100)+7</f>
        <v>15.512</v>
      </c>
      <c r="U90" s="8">
        <v>9</v>
      </c>
      <c r="V90" s="9">
        <v>106</v>
      </c>
    </row>
    <row r="91" spans="1:22" x14ac:dyDescent="0.3">
      <c r="A91" s="11">
        <f>S91+T91</f>
        <v>15.4658</v>
      </c>
      <c r="B91" s="9">
        <v>8</v>
      </c>
      <c r="C91" s="9">
        <v>96</v>
      </c>
      <c r="D91" s="8" t="s">
        <v>218</v>
      </c>
      <c r="E91" s="8" t="s">
        <v>9</v>
      </c>
      <c r="F91" s="8" t="s">
        <v>0</v>
      </c>
      <c r="G91" s="9">
        <v>26</v>
      </c>
      <c r="H91" s="9">
        <v>88</v>
      </c>
      <c r="I91" s="9">
        <v>112</v>
      </c>
      <c r="J91" s="9">
        <v>98.5</v>
      </c>
      <c r="K91" s="9">
        <v>7.1</v>
      </c>
      <c r="L91" s="8">
        <v>11.4</v>
      </c>
      <c r="M91" s="9">
        <f>500-C91</f>
        <v>404</v>
      </c>
      <c r="N91" s="9">
        <f>L91-12</f>
        <v>-0.59999999999999964</v>
      </c>
      <c r="O91" s="9">
        <f>30-G91</f>
        <v>4</v>
      </c>
      <c r="P91" s="9">
        <f>O91*2</f>
        <v>8</v>
      </c>
      <c r="Q91" s="9">
        <f>K91*3</f>
        <v>21.299999999999997</v>
      </c>
      <c r="R91" s="9">
        <f>M91+(N91*3)+P91-Q91</f>
        <v>388.9</v>
      </c>
      <c r="S91" s="12">
        <f>((((R91*(19-B91))*2)/(B91+2)-(B91+1))/100)+7</f>
        <v>15.4658</v>
      </c>
      <c r="U91" s="8">
        <v>8</v>
      </c>
      <c r="V91" s="9">
        <v>96</v>
      </c>
    </row>
    <row r="92" spans="1:22" x14ac:dyDescent="0.3">
      <c r="A92" s="11">
        <f>S92+T92</f>
        <v>15.3954</v>
      </c>
      <c r="B92" s="9">
        <v>8</v>
      </c>
      <c r="C92" s="9">
        <v>91</v>
      </c>
      <c r="D92" s="8" t="s">
        <v>204</v>
      </c>
      <c r="E92" s="8" t="s">
        <v>85</v>
      </c>
      <c r="F92" s="8" t="s">
        <v>140</v>
      </c>
      <c r="G92" s="9">
        <v>25</v>
      </c>
      <c r="H92" s="9">
        <v>75</v>
      </c>
      <c r="I92" s="9">
        <v>110</v>
      </c>
      <c r="J92" s="9">
        <v>92.1</v>
      </c>
      <c r="K92" s="9">
        <v>12.1</v>
      </c>
      <c r="L92" s="8">
        <v>11.5</v>
      </c>
      <c r="M92" s="9">
        <f>500-C92</f>
        <v>409</v>
      </c>
      <c r="N92" s="9">
        <f>L92-12</f>
        <v>-0.5</v>
      </c>
      <c r="O92" s="9">
        <f>32-G92</f>
        <v>7</v>
      </c>
      <c r="P92" s="9">
        <f>O92*2</f>
        <v>14</v>
      </c>
      <c r="Q92" s="9">
        <f>K92*3</f>
        <v>36.299999999999997</v>
      </c>
      <c r="R92" s="9">
        <f>M92+(N92*2)+P92-Q92</f>
        <v>385.7</v>
      </c>
      <c r="S92" s="12">
        <f>((((R92*(19-B92))*2)/(B92+2)-(B92+1))/100)+7</f>
        <v>15.3954</v>
      </c>
      <c r="T92" s="9"/>
      <c r="U92" s="8">
        <v>7</v>
      </c>
      <c r="V92" s="9">
        <v>78</v>
      </c>
    </row>
    <row r="93" spans="1:22" x14ac:dyDescent="0.3">
      <c r="A93" s="11">
        <f>S93+T93</f>
        <v>15.307399999999999</v>
      </c>
      <c r="B93" s="9">
        <v>8</v>
      </c>
      <c r="C93" s="9">
        <v>100</v>
      </c>
      <c r="D93" s="8" t="s">
        <v>254</v>
      </c>
      <c r="E93" s="8" t="s">
        <v>42</v>
      </c>
      <c r="F93" s="8" t="s">
        <v>140</v>
      </c>
      <c r="G93" s="9">
        <v>23</v>
      </c>
      <c r="H93" s="9">
        <v>86</v>
      </c>
      <c r="I93" s="9">
        <v>121</v>
      </c>
      <c r="J93" s="9">
        <v>100.1</v>
      </c>
      <c r="K93" s="9">
        <v>10.9</v>
      </c>
      <c r="L93" s="8">
        <v>10.199999999999999</v>
      </c>
      <c r="M93" s="9">
        <f>500-C93</f>
        <v>400</v>
      </c>
      <c r="N93" s="9">
        <f>L93-12</f>
        <v>-1.8000000000000007</v>
      </c>
      <c r="O93" s="9">
        <f>32-G93</f>
        <v>9</v>
      </c>
      <c r="P93" s="9">
        <f>O93*2</f>
        <v>18</v>
      </c>
      <c r="Q93" s="9">
        <f>K93*3</f>
        <v>32.700000000000003</v>
      </c>
      <c r="R93" s="9">
        <f>M93+(N93*2)+P93-Q93</f>
        <v>381.7</v>
      </c>
      <c r="S93" s="12">
        <f>((((R93*(19-B93))*2)/(B93+2)-(B93+1))/100)+7</f>
        <v>15.307399999999999</v>
      </c>
      <c r="U93" s="8">
        <v>9</v>
      </c>
      <c r="V93" s="9">
        <v>116</v>
      </c>
    </row>
    <row r="94" spans="1:22" x14ac:dyDescent="0.3">
      <c r="A94" s="11">
        <f>S94+T94</f>
        <v>15.1996</v>
      </c>
      <c r="B94" s="9">
        <v>8</v>
      </c>
      <c r="C94" s="9">
        <v>110</v>
      </c>
      <c r="D94" s="8" t="s">
        <v>228</v>
      </c>
      <c r="E94" s="8" t="s">
        <v>23</v>
      </c>
      <c r="F94" s="8" t="s">
        <v>140</v>
      </c>
      <c r="G94" s="9">
        <v>24</v>
      </c>
      <c r="H94" s="9">
        <v>92</v>
      </c>
      <c r="I94" s="9">
        <v>134</v>
      </c>
      <c r="J94" s="9">
        <v>112.5</v>
      </c>
      <c r="K94" s="9">
        <v>13.4</v>
      </c>
      <c r="L94" s="8">
        <v>17.5</v>
      </c>
      <c r="M94" s="9">
        <f>500-C94</f>
        <v>390</v>
      </c>
      <c r="N94" s="9">
        <f>L94-12</f>
        <v>5.5</v>
      </c>
      <c r="O94" s="9">
        <f>32-G94</f>
        <v>8</v>
      </c>
      <c r="P94" s="9">
        <f>O94*2</f>
        <v>16</v>
      </c>
      <c r="Q94" s="9">
        <f>K94*3</f>
        <v>40.200000000000003</v>
      </c>
      <c r="R94" s="9">
        <f>M94+(N94*2)+P94-Q94</f>
        <v>376.8</v>
      </c>
      <c r="S94" s="12">
        <f>((((R94*(19-B94))*2)/(B94+2)-(B94+1))/100)+7</f>
        <v>15.1996</v>
      </c>
      <c r="U94" s="8">
        <v>9</v>
      </c>
      <c r="V94" s="9">
        <v>109</v>
      </c>
    </row>
    <row r="95" spans="1:22" x14ac:dyDescent="0.3">
      <c r="A95" s="11">
        <f>S95+T95</f>
        <v>15.087400000000001</v>
      </c>
      <c r="B95" s="9">
        <v>8</v>
      </c>
      <c r="C95" s="9">
        <v>98</v>
      </c>
      <c r="D95" s="8" t="s">
        <v>232</v>
      </c>
      <c r="E95" s="8" t="s">
        <v>29</v>
      </c>
      <c r="F95" s="8" t="s">
        <v>140</v>
      </c>
      <c r="G95" s="9">
        <v>27</v>
      </c>
      <c r="H95" s="9">
        <v>89</v>
      </c>
      <c r="I95" s="9">
        <v>113</v>
      </c>
      <c r="J95" s="9">
        <v>99.6</v>
      </c>
      <c r="K95" s="9">
        <v>8.3000000000000007</v>
      </c>
      <c r="L95" s="8">
        <v>4.3</v>
      </c>
      <c r="M95" s="9">
        <f>500-C95</f>
        <v>402</v>
      </c>
      <c r="N95" s="9">
        <f>L95-12</f>
        <v>-7.7</v>
      </c>
      <c r="O95" s="9">
        <f>32-G95</f>
        <v>5</v>
      </c>
      <c r="P95" s="9">
        <f>O95*2</f>
        <v>10</v>
      </c>
      <c r="Q95" s="9">
        <f>K95*3</f>
        <v>24.900000000000002</v>
      </c>
      <c r="R95" s="9">
        <f>M95+(N95*2)+P95-Q95</f>
        <v>371.70000000000005</v>
      </c>
      <c r="S95" s="12">
        <f>((((R95*(19-B95))*2)/(B95+2)-(B95+1))/100)+7</f>
        <v>15.087400000000001</v>
      </c>
      <c r="U95" s="8">
        <v>8</v>
      </c>
      <c r="V95" s="9">
        <v>98</v>
      </c>
    </row>
    <row r="96" spans="1:22" x14ac:dyDescent="0.3">
      <c r="A96" s="11">
        <f>S96+T96</f>
        <v>15.0786</v>
      </c>
      <c r="B96" s="9">
        <v>8</v>
      </c>
      <c r="C96" s="9">
        <v>103</v>
      </c>
      <c r="D96" s="8" t="s">
        <v>213</v>
      </c>
      <c r="E96" s="8" t="s">
        <v>33</v>
      </c>
      <c r="F96" s="8" t="s">
        <v>0</v>
      </c>
      <c r="G96" s="9">
        <v>28</v>
      </c>
      <c r="H96" s="9">
        <v>90</v>
      </c>
      <c r="I96" s="9">
        <v>125</v>
      </c>
      <c r="J96" s="9">
        <v>106.5</v>
      </c>
      <c r="K96" s="9">
        <v>11.3</v>
      </c>
      <c r="L96" s="8">
        <v>13.4</v>
      </c>
      <c r="M96" s="9">
        <f>500-C96</f>
        <v>397</v>
      </c>
      <c r="N96" s="9">
        <f>L96-12</f>
        <v>1.4000000000000004</v>
      </c>
      <c r="O96" s="9">
        <f>30-G96</f>
        <v>2</v>
      </c>
      <c r="P96" s="9">
        <f>O96*2</f>
        <v>4</v>
      </c>
      <c r="Q96" s="9">
        <f>K96*3</f>
        <v>33.900000000000006</v>
      </c>
      <c r="R96" s="9">
        <f>M96+(N96*3)+P96-Q96</f>
        <v>371.29999999999995</v>
      </c>
      <c r="S96" s="12">
        <f>((((R96*(19-B96))*2)/(B96+2)-(B96+1))/100)+7</f>
        <v>15.0786</v>
      </c>
      <c r="T96" s="9"/>
      <c r="U96" s="8">
        <v>8</v>
      </c>
      <c r="V96" s="9">
        <v>94</v>
      </c>
    </row>
    <row r="97" spans="1:22" x14ac:dyDescent="0.3">
      <c r="A97" s="11">
        <f>S97+T97</f>
        <v>15.076400000000001</v>
      </c>
      <c r="B97" s="9">
        <v>8</v>
      </c>
      <c r="C97" s="9">
        <v>89</v>
      </c>
      <c r="D97" s="8" t="s">
        <v>227</v>
      </c>
      <c r="E97" s="8" t="s">
        <v>35</v>
      </c>
      <c r="F97" s="8" t="s">
        <v>140</v>
      </c>
      <c r="G97" s="9">
        <v>28</v>
      </c>
      <c r="H97" s="9">
        <v>74</v>
      </c>
      <c r="I97" s="9">
        <v>111</v>
      </c>
      <c r="J97" s="9">
        <v>90.1</v>
      </c>
      <c r="K97" s="9">
        <v>14.2</v>
      </c>
      <c r="L97" s="8">
        <v>9.4</v>
      </c>
      <c r="M97" s="9">
        <f>500-C97</f>
        <v>411</v>
      </c>
      <c r="N97" s="9">
        <f>L97-12</f>
        <v>-2.5999999999999996</v>
      </c>
      <c r="O97" s="9">
        <f>32-G97</f>
        <v>4</v>
      </c>
      <c r="P97" s="9">
        <f>O97*2</f>
        <v>8</v>
      </c>
      <c r="Q97" s="9">
        <f>K97*3</f>
        <v>42.599999999999994</v>
      </c>
      <c r="R97" s="9">
        <f>M97+(N97*2)+P97-Q97</f>
        <v>371.20000000000005</v>
      </c>
      <c r="S97" s="12">
        <f>((((R97*(19-B97))*2)/(B97+2)-(B97+1))/100)+7</f>
        <v>15.076400000000001</v>
      </c>
      <c r="T97" s="9"/>
      <c r="U97" s="8">
        <v>8</v>
      </c>
      <c r="V97" s="9">
        <v>93</v>
      </c>
    </row>
    <row r="98" spans="1:22" x14ac:dyDescent="0.3">
      <c r="A98" s="11">
        <f>S98+T98</f>
        <v>15.05</v>
      </c>
      <c r="B98" s="9">
        <v>8</v>
      </c>
      <c r="C98" s="9">
        <v>94</v>
      </c>
      <c r="D98" s="8" t="s">
        <v>217</v>
      </c>
      <c r="E98" s="8" t="s">
        <v>96</v>
      </c>
      <c r="F98" s="8" t="s">
        <v>0</v>
      </c>
      <c r="G98" s="9">
        <v>24</v>
      </c>
      <c r="H98" s="9">
        <v>68</v>
      </c>
      <c r="I98" s="9">
        <v>122</v>
      </c>
      <c r="J98" s="9">
        <v>96.5</v>
      </c>
      <c r="K98" s="9">
        <v>15.4</v>
      </c>
      <c r="L98" s="8">
        <v>11.4</v>
      </c>
      <c r="M98" s="9">
        <f>500-C98</f>
        <v>406</v>
      </c>
      <c r="N98" s="9">
        <f>L98-12</f>
        <v>-0.59999999999999964</v>
      </c>
      <c r="O98" s="9">
        <f>30-G98</f>
        <v>6</v>
      </c>
      <c r="P98" s="9">
        <f>O98*2</f>
        <v>12</v>
      </c>
      <c r="Q98" s="9">
        <f>K98*3</f>
        <v>46.2</v>
      </c>
      <c r="R98" s="9">
        <f>M98+(N98*3)+P98-Q98</f>
        <v>370</v>
      </c>
      <c r="S98" s="12">
        <f>((((R98*(19-B98))*2)/(B98+2)-(B98+1))/100)+7</f>
        <v>15.05</v>
      </c>
      <c r="T98" s="9"/>
      <c r="U98" s="8">
        <v>8</v>
      </c>
      <c r="V98" s="9">
        <v>89</v>
      </c>
    </row>
    <row r="99" spans="1:22" x14ac:dyDescent="0.3">
      <c r="A99" s="11">
        <f>S99+T99</f>
        <v>14.957599999999999</v>
      </c>
      <c r="B99" s="9">
        <v>8</v>
      </c>
      <c r="C99" s="9">
        <v>93</v>
      </c>
      <c r="D99" s="8" t="s">
        <v>223</v>
      </c>
      <c r="E99" s="8" t="s">
        <v>54</v>
      </c>
      <c r="F99" s="8" t="s">
        <v>0</v>
      </c>
      <c r="G99" s="9">
        <v>23</v>
      </c>
      <c r="H99" s="9">
        <v>75</v>
      </c>
      <c r="I99" s="9">
        <v>112</v>
      </c>
      <c r="J99" s="9">
        <v>96.3</v>
      </c>
      <c r="K99" s="9">
        <v>12</v>
      </c>
      <c r="L99" s="8">
        <v>5.6</v>
      </c>
      <c r="M99" s="9">
        <f>500-C99</f>
        <v>407</v>
      </c>
      <c r="N99" s="9">
        <f>L99-12</f>
        <v>-6.4</v>
      </c>
      <c r="O99" s="9">
        <f>30-G99</f>
        <v>7</v>
      </c>
      <c r="P99" s="9">
        <f>O99*2</f>
        <v>14</v>
      </c>
      <c r="Q99" s="9">
        <f>K99*3</f>
        <v>36</v>
      </c>
      <c r="R99" s="9">
        <f>M99+(N99*3)+P99-Q99</f>
        <v>365.8</v>
      </c>
      <c r="S99" s="12">
        <f>((((R99*(19-B99))*2)/(B99+2)-(B99+1))/100)+7</f>
        <v>14.957599999999999</v>
      </c>
      <c r="T99" s="9"/>
      <c r="U99" s="8">
        <v>8</v>
      </c>
      <c r="V99" s="9">
        <v>92</v>
      </c>
    </row>
    <row r="100" spans="1:22" x14ac:dyDescent="0.3">
      <c r="A100" s="11">
        <f>S100+T100</f>
        <v>14.915800000000001</v>
      </c>
      <c r="B100" s="9">
        <v>8</v>
      </c>
      <c r="C100" s="9">
        <v>106</v>
      </c>
      <c r="D100" s="8" t="s">
        <v>247</v>
      </c>
      <c r="E100" s="8" t="s">
        <v>40</v>
      </c>
      <c r="F100" s="8" t="s">
        <v>140</v>
      </c>
      <c r="G100" s="9">
        <v>28</v>
      </c>
      <c r="H100" s="9">
        <v>97</v>
      </c>
      <c r="I100" s="9">
        <v>125</v>
      </c>
      <c r="J100" s="9">
        <v>110.4</v>
      </c>
      <c r="K100" s="9">
        <v>9.9</v>
      </c>
      <c r="L100" s="8">
        <v>7.8</v>
      </c>
      <c r="M100" s="9">
        <f>500-C100</f>
        <v>394</v>
      </c>
      <c r="N100" s="9">
        <f>L100-12</f>
        <v>-4.2</v>
      </c>
      <c r="O100" s="9">
        <f>32-G100</f>
        <v>4</v>
      </c>
      <c r="P100" s="9">
        <f>O100*2</f>
        <v>8</v>
      </c>
      <c r="Q100" s="9">
        <f>K100*3</f>
        <v>29.700000000000003</v>
      </c>
      <c r="R100" s="9">
        <f>M100+(N100*2)+P100-Q100</f>
        <v>363.90000000000003</v>
      </c>
      <c r="S100" s="12">
        <f>((((R100*(19-B100))*2)/(B100+2)-(B100+1))/100)+7</f>
        <v>14.915800000000001</v>
      </c>
      <c r="T100" s="9"/>
      <c r="U100" s="8">
        <v>9</v>
      </c>
      <c r="V100" s="9">
        <v>105</v>
      </c>
    </row>
    <row r="101" spans="1:22" x14ac:dyDescent="0.3">
      <c r="A101" s="11">
        <f>S101+T101</f>
        <v>14.858599999999999</v>
      </c>
      <c r="B101" s="9">
        <v>8</v>
      </c>
      <c r="C101" s="9">
        <v>108</v>
      </c>
      <c r="D101" s="8" t="s">
        <v>229</v>
      </c>
      <c r="E101" s="8" t="s">
        <v>17</v>
      </c>
      <c r="F101" s="8" t="s">
        <v>0</v>
      </c>
      <c r="G101" s="9">
        <v>23</v>
      </c>
      <c r="H101" s="9">
        <v>80</v>
      </c>
      <c r="I101" s="9">
        <v>132</v>
      </c>
      <c r="J101" s="9">
        <v>111.9</v>
      </c>
      <c r="K101" s="9">
        <v>18.100000000000001</v>
      </c>
      <c r="L101" s="8">
        <v>15.2</v>
      </c>
      <c r="M101" s="9">
        <f>500-C101</f>
        <v>392</v>
      </c>
      <c r="N101" s="9">
        <f>L101-12</f>
        <v>3.1999999999999993</v>
      </c>
      <c r="O101" s="9">
        <f>30-G101</f>
        <v>7</v>
      </c>
      <c r="P101" s="9">
        <f>O101*2</f>
        <v>14</v>
      </c>
      <c r="Q101" s="9">
        <f>K101*3</f>
        <v>54.300000000000004</v>
      </c>
      <c r="R101" s="9">
        <f>M101+(N101*3)+P101-Q101</f>
        <v>361.3</v>
      </c>
      <c r="S101" s="12">
        <f>((((R101*(19-B101))*2)/(B101+2)-(B101+1))/100)+7</f>
        <v>14.858599999999999</v>
      </c>
      <c r="T101" s="9"/>
      <c r="U101" s="8">
        <v>9</v>
      </c>
      <c r="V101" s="9">
        <v>115</v>
      </c>
    </row>
    <row r="102" spans="1:22" x14ac:dyDescent="0.3">
      <c r="A102" s="11">
        <f>S102+T102</f>
        <v>14.7784</v>
      </c>
      <c r="B102" s="9">
        <v>8</v>
      </c>
      <c r="C102" s="9">
        <v>102</v>
      </c>
      <c r="D102" s="8" t="s">
        <v>239</v>
      </c>
      <c r="E102" s="8" t="s">
        <v>93</v>
      </c>
      <c r="F102" s="8" t="s">
        <v>154</v>
      </c>
      <c r="G102" s="9">
        <v>26</v>
      </c>
      <c r="H102" s="9">
        <v>73</v>
      </c>
      <c r="I102" s="9">
        <v>140</v>
      </c>
      <c r="J102" s="9">
        <v>104.1</v>
      </c>
      <c r="K102" s="9">
        <v>22.6</v>
      </c>
      <c r="L102" s="8">
        <v>0</v>
      </c>
      <c r="M102" s="9">
        <f>500-C102</f>
        <v>398</v>
      </c>
      <c r="N102" s="9">
        <f>L102-18</f>
        <v>-18</v>
      </c>
      <c r="O102" s="9">
        <f>35-G102</f>
        <v>9</v>
      </c>
      <c r="P102" s="9">
        <f>O102*2</f>
        <v>18</v>
      </c>
      <c r="Q102" s="9">
        <f>K102*3</f>
        <v>67.800000000000011</v>
      </c>
      <c r="R102" s="9">
        <f>M102+(N102*2)+P102-Q102</f>
        <v>312.2</v>
      </c>
      <c r="S102" s="12">
        <f>((((R102*(19-B102))*2)/(B102+2)-(B102+1))/100)+8</f>
        <v>14.7784</v>
      </c>
      <c r="T102" s="9"/>
      <c r="U102" s="8">
        <v>8</v>
      </c>
      <c r="V102" s="9">
        <v>83</v>
      </c>
    </row>
    <row r="103" spans="1:22" x14ac:dyDescent="0.3">
      <c r="A103" s="11">
        <f>S103+T103</f>
        <v>14.6936</v>
      </c>
      <c r="B103" s="9">
        <v>8</v>
      </c>
      <c r="C103" s="9">
        <v>97</v>
      </c>
      <c r="D103" s="8" t="s">
        <v>260</v>
      </c>
      <c r="E103" s="8" t="s">
        <v>57</v>
      </c>
      <c r="F103" s="8" t="s">
        <v>140</v>
      </c>
      <c r="G103" s="9">
        <v>25</v>
      </c>
      <c r="H103" s="9">
        <v>66</v>
      </c>
      <c r="I103" s="9">
        <v>129</v>
      </c>
      <c r="J103" s="9">
        <v>99</v>
      </c>
      <c r="K103" s="9">
        <v>17</v>
      </c>
      <c r="L103" s="8">
        <v>5.9</v>
      </c>
      <c r="M103" s="9">
        <f>500-C103</f>
        <v>403</v>
      </c>
      <c r="N103" s="9">
        <f>L103-12</f>
        <v>-6.1</v>
      </c>
      <c r="O103" s="9">
        <f>32-G103</f>
        <v>7</v>
      </c>
      <c r="P103" s="9">
        <f>O103*2</f>
        <v>14</v>
      </c>
      <c r="Q103" s="9">
        <f>K103*3</f>
        <v>51</v>
      </c>
      <c r="R103" s="9">
        <f>M103+(N103*2)+P103-Q103</f>
        <v>353.8</v>
      </c>
      <c r="S103" s="12">
        <f>((((R103*(19-B103))*2)/(B103+2)-(B103+1))/100)+7</f>
        <v>14.6936</v>
      </c>
      <c r="U103" s="8">
        <v>9</v>
      </c>
      <c r="V103" s="9">
        <v>131</v>
      </c>
    </row>
    <row r="104" spans="1:22" x14ac:dyDescent="0.3">
      <c r="A104" s="11">
        <f>S104+T104</f>
        <v>14.587999999999999</v>
      </c>
      <c r="B104" s="9">
        <v>8</v>
      </c>
      <c r="C104" s="9">
        <v>101</v>
      </c>
      <c r="D104" s="8" t="s">
        <v>234</v>
      </c>
      <c r="E104" s="8" t="s">
        <v>96</v>
      </c>
      <c r="F104" s="8" t="s">
        <v>140</v>
      </c>
      <c r="G104" s="9">
        <v>25</v>
      </c>
      <c r="H104" s="9">
        <v>84</v>
      </c>
      <c r="I104" s="9">
        <v>138</v>
      </c>
      <c r="J104" s="9">
        <v>103.5</v>
      </c>
      <c r="K104" s="9">
        <v>18.399999999999999</v>
      </c>
      <c r="L104" s="8">
        <v>7.6</v>
      </c>
      <c r="M104" s="9">
        <f>500-C104</f>
        <v>399</v>
      </c>
      <c r="N104" s="9">
        <f>L104-12</f>
        <v>-4.4000000000000004</v>
      </c>
      <c r="O104" s="9">
        <f>32-G104</f>
        <v>7</v>
      </c>
      <c r="P104" s="9">
        <f>O104*2</f>
        <v>14</v>
      </c>
      <c r="Q104" s="9">
        <f>K104*3</f>
        <v>55.199999999999996</v>
      </c>
      <c r="R104" s="9">
        <f>M104+(N104*2)+P104-Q104</f>
        <v>349</v>
      </c>
      <c r="S104" s="12">
        <f>((((R104*(19-B104))*2)/(B104+2)-(B104+1))/100)+7</f>
        <v>14.587999999999999</v>
      </c>
      <c r="U104" s="8">
        <v>8</v>
      </c>
      <c r="V104" s="9">
        <v>86</v>
      </c>
    </row>
    <row r="105" spans="1:22" x14ac:dyDescent="0.3">
      <c r="A105" s="11">
        <f>S105+T105</f>
        <v>14.443636363636365</v>
      </c>
      <c r="B105" s="9">
        <v>9</v>
      </c>
      <c r="C105" s="9">
        <v>116</v>
      </c>
      <c r="D105" s="8" t="s">
        <v>222</v>
      </c>
      <c r="E105" s="8" t="s">
        <v>54</v>
      </c>
      <c r="F105" s="8" t="s">
        <v>154</v>
      </c>
      <c r="G105" s="9">
        <v>37</v>
      </c>
      <c r="H105" s="9">
        <v>105</v>
      </c>
      <c r="I105" s="9">
        <v>125</v>
      </c>
      <c r="J105" s="9">
        <v>117.8</v>
      </c>
      <c r="K105" s="9">
        <v>6.9</v>
      </c>
      <c r="L105" s="8">
        <v>18.3</v>
      </c>
      <c r="M105" s="9">
        <f>500-C105</f>
        <v>384</v>
      </c>
      <c r="N105" s="9">
        <f>L105-18</f>
        <v>0.30000000000000071</v>
      </c>
      <c r="O105" s="9">
        <f>35-G105</f>
        <v>-2</v>
      </c>
      <c r="P105" s="9">
        <f>O105*2</f>
        <v>-4</v>
      </c>
      <c r="Q105" s="9">
        <f>K105*3</f>
        <v>20.700000000000003</v>
      </c>
      <c r="R105" s="9">
        <f>M105+(N105*2)+P105-Q105</f>
        <v>359.90000000000003</v>
      </c>
      <c r="S105" s="12">
        <f>((((R105*(19-B105))*2)/(B105+2)-(B105+1))/100)+8</f>
        <v>14.443636363636365</v>
      </c>
      <c r="T105" s="9"/>
      <c r="U105" s="8">
        <v>9</v>
      </c>
      <c r="V105" s="9">
        <v>110</v>
      </c>
    </row>
    <row r="106" spans="1:22" x14ac:dyDescent="0.3">
      <c r="A106" s="11">
        <f>S106+T106</f>
        <v>14.434000000000001</v>
      </c>
      <c r="B106" s="9">
        <v>8</v>
      </c>
      <c r="C106" s="9">
        <v>104</v>
      </c>
      <c r="D106" s="8" t="s">
        <v>221</v>
      </c>
      <c r="E106" s="8" t="s">
        <v>29</v>
      </c>
      <c r="F106" s="8" t="s">
        <v>0</v>
      </c>
      <c r="G106" s="9">
        <v>24</v>
      </c>
      <c r="H106" s="9">
        <v>84</v>
      </c>
      <c r="I106" s="9">
        <v>136</v>
      </c>
      <c r="J106" s="9">
        <v>109.6</v>
      </c>
      <c r="K106" s="9">
        <v>18</v>
      </c>
      <c r="L106" s="8">
        <v>8</v>
      </c>
      <c r="M106" s="9">
        <f>500-C106</f>
        <v>396</v>
      </c>
      <c r="N106" s="9">
        <f>L106-12</f>
        <v>-4</v>
      </c>
      <c r="O106" s="9">
        <f>30-G106</f>
        <v>6</v>
      </c>
      <c r="P106" s="9">
        <f>O106*2</f>
        <v>12</v>
      </c>
      <c r="Q106" s="9">
        <f>K106*3</f>
        <v>54</v>
      </c>
      <c r="R106" s="9">
        <f>M106+(N106*3)+P106-Q106</f>
        <v>342</v>
      </c>
      <c r="S106" s="12">
        <f>((((R106*(19-B106))*2)/(B106+2)-(B106+1))/100)+7</f>
        <v>14.434000000000001</v>
      </c>
      <c r="T106" s="9"/>
      <c r="U106" s="8">
        <v>8</v>
      </c>
      <c r="V106" s="9">
        <v>99</v>
      </c>
    </row>
    <row r="107" spans="1:22" x14ac:dyDescent="0.3">
      <c r="A107" s="11">
        <f>S107+T107</f>
        <v>14.421749999999999</v>
      </c>
      <c r="B107" s="9">
        <v>6</v>
      </c>
      <c r="C107" s="9">
        <v>47</v>
      </c>
      <c r="D107" s="8" t="s">
        <v>59</v>
      </c>
      <c r="E107" s="8" t="s">
        <v>48</v>
      </c>
      <c r="F107" s="8" t="s">
        <v>7</v>
      </c>
      <c r="G107" s="9">
        <v>24</v>
      </c>
      <c r="H107" s="9">
        <v>35</v>
      </c>
      <c r="I107" s="9">
        <v>69</v>
      </c>
      <c r="J107" s="9">
        <v>50.1</v>
      </c>
      <c r="K107" s="9">
        <v>11.3</v>
      </c>
      <c r="L107" s="8">
        <v>14.4</v>
      </c>
      <c r="M107" s="9">
        <f>500-C107</f>
        <v>453</v>
      </c>
      <c r="N107" s="9">
        <f>L107-12</f>
        <v>2.4000000000000004</v>
      </c>
      <c r="O107" s="9">
        <f>35-G107</f>
        <v>11</v>
      </c>
      <c r="P107" s="9">
        <f>O107*2</f>
        <v>22</v>
      </c>
      <c r="Q107" s="9">
        <f>K107*3</f>
        <v>33.900000000000006</v>
      </c>
      <c r="R107" s="9">
        <f>M107+(N107*2)+P107-Q107</f>
        <v>445.9</v>
      </c>
      <c r="S107" s="12">
        <f>((((R107*(19-B107))*2)/(B107+2)-(B107+1))/100)</f>
        <v>14.421749999999999</v>
      </c>
      <c r="U107" s="8">
        <v>5</v>
      </c>
      <c r="V107" s="9">
        <v>40</v>
      </c>
    </row>
    <row r="108" spans="1:22" x14ac:dyDescent="0.3">
      <c r="A108" s="11">
        <f>S108+T108</f>
        <v>14.185454545454544</v>
      </c>
      <c r="B108" s="9">
        <v>9</v>
      </c>
      <c r="C108" s="9">
        <v>120</v>
      </c>
      <c r="D108" s="8" t="s">
        <v>38</v>
      </c>
      <c r="E108" s="8" t="s">
        <v>13</v>
      </c>
      <c r="F108" s="8" t="s">
        <v>7</v>
      </c>
      <c r="G108" s="9">
        <v>26</v>
      </c>
      <c r="H108" s="9">
        <v>101</v>
      </c>
      <c r="I108" s="9">
        <v>152</v>
      </c>
      <c r="J108" s="9">
        <v>121.5</v>
      </c>
      <c r="K108" s="9">
        <v>15.1</v>
      </c>
      <c r="L108" s="8">
        <v>8.5</v>
      </c>
      <c r="M108" s="9">
        <f>500-C108</f>
        <v>380</v>
      </c>
      <c r="N108" s="9">
        <f>L108-12</f>
        <v>-3.5</v>
      </c>
      <c r="O108" s="9">
        <f>35-G108</f>
        <v>9</v>
      </c>
      <c r="P108" s="9">
        <f>O108*2</f>
        <v>18</v>
      </c>
      <c r="Q108" s="9">
        <f>K108*3</f>
        <v>45.3</v>
      </c>
      <c r="R108" s="9">
        <f>M108+(N108*2)+P108-Q108</f>
        <v>345.7</v>
      </c>
      <c r="S108" s="12">
        <f>((((R108*(19-B108))*2)/(B108+2)-(B108+1))/100)+8</f>
        <v>14.185454545454544</v>
      </c>
      <c r="T108" s="9"/>
      <c r="U108" s="8">
        <v>8</v>
      </c>
      <c r="V108" s="9">
        <v>97</v>
      </c>
    </row>
    <row r="109" spans="1:22" x14ac:dyDescent="0.3">
      <c r="A109" s="11">
        <f>S109+T109</f>
        <v>14.141818181818181</v>
      </c>
      <c r="B109" s="9">
        <v>9</v>
      </c>
      <c r="C109" s="9">
        <v>137</v>
      </c>
      <c r="D109" s="8" t="s">
        <v>225</v>
      </c>
      <c r="E109" s="8" t="s">
        <v>35</v>
      </c>
      <c r="F109" s="8" t="s">
        <v>154</v>
      </c>
      <c r="G109" s="9">
        <v>26</v>
      </c>
      <c r="H109" s="9">
        <v>127</v>
      </c>
      <c r="I109" s="9">
        <v>158</v>
      </c>
      <c r="J109" s="9">
        <v>142.80000000000001</v>
      </c>
      <c r="K109" s="9">
        <v>10.3</v>
      </c>
      <c r="L109" s="8">
        <v>14.6</v>
      </c>
      <c r="M109" s="9">
        <f>500-C109</f>
        <v>363</v>
      </c>
      <c r="N109" s="9">
        <f>L109-18</f>
        <v>-3.4000000000000004</v>
      </c>
      <c r="O109" s="9">
        <f>35-G109</f>
        <v>9</v>
      </c>
      <c r="P109" s="9">
        <f>O109*2</f>
        <v>18</v>
      </c>
      <c r="Q109" s="9">
        <f>K109*3</f>
        <v>30.900000000000002</v>
      </c>
      <c r="R109" s="9">
        <f>M109+(N109*2)+P109-Q109</f>
        <v>343.3</v>
      </c>
      <c r="S109" s="12">
        <f>((((R109*(19-B109))*2)/(B109+2)-(B109+1))/100)+8</f>
        <v>14.141818181818181</v>
      </c>
      <c r="T109" s="9"/>
      <c r="U109" s="8">
        <v>9</v>
      </c>
      <c r="V109" s="9">
        <v>123</v>
      </c>
    </row>
    <row r="110" spans="1:22" x14ac:dyDescent="0.3">
      <c r="A110" s="11">
        <f>S110+T110</f>
        <v>14.1006</v>
      </c>
      <c r="B110" s="9">
        <v>8</v>
      </c>
      <c r="C110" s="9">
        <v>109</v>
      </c>
      <c r="D110" s="8" t="s">
        <v>233</v>
      </c>
      <c r="E110" s="8" t="s">
        <v>46</v>
      </c>
      <c r="F110" s="8" t="s">
        <v>154</v>
      </c>
      <c r="G110" s="9">
        <v>23</v>
      </c>
      <c r="H110" s="9">
        <v>97</v>
      </c>
      <c r="I110" s="9">
        <v>158</v>
      </c>
      <c r="J110" s="9">
        <v>112.3</v>
      </c>
      <c r="K110" s="9">
        <v>19.100000000000001</v>
      </c>
      <c r="L110" s="8">
        <v>25.3</v>
      </c>
      <c r="M110" s="9">
        <f>500-C110</f>
        <v>391</v>
      </c>
      <c r="N110" s="9">
        <f>L110-18</f>
        <v>7.3000000000000007</v>
      </c>
      <c r="O110" s="9">
        <f>35-G110</f>
        <v>12</v>
      </c>
      <c r="P110" s="9">
        <f>O110*2</f>
        <v>24</v>
      </c>
      <c r="Q110" s="9">
        <f>K110*3</f>
        <v>57.300000000000004</v>
      </c>
      <c r="R110" s="9">
        <f>M110+(N110*2)+P110-Q110</f>
        <v>372.3</v>
      </c>
      <c r="S110" s="12">
        <f>((((R110*(19-B110))*2)/(B110+2)-(B110+1))/100)+6</f>
        <v>14.1006</v>
      </c>
      <c r="U110" s="8">
        <v>9</v>
      </c>
      <c r="V110" s="9">
        <v>129</v>
      </c>
    </row>
    <row r="111" spans="1:22" x14ac:dyDescent="0.3">
      <c r="A111" s="11">
        <f>S111+T111</f>
        <v>14.093999999999999</v>
      </c>
      <c r="B111" s="9">
        <v>8</v>
      </c>
      <c r="C111" s="9">
        <v>90</v>
      </c>
      <c r="D111" s="8" t="s">
        <v>274</v>
      </c>
      <c r="E111" s="8" t="s">
        <v>40</v>
      </c>
      <c r="F111" s="8" t="s">
        <v>140</v>
      </c>
      <c r="G111" s="9">
        <v>21</v>
      </c>
      <c r="H111" s="9">
        <v>65</v>
      </c>
      <c r="I111" s="9">
        <v>111</v>
      </c>
      <c r="J111" s="9">
        <v>91.4</v>
      </c>
      <c r="K111" s="9">
        <v>15.4</v>
      </c>
      <c r="L111" s="8">
        <v>5.0999999999999996</v>
      </c>
      <c r="M111" s="9">
        <f>500-C111</f>
        <v>410</v>
      </c>
      <c r="N111" s="9">
        <f>L111-12</f>
        <v>-6.9</v>
      </c>
      <c r="O111" s="9">
        <f>32-G111</f>
        <v>11</v>
      </c>
      <c r="P111" s="9">
        <f>O111*2</f>
        <v>22</v>
      </c>
      <c r="Q111" s="9">
        <f>K111*3</f>
        <v>46.2</v>
      </c>
      <c r="R111" s="9">
        <f>M111+(N111*2)+P111-Q111</f>
        <v>372</v>
      </c>
      <c r="S111" s="12">
        <f>((((R111*(19-B111))*2)/(B111+2)-(B111+1))/100)+6</f>
        <v>14.093999999999999</v>
      </c>
      <c r="T111" s="9"/>
      <c r="U111" s="8">
        <v>9</v>
      </c>
      <c r="V111" s="9">
        <v>119</v>
      </c>
    </row>
    <row r="112" spans="1:22" x14ac:dyDescent="0.3">
      <c r="A112" s="11">
        <f>S112+T112</f>
        <v>14.00181818181818</v>
      </c>
      <c r="B112" s="9">
        <v>9</v>
      </c>
      <c r="C112" s="9">
        <v>130</v>
      </c>
      <c r="D112" s="8" t="s">
        <v>65</v>
      </c>
      <c r="E112" s="8" t="s">
        <v>31</v>
      </c>
      <c r="F112" s="8" t="s">
        <v>7</v>
      </c>
      <c r="G112" s="9">
        <v>28</v>
      </c>
      <c r="H112" s="9">
        <v>111</v>
      </c>
      <c r="I112" s="9">
        <v>156</v>
      </c>
      <c r="J112" s="9">
        <v>130</v>
      </c>
      <c r="K112" s="9">
        <v>14.2</v>
      </c>
      <c r="L112" s="8">
        <v>9.1</v>
      </c>
      <c r="M112" s="9">
        <f>500-C112</f>
        <v>370</v>
      </c>
      <c r="N112" s="9">
        <f>L112-12</f>
        <v>-2.9000000000000004</v>
      </c>
      <c r="O112" s="9">
        <f>35-G112</f>
        <v>7</v>
      </c>
      <c r="P112" s="9">
        <f>O112*2</f>
        <v>14</v>
      </c>
      <c r="Q112" s="9">
        <f>K112*3</f>
        <v>42.599999999999994</v>
      </c>
      <c r="R112" s="9">
        <f>M112+(N112*2)+P112-Q112</f>
        <v>335.6</v>
      </c>
      <c r="S112" s="12">
        <f>((((R112*(19-B112))*2)/(B112+2)-(B112+1))/100)+8</f>
        <v>14.00181818181818</v>
      </c>
      <c r="T112" s="9"/>
      <c r="U112" s="8">
        <v>10</v>
      </c>
      <c r="V112" s="9">
        <v>150</v>
      </c>
    </row>
    <row r="113" spans="1:22" x14ac:dyDescent="0.3">
      <c r="A113" s="11">
        <f>S113+T113</f>
        <v>13.963636363636365</v>
      </c>
      <c r="B113" s="9">
        <v>9</v>
      </c>
      <c r="C113" s="9">
        <v>132</v>
      </c>
      <c r="D113" s="8" t="s">
        <v>49</v>
      </c>
      <c r="E113" s="8" t="s">
        <v>50</v>
      </c>
      <c r="F113" s="8" t="s">
        <v>7</v>
      </c>
      <c r="G113" s="9">
        <v>23</v>
      </c>
      <c r="H113" s="9">
        <v>118</v>
      </c>
      <c r="I113" s="9">
        <v>158</v>
      </c>
      <c r="J113" s="9">
        <v>134.4</v>
      </c>
      <c r="K113" s="9">
        <v>11.5</v>
      </c>
      <c r="L113" s="8">
        <v>0</v>
      </c>
      <c r="M113" s="9">
        <f>500-C113</f>
        <v>368</v>
      </c>
      <c r="N113" s="9">
        <f>L113-12</f>
        <v>-12</v>
      </c>
      <c r="O113" s="9">
        <f>35-G113</f>
        <v>12</v>
      </c>
      <c r="P113" s="9">
        <f>O113*2</f>
        <v>24</v>
      </c>
      <c r="Q113" s="9">
        <f>K113*3</f>
        <v>34.5</v>
      </c>
      <c r="R113" s="9">
        <f>M113+(N113*2)+P113-Q113</f>
        <v>333.5</v>
      </c>
      <c r="S113" s="12">
        <f>((((R113*(19-B113))*2)/(B113+2)-(B113+1))/100)+8</f>
        <v>13.963636363636365</v>
      </c>
      <c r="T113" s="9"/>
      <c r="U113" s="8">
        <v>9</v>
      </c>
      <c r="V113" s="9">
        <v>121</v>
      </c>
    </row>
    <row r="114" spans="1:22" x14ac:dyDescent="0.3">
      <c r="A114" s="11">
        <f>S114+T114</f>
        <v>13.801400000000001</v>
      </c>
      <c r="B114" s="9">
        <v>8</v>
      </c>
      <c r="C114" s="9">
        <v>99</v>
      </c>
      <c r="D114" s="8" t="s">
        <v>268</v>
      </c>
      <c r="E114" s="8" t="s">
        <v>11</v>
      </c>
      <c r="F114" s="8" t="s">
        <v>154</v>
      </c>
      <c r="G114" s="9">
        <v>21</v>
      </c>
      <c r="H114" s="9">
        <v>83</v>
      </c>
      <c r="I114" s="9">
        <v>142</v>
      </c>
      <c r="J114" s="9">
        <v>100.1</v>
      </c>
      <c r="K114" s="9">
        <v>18.3</v>
      </c>
      <c r="L114" s="8">
        <v>10.3</v>
      </c>
      <c r="M114" s="9">
        <f>500-C114</f>
        <v>401</v>
      </c>
      <c r="N114" s="9">
        <f>L114-18</f>
        <v>-7.6999999999999993</v>
      </c>
      <c r="O114" s="9">
        <f>35-G114</f>
        <v>14</v>
      </c>
      <c r="P114" s="9">
        <f>O114*2</f>
        <v>28</v>
      </c>
      <c r="Q114" s="9">
        <f>K114*3</f>
        <v>54.900000000000006</v>
      </c>
      <c r="R114" s="9">
        <f>M114+(N114*2)+P114-Q114</f>
        <v>358.70000000000005</v>
      </c>
      <c r="S114" s="12">
        <f>((((R114*(19-B114))*2)/(B114+2)-(B114+1))/100)+6</f>
        <v>13.801400000000001</v>
      </c>
      <c r="U114" s="8">
        <v>9</v>
      </c>
      <c r="V114" s="9">
        <v>126</v>
      </c>
    </row>
    <row r="115" spans="1:22" x14ac:dyDescent="0.3">
      <c r="A115" s="11">
        <f>S115+T115</f>
        <v>13.719999999999999</v>
      </c>
      <c r="B115" s="9">
        <v>9</v>
      </c>
      <c r="C115" s="9">
        <v>141</v>
      </c>
      <c r="D115" s="8" t="s">
        <v>25</v>
      </c>
      <c r="E115" s="8" t="s">
        <v>26</v>
      </c>
      <c r="F115" s="8" t="s">
        <v>7</v>
      </c>
      <c r="G115" s="9">
        <v>27</v>
      </c>
      <c r="H115" s="9">
        <v>127</v>
      </c>
      <c r="I115" s="9">
        <v>163</v>
      </c>
      <c r="J115" s="9">
        <v>145.80000000000001</v>
      </c>
      <c r="K115" s="9">
        <v>13.5</v>
      </c>
      <c r="L115" s="8">
        <v>4.8</v>
      </c>
      <c r="M115" s="9">
        <f>500-C115</f>
        <v>359</v>
      </c>
      <c r="N115" s="9">
        <f>L115-12</f>
        <v>-7.2</v>
      </c>
      <c r="O115" s="9">
        <f>35-G115</f>
        <v>8</v>
      </c>
      <c r="P115" s="9">
        <f>O115*2</f>
        <v>16</v>
      </c>
      <c r="Q115" s="9">
        <f>K115*3</f>
        <v>40.5</v>
      </c>
      <c r="R115" s="9">
        <f>M115+(N115*2)+P115-Q115</f>
        <v>320.10000000000002</v>
      </c>
      <c r="S115" s="12">
        <f>((((R115*(19-B115))*2)/(B115+2)-(B115+1))/100)+8</f>
        <v>13.719999999999999</v>
      </c>
      <c r="T115" s="9"/>
      <c r="U115" s="8">
        <v>9</v>
      </c>
      <c r="V115" s="9">
        <v>128</v>
      </c>
    </row>
    <row r="116" spans="1:22" x14ac:dyDescent="0.3">
      <c r="A116" s="11">
        <f>S116+T116</f>
        <v>13.692727272727272</v>
      </c>
      <c r="B116" s="9">
        <v>9</v>
      </c>
      <c r="C116" s="9">
        <v>135</v>
      </c>
      <c r="D116" s="8" t="s">
        <v>72</v>
      </c>
      <c r="E116" s="8" t="s">
        <v>73</v>
      </c>
      <c r="F116" s="8" t="s">
        <v>7</v>
      </c>
      <c r="G116" s="9">
        <v>22</v>
      </c>
      <c r="H116" s="9">
        <v>108</v>
      </c>
      <c r="I116" s="9">
        <v>172</v>
      </c>
      <c r="J116" s="9">
        <v>139.4</v>
      </c>
      <c r="K116" s="9">
        <v>20.2</v>
      </c>
      <c r="L116" s="8">
        <v>6.1</v>
      </c>
      <c r="M116" s="9">
        <f>500-C116</f>
        <v>365</v>
      </c>
      <c r="N116" s="9">
        <f>L116-12</f>
        <v>-5.9</v>
      </c>
      <c r="O116" s="9">
        <f>35-G116</f>
        <v>13</v>
      </c>
      <c r="P116" s="9">
        <f>O116*2</f>
        <v>26</v>
      </c>
      <c r="Q116" s="9">
        <f>K116*3</f>
        <v>60.599999999999994</v>
      </c>
      <c r="R116" s="9">
        <f>M116+(N116*2)+P116-Q116</f>
        <v>318.60000000000002</v>
      </c>
      <c r="S116" s="12">
        <f>((((R116*(19-B116))*2)/(B116+2)-(B116+1))/100)+8</f>
        <v>13.692727272727272</v>
      </c>
      <c r="T116" s="9"/>
      <c r="U116" s="8">
        <v>11</v>
      </c>
      <c r="V116" s="9">
        <v>177</v>
      </c>
    </row>
    <row r="117" spans="1:22" x14ac:dyDescent="0.3">
      <c r="A117" s="11">
        <f>S117+T117</f>
        <v>13.612200000000001</v>
      </c>
      <c r="B117" s="9">
        <v>8</v>
      </c>
      <c r="C117" s="9">
        <v>105</v>
      </c>
      <c r="D117" s="8" t="s">
        <v>266</v>
      </c>
      <c r="E117" s="8" t="s">
        <v>42</v>
      </c>
      <c r="F117" s="8" t="s">
        <v>154</v>
      </c>
      <c r="G117" s="9">
        <v>22</v>
      </c>
      <c r="H117" s="9">
        <v>94</v>
      </c>
      <c r="I117" s="9">
        <v>141</v>
      </c>
      <c r="J117" s="9">
        <v>109.8</v>
      </c>
      <c r="K117" s="9">
        <v>15.5</v>
      </c>
      <c r="L117" s="8">
        <v>5.8</v>
      </c>
      <c r="M117" s="9">
        <f>500-C117</f>
        <v>395</v>
      </c>
      <c r="N117" s="9">
        <f>L117-18</f>
        <v>-12.2</v>
      </c>
      <c r="O117" s="9">
        <f>35-G117</f>
        <v>13</v>
      </c>
      <c r="P117" s="9">
        <f>O117*2</f>
        <v>26</v>
      </c>
      <c r="Q117" s="9">
        <f>K117*3</f>
        <v>46.5</v>
      </c>
      <c r="R117" s="9">
        <f>M117+(N117*2)+P117-Q117</f>
        <v>350.1</v>
      </c>
      <c r="S117" s="12">
        <f>((((R117*(19-B117))*2)/(B117+2)-(B117+1))/100)+6</f>
        <v>13.612200000000001</v>
      </c>
      <c r="U117" s="8">
        <v>9</v>
      </c>
      <c r="V117" s="9">
        <v>125</v>
      </c>
    </row>
    <row r="118" spans="1:22" x14ac:dyDescent="0.3">
      <c r="A118" s="11">
        <f>S118+T118</f>
        <v>13.607272727272727</v>
      </c>
      <c r="B118" s="9">
        <v>9</v>
      </c>
      <c r="C118" s="9">
        <v>136</v>
      </c>
      <c r="D118" s="8" t="s">
        <v>41</v>
      </c>
      <c r="E118" s="8" t="s">
        <v>42</v>
      </c>
      <c r="F118" s="8" t="s">
        <v>7</v>
      </c>
      <c r="G118" s="9">
        <v>22</v>
      </c>
      <c r="H118" s="9">
        <v>110</v>
      </c>
      <c r="I118" s="9">
        <v>173</v>
      </c>
      <c r="J118" s="9">
        <v>142.5</v>
      </c>
      <c r="K118" s="9">
        <v>19.7</v>
      </c>
      <c r="L118" s="8">
        <v>3.5</v>
      </c>
      <c r="M118" s="9">
        <f>500-C118</f>
        <v>364</v>
      </c>
      <c r="N118" s="9">
        <f>L118-12</f>
        <v>-8.5</v>
      </c>
      <c r="O118" s="9">
        <f>35-G118</f>
        <v>13</v>
      </c>
      <c r="P118" s="9">
        <f>O118*2</f>
        <v>26</v>
      </c>
      <c r="Q118" s="9">
        <f>K118*3</f>
        <v>59.099999999999994</v>
      </c>
      <c r="R118" s="9">
        <f>M118+(N118*2)+P118-Q118</f>
        <v>313.89999999999998</v>
      </c>
      <c r="S118" s="12">
        <f>((((R118*(19-B118))*2)/(B118+2)-(B118+1))/100)+8</f>
        <v>13.607272727272727</v>
      </c>
      <c r="T118" s="9"/>
      <c r="U118" s="8">
        <v>10</v>
      </c>
      <c r="V118" s="9">
        <v>137</v>
      </c>
    </row>
    <row r="119" spans="1:22" x14ac:dyDescent="0.3">
      <c r="A119" s="11">
        <f>S119+T119</f>
        <v>13.508799999999999</v>
      </c>
      <c r="B119" s="9">
        <v>8</v>
      </c>
      <c r="C119" s="9">
        <v>107</v>
      </c>
      <c r="D119" s="8" t="s">
        <v>61</v>
      </c>
      <c r="E119" s="8" t="s">
        <v>13</v>
      </c>
      <c r="F119" s="8" t="s">
        <v>7</v>
      </c>
      <c r="G119" s="9">
        <v>26</v>
      </c>
      <c r="H119" s="9">
        <v>78</v>
      </c>
      <c r="I119" s="9">
        <v>132</v>
      </c>
      <c r="J119" s="9">
        <v>111</v>
      </c>
      <c r="K119" s="9">
        <v>18.600000000000001</v>
      </c>
      <c r="L119" s="8">
        <v>7.1</v>
      </c>
      <c r="M119" s="9">
        <f>500-C119</f>
        <v>393</v>
      </c>
      <c r="N119" s="9">
        <f>L119-12</f>
        <v>-4.9000000000000004</v>
      </c>
      <c r="O119" s="9">
        <f>35-G119</f>
        <v>9</v>
      </c>
      <c r="P119" s="9">
        <f>O119*2</f>
        <v>18</v>
      </c>
      <c r="Q119" s="9">
        <f>K119*3</f>
        <v>55.800000000000004</v>
      </c>
      <c r="R119" s="9">
        <f>M119+(N119*2)+P119-Q119</f>
        <v>345.4</v>
      </c>
      <c r="S119" s="12">
        <f>((((R119*(19-B119))*2)/(B119+2)-(B119+1))/100)+6</f>
        <v>13.508799999999999</v>
      </c>
      <c r="U119" s="8">
        <v>8</v>
      </c>
      <c r="V119" s="9">
        <v>101</v>
      </c>
    </row>
    <row r="120" spans="1:22" x14ac:dyDescent="0.3">
      <c r="A120" s="11">
        <f>S120+T120</f>
        <v>13.456363636363635</v>
      </c>
      <c r="B120" s="9">
        <v>9</v>
      </c>
      <c r="C120" s="9">
        <v>114</v>
      </c>
      <c r="D120" s="8" t="s">
        <v>240</v>
      </c>
      <c r="E120" s="8" t="s">
        <v>15</v>
      </c>
      <c r="F120" s="8" t="s">
        <v>140</v>
      </c>
      <c r="G120" s="9">
        <v>22</v>
      </c>
      <c r="H120" s="9">
        <v>91</v>
      </c>
      <c r="I120" s="9">
        <v>135</v>
      </c>
      <c r="J120" s="9">
        <v>117</v>
      </c>
      <c r="K120" s="9">
        <v>15.6</v>
      </c>
      <c r="L120" s="8">
        <v>12.7</v>
      </c>
      <c r="M120" s="9">
        <f>500-C120</f>
        <v>386</v>
      </c>
      <c r="N120" s="9">
        <f>L120-12</f>
        <v>0.69999999999999929</v>
      </c>
      <c r="O120" s="9">
        <f>32-G120</f>
        <v>10</v>
      </c>
      <c r="P120" s="9">
        <f>O120*2</f>
        <v>20</v>
      </c>
      <c r="Q120" s="9">
        <f>K120*3</f>
        <v>46.8</v>
      </c>
      <c r="R120" s="9">
        <f>M120+(N120*2)+P120-Q120</f>
        <v>360.59999999999997</v>
      </c>
      <c r="S120" s="12">
        <f>((((R120*(19-B120))*2)/(B120+2)-(B120+1))/100)+7</f>
        <v>13.456363636363635</v>
      </c>
      <c r="U120" s="8">
        <v>9</v>
      </c>
      <c r="V120" s="9">
        <v>111</v>
      </c>
    </row>
    <row r="121" spans="1:22" x14ac:dyDescent="0.3">
      <c r="A121" s="11">
        <f>S121+T121</f>
        <v>13.361818181818181</v>
      </c>
      <c r="B121" s="9">
        <v>9</v>
      </c>
      <c r="C121" s="9">
        <v>124</v>
      </c>
      <c r="D121" s="8" t="s">
        <v>248</v>
      </c>
      <c r="E121" s="8" t="s">
        <v>46</v>
      </c>
      <c r="F121" s="8" t="s">
        <v>140</v>
      </c>
      <c r="G121" s="9">
        <v>22</v>
      </c>
      <c r="H121" s="9">
        <v>104</v>
      </c>
      <c r="I121" s="9">
        <v>138</v>
      </c>
      <c r="J121" s="9">
        <v>124.6</v>
      </c>
      <c r="K121" s="9">
        <v>11</v>
      </c>
      <c r="L121" s="8">
        <v>8.1999999999999993</v>
      </c>
      <c r="M121" s="9">
        <f>500-C121</f>
        <v>376</v>
      </c>
      <c r="N121" s="9">
        <f>L121-12</f>
        <v>-3.8000000000000007</v>
      </c>
      <c r="O121" s="9">
        <f>32-G121</f>
        <v>10</v>
      </c>
      <c r="P121" s="9">
        <f>O121*2</f>
        <v>20</v>
      </c>
      <c r="Q121" s="9">
        <f>K121*3</f>
        <v>33</v>
      </c>
      <c r="R121" s="9">
        <f>M121+(N121*2)+P121-Q121</f>
        <v>355.4</v>
      </c>
      <c r="S121" s="12">
        <f>((((R121*(19-B121))*2)/(B121+2)-(B121+1))/100)+7</f>
        <v>13.361818181818181</v>
      </c>
      <c r="U121" s="8">
        <v>9</v>
      </c>
      <c r="V121" s="9">
        <v>114</v>
      </c>
    </row>
    <row r="122" spans="1:22" x14ac:dyDescent="0.3">
      <c r="A122" s="11">
        <f>S122+T122</f>
        <v>13.225454545454545</v>
      </c>
      <c r="B122" s="9">
        <v>9</v>
      </c>
      <c r="C122" s="9">
        <v>133</v>
      </c>
      <c r="D122" s="8" t="s">
        <v>263</v>
      </c>
      <c r="E122" s="8" t="s">
        <v>19</v>
      </c>
      <c r="F122" s="8" t="s">
        <v>0</v>
      </c>
      <c r="G122" s="9">
        <v>28</v>
      </c>
      <c r="H122" s="9">
        <v>126</v>
      </c>
      <c r="I122" s="9">
        <v>147</v>
      </c>
      <c r="J122" s="9">
        <v>136.4</v>
      </c>
      <c r="K122" s="9">
        <v>7</v>
      </c>
      <c r="L122" s="8">
        <v>11.3</v>
      </c>
      <c r="M122" s="9">
        <f>500-C122</f>
        <v>367</v>
      </c>
      <c r="N122" s="9">
        <f>L122-12</f>
        <v>-0.69999999999999929</v>
      </c>
      <c r="O122" s="9">
        <f>30-G122</f>
        <v>2</v>
      </c>
      <c r="P122" s="9">
        <f>O122*2</f>
        <v>4</v>
      </c>
      <c r="Q122" s="9">
        <f>K122*3</f>
        <v>21</v>
      </c>
      <c r="R122" s="9">
        <f>M122+(N122*3)+P122-Q122</f>
        <v>347.9</v>
      </c>
      <c r="S122" s="12">
        <f>((((R122*(19-B122))*2)/(B122+2)-(B122+1))/100)+7</f>
        <v>13.225454545454545</v>
      </c>
      <c r="U122" s="8">
        <v>10</v>
      </c>
      <c r="V122" s="9">
        <v>149</v>
      </c>
    </row>
    <row r="123" spans="1:22" x14ac:dyDescent="0.3">
      <c r="A123" s="11">
        <f>S123+T123</f>
        <v>13.181818181818182</v>
      </c>
      <c r="B123" s="9">
        <v>9</v>
      </c>
      <c r="C123" s="9">
        <v>118</v>
      </c>
      <c r="D123" s="8" t="s">
        <v>256</v>
      </c>
      <c r="E123" s="8" t="s">
        <v>46</v>
      </c>
      <c r="F123" s="8" t="s">
        <v>0</v>
      </c>
      <c r="G123" s="9">
        <v>22</v>
      </c>
      <c r="H123" s="9">
        <v>100</v>
      </c>
      <c r="I123" s="9">
        <v>147</v>
      </c>
      <c r="J123" s="9">
        <v>119.5</v>
      </c>
      <c r="K123" s="9">
        <v>17.2</v>
      </c>
      <c r="L123" s="8">
        <v>11.7</v>
      </c>
      <c r="M123" s="9">
        <f>500-C123</f>
        <v>382</v>
      </c>
      <c r="N123" s="9">
        <f>L123-12</f>
        <v>-0.30000000000000071</v>
      </c>
      <c r="O123" s="9">
        <f>30-G123</f>
        <v>8</v>
      </c>
      <c r="P123" s="9">
        <f>O123*2</f>
        <v>16</v>
      </c>
      <c r="Q123" s="9">
        <f>K123*3</f>
        <v>51.599999999999994</v>
      </c>
      <c r="R123" s="9">
        <f>M123+(N123*3)+P123-Q123</f>
        <v>345.5</v>
      </c>
      <c r="S123" s="12">
        <f>((((R123*(19-B123))*2)/(B123+2)-(B123+1))/100)+7</f>
        <v>13.181818181818182</v>
      </c>
      <c r="T123" s="9"/>
      <c r="U123" s="8">
        <v>9</v>
      </c>
      <c r="V123" s="9">
        <v>124</v>
      </c>
    </row>
    <row r="124" spans="1:22" x14ac:dyDescent="0.3">
      <c r="A124" s="11">
        <f>S124+T124</f>
        <v>13.169090909090908</v>
      </c>
      <c r="B124" s="9">
        <v>9</v>
      </c>
      <c r="C124" s="9">
        <v>140</v>
      </c>
      <c r="D124" s="8" t="s">
        <v>246</v>
      </c>
      <c r="E124" s="8" t="s">
        <v>29</v>
      </c>
      <c r="F124" s="8" t="s">
        <v>140</v>
      </c>
      <c r="G124" s="9">
        <v>28</v>
      </c>
      <c r="H124" s="9">
        <v>131</v>
      </c>
      <c r="I124" s="9">
        <v>153</v>
      </c>
      <c r="J124" s="9">
        <v>144.9</v>
      </c>
      <c r="K124" s="9">
        <v>7.6</v>
      </c>
      <c r="L124" s="8">
        <v>11.8</v>
      </c>
      <c r="M124" s="9">
        <f>500-C124</f>
        <v>360</v>
      </c>
      <c r="N124" s="9">
        <f>L124-12</f>
        <v>-0.19999999999999929</v>
      </c>
      <c r="O124" s="9">
        <f>32-G124</f>
        <v>4</v>
      </c>
      <c r="P124" s="9">
        <f>O124*2</f>
        <v>8</v>
      </c>
      <c r="Q124" s="9">
        <f>K124*3</f>
        <v>22.799999999999997</v>
      </c>
      <c r="R124" s="9">
        <f>M124+(N124*2)+P124-Q124</f>
        <v>344.8</v>
      </c>
      <c r="S124" s="12">
        <f>((((R124*(19-B124))*2)/(B124+2)-(B124+1))/100)+7</f>
        <v>13.169090909090908</v>
      </c>
      <c r="U124" s="8">
        <v>9</v>
      </c>
      <c r="V124" s="9">
        <v>134</v>
      </c>
    </row>
    <row r="125" spans="1:22" x14ac:dyDescent="0.3">
      <c r="A125" s="11">
        <f>S125+T125</f>
        <v>12.983636363636364</v>
      </c>
      <c r="B125" s="9">
        <v>9</v>
      </c>
      <c r="C125" s="9">
        <v>129</v>
      </c>
      <c r="D125" s="8" t="s">
        <v>243</v>
      </c>
      <c r="E125" s="8" t="s">
        <v>167</v>
      </c>
      <c r="F125" s="8" t="s">
        <v>140</v>
      </c>
      <c r="G125" s="9">
        <v>24</v>
      </c>
      <c r="H125" s="9">
        <v>108</v>
      </c>
      <c r="I125" s="9">
        <v>165</v>
      </c>
      <c r="J125" s="9">
        <v>130</v>
      </c>
      <c r="K125" s="9">
        <v>18.2</v>
      </c>
      <c r="L125" s="8">
        <v>13.1</v>
      </c>
      <c r="M125" s="9">
        <f>500-C125</f>
        <v>371</v>
      </c>
      <c r="N125" s="9">
        <f>L125-12</f>
        <v>1.0999999999999996</v>
      </c>
      <c r="O125" s="9">
        <f>32-G125</f>
        <v>8</v>
      </c>
      <c r="P125" s="9">
        <f>O125*2</f>
        <v>16</v>
      </c>
      <c r="Q125" s="9">
        <f>K125*3</f>
        <v>54.599999999999994</v>
      </c>
      <c r="R125" s="9">
        <f>M125+(N125*2)+P125-Q125</f>
        <v>334.6</v>
      </c>
      <c r="S125" s="12">
        <f>((((R125*(19-B125))*2)/(B125+2)-(B125+1))/100)+7</f>
        <v>12.983636363636364</v>
      </c>
      <c r="T125" s="9"/>
      <c r="U125" s="8">
        <v>9</v>
      </c>
      <c r="V125" s="9">
        <v>120</v>
      </c>
    </row>
    <row r="126" spans="1:22" x14ac:dyDescent="0.3">
      <c r="A126" s="11">
        <f>S126+T126</f>
        <v>12.983636363636363</v>
      </c>
      <c r="B126" s="9">
        <v>9</v>
      </c>
      <c r="C126" s="9">
        <v>115</v>
      </c>
      <c r="D126" s="8" t="s">
        <v>220</v>
      </c>
      <c r="E126" s="8" t="s">
        <v>21</v>
      </c>
      <c r="F126" s="8" t="s">
        <v>0</v>
      </c>
      <c r="G126" s="9">
        <v>24</v>
      </c>
      <c r="H126" s="9">
        <v>83</v>
      </c>
      <c r="I126" s="9">
        <v>146</v>
      </c>
      <c r="J126" s="9">
        <v>117.4</v>
      </c>
      <c r="K126" s="9">
        <v>18.100000000000001</v>
      </c>
      <c r="L126" s="8">
        <v>9.3000000000000007</v>
      </c>
      <c r="M126" s="9">
        <f>500-C126</f>
        <v>385</v>
      </c>
      <c r="N126" s="9">
        <f>L126-12</f>
        <v>-2.6999999999999993</v>
      </c>
      <c r="O126" s="9">
        <f>30-G126</f>
        <v>6</v>
      </c>
      <c r="P126" s="9">
        <f>O126*2</f>
        <v>12</v>
      </c>
      <c r="Q126" s="9">
        <f>K126*3</f>
        <v>54.300000000000004</v>
      </c>
      <c r="R126" s="9">
        <f>M126+(N126*3)+P126-Q126</f>
        <v>334.59999999999997</v>
      </c>
      <c r="S126" s="12">
        <f>((((R126*(19-B126))*2)/(B126+2)-(B126+1))/100)+7</f>
        <v>12.983636363636363</v>
      </c>
      <c r="U126" s="8">
        <v>8</v>
      </c>
      <c r="V126" s="9">
        <v>100</v>
      </c>
    </row>
    <row r="127" spans="1:22" x14ac:dyDescent="0.3">
      <c r="A127" s="11">
        <f>S127+T127</f>
        <v>12.967272727272729</v>
      </c>
      <c r="B127" s="9">
        <v>9</v>
      </c>
      <c r="C127" s="9">
        <v>126</v>
      </c>
      <c r="D127" s="8" t="s">
        <v>238</v>
      </c>
      <c r="E127" s="8" t="s">
        <v>167</v>
      </c>
      <c r="F127" s="8" t="s">
        <v>0</v>
      </c>
      <c r="G127" s="9">
        <v>26</v>
      </c>
      <c r="H127" s="9">
        <v>98</v>
      </c>
      <c r="I127" s="9">
        <v>149</v>
      </c>
      <c r="J127" s="9">
        <v>127</v>
      </c>
      <c r="K127" s="9">
        <v>15.8</v>
      </c>
      <c r="L127" s="8">
        <v>11.7</v>
      </c>
      <c r="M127" s="9">
        <f>500-C127</f>
        <v>374</v>
      </c>
      <c r="N127" s="9">
        <f>L127-12</f>
        <v>-0.30000000000000071</v>
      </c>
      <c r="O127" s="9">
        <f>30-G127</f>
        <v>4</v>
      </c>
      <c r="P127" s="9">
        <f>O127*2</f>
        <v>8</v>
      </c>
      <c r="Q127" s="9">
        <f>K127*3</f>
        <v>47.400000000000006</v>
      </c>
      <c r="R127" s="9">
        <f>M127+(N127*3)+P127-Q127</f>
        <v>333.70000000000005</v>
      </c>
      <c r="S127" s="12">
        <f>((((R127*(19-B127))*2)/(B127+2)-(B127+1))/100)+7</f>
        <v>12.967272727272729</v>
      </c>
      <c r="T127" s="9"/>
      <c r="U127" s="8">
        <v>9</v>
      </c>
      <c r="V127" s="9">
        <v>118</v>
      </c>
    </row>
    <row r="128" spans="1:22" x14ac:dyDescent="0.3">
      <c r="A128" s="11">
        <f>S128+T128</f>
        <v>12.881818181818181</v>
      </c>
      <c r="B128" s="9">
        <v>9</v>
      </c>
      <c r="C128" s="9">
        <v>111</v>
      </c>
      <c r="D128" s="8" t="s">
        <v>231</v>
      </c>
      <c r="E128" s="8" t="s">
        <v>35</v>
      </c>
      <c r="F128" s="8" t="s">
        <v>140</v>
      </c>
      <c r="G128" s="9">
        <v>28</v>
      </c>
      <c r="H128" s="9">
        <v>88</v>
      </c>
      <c r="I128" s="9">
        <v>151</v>
      </c>
      <c r="J128" s="9">
        <v>115.5</v>
      </c>
      <c r="K128" s="9">
        <v>21.8</v>
      </c>
      <c r="L128" s="8">
        <v>10.7</v>
      </c>
      <c r="M128" s="9">
        <f>500-C128</f>
        <v>389</v>
      </c>
      <c r="N128" s="9">
        <f>L128-12</f>
        <v>-1.3000000000000007</v>
      </c>
      <c r="O128" s="9">
        <f>32-G128</f>
        <v>4</v>
      </c>
      <c r="P128" s="9">
        <f>O128*2</f>
        <v>8</v>
      </c>
      <c r="Q128" s="9">
        <f>K128*3</f>
        <v>65.400000000000006</v>
      </c>
      <c r="R128" s="9">
        <f>M128+(N128*2)+P128-Q128</f>
        <v>329</v>
      </c>
      <c r="S128" s="12">
        <f>((((R128*(19-B128))*2)/(B128+2)-(B128+1))/100)+7</f>
        <v>12.881818181818181</v>
      </c>
      <c r="U128" s="8">
        <v>8</v>
      </c>
      <c r="V128" s="9">
        <v>103</v>
      </c>
    </row>
    <row r="129" spans="1:22" x14ac:dyDescent="0.3">
      <c r="A129" s="11">
        <f>S129+T129</f>
        <v>12.865500000000001</v>
      </c>
      <c r="B129" s="9">
        <v>10</v>
      </c>
      <c r="C129" s="9">
        <v>154</v>
      </c>
      <c r="D129" s="8" t="s">
        <v>251</v>
      </c>
      <c r="E129" s="8" t="s">
        <v>21</v>
      </c>
      <c r="F129" s="8" t="s">
        <v>154</v>
      </c>
      <c r="G129" s="9">
        <v>28</v>
      </c>
      <c r="H129" s="9">
        <v>150</v>
      </c>
      <c r="I129" s="9">
        <v>173</v>
      </c>
      <c r="J129" s="9">
        <v>159</v>
      </c>
      <c r="K129" s="9">
        <v>7.9</v>
      </c>
      <c r="L129" s="8">
        <v>15.7</v>
      </c>
      <c r="M129" s="9">
        <f>500-C129</f>
        <v>346</v>
      </c>
      <c r="N129" s="9">
        <f>L129-18</f>
        <v>-2.3000000000000007</v>
      </c>
      <c r="O129" s="9">
        <f>35-G129</f>
        <v>7</v>
      </c>
      <c r="P129" s="9">
        <f>O129*2</f>
        <v>14</v>
      </c>
      <c r="Q129" s="9">
        <f>K129*3</f>
        <v>23.700000000000003</v>
      </c>
      <c r="R129" s="9">
        <f>M129+(N129*2)+P129-Q129</f>
        <v>331.7</v>
      </c>
      <c r="S129" s="12">
        <f>((((R129*(19-B129))*2)/(B129+2)-(B129+1))/100)+8</f>
        <v>12.865500000000001</v>
      </c>
      <c r="T129" s="9"/>
      <c r="U129" s="8">
        <v>10</v>
      </c>
      <c r="V129" s="9">
        <v>143</v>
      </c>
    </row>
    <row r="130" spans="1:22" x14ac:dyDescent="0.3">
      <c r="A130" s="11">
        <f>S130+T130</f>
        <v>12.754545454545454</v>
      </c>
      <c r="B130" s="9">
        <v>9</v>
      </c>
      <c r="C130" s="9">
        <v>112</v>
      </c>
      <c r="D130" s="8" t="s">
        <v>235</v>
      </c>
      <c r="E130" s="8" t="s">
        <v>9</v>
      </c>
      <c r="F130" s="8" t="s">
        <v>0</v>
      </c>
      <c r="G130" s="9">
        <v>24</v>
      </c>
      <c r="H130" s="9">
        <v>85</v>
      </c>
      <c r="I130" s="9">
        <v>139</v>
      </c>
      <c r="J130" s="9">
        <v>116.1</v>
      </c>
      <c r="K130" s="9">
        <v>17.399999999999999</v>
      </c>
      <c r="L130" s="8">
        <v>3.4</v>
      </c>
      <c r="M130" s="9">
        <f>500-C130</f>
        <v>388</v>
      </c>
      <c r="N130" s="9">
        <f>L130-12</f>
        <v>-8.6</v>
      </c>
      <c r="O130" s="9">
        <f>30-G130</f>
        <v>6</v>
      </c>
      <c r="P130" s="9">
        <f>O130*2</f>
        <v>12</v>
      </c>
      <c r="Q130" s="9">
        <f>K130*3</f>
        <v>52.199999999999996</v>
      </c>
      <c r="R130" s="9">
        <f>M130+(N130*3)+P130-Q130</f>
        <v>322</v>
      </c>
      <c r="S130" s="12">
        <f>((((R130*(19-B130))*2)/(B130+2)-(B130+1))/100)+7</f>
        <v>12.754545454545454</v>
      </c>
      <c r="T130" s="9"/>
      <c r="U130" s="8">
        <v>8</v>
      </c>
      <c r="V130" s="9">
        <v>104</v>
      </c>
    </row>
    <row r="131" spans="1:22" x14ac:dyDescent="0.3">
      <c r="A131" s="11">
        <f>S131+T131</f>
        <v>12.618181818181819</v>
      </c>
      <c r="B131" s="9">
        <v>9</v>
      </c>
      <c r="C131" s="9">
        <v>122</v>
      </c>
      <c r="D131" s="8" t="s">
        <v>28</v>
      </c>
      <c r="E131" s="8" t="s">
        <v>29</v>
      </c>
      <c r="F131" s="8" t="s">
        <v>7</v>
      </c>
      <c r="G131" s="9">
        <v>26</v>
      </c>
      <c r="H131" s="9">
        <v>109</v>
      </c>
      <c r="I131" s="9">
        <v>133</v>
      </c>
      <c r="J131" s="9">
        <v>122</v>
      </c>
      <c r="K131" s="9">
        <v>7.9</v>
      </c>
      <c r="L131" s="8">
        <v>10.6</v>
      </c>
      <c r="M131" s="9">
        <f>500-C131</f>
        <v>378</v>
      </c>
      <c r="N131" s="9">
        <f>L131-12</f>
        <v>-1.4000000000000004</v>
      </c>
      <c r="O131" s="9">
        <f>35-G131</f>
        <v>9</v>
      </c>
      <c r="P131" s="9">
        <f>O131*2</f>
        <v>18</v>
      </c>
      <c r="Q131" s="9">
        <f>K131*3</f>
        <v>23.700000000000003</v>
      </c>
      <c r="R131" s="9">
        <f>M131+(N131*2)+P131-Q131</f>
        <v>369.5</v>
      </c>
      <c r="S131" s="12">
        <f>((((R131*(19-B131))*2)/(B131+2)-(B131+1))/100)+6</f>
        <v>12.618181818181819</v>
      </c>
      <c r="U131" s="8">
        <v>9</v>
      </c>
      <c r="V131" s="9">
        <v>122</v>
      </c>
    </row>
    <row r="132" spans="1:22" x14ac:dyDescent="0.3">
      <c r="A132" s="11">
        <f>S132+T132</f>
        <v>12.605454545454545</v>
      </c>
      <c r="B132" s="9">
        <v>9</v>
      </c>
      <c r="C132" s="9">
        <v>131</v>
      </c>
      <c r="D132" s="8" t="s">
        <v>237</v>
      </c>
      <c r="E132" s="8" t="s">
        <v>17</v>
      </c>
      <c r="F132" s="8" t="s">
        <v>0</v>
      </c>
      <c r="G132" s="9">
        <v>24</v>
      </c>
      <c r="H132" s="9">
        <v>101</v>
      </c>
      <c r="I132" s="9">
        <v>160</v>
      </c>
      <c r="J132" s="9">
        <v>131.9</v>
      </c>
      <c r="K132" s="9">
        <v>20.7</v>
      </c>
      <c r="L132" s="8">
        <v>10.3</v>
      </c>
      <c r="M132" s="9">
        <f>500-C132</f>
        <v>369</v>
      </c>
      <c r="N132" s="9">
        <f>L132-12</f>
        <v>-1.6999999999999993</v>
      </c>
      <c r="O132" s="9">
        <f>30-G132</f>
        <v>6</v>
      </c>
      <c r="P132" s="9">
        <f>O132*2</f>
        <v>12</v>
      </c>
      <c r="Q132" s="9">
        <f>K132*3</f>
        <v>62.099999999999994</v>
      </c>
      <c r="R132" s="9">
        <f>M132+(N132*3)+P132-Q132</f>
        <v>313.79999999999995</v>
      </c>
      <c r="S132" s="12">
        <f>((((R132*(19-B132))*2)/(B132+2)-(B132+1))/100)+7</f>
        <v>12.605454545454545</v>
      </c>
      <c r="U132" s="8">
        <v>9</v>
      </c>
      <c r="V132" s="9">
        <v>117</v>
      </c>
    </row>
    <row r="133" spans="1:22" x14ac:dyDescent="0.3">
      <c r="A133" s="11">
        <f>S133+T133</f>
        <v>12.5595</v>
      </c>
      <c r="B133" s="9">
        <v>10</v>
      </c>
      <c r="C133" s="9">
        <v>155</v>
      </c>
      <c r="D133" s="8" t="s">
        <v>245</v>
      </c>
      <c r="E133" s="8" t="s">
        <v>50</v>
      </c>
      <c r="F133" s="8" t="s">
        <v>154</v>
      </c>
      <c r="G133" s="9">
        <v>33</v>
      </c>
      <c r="H133" s="9">
        <v>146</v>
      </c>
      <c r="I133" s="9">
        <v>194</v>
      </c>
      <c r="J133" s="9">
        <v>160.80000000000001</v>
      </c>
      <c r="K133" s="9">
        <v>14.5</v>
      </c>
      <c r="L133" s="8">
        <v>20.9</v>
      </c>
      <c r="M133" s="9">
        <f>500-C133</f>
        <v>345</v>
      </c>
      <c r="N133" s="9">
        <f>L133-18</f>
        <v>2.8999999999999986</v>
      </c>
      <c r="O133" s="9">
        <f>35-G133</f>
        <v>2</v>
      </c>
      <c r="P133" s="9">
        <f>O133*2</f>
        <v>4</v>
      </c>
      <c r="Q133" s="9">
        <f>K133*3</f>
        <v>43.5</v>
      </c>
      <c r="R133" s="9">
        <f>M133+(N133*2)+P133-Q133</f>
        <v>311.3</v>
      </c>
      <c r="S133" s="12">
        <f>((((R133*(19-B133))*2)/(B133+2)-(B133+1))/100)+8</f>
        <v>12.5595</v>
      </c>
      <c r="T133" s="9"/>
      <c r="U133" s="8">
        <v>10</v>
      </c>
      <c r="V133" s="9">
        <v>141</v>
      </c>
    </row>
    <row r="134" spans="1:22" x14ac:dyDescent="0.3">
      <c r="A134" s="11">
        <f>S134+T134</f>
        <v>12.42909090909091</v>
      </c>
      <c r="B134" s="9">
        <v>9</v>
      </c>
      <c r="C134" s="9">
        <v>139</v>
      </c>
      <c r="D134" s="8" t="s">
        <v>271</v>
      </c>
      <c r="E134" s="8" t="s">
        <v>40</v>
      </c>
      <c r="F134" s="8" t="s">
        <v>0</v>
      </c>
      <c r="G134" s="9">
        <v>22</v>
      </c>
      <c r="H134" s="9">
        <v>122</v>
      </c>
      <c r="I134" s="9">
        <v>182</v>
      </c>
      <c r="J134" s="9">
        <v>144.30000000000001</v>
      </c>
      <c r="K134" s="9">
        <v>18.100000000000001</v>
      </c>
      <c r="L134" s="8">
        <v>5.8</v>
      </c>
      <c r="M134" s="9">
        <f>500-C134</f>
        <v>361</v>
      </c>
      <c r="N134" s="9">
        <f>L134-12</f>
        <v>-6.2</v>
      </c>
      <c r="O134" s="9">
        <f>30-G134</f>
        <v>8</v>
      </c>
      <c r="P134" s="9">
        <f>O134*2</f>
        <v>16</v>
      </c>
      <c r="Q134" s="9">
        <f>K134*3</f>
        <v>54.300000000000004</v>
      </c>
      <c r="R134" s="9">
        <f>M134+(N134*3)+P134-Q134</f>
        <v>304.09999999999997</v>
      </c>
      <c r="S134" s="12">
        <f>((((R134*(19-B134))*2)/(B134+2)-(B134+1))/100)+7</f>
        <v>12.42909090909091</v>
      </c>
      <c r="U134" s="8">
        <v>10</v>
      </c>
      <c r="V134" s="9">
        <v>140</v>
      </c>
    </row>
    <row r="135" spans="1:22" x14ac:dyDescent="0.3">
      <c r="A135" s="11">
        <f>S135+T135</f>
        <v>12.398999999999999</v>
      </c>
      <c r="B135" s="9">
        <v>10</v>
      </c>
      <c r="C135" s="9">
        <v>143</v>
      </c>
      <c r="D135" s="8" t="s">
        <v>259</v>
      </c>
      <c r="E135" s="8" t="s">
        <v>44</v>
      </c>
      <c r="F135" s="8" t="s">
        <v>154</v>
      </c>
      <c r="G135" s="9">
        <v>22</v>
      </c>
      <c r="H135" s="9">
        <v>117</v>
      </c>
      <c r="I135" s="9">
        <v>196</v>
      </c>
      <c r="J135" s="9">
        <v>147.6</v>
      </c>
      <c r="K135" s="9">
        <v>23.6</v>
      </c>
      <c r="L135" s="8">
        <v>12.2</v>
      </c>
      <c r="M135" s="9">
        <f>500-C135</f>
        <v>357</v>
      </c>
      <c r="N135" s="9">
        <f>L135-18</f>
        <v>-5.8000000000000007</v>
      </c>
      <c r="O135" s="9">
        <f>35-G135</f>
        <v>13</v>
      </c>
      <c r="P135" s="9">
        <f>O135*2</f>
        <v>26</v>
      </c>
      <c r="Q135" s="9">
        <f>K135*3</f>
        <v>70.800000000000011</v>
      </c>
      <c r="R135" s="9">
        <f>M135+(N135*2)+P135-Q135</f>
        <v>300.59999999999997</v>
      </c>
      <c r="S135" s="12">
        <f>((((R135*(19-B135))*2)/(B135+2)-(B135+1))/100)+8</f>
        <v>12.398999999999999</v>
      </c>
      <c r="T135" s="9"/>
      <c r="U135" s="8">
        <v>10</v>
      </c>
      <c r="V135" s="9">
        <v>155</v>
      </c>
    </row>
    <row r="136" spans="1:22" x14ac:dyDescent="0.3">
      <c r="A136" s="11">
        <f>S136+T136</f>
        <v>12.392727272727273</v>
      </c>
      <c r="B136" s="9">
        <v>9</v>
      </c>
      <c r="C136" s="9">
        <v>119</v>
      </c>
      <c r="D136" s="8" t="s">
        <v>241</v>
      </c>
      <c r="E136" s="8" t="s">
        <v>83</v>
      </c>
      <c r="F136" s="8" t="s">
        <v>154</v>
      </c>
      <c r="G136" s="9">
        <v>33</v>
      </c>
      <c r="H136" s="9">
        <v>105</v>
      </c>
      <c r="I136" s="9">
        <v>137</v>
      </c>
      <c r="J136" s="9">
        <v>119.6</v>
      </c>
      <c r="K136" s="9">
        <v>9.3000000000000007</v>
      </c>
      <c r="L136" s="8">
        <v>18</v>
      </c>
      <c r="M136" s="9">
        <f>500-C136</f>
        <v>381</v>
      </c>
      <c r="N136" s="9">
        <f>L136-18</f>
        <v>0</v>
      </c>
      <c r="O136" s="9">
        <f>35-G136</f>
        <v>2</v>
      </c>
      <c r="P136" s="9">
        <f>O136*2</f>
        <v>4</v>
      </c>
      <c r="Q136" s="9">
        <f>K136*3</f>
        <v>27.900000000000002</v>
      </c>
      <c r="R136" s="9">
        <f>M136+(N136*2)+P136-Q136</f>
        <v>357.1</v>
      </c>
      <c r="S136" s="12">
        <f>((((R136*(19-B136))*2)/(B136+2)-(B136+1))/100)+6</f>
        <v>12.392727272727273</v>
      </c>
      <c r="U136" s="8">
        <v>9</v>
      </c>
      <c r="V136" s="9">
        <v>107</v>
      </c>
    </row>
    <row r="137" spans="1:22" x14ac:dyDescent="0.3">
      <c r="A137" s="11">
        <f>S137+T137</f>
        <v>12.366</v>
      </c>
      <c r="B137" s="9">
        <v>10</v>
      </c>
      <c r="C137" s="9">
        <v>171</v>
      </c>
      <c r="D137" s="8" t="s">
        <v>252</v>
      </c>
      <c r="E137" s="8" t="s">
        <v>19</v>
      </c>
      <c r="F137" s="8" t="s">
        <v>154</v>
      </c>
      <c r="G137" s="9">
        <v>36</v>
      </c>
      <c r="H137" s="9">
        <v>159</v>
      </c>
      <c r="I137" s="9">
        <v>189</v>
      </c>
      <c r="J137" s="9">
        <v>177.9</v>
      </c>
      <c r="K137" s="9">
        <v>9.4</v>
      </c>
      <c r="L137" s="8">
        <v>17.8</v>
      </c>
      <c r="M137" s="9">
        <f>500-C137</f>
        <v>329</v>
      </c>
      <c r="N137" s="9">
        <f>L137-18</f>
        <v>-0.19999999999999929</v>
      </c>
      <c r="O137" s="9">
        <f>35-G137</f>
        <v>-1</v>
      </c>
      <c r="P137" s="9">
        <f>O137*2</f>
        <v>-2</v>
      </c>
      <c r="Q137" s="9">
        <f>K137*3</f>
        <v>28.200000000000003</v>
      </c>
      <c r="R137" s="9">
        <f>M137+(N137*2)+P137-Q137</f>
        <v>298.40000000000003</v>
      </c>
      <c r="S137" s="12">
        <f>((((R137*(19-B137))*2)/(B137+2)-(B137+1))/100)+8</f>
        <v>12.366</v>
      </c>
      <c r="T137" s="9"/>
      <c r="U137" s="8">
        <v>10</v>
      </c>
      <c r="V137" s="9">
        <v>158</v>
      </c>
    </row>
    <row r="138" spans="1:22" x14ac:dyDescent="0.3">
      <c r="A138" s="11">
        <f>S138+T138</f>
        <v>12.330909090909092</v>
      </c>
      <c r="B138" s="9">
        <v>9</v>
      </c>
      <c r="C138" s="9">
        <v>117</v>
      </c>
      <c r="D138" s="8" t="s">
        <v>226</v>
      </c>
      <c r="E138" s="8" t="s">
        <v>15</v>
      </c>
      <c r="F138" s="8" t="s">
        <v>0</v>
      </c>
      <c r="G138" s="9">
        <v>27</v>
      </c>
      <c r="H138" s="9">
        <v>89</v>
      </c>
      <c r="I138" s="9">
        <v>161</v>
      </c>
      <c r="J138" s="9">
        <v>118.3</v>
      </c>
      <c r="K138" s="9">
        <v>25.9</v>
      </c>
      <c r="L138" s="8">
        <v>7.8</v>
      </c>
      <c r="M138" s="9">
        <f>500-C138</f>
        <v>383</v>
      </c>
      <c r="N138" s="9">
        <f>L138-12</f>
        <v>-4.2</v>
      </c>
      <c r="O138" s="9">
        <f>30-G138</f>
        <v>3</v>
      </c>
      <c r="P138" s="9">
        <f>O138*2</f>
        <v>6</v>
      </c>
      <c r="Q138" s="9">
        <f>K138*3</f>
        <v>77.699999999999989</v>
      </c>
      <c r="R138" s="9">
        <f>M138+(N138*3)+P138-Q138</f>
        <v>298.7</v>
      </c>
      <c r="S138" s="12">
        <f>((((R138*(19-B138))*2)/(B138+2)-(B138+1))/100)+7</f>
        <v>12.330909090909092</v>
      </c>
      <c r="T138" s="9"/>
      <c r="U138" s="8">
        <v>8</v>
      </c>
      <c r="V138" s="9">
        <v>95</v>
      </c>
    </row>
    <row r="139" spans="1:22" x14ac:dyDescent="0.3">
      <c r="A139" s="11">
        <f>S139+T139</f>
        <v>12.229090909090909</v>
      </c>
      <c r="B139" s="9">
        <v>9</v>
      </c>
      <c r="C139" s="9">
        <v>123</v>
      </c>
      <c r="D139" s="8" t="s">
        <v>262</v>
      </c>
      <c r="E139" s="8" t="s">
        <v>29</v>
      </c>
      <c r="F139" s="8" t="s">
        <v>154</v>
      </c>
      <c r="G139" s="9">
        <v>23</v>
      </c>
      <c r="H139" s="9">
        <v>104</v>
      </c>
      <c r="I139" s="9">
        <v>141</v>
      </c>
      <c r="J139" s="9">
        <v>124.3</v>
      </c>
      <c r="K139" s="9">
        <v>11.5</v>
      </c>
      <c r="L139" s="8">
        <v>8.8000000000000007</v>
      </c>
      <c r="M139" s="9">
        <f>500-C139</f>
        <v>377</v>
      </c>
      <c r="N139" s="9">
        <f>L139-18</f>
        <v>-9.1999999999999993</v>
      </c>
      <c r="O139" s="9">
        <f>35-G139</f>
        <v>12</v>
      </c>
      <c r="P139" s="9">
        <f>O139*2</f>
        <v>24</v>
      </c>
      <c r="Q139" s="9">
        <f>K139*3</f>
        <v>34.5</v>
      </c>
      <c r="R139" s="9">
        <f>M139+(N139*2)+P139-Q139</f>
        <v>348.1</v>
      </c>
      <c r="S139" s="12">
        <f>((((R139*(19-B139))*2)/(B139+2)-(B139+1))/100)+6</f>
        <v>12.229090909090909</v>
      </c>
      <c r="U139" s="8">
        <v>9</v>
      </c>
      <c r="V139" s="9">
        <v>113</v>
      </c>
    </row>
    <row r="140" spans="1:22" x14ac:dyDescent="0.3">
      <c r="A140" s="11">
        <f>S140+T140</f>
        <v>12.206</v>
      </c>
      <c r="B140" s="9">
        <v>10</v>
      </c>
      <c r="C140" s="9">
        <v>142</v>
      </c>
      <c r="D140" s="8" t="s">
        <v>250</v>
      </c>
      <c r="E140" s="8" t="s">
        <v>40</v>
      </c>
      <c r="F140" s="8" t="s">
        <v>154</v>
      </c>
      <c r="G140" s="9">
        <v>24</v>
      </c>
      <c r="H140" s="9">
        <v>127</v>
      </c>
      <c r="I140" s="9">
        <v>168</v>
      </c>
      <c r="J140" s="9">
        <v>146.5</v>
      </c>
      <c r="K140" s="9">
        <v>12.8</v>
      </c>
      <c r="L140" s="8">
        <v>24.4</v>
      </c>
      <c r="M140" s="9">
        <f>500-C140</f>
        <v>358</v>
      </c>
      <c r="N140" s="9">
        <f>L140-18</f>
        <v>6.3999999999999986</v>
      </c>
      <c r="O140" s="9">
        <f>35-G140</f>
        <v>11</v>
      </c>
      <c r="P140" s="9">
        <f>O140*2</f>
        <v>22</v>
      </c>
      <c r="Q140" s="9">
        <f>K140*3</f>
        <v>38.400000000000006</v>
      </c>
      <c r="R140" s="9">
        <f>M140+(N140*2)+P140-Q140</f>
        <v>354.4</v>
      </c>
      <c r="S140" s="12">
        <f>((((R140*(19-B140))*2)/(B140+2)-(B140+1))/100)+7</f>
        <v>12.206</v>
      </c>
      <c r="T140" s="9"/>
      <c r="U140" s="8">
        <v>10</v>
      </c>
      <c r="V140" s="9">
        <v>139</v>
      </c>
    </row>
    <row r="141" spans="1:22" x14ac:dyDescent="0.3">
      <c r="A141" s="11">
        <f>S141+T141</f>
        <v>12.1905</v>
      </c>
      <c r="B141" s="9">
        <v>10</v>
      </c>
      <c r="C141" s="9">
        <v>167</v>
      </c>
      <c r="D141" s="8" t="s">
        <v>36</v>
      </c>
      <c r="E141" s="8" t="s">
        <v>35</v>
      </c>
      <c r="F141" s="8" t="s">
        <v>7</v>
      </c>
      <c r="G141" s="9">
        <v>26</v>
      </c>
      <c r="H141" s="9">
        <v>149</v>
      </c>
      <c r="I141" s="9">
        <v>203</v>
      </c>
      <c r="J141" s="9">
        <v>175.3</v>
      </c>
      <c r="K141" s="9">
        <v>17.899999999999999</v>
      </c>
      <c r="L141" s="8">
        <v>6.7</v>
      </c>
      <c r="M141" s="9">
        <f>500-C141</f>
        <v>333</v>
      </c>
      <c r="N141" s="9">
        <f>L141-12</f>
        <v>-5.3</v>
      </c>
      <c r="O141" s="9">
        <f>35-G141</f>
        <v>9</v>
      </c>
      <c r="P141" s="9">
        <f>O141*2</f>
        <v>18</v>
      </c>
      <c r="Q141" s="9">
        <f>K141*3</f>
        <v>53.699999999999996</v>
      </c>
      <c r="R141" s="9">
        <f>M141+(N141*2)+P141-Q141</f>
        <v>286.7</v>
      </c>
      <c r="S141" s="12">
        <f>((((R141*(19-B141))*2)/(B141+2)-(B141+1))/100)+8</f>
        <v>12.1905</v>
      </c>
      <c r="T141" s="9"/>
      <c r="U141" s="8">
        <v>10</v>
      </c>
      <c r="V141" s="9">
        <v>144</v>
      </c>
    </row>
    <row r="142" spans="1:22" x14ac:dyDescent="0.3">
      <c r="A142" s="11">
        <f>S142+T142</f>
        <v>12.15818181818182</v>
      </c>
      <c r="B142" s="9">
        <v>9</v>
      </c>
      <c r="C142" s="9">
        <v>128</v>
      </c>
      <c r="D142" s="8" t="s">
        <v>236</v>
      </c>
      <c r="E142" s="8" t="s">
        <v>31</v>
      </c>
      <c r="F142" s="8" t="s">
        <v>154</v>
      </c>
      <c r="G142" s="9">
        <v>33</v>
      </c>
      <c r="H142" s="9">
        <v>113</v>
      </c>
      <c r="I142" s="9">
        <v>154</v>
      </c>
      <c r="J142" s="9">
        <v>129.30000000000001</v>
      </c>
      <c r="K142" s="9">
        <v>14</v>
      </c>
      <c r="L142" s="8">
        <v>23.1</v>
      </c>
      <c r="M142" s="9">
        <f>500-C142</f>
        <v>372</v>
      </c>
      <c r="N142" s="9">
        <f>L142-18</f>
        <v>5.1000000000000014</v>
      </c>
      <c r="O142" s="9">
        <f>35-G142</f>
        <v>2</v>
      </c>
      <c r="P142" s="9">
        <f>O142*2</f>
        <v>4</v>
      </c>
      <c r="Q142" s="9">
        <f>K142*3</f>
        <v>42</v>
      </c>
      <c r="R142" s="9">
        <f>M142+(N142*2)+P142-Q142</f>
        <v>344.2</v>
      </c>
      <c r="S142" s="12">
        <f>((((R142*(19-B142))*2)/(B142+2)-(B142+1))/100)+6</f>
        <v>12.15818181818182</v>
      </c>
      <c r="U142" s="8">
        <v>9</v>
      </c>
      <c r="V142" s="9">
        <v>108</v>
      </c>
    </row>
    <row r="143" spans="1:22" x14ac:dyDescent="0.3">
      <c r="A143" s="11">
        <f>S143+T143</f>
        <v>12.016363636363637</v>
      </c>
      <c r="B143" s="9">
        <v>9</v>
      </c>
      <c r="C143" s="9">
        <v>121</v>
      </c>
      <c r="D143" s="8" t="s">
        <v>281</v>
      </c>
      <c r="E143" s="8" t="s">
        <v>13</v>
      </c>
      <c r="F143" s="8" t="s">
        <v>140</v>
      </c>
      <c r="G143" s="9">
        <v>24</v>
      </c>
      <c r="H143" s="9">
        <v>88</v>
      </c>
      <c r="I143" s="9">
        <v>152</v>
      </c>
      <c r="J143" s="9">
        <v>121.6</v>
      </c>
      <c r="K143" s="9">
        <v>20.399999999999999</v>
      </c>
      <c r="L143" s="8">
        <v>13.3</v>
      </c>
      <c r="M143" s="9">
        <f>500-C143</f>
        <v>379</v>
      </c>
      <c r="N143" s="9">
        <f>L143-12</f>
        <v>1.3000000000000007</v>
      </c>
      <c r="O143" s="9">
        <f>32-G143</f>
        <v>8</v>
      </c>
      <c r="P143" s="9">
        <f>O143*2</f>
        <v>16</v>
      </c>
      <c r="Q143" s="9">
        <f>K143*3</f>
        <v>61.199999999999996</v>
      </c>
      <c r="R143" s="9">
        <f>M143+(N143*2)+P143-Q143</f>
        <v>336.40000000000003</v>
      </c>
      <c r="S143" s="12">
        <f>((((R143*(19-B143))*2)/(B143+2)-(B143+1))/100)+6</f>
        <v>12.016363636363637</v>
      </c>
      <c r="U143" s="8">
        <v>10</v>
      </c>
      <c r="V143" s="9">
        <v>147</v>
      </c>
    </row>
    <row r="144" spans="1:22" x14ac:dyDescent="0.3">
      <c r="A144" s="11">
        <f>S144+T144</f>
        <v>12.003636363636364</v>
      </c>
      <c r="B144" s="9">
        <v>9</v>
      </c>
      <c r="C144" s="9">
        <v>113</v>
      </c>
      <c r="D144" s="8" t="s">
        <v>56</v>
      </c>
      <c r="E144" s="8" t="s">
        <v>57</v>
      </c>
      <c r="F144" s="8" t="s">
        <v>7</v>
      </c>
      <c r="G144" s="9">
        <v>30</v>
      </c>
      <c r="H144" s="9">
        <v>82</v>
      </c>
      <c r="I144" s="9">
        <v>142</v>
      </c>
      <c r="J144" s="9">
        <v>116.4</v>
      </c>
      <c r="K144" s="9">
        <v>19.899999999999999</v>
      </c>
      <c r="L144" s="8">
        <v>11.2</v>
      </c>
      <c r="M144" s="9">
        <f>500-C144</f>
        <v>387</v>
      </c>
      <c r="N144" s="9">
        <f>L144-12</f>
        <v>-0.80000000000000071</v>
      </c>
      <c r="O144" s="9">
        <f>35-G144</f>
        <v>5</v>
      </c>
      <c r="P144" s="9">
        <f>O144*2</f>
        <v>10</v>
      </c>
      <c r="Q144" s="9">
        <f>K144*3</f>
        <v>59.699999999999996</v>
      </c>
      <c r="R144" s="9">
        <f>M144+(N144*2)+P144-Q144</f>
        <v>335.7</v>
      </c>
      <c r="S144" s="12">
        <f>((((R144*(19-B144))*2)/(B144+2)-(B144+1))/100)+6</f>
        <v>12.003636363636364</v>
      </c>
      <c r="U144" s="8">
        <v>9</v>
      </c>
      <c r="V144" s="9">
        <v>130</v>
      </c>
    </row>
    <row r="145" spans="1:22" x14ac:dyDescent="0.3">
      <c r="A145" s="11">
        <f>S145+T145</f>
        <v>11.9955</v>
      </c>
      <c r="B145" s="9">
        <v>10</v>
      </c>
      <c r="C145" s="9">
        <v>159</v>
      </c>
      <c r="D145" s="8" t="s">
        <v>278</v>
      </c>
      <c r="E145" s="8" t="s">
        <v>93</v>
      </c>
      <c r="F145" s="8" t="s">
        <v>140</v>
      </c>
      <c r="G145" s="9">
        <v>22</v>
      </c>
      <c r="H145" s="9">
        <v>129</v>
      </c>
      <c r="I145" s="9">
        <v>208</v>
      </c>
      <c r="J145" s="9">
        <v>166.1</v>
      </c>
      <c r="K145" s="9">
        <v>23.1</v>
      </c>
      <c r="L145" s="8">
        <v>3</v>
      </c>
      <c r="M145" s="9">
        <f>500-C145</f>
        <v>341</v>
      </c>
      <c r="N145" s="9">
        <f>L145-12</f>
        <v>-9</v>
      </c>
      <c r="O145" s="9">
        <f>32-G145</f>
        <v>10</v>
      </c>
      <c r="P145" s="9">
        <f>O145*2</f>
        <v>20</v>
      </c>
      <c r="Q145" s="9">
        <f>K145*3</f>
        <v>69.300000000000011</v>
      </c>
      <c r="R145" s="9">
        <f>M145+(N145*2)+P145-Q145</f>
        <v>273.7</v>
      </c>
      <c r="S145" s="12">
        <f>((((R145*(19-B145))*2)/(B145+2)-(B145+1))/100)+8</f>
        <v>11.9955</v>
      </c>
      <c r="T145" s="9"/>
      <c r="U145" s="8">
        <v>10</v>
      </c>
      <c r="V145" s="9">
        <v>162</v>
      </c>
    </row>
    <row r="146" spans="1:22" x14ac:dyDescent="0.3">
      <c r="A146" s="11">
        <f>S146+T146</f>
        <v>11.8</v>
      </c>
      <c r="B146" s="9">
        <v>11</v>
      </c>
      <c r="C146" s="9">
        <v>180</v>
      </c>
      <c r="D146" s="8" t="s">
        <v>270</v>
      </c>
      <c r="E146" s="8" t="s">
        <v>13</v>
      </c>
      <c r="F146" s="8" t="s">
        <v>154</v>
      </c>
      <c r="G146" s="9">
        <v>23</v>
      </c>
      <c r="H146" s="9">
        <v>153</v>
      </c>
      <c r="I146" s="9">
        <v>167</v>
      </c>
      <c r="J146" s="9">
        <v>158.30000000000001</v>
      </c>
      <c r="K146" s="9">
        <v>5.7</v>
      </c>
      <c r="L146" s="8">
        <v>13.8</v>
      </c>
      <c r="M146" s="9">
        <f>500-C146</f>
        <v>320</v>
      </c>
      <c r="N146" s="9">
        <f>L146-18</f>
        <v>-4.1999999999999993</v>
      </c>
      <c r="O146" s="9">
        <f>35-G146</f>
        <v>12</v>
      </c>
      <c r="P146" s="9">
        <f>O146*2</f>
        <v>24</v>
      </c>
      <c r="Q146" s="9">
        <f>K146*3</f>
        <v>17.100000000000001</v>
      </c>
      <c r="R146" s="9">
        <f>M146+(N146*2)+P146-Q146</f>
        <v>318.5</v>
      </c>
      <c r="S146" s="12">
        <f>((((R146*(19-B146))*2)/(B146+2)-(B146+1))/100)+8</f>
        <v>11.8</v>
      </c>
      <c r="T146" s="9"/>
      <c r="U146" s="8">
        <v>11</v>
      </c>
      <c r="V146" s="9">
        <v>183</v>
      </c>
    </row>
    <row r="147" spans="1:22" x14ac:dyDescent="0.3">
      <c r="A147" s="11">
        <f>S147+T147</f>
        <v>11.612</v>
      </c>
      <c r="B147" s="9">
        <v>10</v>
      </c>
      <c r="C147" s="9">
        <v>163</v>
      </c>
      <c r="D147" s="8" t="s">
        <v>253</v>
      </c>
      <c r="E147" s="8" t="s">
        <v>26</v>
      </c>
      <c r="F147" s="8" t="s">
        <v>154</v>
      </c>
      <c r="G147" s="9">
        <v>24</v>
      </c>
      <c r="H147" s="9">
        <v>150</v>
      </c>
      <c r="I147" s="9">
        <v>206</v>
      </c>
      <c r="J147" s="9">
        <v>171.4</v>
      </c>
      <c r="K147" s="9">
        <v>18.600000000000001</v>
      </c>
      <c r="L147" s="8">
        <v>23.8</v>
      </c>
      <c r="M147" s="9">
        <f>500-C147</f>
        <v>337</v>
      </c>
      <c r="N147" s="9">
        <f>L147-18</f>
        <v>5.8000000000000007</v>
      </c>
      <c r="O147" s="9">
        <f>35-G147</f>
        <v>11</v>
      </c>
      <c r="P147" s="9">
        <f>O147*2</f>
        <v>22</v>
      </c>
      <c r="Q147" s="9">
        <f>K147*3</f>
        <v>55.800000000000004</v>
      </c>
      <c r="R147" s="9">
        <f>M147+(N147*2)+P147-Q147</f>
        <v>314.8</v>
      </c>
      <c r="S147" s="12">
        <f>((((R147*(19-B147))*2)/(B147+2)-(B147+1))/100)+7</f>
        <v>11.612</v>
      </c>
      <c r="T147" s="9"/>
      <c r="U147" s="8">
        <v>10</v>
      </c>
      <c r="V147" s="9">
        <v>164</v>
      </c>
    </row>
    <row r="148" spans="1:22" x14ac:dyDescent="0.3">
      <c r="A148" s="11">
        <f>S148+T148</f>
        <v>11.585454545454546</v>
      </c>
      <c r="B148" s="9">
        <v>9</v>
      </c>
      <c r="C148" s="9">
        <v>138</v>
      </c>
      <c r="D148" s="8" t="s">
        <v>275</v>
      </c>
      <c r="E148" s="8" t="s">
        <v>17</v>
      </c>
      <c r="F148" s="8" t="s">
        <v>140</v>
      </c>
      <c r="G148" s="9">
        <v>22</v>
      </c>
      <c r="H148" s="9">
        <v>113</v>
      </c>
      <c r="I148" s="9">
        <v>176</v>
      </c>
      <c r="J148" s="9">
        <v>143.30000000000001</v>
      </c>
      <c r="K148" s="9">
        <v>18.5</v>
      </c>
      <c r="L148" s="8">
        <v>5.0999999999999996</v>
      </c>
      <c r="M148" s="9">
        <f>500-C148</f>
        <v>362</v>
      </c>
      <c r="N148" s="9">
        <f>L148-12</f>
        <v>-6.9</v>
      </c>
      <c r="O148" s="9">
        <f>32-G148</f>
        <v>10</v>
      </c>
      <c r="P148" s="9">
        <f>O148*2</f>
        <v>20</v>
      </c>
      <c r="Q148" s="9">
        <f>K148*3</f>
        <v>55.5</v>
      </c>
      <c r="R148" s="9">
        <f>M148+(N148*2)+P148-Q148</f>
        <v>312.7</v>
      </c>
      <c r="S148" s="12">
        <f>((((R148*(19-B148))*2)/(B148+2)-(B148+1))/100)+6</f>
        <v>11.585454545454546</v>
      </c>
      <c r="T148" s="9"/>
      <c r="U148" s="8">
        <v>9</v>
      </c>
      <c r="V148" s="9">
        <v>133</v>
      </c>
    </row>
    <row r="149" spans="1:22" x14ac:dyDescent="0.3">
      <c r="A149" s="11">
        <f>S149+T149</f>
        <v>11.57090909090909</v>
      </c>
      <c r="B149" s="9">
        <v>9</v>
      </c>
      <c r="C149" s="9">
        <v>134</v>
      </c>
      <c r="D149" s="8" t="s">
        <v>53</v>
      </c>
      <c r="E149" s="8" t="s">
        <v>54</v>
      </c>
      <c r="F149" s="8" t="s">
        <v>7</v>
      </c>
      <c r="G149" s="9">
        <v>27</v>
      </c>
      <c r="H149" s="9">
        <v>117</v>
      </c>
      <c r="I149" s="9">
        <v>179</v>
      </c>
      <c r="J149" s="9">
        <v>138.6</v>
      </c>
      <c r="K149" s="9">
        <v>18.899999999999999</v>
      </c>
      <c r="L149" s="8">
        <v>5.3</v>
      </c>
      <c r="M149" s="9">
        <f>500-C149</f>
        <v>366</v>
      </c>
      <c r="N149" s="9">
        <f>L149-12</f>
        <v>-6.7</v>
      </c>
      <c r="O149" s="9">
        <f>35-G149</f>
        <v>8</v>
      </c>
      <c r="P149" s="9">
        <f>O149*2</f>
        <v>16</v>
      </c>
      <c r="Q149" s="9">
        <f>K149*3</f>
        <v>56.699999999999996</v>
      </c>
      <c r="R149" s="9">
        <f>M149+(N149*2)+P149-Q149</f>
        <v>311.90000000000003</v>
      </c>
      <c r="S149" s="12">
        <f>((((R149*(19-B149))*2)/(B149+2)-(B149+1))/100)+6</f>
        <v>11.57090909090909</v>
      </c>
      <c r="U149" s="8">
        <v>10</v>
      </c>
      <c r="V149" s="9">
        <v>154</v>
      </c>
    </row>
    <row r="150" spans="1:22" x14ac:dyDescent="0.3">
      <c r="A150" s="11">
        <f>S150+T150</f>
        <v>11.5245</v>
      </c>
      <c r="B150" s="9">
        <v>10</v>
      </c>
      <c r="C150" s="9">
        <v>166</v>
      </c>
      <c r="D150" s="8" t="s">
        <v>95</v>
      </c>
      <c r="E150" s="8" t="s">
        <v>96</v>
      </c>
      <c r="F150" s="8" t="s">
        <v>7</v>
      </c>
      <c r="G150" s="9">
        <v>25</v>
      </c>
      <c r="H150" s="9">
        <v>136</v>
      </c>
      <c r="I150" s="9">
        <v>269</v>
      </c>
      <c r="J150" s="9">
        <v>175.1</v>
      </c>
      <c r="K150" s="9">
        <v>38.9</v>
      </c>
      <c r="L150" s="8">
        <v>14.5</v>
      </c>
      <c r="M150" s="9">
        <f>500-C150</f>
        <v>334</v>
      </c>
      <c r="N150" s="9">
        <f>L150-12</f>
        <v>2.5</v>
      </c>
      <c r="O150" s="9">
        <f>35-G150</f>
        <v>10</v>
      </c>
      <c r="P150" s="9">
        <f>O150*2</f>
        <v>20</v>
      </c>
      <c r="Q150" s="9">
        <f>K150*3</f>
        <v>116.69999999999999</v>
      </c>
      <c r="R150" s="9">
        <f>M150+(N150*2)+P150-Q150</f>
        <v>242.3</v>
      </c>
      <c r="S150" s="12">
        <f>((((R150*(19-B150))*2)/(B150+2)-(B150+1))/100)+8</f>
        <v>11.5245</v>
      </c>
      <c r="T150" s="9"/>
      <c r="U150" s="8">
        <v>11</v>
      </c>
      <c r="V150" s="9">
        <v>171</v>
      </c>
    </row>
    <row r="151" spans="1:22" x14ac:dyDescent="0.3">
      <c r="A151" s="11">
        <f>S151+T151</f>
        <v>11.4765</v>
      </c>
      <c r="B151" s="9">
        <v>10</v>
      </c>
      <c r="C151" s="9">
        <v>173</v>
      </c>
      <c r="D151" s="8" t="s">
        <v>78</v>
      </c>
      <c r="E151" s="8" t="s">
        <v>17</v>
      </c>
      <c r="F151" s="8" t="s">
        <v>7</v>
      </c>
      <c r="G151" s="9">
        <v>24</v>
      </c>
      <c r="H151" s="9">
        <v>134</v>
      </c>
      <c r="I151" s="9">
        <v>236</v>
      </c>
      <c r="J151" s="9">
        <v>179.1</v>
      </c>
      <c r="K151" s="9">
        <v>37.5</v>
      </c>
      <c r="L151" s="8">
        <v>13.3</v>
      </c>
      <c r="M151" s="9">
        <f>500-C151</f>
        <v>327</v>
      </c>
      <c r="N151" s="9">
        <f>L151-12</f>
        <v>1.3000000000000007</v>
      </c>
      <c r="O151" s="9">
        <f>35-G151</f>
        <v>11</v>
      </c>
      <c r="P151" s="9">
        <f>O151*2</f>
        <v>22</v>
      </c>
      <c r="Q151" s="9">
        <f>K151*3</f>
        <v>112.5</v>
      </c>
      <c r="R151" s="9">
        <f>M151+(N151*2)+P151-Q151</f>
        <v>239.10000000000002</v>
      </c>
      <c r="S151" s="12">
        <f>((((R151*(19-B151))*2)/(B151+2)-(B151+1))/100)+8</f>
        <v>11.4765</v>
      </c>
      <c r="T151" s="9"/>
      <c r="U151" s="8">
        <v>11</v>
      </c>
      <c r="V151" s="9">
        <v>179</v>
      </c>
    </row>
    <row r="152" spans="1:22" x14ac:dyDescent="0.3">
      <c r="A152" s="11">
        <f>S152+T152</f>
        <v>11.411</v>
      </c>
      <c r="B152" s="9">
        <v>10</v>
      </c>
      <c r="C152" s="9">
        <v>160</v>
      </c>
      <c r="D152" s="8" t="s">
        <v>273</v>
      </c>
      <c r="E152" s="8" t="s">
        <v>57</v>
      </c>
      <c r="F152" s="8" t="s">
        <v>0</v>
      </c>
      <c r="G152" s="9">
        <v>28</v>
      </c>
      <c r="H152" s="9">
        <v>144</v>
      </c>
      <c r="I152" s="9">
        <v>185</v>
      </c>
      <c r="J152" s="9">
        <v>168.9</v>
      </c>
      <c r="K152" s="9">
        <v>13.1</v>
      </c>
      <c r="L152" s="8">
        <v>10.9</v>
      </c>
      <c r="M152" s="9">
        <f>500-C152</f>
        <v>340</v>
      </c>
      <c r="N152" s="9">
        <f>L152-12</f>
        <v>-1.0999999999999996</v>
      </c>
      <c r="O152" s="9">
        <f>30-G152</f>
        <v>2</v>
      </c>
      <c r="P152" s="9">
        <f>O152*2</f>
        <v>4</v>
      </c>
      <c r="Q152" s="9">
        <f>K152*3</f>
        <v>39.299999999999997</v>
      </c>
      <c r="R152" s="9">
        <f>M152+(N152*3)+P152-Q152</f>
        <v>301.39999999999998</v>
      </c>
      <c r="S152" s="12">
        <f>((((R152*(19-B152))*2)/(B152+2)-(B152+1))/100)+7</f>
        <v>11.411</v>
      </c>
      <c r="U152" s="8">
        <v>11</v>
      </c>
      <c r="V152" s="9">
        <v>169</v>
      </c>
    </row>
    <row r="153" spans="1:22" x14ac:dyDescent="0.3">
      <c r="A153" s="11">
        <f>S153+T153</f>
        <v>11.307500000000001</v>
      </c>
      <c r="B153" s="9">
        <v>10</v>
      </c>
      <c r="C153" s="9">
        <v>149</v>
      </c>
      <c r="D153" s="8" t="s">
        <v>249</v>
      </c>
      <c r="E153" s="8" t="s">
        <v>50</v>
      </c>
      <c r="F153" s="8" t="s">
        <v>0</v>
      </c>
      <c r="G153" s="9">
        <v>23</v>
      </c>
      <c r="H153" s="9">
        <v>115</v>
      </c>
      <c r="I153" s="9">
        <v>182</v>
      </c>
      <c r="J153" s="9">
        <v>153.30000000000001</v>
      </c>
      <c r="K153" s="9">
        <v>19.100000000000001</v>
      </c>
      <c r="L153" s="8">
        <v>7.6</v>
      </c>
      <c r="M153" s="9">
        <f>500-C153</f>
        <v>351</v>
      </c>
      <c r="N153" s="9">
        <f>L153-12</f>
        <v>-4.4000000000000004</v>
      </c>
      <c r="O153" s="9">
        <f>30-G153</f>
        <v>7</v>
      </c>
      <c r="P153" s="9">
        <f>O153*2</f>
        <v>14</v>
      </c>
      <c r="Q153" s="9">
        <f>K153*3</f>
        <v>57.300000000000004</v>
      </c>
      <c r="R153" s="9">
        <f>M153+(N153*3)+P153-Q153</f>
        <v>294.5</v>
      </c>
      <c r="S153" s="12">
        <f>((((R153*(19-B153))*2)/(B153+2)-(B153+1))/100)+7</f>
        <v>11.307500000000001</v>
      </c>
      <c r="U153" s="8">
        <v>9</v>
      </c>
      <c r="V153" s="9">
        <v>127</v>
      </c>
    </row>
    <row r="154" spans="1:22" x14ac:dyDescent="0.3">
      <c r="A154" s="11">
        <f>S154+T154</f>
        <v>11.27</v>
      </c>
      <c r="B154" s="9">
        <v>10</v>
      </c>
      <c r="C154" s="9">
        <v>147</v>
      </c>
      <c r="D154" s="8" t="s">
        <v>291</v>
      </c>
      <c r="E154" s="8" t="s">
        <v>11</v>
      </c>
      <c r="F154" s="8" t="s">
        <v>0</v>
      </c>
      <c r="G154" s="9">
        <v>23</v>
      </c>
      <c r="H154" s="9">
        <v>114</v>
      </c>
      <c r="I154" s="9">
        <v>186</v>
      </c>
      <c r="J154" s="9">
        <v>152.4</v>
      </c>
      <c r="K154" s="9">
        <v>24.8</v>
      </c>
      <c r="L154" s="8">
        <v>11.8</v>
      </c>
      <c r="M154" s="9">
        <f>500-C154</f>
        <v>353</v>
      </c>
      <c r="N154" s="9">
        <f>L154-12</f>
        <v>-0.19999999999999929</v>
      </c>
      <c r="O154" s="9">
        <f>30-G154</f>
        <v>7</v>
      </c>
      <c r="P154" s="9">
        <f>O154*2</f>
        <v>14</v>
      </c>
      <c r="Q154" s="9">
        <f>K154*3</f>
        <v>74.400000000000006</v>
      </c>
      <c r="R154" s="9">
        <f>M154+(N154*3)+P154-Q154</f>
        <v>292</v>
      </c>
      <c r="S154" s="12">
        <f>((((R154*(19-B154))*2)/(B154+2)-(B154+1))/100)+7</f>
        <v>11.27</v>
      </c>
      <c r="T154" s="9"/>
      <c r="U154" s="8">
        <v>10</v>
      </c>
      <c r="V154" s="9">
        <v>165</v>
      </c>
    </row>
    <row r="155" spans="1:22" x14ac:dyDescent="0.3">
      <c r="A155" s="11">
        <f>S155+T155</f>
        <v>11.1515</v>
      </c>
      <c r="B155" s="9">
        <v>10</v>
      </c>
      <c r="C155" s="9">
        <v>148</v>
      </c>
      <c r="D155" s="8" t="s">
        <v>282</v>
      </c>
      <c r="E155" s="8" t="s">
        <v>13</v>
      </c>
      <c r="F155" s="8" t="s">
        <v>0</v>
      </c>
      <c r="G155" s="9">
        <v>26</v>
      </c>
      <c r="H155" s="9">
        <v>123</v>
      </c>
      <c r="I155" s="9">
        <v>175</v>
      </c>
      <c r="J155" s="9">
        <v>153</v>
      </c>
      <c r="K155" s="9">
        <v>17</v>
      </c>
      <c r="L155" s="8">
        <v>3.7</v>
      </c>
      <c r="M155" s="9">
        <f>500-C155</f>
        <v>352</v>
      </c>
      <c r="N155" s="9">
        <f>L155-12</f>
        <v>-8.3000000000000007</v>
      </c>
      <c r="O155" s="9">
        <f>30-G155</f>
        <v>4</v>
      </c>
      <c r="P155" s="9">
        <f>O155*2</f>
        <v>8</v>
      </c>
      <c r="Q155" s="9">
        <f>K155*3</f>
        <v>51</v>
      </c>
      <c r="R155" s="9">
        <f>M155+(N155*3)+P155-Q155</f>
        <v>284.10000000000002</v>
      </c>
      <c r="S155" s="12">
        <f>((((R155*(19-B155))*2)/(B155+2)-(B155+1))/100)+7</f>
        <v>11.1515</v>
      </c>
      <c r="U155" s="8">
        <v>10</v>
      </c>
      <c r="V155" s="9">
        <v>160</v>
      </c>
    </row>
    <row r="156" spans="1:22" x14ac:dyDescent="0.3">
      <c r="A156" s="11">
        <f>S156+T156</f>
        <v>11.073846153846153</v>
      </c>
      <c r="B156" s="9">
        <v>11</v>
      </c>
      <c r="C156" s="9">
        <v>207</v>
      </c>
      <c r="D156" s="8" t="s">
        <v>289</v>
      </c>
      <c r="E156" s="8" t="s">
        <v>13</v>
      </c>
      <c r="F156" s="8" t="s">
        <v>140</v>
      </c>
      <c r="G156" s="9">
        <v>23</v>
      </c>
      <c r="H156" s="9">
        <v>189</v>
      </c>
      <c r="I156" s="9">
        <v>220</v>
      </c>
      <c r="J156" s="9">
        <v>205.4</v>
      </c>
      <c r="K156" s="9">
        <v>10.5</v>
      </c>
      <c r="L156" s="8">
        <v>2</v>
      </c>
      <c r="M156" s="9">
        <f>500-C156</f>
        <v>293</v>
      </c>
      <c r="N156" s="9">
        <f>L156-12</f>
        <v>-10</v>
      </c>
      <c r="O156" s="9">
        <f>32-G156</f>
        <v>9</v>
      </c>
      <c r="P156" s="9">
        <f>O156*2</f>
        <v>18</v>
      </c>
      <c r="Q156" s="9">
        <f>K156*3</f>
        <v>31.5</v>
      </c>
      <c r="R156" s="9">
        <f>M156+(N156*2)+P156-Q156</f>
        <v>259.5</v>
      </c>
      <c r="S156" s="12">
        <f>((((R156*(19-B156))*2)/(B156+2)-(B156+1))/100)+8</f>
        <v>11.073846153846153</v>
      </c>
      <c r="T156" s="9"/>
      <c r="U156" s="8">
        <v>12</v>
      </c>
      <c r="V156" s="9">
        <v>216</v>
      </c>
    </row>
    <row r="157" spans="1:22" x14ac:dyDescent="0.3">
      <c r="A157" s="11">
        <f>S157+T157</f>
        <v>10.94</v>
      </c>
      <c r="B157" s="9">
        <v>10</v>
      </c>
      <c r="C157" s="9">
        <v>169</v>
      </c>
      <c r="D157" s="8" t="s">
        <v>284</v>
      </c>
      <c r="E157" s="8" t="s">
        <v>21</v>
      </c>
      <c r="F157" s="8" t="s">
        <v>140</v>
      </c>
      <c r="G157" s="9">
        <v>24</v>
      </c>
      <c r="H157" s="9">
        <v>144</v>
      </c>
      <c r="I157" s="9">
        <v>211</v>
      </c>
      <c r="J157" s="9">
        <v>177.1</v>
      </c>
      <c r="K157" s="9">
        <v>20</v>
      </c>
      <c r="L157" s="8">
        <v>3.5</v>
      </c>
      <c r="M157" s="9">
        <f>500-C157</f>
        <v>331</v>
      </c>
      <c r="N157" s="9">
        <f>L157-12</f>
        <v>-8.5</v>
      </c>
      <c r="O157" s="9">
        <f>32-G157</f>
        <v>8</v>
      </c>
      <c r="P157" s="9">
        <f>O157*2</f>
        <v>16</v>
      </c>
      <c r="Q157" s="9">
        <f>K157*3</f>
        <v>60</v>
      </c>
      <c r="R157" s="9">
        <f>M157+(N157*2)+P157-Q157</f>
        <v>270</v>
      </c>
      <c r="S157" s="12">
        <f>((((R157*(19-B157))*2)/(B157+2)-(B157+1))/100)+7</f>
        <v>10.94</v>
      </c>
      <c r="U157" s="8">
        <v>11</v>
      </c>
      <c r="V157" s="9">
        <v>175</v>
      </c>
    </row>
    <row r="158" spans="1:22" x14ac:dyDescent="0.3">
      <c r="A158" s="11">
        <f>S158+T158</f>
        <v>10.906461538461539</v>
      </c>
      <c r="B158" s="9">
        <v>11</v>
      </c>
      <c r="C158" s="9">
        <v>202</v>
      </c>
      <c r="D158" s="8" t="s">
        <v>70</v>
      </c>
      <c r="E158" s="8" t="s">
        <v>9</v>
      </c>
      <c r="F158" s="8" t="s">
        <v>7</v>
      </c>
      <c r="G158" s="9">
        <v>26</v>
      </c>
      <c r="H158" s="9">
        <v>198</v>
      </c>
      <c r="I158" s="9">
        <v>251</v>
      </c>
      <c r="J158" s="9">
        <v>234.3</v>
      </c>
      <c r="K158" s="9">
        <v>16.5</v>
      </c>
      <c r="L158" s="8">
        <v>1.7</v>
      </c>
      <c r="M158" s="9">
        <f>500-C158</f>
        <v>298</v>
      </c>
      <c r="N158" s="9">
        <f>L158-12</f>
        <v>-10.3</v>
      </c>
      <c r="O158" s="9">
        <f>35-G158</f>
        <v>9</v>
      </c>
      <c r="P158" s="9">
        <f>O158*2</f>
        <v>18</v>
      </c>
      <c r="Q158" s="9">
        <f>K158*3</f>
        <v>49.5</v>
      </c>
      <c r="R158" s="9">
        <f>M158+(N158*2)+P158-Q158</f>
        <v>245.89999999999998</v>
      </c>
      <c r="S158" s="12">
        <f>((((R158*(19-B158))*2)/(B158+2)-(B158+1))/100)+8</f>
        <v>10.906461538461539</v>
      </c>
      <c r="T158" s="9"/>
      <c r="U158" s="8">
        <v>12</v>
      </c>
      <c r="V158" s="9">
        <v>209</v>
      </c>
    </row>
    <row r="159" spans="1:22" x14ac:dyDescent="0.3">
      <c r="A159" s="11">
        <f>S159+T159</f>
        <v>10.843692307692308</v>
      </c>
      <c r="B159" s="9">
        <v>11</v>
      </c>
      <c r="C159" s="9">
        <v>192</v>
      </c>
      <c r="D159" s="8" t="s">
        <v>82</v>
      </c>
      <c r="E159" s="8" t="s">
        <v>83</v>
      </c>
      <c r="F159" s="8" t="s">
        <v>7</v>
      </c>
      <c r="G159" s="9">
        <v>26</v>
      </c>
      <c r="H159" s="9">
        <v>186</v>
      </c>
      <c r="I159" s="9">
        <v>254</v>
      </c>
      <c r="J159" s="9">
        <v>220.9</v>
      </c>
      <c r="K159" s="9">
        <v>23.8</v>
      </c>
      <c r="L159" s="8">
        <v>5.0999999999999996</v>
      </c>
      <c r="M159" s="9">
        <f>500-C159</f>
        <v>308</v>
      </c>
      <c r="N159" s="9">
        <f>L159-12</f>
        <v>-6.9</v>
      </c>
      <c r="O159" s="9">
        <f>35-G159</f>
        <v>9</v>
      </c>
      <c r="P159" s="9">
        <f>O159*2</f>
        <v>18</v>
      </c>
      <c r="Q159" s="9">
        <f>K159*3</f>
        <v>71.400000000000006</v>
      </c>
      <c r="R159" s="9">
        <f>M159+(N159*2)+P159-Q159</f>
        <v>240.79999999999998</v>
      </c>
      <c r="S159" s="12">
        <f>((((R159*(19-B159))*2)/(B159+2)-(B159+1))/100)+8</f>
        <v>10.843692307692308</v>
      </c>
      <c r="T159" s="9"/>
      <c r="U159" s="8">
        <v>12</v>
      </c>
      <c r="V159" s="9">
        <v>228</v>
      </c>
    </row>
    <row r="160" spans="1:22" x14ac:dyDescent="0.3">
      <c r="A160" s="11">
        <f>S160+T160</f>
        <v>10.755076923076924</v>
      </c>
      <c r="B160" s="9">
        <v>11</v>
      </c>
      <c r="C160" s="9">
        <v>216</v>
      </c>
      <c r="D160" s="8" t="s">
        <v>63</v>
      </c>
      <c r="E160" s="8" t="s">
        <v>19</v>
      </c>
      <c r="F160" s="8" t="s">
        <v>7</v>
      </c>
      <c r="G160" s="9">
        <v>28</v>
      </c>
      <c r="H160" s="9">
        <v>223</v>
      </c>
      <c r="I160" s="9">
        <v>279</v>
      </c>
      <c r="J160" s="9">
        <v>250.1</v>
      </c>
      <c r="K160" s="9">
        <v>16</v>
      </c>
      <c r="L160" s="8">
        <v>3.8</v>
      </c>
      <c r="M160" s="9">
        <f>500-C160</f>
        <v>284</v>
      </c>
      <c r="N160" s="9">
        <f>L160-12</f>
        <v>-8.1999999999999993</v>
      </c>
      <c r="O160" s="9">
        <f>35-G160</f>
        <v>7</v>
      </c>
      <c r="P160" s="9">
        <f>O160*2</f>
        <v>14</v>
      </c>
      <c r="Q160" s="9">
        <f>K160*3</f>
        <v>48</v>
      </c>
      <c r="R160" s="9">
        <f>M160+(N160*2)+P160-Q160</f>
        <v>233.60000000000002</v>
      </c>
      <c r="S160" s="12">
        <f>((((R160*(19-B160))*2)/(B160+2)-(B160+1))/100)+8</f>
        <v>10.755076923076924</v>
      </c>
      <c r="T160" s="9"/>
      <c r="U160" s="8">
        <v>11</v>
      </c>
      <c r="V160" s="9">
        <v>185</v>
      </c>
    </row>
    <row r="161" spans="1:22" x14ac:dyDescent="0.3">
      <c r="A161" s="11">
        <f>S161+T161</f>
        <v>10.667</v>
      </c>
      <c r="B161" s="9">
        <v>10</v>
      </c>
      <c r="C161" s="9">
        <v>156</v>
      </c>
      <c r="D161" s="8" t="s">
        <v>294</v>
      </c>
      <c r="E161" s="8" t="s">
        <v>23</v>
      </c>
      <c r="F161" s="8" t="s">
        <v>0</v>
      </c>
      <c r="G161" s="9">
        <v>26</v>
      </c>
      <c r="H161" s="9">
        <v>137</v>
      </c>
      <c r="I161" s="9">
        <v>199</v>
      </c>
      <c r="J161" s="9">
        <v>161.6</v>
      </c>
      <c r="K161" s="9">
        <v>21.4</v>
      </c>
      <c r="L161" s="8">
        <v>0</v>
      </c>
      <c r="M161" s="9">
        <f>500-C161</f>
        <v>344</v>
      </c>
      <c r="N161" s="9">
        <f>L161-12</f>
        <v>-12</v>
      </c>
      <c r="O161" s="9">
        <f>30-G161</f>
        <v>4</v>
      </c>
      <c r="P161" s="9">
        <f>O161*2</f>
        <v>8</v>
      </c>
      <c r="Q161" s="9">
        <f>K161*3</f>
        <v>64.199999999999989</v>
      </c>
      <c r="R161" s="9">
        <f>M161+(N161*3)+P161-Q161</f>
        <v>251.8</v>
      </c>
      <c r="S161" s="12">
        <f>((((R161*(19-B161))*2)/(B161+2)-(B161+1))/100)+7</f>
        <v>10.667</v>
      </c>
      <c r="U161" s="8">
        <v>11</v>
      </c>
      <c r="V161" s="9">
        <v>184</v>
      </c>
    </row>
    <row r="162" spans="1:22" x14ac:dyDescent="0.3">
      <c r="A162" s="11">
        <f>S162+T162</f>
        <v>10.645999999999999</v>
      </c>
      <c r="B162" s="9">
        <v>10</v>
      </c>
      <c r="C162" s="9">
        <v>158</v>
      </c>
      <c r="D162" s="8" t="s">
        <v>310</v>
      </c>
      <c r="E162" s="8" t="s">
        <v>13</v>
      </c>
      <c r="F162" s="8" t="s">
        <v>0</v>
      </c>
      <c r="G162" s="9">
        <v>23</v>
      </c>
      <c r="H162" s="9">
        <v>130</v>
      </c>
      <c r="I162" s="9">
        <v>212</v>
      </c>
      <c r="J162" s="9">
        <v>165</v>
      </c>
      <c r="K162" s="9">
        <v>23.3</v>
      </c>
      <c r="L162" s="8">
        <v>0.1</v>
      </c>
      <c r="M162" s="9">
        <f>500-C162</f>
        <v>342</v>
      </c>
      <c r="N162" s="9">
        <f>L162-12</f>
        <v>-11.9</v>
      </c>
      <c r="O162" s="9">
        <f>30-G162</f>
        <v>7</v>
      </c>
      <c r="P162" s="9">
        <f>O162*2</f>
        <v>14</v>
      </c>
      <c r="Q162" s="9">
        <f>K162*3</f>
        <v>69.900000000000006</v>
      </c>
      <c r="R162" s="9">
        <f>M162+(N162*3)+P162-Q162</f>
        <v>250.4</v>
      </c>
      <c r="S162" s="12">
        <f>((((R162*(19-B162))*2)/(B162+2)-(B162+1))/100)+7</f>
        <v>10.645999999999999</v>
      </c>
      <c r="T162" s="9"/>
      <c r="U162" s="8">
        <v>11</v>
      </c>
      <c r="V162" s="9">
        <v>170</v>
      </c>
    </row>
    <row r="163" spans="1:22" x14ac:dyDescent="0.3">
      <c r="A163" s="11">
        <f>S163+T163</f>
        <v>10.61</v>
      </c>
      <c r="B163" s="9">
        <v>10</v>
      </c>
      <c r="C163" s="9">
        <v>164</v>
      </c>
      <c r="D163" s="8" t="s">
        <v>265</v>
      </c>
      <c r="E163" s="8" t="s">
        <v>93</v>
      </c>
      <c r="F163" s="8" t="s">
        <v>0</v>
      </c>
      <c r="G163" s="9">
        <v>29</v>
      </c>
      <c r="H163" s="9">
        <v>132</v>
      </c>
      <c r="I163" s="9">
        <v>206</v>
      </c>
      <c r="J163" s="9">
        <v>172.6</v>
      </c>
      <c r="K163" s="9">
        <v>24.8</v>
      </c>
      <c r="L163" s="8">
        <v>6.8</v>
      </c>
      <c r="M163" s="9">
        <f>500-C163</f>
        <v>336</v>
      </c>
      <c r="N163" s="9">
        <f>L163-12</f>
        <v>-5.2</v>
      </c>
      <c r="O163" s="9">
        <f>30-G163</f>
        <v>1</v>
      </c>
      <c r="P163" s="9">
        <f>O163*2</f>
        <v>2</v>
      </c>
      <c r="Q163" s="9">
        <f>K163*3</f>
        <v>74.400000000000006</v>
      </c>
      <c r="R163" s="9">
        <f>M163+(N163*3)+P163-Q163</f>
        <v>247.99999999999997</v>
      </c>
      <c r="S163" s="12">
        <f>((((R163*(19-B163))*2)/(B163+2)-(B163+1))/100)+7</f>
        <v>10.61</v>
      </c>
      <c r="T163" s="9"/>
      <c r="U163" s="8">
        <v>10</v>
      </c>
      <c r="V163" s="9">
        <v>151</v>
      </c>
    </row>
    <row r="164" spans="1:22" x14ac:dyDescent="0.3">
      <c r="A164" s="11">
        <f>S164+T164</f>
        <v>10.5335</v>
      </c>
      <c r="B164" s="9">
        <v>10</v>
      </c>
      <c r="C164" s="9">
        <v>168</v>
      </c>
      <c r="D164" s="8" t="s">
        <v>269</v>
      </c>
      <c r="E164" s="8" t="s">
        <v>93</v>
      </c>
      <c r="F164" s="8" t="s">
        <v>0</v>
      </c>
      <c r="G164" s="9">
        <v>27</v>
      </c>
      <c r="H164" s="9">
        <v>131</v>
      </c>
      <c r="I164" s="9">
        <v>220</v>
      </c>
      <c r="J164" s="9">
        <v>175.4</v>
      </c>
      <c r="K164" s="9">
        <v>24.3</v>
      </c>
      <c r="L164" s="8">
        <v>4.5999999999999996</v>
      </c>
      <c r="M164" s="9">
        <f>500-C164</f>
        <v>332</v>
      </c>
      <c r="N164" s="9">
        <f>L164-12</f>
        <v>-7.4</v>
      </c>
      <c r="O164" s="9">
        <f>30-G164</f>
        <v>3</v>
      </c>
      <c r="P164" s="9">
        <f>O164*2</f>
        <v>6</v>
      </c>
      <c r="Q164" s="9">
        <f>K164*3</f>
        <v>72.900000000000006</v>
      </c>
      <c r="R164" s="9">
        <f>M164+(N164*3)+P164-Q164</f>
        <v>242.9</v>
      </c>
      <c r="S164" s="12">
        <f>((((R164*(19-B164))*2)/(B164+2)-(B164+1))/100)+7</f>
        <v>10.5335</v>
      </c>
      <c r="T164" s="9"/>
      <c r="U164" s="8">
        <v>10</v>
      </c>
      <c r="V164" s="9">
        <v>148</v>
      </c>
    </row>
    <row r="165" spans="1:22" x14ac:dyDescent="0.3">
      <c r="A165" s="11">
        <f>S165+T165</f>
        <v>10.481846153846153</v>
      </c>
      <c r="B165" s="9">
        <v>11</v>
      </c>
      <c r="C165" s="9">
        <v>184</v>
      </c>
      <c r="D165" s="8" t="s">
        <v>67</v>
      </c>
      <c r="E165" s="8" t="s">
        <v>68</v>
      </c>
      <c r="F165" s="8" t="s">
        <v>7</v>
      </c>
      <c r="G165" s="9">
        <v>27</v>
      </c>
      <c r="H165" s="9">
        <v>150</v>
      </c>
      <c r="I165" s="9">
        <v>273</v>
      </c>
      <c r="J165" s="9">
        <v>202</v>
      </c>
      <c r="K165" s="9">
        <v>37</v>
      </c>
      <c r="L165" s="8">
        <v>7.2</v>
      </c>
      <c r="M165" s="9">
        <f>500-C165</f>
        <v>316</v>
      </c>
      <c r="N165" s="9">
        <f>L165-12</f>
        <v>-4.8</v>
      </c>
      <c r="O165" s="9">
        <f>35-G165</f>
        <v>8</v>
      </c>
      <c r="P165" s="9">
        <f>O165*2</f>
        <v>16</v>
      </c>
      <c r="Q165" s="9">
        <f>K165*3</f>
        <v>111</v>
      </c>
      <c r="R165" s="9">
        <f>M165+(N165*2)+P165-Q165</f>
        <v>211.39999999999998</v>
      </c>
      <c r="S165" s="12">
        <f>((((R165*(19-B165))*2)/(B165+2)-(B165+1))/100)+8</f>
        <v>10.481846153846153</v>
      </c>
      <c r="T165" s="9"/>
      <c r="U165" s="8">
        <v>10</v>
      </c>
      <c r="V165" s="9">
        <v>157</v>
      </c>
    </row>
    <row r="166" spans="1:22" x14ac:dyDescent="0.3">
      <c r="A166" s="11">
        <f>S166+T166</f>
        <v>10.395692307692308</v>
      </c>
      <c r="B166" s="9">
        <v>11</v>
      </c>
      <c r="C166" s="9">
        <v>209</v>
      </c>
      <c r="D166" s="8" t="s">
        <v>86</v>
      </c>
      <c r="E166" s="8" t="s">
        <v>33</v>
      </c>
      <c r="F166" s="8" t="s">
        <v>7</v>
      </c>
      <c r="G166" s="9">
        <v>23</v>
      </c>
      <c r="H166" s="9">
        <v>202</v>
      </c>
      <c r="I166" s="9">
        <v>305</v>
      </c>
      <c r="J166" s="9">
        <v>241.3</v>
      </c>
      <c r="K166" s="9">
        <v>32</v>
      </c>
      <c r="L166" s="8">
        <v>4.7</v>
      </c>
      <c r="M166" s="9">
        <f>500-C166</f>
        <v>291</v>
      </c>
      <c r="N166" s="9">
        <f>L166-12</f>
        <v>-7.3</v>
      </c>
      <c r="O166" s="9">
        <f>35-G166</f>
        <v>12</v>
      </c>
      <c r="P166" s="9">
        <f>O166*2</f>
        <v>24</v>
      </c>
      <c r="Q166" s="9">
        <f>K166*3</f>
        <v>96</v>
      </c>
      <c r="R166" s="9">
        <f>M166+(N166*2)+P166-Q166</f>
        <v>204.39999999999998</v>
      </c>
      <c r="S166" s="12">
        <f>((((R166*(19-B166))*2)/(B166+2)-(B166+1))/100)+8</f>
        <v>10.395692307692308</v>
      </c>
      <c r="T166" s="9"/>
      <c r="U166" s="8">
        <v>12</v>
      </c>
      <c r="V166" s="9">
        <v>206</v>
      </c>
    </row>
    <row r="167" spans="1:22" x14ac:dyDescent="0.3">
      <c r="A167" s="11">
        <f>S167+T167</f>
        <v>10.378</v>
      </c>
      <c r="B167" s="9">
        <v>10</v>
      </c>
      <c r="C167" s="9">
        <v>165</v>
      </c>
      <c r="D167" s="8" t="s">
        <v>267</v>
      </c>
      <c r="E167" s="8" t="s">
        <v>48</v>
      </c>
      <c r="F167" s="8" t="s">
        <v>154</v>
      </c>
      <c r="G167" s="9">
        <v>27</v>
      </c>
      <c r="H167" s="9">
        <v>154</v>
      </c>
      <c r="I167" s="9">
        <v>214</v>
      </c>
      <c r="J167" s="9">
        <v>172.8</v>
      </c>
      <c r="K167" s="9">
        <v>17.8</v>
      </c>
      <c r="L167" s="8">
        <v>18.8</v>
      </c>
      <c r="M167" s="9">
        <f>500-C167</f>
        <v>335</v>
      </c>
      <c r="N167" s="9">
        <f>L167-18</f>
        <v>0.80000000000000071</v>
      </c>
      <c r="O167" s="9">
        <f>35-G167</f>
        <v>8</v>
      </c>
      <c r="P167" s="9">
        <f>O167*2</f>
        <v>16</v>
      </c>
      <c r="Q167" s="9">
        <f>K167*3</f>
        <v>53.400000000000006</v>
      </c>
      <c r="R167" s="9">
        <f>M167+(N167*2)+P167-Q167</f>
        <v>299.20000000000005</v>
      </c>
      <c r="S167" s="12">
        <f>((((R167*(19-B167))*2)/(B167+2)-(B167+1))/100)+6</f>
        <v>10.378</v>
      </c>
      <c r="U167" s="8">
        <v>10</v>
      </c>
      <c r="V167" s="9">
        <v>145</v>
      </c>
    </row>
    <row r="168" spans="1:22" x14ac:dyDescent="0.3">
      <c r="A168" s="11">
        <f>S168+T168</f>
        <v>10.199999999999999</v>
      </c>
      <c r="B168" s="9">
        <v>11</v>
      </c>
      <c r="C168" s="9">
        <v>203</v>
      </c>
      <c r="D168" s="8" t="s">
        <v>88</v>
      </c>
      <c r="E168" s="8" t="s">
        <v>52</v>
      </c>
      <c r="F168" s="8" t="s">
        <v>7</v>
      </c>
      <c r="G168" s="9">
        <v>34</v>
      </c>
      <c r="H168" s="9">
        <v>192</v>
      </c>
      <c r="I168" s="9">
        <v>299</v>
      </c>
      <c r="J168" s="9">
        <v>234.9</v>
      </c>
      <c r="K168" s="9">
        <v>35.5</v>
      </c>
      <c r="L168" s="8">
        <v>10</v>
      </c>
      <c r="M168" s="9">
        <f>500-C168</f>
        <v>297</v>
      </c>
      <c r="N168" s="9">
        <f>L168-12</f>
        <v>-2</v>
      </c>
      <c r="O168" s="9">
        <f>35-G168</f>
        <v>1</v>
      </c>
      <c r="P168" s="9">
        <f>O168*2</f>
        <v>2</v>
      </c>
      <c r="Q168" s="9">
        <f>K168*3</f>
        <v>106.5</v>
      </c>
      <c r="R168" s="9">
        <f>M168+(N168*2)+P168-Q168</f>
        <v>188.5</v>
      </c>
      <c r="S168" s="12">
        <f>((((R168*(19-B168))*2)/(B168+2)-(B168+1))/100)+8</f>
        <v>10.199999999999999</v>
      </c>
      <c r="T168" s="9"/>
      <c r="U168" s="8">
        <v>11</v>
      </c>
      <c r="V168" s="9">
        <v>181</v>
      </c>
    </row>
    <row r="169" spans="1:22" x14ac:dyDescent="0.3">
      <c r="A169" s="11">
        <f>S169+T169</f>
        <v>10.1845</v>
      </c>
      <c r="B169" s="9">
        <v>10</v>
      </c>
      <c r="C169" s="9">
        <v>150</v>
      </c>
      <c r="D169" s="8" t="s">
        <v>75</v>
      </c>
      <c r="E169" s="8" t="s">
        <v>76</v>
      </c>
      <c r="F169" s="8" t="s">
        <v>7</v>
      </c>
      <c r="G169" s="9">
        <v>24</v>
      </c>
      <c r="H169" s="9">
        <v>116</v>
      </c>
      <c r="I169" s="9">
        <v>186</v>
      </c>
      <c r="J169" s="9">
        <v>154.1</v>
      </c>
      <c r="K169" s="9">
        <v>21.9</v>
      </c>
      <c r="L169" s="8">
        <v>2</v>
      </c>
      <c r="M169" s="9">
        <f>500-C169</f>
        <v>350</v>
      </c>
      <c r="N169" s="9">
        <f>L169-12</f>
        <v>-10</v>
      </c>
      <c r="O169" s="9">
        <f>35-G169</f>
        <v>11</v>
      </c>
      <c r="P169" s="9">
        <f>O169*2</f>
        <v>22</v>
      </c>
      <c r="Q169" s="9">
        <f>K169*3</f>
        <v>65.699999999999989</v>
      </c>
      <c r="R169" s="9">
        <f>M169+(N169*2)+P169-Q169</f>
        <v>286.3</v>
      </c>
      <c r="S169" s="12">
        <f>((((R169*(19-B169))*2)/(B169+2)-(B169+1))/100)+6</f>
        <v>10.1845</v>
      </c>
      <c r="U169" s="8">
        <v>9</v>
      </c>
      <c r="V169" s="9">
        <v>132</v>
      </c>
    </row>
    <row r="170" spans="1:22" x14ac:dyDescent="0.3">
      <c r="A170" s="11">
        <f>S170+T170</f>
        <v>10.134499999999999</v>
      </c>
      <c r="B170" s="9">
        <v>10</v>
      </c>
      <c r="C170" s="9">
        <v>157</v>
      </c>
      <c r="D170" s="8" t="s">
        <v>272</v>
      </c>
      <c r="E170" s="8" t="s">
        <v>48</v>
      </c>
      <c r="F170" s="8" t="s">
        <v>0</v>
      </c>
      <c r="G170" s="9">
        <v>26</v>
      </c>
      <c r="H170" s="9">
        <v>118</v>
      </c>
      <c r="I170" s="9">
        <v>277</v>
      </c>
      <c r="J170" s="9">
        <v>162.6</v>
      </c>
      <c r="K170" s="9">
        <v>46.2</v>
      </c>
      <c r="L170" s="8">
        <v>13.3</v>
      </c>
      <c r="M170" s="9">
        <f>500-C170</f>
        <v>343</v>
      </c>
      <c r="N170" s="9">
        <f>L170-12</f>
        <v>1.3000000000000007</v>
      </c>
      <c r="O170" s="9">
        <f>30-G170</f>
        <v>4</v>
      </c>
      <c r="P170" s="9">
        <f>O170*2</f>
        <v>8</v>
      </c>
      <c r="Q170" s="9">
        <f>K170*3</f>
        <v>138.60000000000002</v>
      </c>
      <c r="R170" s="9">
        <f>M170+(N170*3)+P170-Q170</f>
        <v>216.29999999999995</v>
      </c>
      <c r="S170" s="12">
        <f>((((R170*(19-B170))*2)/(B170+2)-(B170+1))/100)+7</f>
        <v>10.134499999999999</v>
      </c>
      <c r="U170" s="8">
        <v>11</v>
      </c>
      <c r="V170" s="9">
        <v>173</v>
      </c>
    </row>
    <row r="171" spans="1:22" x14ac:dyDescent="0.3">
      <c r="A171" s="11">
        <f>S171+T171</f>
        <v>10.092307692307692</v>
      </c>
      <c r="B171" s="9">
        <v>11</v>
      </c>
      <c r="C171" s="9">
        <v>194</v>
      </c>
      <c r="D171" s="8" t="s">
        <v>80</v>
      </c>
      <c r="E171" s="8" t="s">
        <v>73</v>
      </c>
      <c r="F171" s="8" t="s">
        <v>7</v>
      </c>
      <c r="G171" s="9">
        <v>28</v>
      </c>
      <c r="H171" s="9">
        <v>196</v>
      </c>
      <c r="I171" s="9">
        <v>237</v>
      </c>
      <c r="J171" s="9">
        <v>224</v>
      </c>
      <c r="K171" s="9">
        <v>12.6</v>
      </c>
      <c r="L171" s="8">
        <v>1.4</v>
      </c>
      <c r="M171" s="9">
        <f>500-C171</f>
        <v>306</v>
      </c>
      <c r="N171" s="9">
        <f>L171-12</f>
        <v>-10.6</v>
      </c>
      <c r="O171" s="9">
        <f>35-G171</f>
        <v>7</v>
      </c>
      <c r="P171" s="9">
        <f>O171*2</f>
        <v>14</v>
      </c>
      <c r="Q171" s="9">
        <f>K171*3</f>
        <v>37.799999999999997</v>
      </c>
      <c r="R171" s="9">
        <f>M171+(N171*2)+P171-Q171</f>
        <v>261</v>
      </c>
      <c r="S171" s="12">
        <f>((((R171*(19-B171))*2)/(B171+2)-(B171+1))/100)+7</f>
        <v>10.092307692307692</v>
      </c>
      <c r="T171" s="9"/>
      <c r="U171" s="8">
        <v>12</v>
      </c>
      <c r="V171" s="9">
        <v>201</v>
      </c>
    </row>
    <row r="172" spans="1:22" x14ac:dyDescent="0.3">
      <c r="A172" s="11">
        <f>S172+T172</f>
        <v>9.9766153846153838</v>
      </c>
      <c r="B172" s="9">
        <v>11</v>
      </c>
      <c r="C172" s="9">
        <v>178</v>
      </c>
      <c r="D172" s="8" t="s">
        <v>299</v>
      </c>
      <c r="E172" s="8" t="s">
        <v>68</v>
      </c>
      <c r="F172" s="8" t="s">
        <v>0</v>
      </c>
      <c r="G172" s="9">
        <v>25</v>
      </c>
      <c r="H172" s="9">
        <v>168</v>
      </c>
      <c r="I172" s="9">
        <v>225</v>
      </c>
      <c r="J172" s="9">
        <v>195.6</v>
      </c>
      <c r="K172" s="9">
        <v>15.6</v>
      </c>
      <c r="L172" s="8">
        <v>0.8</v>
      </c>
      <c r="M172" s="9">
        <f>500-C172</f>
        <v>322</v>
      </c>
      <c r="N172" s="9">
        <f>L172-12</f>
        <v>-11.2</v>
      </c>
      <c r="O172" s="9">
        <f>30-G172</f>
        <v>5</v>
      </c>
      <c r="P172" s="9">
        <f>O172*2</f>
        <v>10</v>
      </c>
      <c r="Q172" s="9">
        <f>K172*3</f>
        <v>46.8</v>
      </c>
      <c r="R172" s="9">
        <f>M172+(N172*3)+P172-Q172</f>
        <v>251.59999999999997</v>
      </c>
      <c r="S172" s="12">
        <f>((((R172*(19-B172))*2)/(B172+2)-(B172+1))/100)+7</f>
        <v>9.9766153846153838</v>
      </c>
      <c r="U172" s="8">
        <v>12</v>
      </c>
      <c r="V172" s="9">
        <v>220</v>
      </c>
    </row>
    <row r="173" spans="1:22" x14ac:dyDescent="0.3">
      <c r="A173" s="11">
        <f>S173+T173</f>
        <v>9.972999999999999</v>
      </c>
      <c r="B173" s="9">
        <v>10</v>
      </c>
      <c r="C173" s="9">
        <v>162</v>
      </c>
      <c r="D173" s="8" t="s">
        <v>286</v>
      </c>
      <c r="E173" s="8" t="s">
        <v>44</v>
      </c>
      <c r="F173" s="8" t="s">
        <v>140</v>
      </c>
      <c r="G173" s="9">
        <v>24</v>
      </c>
      <c r="H173" s="9">
        <v>138</v>
      </c>
      <c r="I173" s="9">
        <v>206</v>
      </c>
      <c r="J173" s="9">
        <v>170.8</v>
      </c>
      <c r="K173" s="9">
        <v>22.6</v>
      </c>
      <c r="L173" s="8">
        <v>5</v>
      </c>
      <c r="M173" s="9">
        <f>500-C173</f>
        <v>338</v>
      </c>
      <c r="N173" s="9">
        <f>L173-12</f>
        <v>-7</v>
      </c>
      <c r="O173" s="9">
        <f>32-G173</f>
        <v>8</v>
      </c>
      <c r="P173" s="9">
        <f>O173*2</f>
        <v>16</v>
      </c>
      <c r="Q173" s="9">
        <f>K173*3</f>
        <v>67.800000000000011</v>
      </c>
      <c r="R173" s="9">
        <f>M173+(N173*2)+P173-Q173</f>
        <v>272.2</v>
      </c>
      <c r="S173" s="12">
        <f>((((R173*(19-B173))*2)/(B173+2)-(B173+1))/100)+6</f>
        <v>9.972999999999999</v>
      </c>
      <c r="T173" s="9"/>
      <c r="U173" s="8">
        <v>10</v>
      </c>
      <c r="V173" s="9">
        <v>159</v>
      </c>
    </row>
    <row r="174" spans="1:22" x14ac:dyDescent="0.3">
      <c r="A174" s="11">
        <f>S174+T174</f>
        <v>9.9261538461538468</v>
      </c>
      <c r="B174" s="9">
        <v>11</v>
      </c>
      <c r="C174" s="9">
        <v>195</v>
      </c>
      <c r="D174" s="8" t="s">
        <v>339</v>
      </c>
      <c r="E174" s="8" t="s">
        <v>52</v>
      </c>
      <c r="F174" s="8" t="s">
        <v>0</v>
      </c>
      <c r="G174" s="9">
        <v>22</v>
      </c>
      <c r="H174" s="9">
        <v>177</v>
      </c>
      <c r="I174" s="9">
        <v>218</v>
      </c>
      <c r="J174" s="9">
        <v>190</v>
      </c>
      <c r="K174" s="9">
        <v>14.2</v>
      </c>
      <c r="L174" s="8">
        <v>1.7</v>
      </c>
      <c r="M174" s="9">
        <f>500-C174</f>
        <v>305</v>
      </c>
      <c r="N174" s="9">
        <f>L174-12</f>
        <v>-10.3</v>
      </c>
      <c r="O174" s="9">
        <f>30-G174</f>
        <v>8</v>
      </c>
      <c r="P174" s="9">
        <f>O174*2</f>
        <v>16</v>
      </c>
      <c r="Q174" s="9">
        <f>K174*3</f>
        <v>42.599999999999994</v>
      </c>
      <c r="R174" s="9">
        <f>M174+(N174*3)+P174-Q174</f>
        <v>247.50000000000003</v>
      </c>
      <c r="S174" s="12">
        <f>((((R174*(19-B174))*2)/(B174+2)-(B174+1))/100)+7</f>
        <v>9.9261538461538468</v>
      </c>
      <c r="U174" s="8">
        <v>12</v>
      </c>
      <c r="V174" s="9">
        <v>205</v>
      </c>
    </row>
    <row r="175" spans="1:22" x14ac:dyDescent="0.3">
      <c r="A175" s="11">
        <f>S175+T175</f>
        <v>9.8659999999999997</v>
      </c>
      <c r="B175" s="9">
        <v>12</v>
      </c>
      <c r="C175" s="9">
        <v>239</v>
      </c>
      <c r="D175" s="8" t="s">
        <v>92</v>
      </c>
      <c r="E175" s="8" t="s">
        <v>93</v>
      </c>
      <c r="F175" s="8" t="s">
        <v>7</v>
      </c>
      <c r="G175" s="9">
        <v>21</v>
      </c>
      <c r="H175" s="9">
        <v>221</v>
      </c>
      <c r="I175" s="9">
        <v>283</v>
      </c>
      <c r="J175" s="9">
        <v>254</v>
      </c>
      <c r="K175" s="9">
        <v>21.8</v>
      </c>
      <c r="L175" s="8">
        <v>0</v>
      </c>
      <c r="M175" s="9">
        <f>500-C175</f>
        <v>261</v>
      </c>
      <c r="N175" s="9">
        <f>L175-12</f>
        <v>-12</v>
      </c>
      <c r="O175" s="9">
        <f>35-G175</f>
        <v>14</v>
      </c>
      <c r="P175" s="9">
        <f>O175*2</f>
        <v>28</v>
      </c>
      <c r="Q175" s="9">
        <f>K175*3</f>
        <v>65.400000000000006</v>
      </c>
      <c r="R175" s="9">
        <f>M175+(N175*2)+P175-Q175</f>
        <v>199.6</v>
      </c>
      <c r="S175" s="12">
        <f>((((R175*(19-B175))*2)/(B175+2)-(B175+1))/100)+8</f>
        <v>9.8659999999999997</v>
      </c>
      <c r="T175" s="9"/>
      <c r="U175" s="8">
        <v>12</v>
      </c>
      <c r="V175" s="9">
        <v>211</v>
      </c>
    </row>
    <row r="176" spans="1:22" x14ac:dyDescent="0.3">
      <c r="A176" s="11">
        <f>S176+T176</f>
        <v>9.8646153846153837</v>
      </c>
      <c r="B176" s="9">
        <v>11</v>
      </c>
      <c r="C176" s="9">
        <v>201</v>
      </c>
      <c r="D176" s="8" t="s">
        <v>312</v>
      </c>
      <c r="E176" s="8" t="s">
        <v>54</v>
      </c>
      <c r="F176" s="8" t="s">
        <v>0</v>
      </c>
      <c r="G176" s="9">
        <v>23</v>
      </c>
      <c r="H176" s="9">
        <v>187</v>
      </c>
      <c r="I176" s="9">
        <v>220</v>
      </c>
      <c r="J176" s="9">
        <v>200.4</v>
      </c>
      <c r="K176" s="9">
        <v>12.1</v>
      </c>
      <c r="L176" s="8">
        <v>0.6</v>
      </c>
      <c r="M176" s="9">
        <f>500-C176</f>
        <v>299</v>
      </c>
      <c r="N176" s="9">
        <f>L176-12</f>
        <v>-11.4</v>
      </c>
      <c r="O176" s="9">
        <f>30-G176</f>
        <v>7</v>
      </c>
      <c r="P176" s="9">
        <f>O176*2</f>
        <v>14</v>
      </c>
      <c r="Q176" s="9">
        <f>K176*3</f>
        <v>36.299999999999997</v>
      </c>
      <c r="R176" s="9">
        <f>M176+(N176*3)+P176-Q176</f>
        <v>242.5</v>
      </c>
      <c r="S176" s="12">
        <f>((((R176*(19-B176))*2)/(B176+2)-(B176+1))/100)+7</f>
        <v>9.8646153846153837</v>
      </c>
      <c r="T176" s="9"/>
      <c r="U176" s="8">
        <v>12</v>
      </c>
      <c r="V176" s="9">
        <v>203</v>
      </c>
    </row>
    <row r="177" spans="1:22" x14ac:dyDescent="0.3">
      <c r="A177" s="11">
        <f>S177+T177</f>
        <v>9.7464615384615385</v>
      </c>
      <c r="B177" s="9">
        <v>11</v>
      </c>
      <c r="C177" s="9">
        <v>204</v>
      </c>
      <c r="D177" s="8" t="s">
        <v>98</v>
      </c>
      <c r="E177" s="8" t="s">
        <v>35</v>
      </c>
      <c r="F177" s="8" t="s">
        <v>7</v>
      </c>
      <c r="G177" s="9">
        <v>25</v>
      </c>
      <c r="H177" s="9">
        <v>191</v>
      </c>
      <c r="I177" s="9">
        <v>263</v>
      </c>
      <c r="J177" s="9">
        <v>236</v>
      </c>
      <c r="K177" s="9">
        <v>23.7</v>
      </c>
      <c r="L177" s="8">
        <v>6</v>
      </c>
      <c r="M177" s="9">
        <f>500-C177</f>
        <v>296</v>
      </c>
      <c r="N177" s="9">
        <f>L177-12</f>
        <v>-6</v>
      </c>
      <c r="O177" s="9">
        <f>35-G177</f>
        <v>10</v>
      </c>
      <c r="P177" s="9">
        <f>O177*2</f>
        <v>20</v>
      </c>
      <c r="Q177" s="9">
        <f>K177*3</f>
        <v>71.099999999999994</v>
      </c>
      <c r="R177" s="9">
        <f>M177+(N177*2)+P177-Q177</f>
        <v>232.9</v>
      </c>
      <c r="S177" s="12">
        <f>((((R177*(19-B177))*2)/(B177+2)-(B177+1))/100)+7</f>
        <v>9.7464615384615385</v>
      </c>
      <c r="T177" s="9"/>
      <c r="U177" s="8">
        <v>12</v>
      </c>
      <c r="V177" s="9">
        <v>210</v>
      </c>
    </row>
    <row r="178" spans="1:22" x14ac:dyDescent="0.3">
      <c r="A178" s="11">
        <f>S178+T178</f>
        <v>9.7144615384615385</v>
      </c>
      <c r="B178" s="9">
        <v>11</v>
      </c>
      <c r="C178" s="9">
        <v>191</v>
      </c>
      <c r="D178" s="8" t="s">
        <v>285</v>
      </c>
      <c r="E178" s="8" t="s">
        <v>13</v>
      </c>
      <c r="F178" s="8" t="s">
        <v>0</v>
      </c>
      <c r="G178" s="9">
        <v>29</v>
      </c>
      <c r="H178" s="9">
        <v>164</v>
      </c>
      <c r="I178" s="9">
        <v>244</v>
      </c>
      <c r="J178" s="9">
        <v>214.3</v>
      </c>
      <c r="K178" s="9">
        <v>25.3</v>
      </c>
      <c r="L178" s="8">
        <v>10.4</v>
      </c>
      <c r="M178" s="9">
        <f>500-C178</f>
        <v>309</v>
      </c>
      <c r="N178" s="9">
        <f>L178-12</f>
        <v>-1.5999999999999996</v>
      </c>
      <c r="O178" s="9">
        <f>30-G178</f>
        <v>1</v>
      </c>
      <c r="P178" s="9">
        <f>O178*2</f>
        <v>2</v>
      </c>
      <c r="Q178" s="9">
        <f>K178*3</f>
        <v>75.900000000000006</v>
      </c>
      <c r="R178" s="9">
        <f>M178+(N178*3)+P178-Q178</f>
        <v>230.29999999999998</v>
      </c>
      <c r="S178" s="12">
        <f>((((R178*(19-B178))*2)/(B178+2)-(B178+1))/100)+7</f>
        <v>9.7144615384615385</v>
      </c>
      <c r="T178" s="9"/>
      <c r="U178" s="8">
        <v>11</v>
      </c>
      <c r="V178" s="9">
        <v>189</v>
      </c>
    </row>
    <row r="179" spans="1:22" x14ac:dyDescent="0.3">
      <c r="A179" s="11">
        <f>S179+T179</f>
        <v>9.6969999999999992</v>
      </c>
      <c r="B179" s="9">
        <v>10</v>
      </c>
      <c r="C179" s="9">
        <v>161</v>
      </c>
      <c r="D179" s="8" t="s">
        <v>264</v>
      </c>
      <c r="E179" s="8" t="s">
        <v>9</v>
      </c>
      <c r="F179" s="8" t="s">
        <v>154</v>
      </c>
      <c r="G179" s="9">
        <v>44</v>
      </c>
      <c r="H179" s="9">
        <v>132</v>
      </c>
      <c r="I179" s="9">
        <v>231</v>
      </c>
      <c r="J179" s="9">
        <v>170.3</v>
      </c>
      <c r="K179" s="9">
        <v>26.8</v>
      </c>
      <c r="L179" s="8">
        <v>24.6</v>
      </c>
      <c r="M179" s="9">
        <f>500-C179</f>
        <v>339</v>
      </c>
      <c r="N179" s="9">
        <f>L179-18</f>
        <v>6.6000000000000014</v>
      </c>
      <c r="O179" s="9">
        <f>35-G179</f>
        <v>-9</v>
      </c>
      <c r="P179" s="9">
        <f>O179*2</f>
        <v>-18</v>
      </c>
      <c r="Q179" s="9">
        <f>K179*3</f>
        <v>80.400000000000006</v>
      </c>
      <c r="R179" s="9">
        <f>M179+(N179*2)+P179-Q179</f>
        <v>253.79999999999998</v>
      </c>
      <c r="S179" s="12">
        <f>((((R179*(19-B179))*2)/(B179+2)-(B179+1))/100)+6</f>
        <v>9.6969999999999992</v>
      </c>
      <c r="U179" s="8">
        <v>10</v>
      </c>
      <c r="V179" s="9">
        <v>156</v>
      </c>
    </row>
    <row r="180" spans="1:22" x14ac:dyDescent="0.3">
      <c r="A180" s="11">
        <f>S180+T180</f>
        <v>9.6349999999999998</v>
      </c>
      <c r="B180" s="9">
        <v>12</v>
      </c>
      <c r="C180" s="9">
        <v>240</v>
      </c>
      <c r="D180" s="8" t="s">
        <v>316</v>
      </c>
      <c r="E180" s="8" t="s">
        <v>35</v>
      </c>
      <c r="F180" s="8" t="s">
        <v>140</v>
      </c>
      <c r="G180" s="9">
        <v>21</v>
      </c>
      <c r="H180" s="9">
        <v>182</v>
      </c>
      <c r="I180" s="9">
        <v>272</v>
      </c>
      <c r="J180" s="9">
        <v>222.3</v>
      </c>
      <c r="K180" s="9">
        <v>29.1</v>
      </c>
      <c r="L180" s="8">
        <v>2.9</v>
      </c>
      <c r="M180" s="9">
        <f>500-C180</f>
        <v>260</v>
      </c>
      <c r="N180" s="9">
        <f>L180-12</f>
        <v>-9.1</v>
      </c>
      <c r="O180" s="9">
        <f>32-G180</f>
        <v>11</v>
      </c>
      <c r="P180" s="9">
        <f>O180*2</f>
        <v>22</v>
      </c>
      <c r="Q180" s="9">
        <f>K180*3</f>
        <v>87.300000000000011</v>
      </c>
      <c r="R180" s="9">
        <f>M180+(N180*2)+P180-Q180</f>
        <v>176.5</v>
      </c>
      <c r="S180" s="12">
        <f>((((R180*(19-B180))*2)/(B180+2)-(B180+1))/100)+8</f>
        <v>9.6349999999999998</v>
      </c>
      <c r="T180" s="9"/>
      <c r="U180" s="8">
        <v>13</v>
      </c>
      <c r="V180" s="9">
        <v>255</v>
      </c>
    </row>
    <row r="181" spans="1:22" x14ac:dyDescent="0.3">
      <c r="A181" s="11">
        <f>S181+T181</f>
        <v>9.5284999999999993</v>
      </c>
      <c r="B181" s="9">
        <v>10</v>
      </c>
      <c r="C181" s="9">
        <v>174</v>
      </c>
      <c r="D181" s="8" t="s">
        <v>279</v>
      </c>
      <c r="E181" s="8" t="s">
        <v>11</v>
      </c>
      <c r="F181" s="8" t="s">
        <v>0</v>
      </c>
      <c r="G181" s="9">
        <v>29</v>
      </c>
      <c r="H181" s="9">
        <v>123</v>
      </c>
      <c r="I181" s="9">
        <v>261</v>
      </c>
      <c r="J181" s="9">
        <v>181</v>
      </c>
      <c r="K181" s="9">
        <v>40.700000000000003</v>
      </c>
      <c r="L181" s="8">
        <v>2</v>
      </c>
      <c r="M181" s="9">
        <f>500-C181</f>
        <v>326</v>
      </c>
      <c r="N181" s="9">
        <f>L181-12</f>
        <v>-10</v>
      </c>
      <c r="O181" s="9">
        <f>30-G181</f>
        <v>1</v>
      </c>
      <c r="P181" s="9">
        <f>O181*2</f>
        <v>2</v>
      </c>
      <c r="Q181" s="9">
        <f>K181*3</f>
        <v>122.10000000000001</v>
      </c>
      <c r="R181" s="9">
        <f>M181+(N181*3)+P181-Q181</f>
        <v>175.89999999999998</v>
      </c>
      <c r="S181" s="12">
        <f>((((R181*(19-B181))*2)/(B181+2)-(B181+1))/100)+7</f>
        <v>9.5284999999999993</v>
      </c>
      <c r="T181" s="9"/>
      <c r="U181" s="8">
        <v>10</v>
      </c>
      <c r="V181" s="9">
        <v>153</v>
      </c>
    </row>
    <row r="182" spans="1:22" x14ac:dyDescent="0.3">
      <c r="A182" s="11">
        <f>S182+T182</f>
        <v>9.5052307692307689</v>
      </c>
      <c r="B182" s="9">
        <v>11</v>
      </c>
      <c r="C182" s="9">
        <v>189</v>
      </c>
      <c r="D182" s="8" t="s">
        <v>303</v>
      </c>
      <c r="E182" s="8" t="s">
        <v>21</v>
      </c>
      <c r="F182" s="8" t="s">
        <v>0</v>
      </c>
      <c r="G182" s="9">
        <v>25</v>
      </c>
      <c r="H182" s="9">
        <v>183</v>
      </c>
      <c r="I182" s="9">
        <v>272</v>
      </c>
      <c r="J182" s="9">
        <v>208.5</v>
      </c>
      <c r="K182" s="9">
        <v>26.4</v>
      </c>
      <c r="L182" s="8">
        <v>2.5</v>
      </c>
      <c r="M182" s="9">
        <f>500-C182</f>
        <v>311</v>
      </c>
      <c r="N182" s="9">
        <f>L182-12</f>
        <v>-9.5</v>
      </c>
      <c r="O182" s="9">
        <f>30-G182</f>
        <v>5</v>
      </c>
      <c r="P182" s="9">
        <f>O182*2</f>
        <v>10</v>
      </c>
      <c r="Q182" s="9">
        <f>K182*3</f>
        <v>79.199999999999989</v>
      </c>
      <c r="R182" s="9">
        <f>M182+(N182*3)+P182-Q182</f>
        <v>213.3</v>
      </c>
      <c r="S182" s="12">
        <f>((((R182*(19-B182))*2)/(B182+2)-(B182+1))/100)+7</f>
        <v>9.5052307692307689</v>
      </c>
      <c r="U182" s="8">
        <v>12</v>
      </c>
      <c r="V182" s="9">
        <v>218</v>
      </c>
    </row>
    <row r="183" spans="1:22" x14ac:dyDescent="0.3">
      <c r="A183" s="11">
        <f>S183+T183</f>
        <v>9.4596923076923076</v>
      </c>
      <c r="B183" s="9">
        <v>11</v>
      </c>
      <c r="C183" s="9">
        <v>182</v>
      </c>
      <c r="D183" s="8" t="s">
        <v>292</v>
      </c>
      <c r="E183" s="8" t="s">
        <v>42</v>
      </c>
      <c r="F183" s="8" t="s">
        <v>0</v>
      </c>
      <c r="G183" s="9">
        <v>26</v>
      </c>
      <c r="H183" s="9">
        <v>163</v>
      </c>
      <c r="I183" s="9">
        <v>238</v>
      </c>
      <c r="J183" s="9">
        <v>199.9</v>
      </c>
      <c r="K183" s="9">
        <v>26.8</v>
      </c>
      <c r="L183" s="8">
        <v>0</v>
      </c>
      <c r="M183" s="9">
        <f>500-C183</f>
        <v>318</v>
      </c>
      <c r="N183" s="9">
        <f>L183-12</f>
        <v>-12</v>
      </c>
      <c r="O183" s="9">
        <f>30-G183</f>
        <v>4</v>
      </c>
      <c r="P183" s="9">
        <f>O183*2</f>
        <v>8</v>
      </c>
      <c r="Q183" s="9">
        <f>K183*3</f>
        <v>80.400000000000006</v>
      </c>
      <c r="R183" s="9">
        <f>M183+(N183*3)+P183-Q183</f>
        <v>209.6</v>
      </c>
      <c r="S183" s="12">
        <f>((((R183*(19-B183))*2)/(B183+2)-(B183+1))/100)+7</f>
        <v>9.4596923076923076</v>
      </c>
      <c r="T183" s="9"/>
      <c r="U183" s="8">
        <v>11</v>
      </c>
      <c r="V183" s="9">
        <v>188</v>
      </c>
    </row>
    <row r="184" spans="1:22" x14ac:dyDescent="0.3">
      <c r="A184" s="11">
        <f>S184+T184</f>
        <v>9.4473846153846139</v>
      </c>
      <c r="B184" s="9">
        <v>11</v>
      </c>
      <c r="C184" s="9">
        <v>179</v>
      </c>
      <c r="D184" s="8" t="s">
        <v>295</v>
      </c>
      <c r="E184" s="8" t="s">
        <v>76</v>
      </c>
      <c r="F184" s="8" t="s">
        <v>0</v>
      </c>
      <c r="G184" s="9">
        <v>31</v>
      </c>
      <c r="H184" s="9">
        <v>164</v>
      </c>
      <c r="I184" s="9">
        <v>263</v>
      </c>
      <c r="J184" s="9">
        <v>196.1</v>
      </c>
      <c r="K184" s="9">
        <v>33.1</v>
      </c>
      <c r="L184" s="8">
        <v>8.3000000000000007</v>
      </c>
      <c r="M184" s="9">
        <f>500-C184</f>
        <v>321</v>
      </c>
      <c r="N184" s="9">
        <f>L184-12</f>
        <v>-3.6999999999999993</v>
      </c>
      <c r="O184" s="9">
        <f>30-G184</f>
        <v>-1</v>
      </c>
      <c r="P184" s="9">
        <f>O184*2</f>
        <v>-2</v>
      </c>
      <c r="Q184" s="9">
        <f>K184*3</f>
        <v>99.300000000000011</v>
      </c>
      <c r="R184" s="9">
        <f>M184+(N184*3)+P184-Q184</f>
        <v>208.59999999999997</v>
      </c>
      <c r="S184" s="12">
        <f>((((R184*(19-B184))*2)/(B184+2)-(B184+1))/100)+7</f>
        <v>9.4473846153846139</v>
      </c>
      <c r="U184" s="8">
        <v>12</v>
      </c>
      <c r="V184" s="9">
        <v>215</v>
      </c>
    </row>
    <row r="185" spans="1:22" x14ac:dyDescent="0.3">
      <c r="A185" s="11">
        <f>S185+T185</f>
        <v>9.428923076923077</v>
      </c>
      <c r="B185" s="9">
        <v>11</v>
      </c>
      <c r="C185" s="9">
        <v>188</v>
      </c>
      <c r="D185" s="8" t="s">
        <v>311</v>
      </c>
      <c r="E185" s="8" t="s">
        <v>29</v>
      </c>
      <c r="F185" s="8" t="s">
        <v>0</v>
      </c>
      <c r="G185" s="9">
        <v>22</v>
      </c>
      <c r="H185" s="9">
        <v>132</v>
      </c>
      <c r="I185" s="9">
        <v>236</v>
      </c>
      <c r="J185" s="9">
        <v>206.5</v>
      </c>
      <c r="K185" s="9">
        <v>31.6</v>
      </c>
      <c r="L185" s="8">
        <v>3.3</v>
      </c>
      <c r="M185" s="9">
        <f>500-C185</f>
        <v>312</v>
      </c>
      <c r="N185" s="9">
        <f>L185-12</f>
        <v>-8.6999999999999993</v>
      </c>
      <c r="O185" s="9">
        <f>30-G185</f>
        <v>8</v>
      </c>
      <c r="P185" s="9">
        <f>O185*2</f>
        <v>16</v>
      </c>
      <c r="Q185" s="9">
        <f>K185*3</f>
        <v>94.800000000000011</v>
      </c>
      <c r="R185" s="9">
        <f>M185+(N185*3)+P185-Q185</f>
        <v>207.09999999999997</v>
      </c>
      <c r="S185" s="12">
        <f>((((R185*(19-B185))*2)/(B185+2)-(B185+1))/100)+7</f>
        <v>9.428923076923077</v>
      </c>
      <c r="T185" s="9"/>
      <c r="U185" s="8">
        <v>12</v>
      </c>
      <c r="V185" s="9">
        <v>207</v>
      </c>
    </row>
    <row r="186" spans="1:22" x14ac:dyDescent="0.3">
      <c r="A186" s="11">
        <f>S186+T186</f>
        <v>9.4247999999999994</v>
      </c>
      <c r="B186" s="9">
        <v>13</v>
      </c>
      <c r="C186" s="9">
        <v>260</v>
      </c>
      <c r="D186" s="8" t="s">
        <v>287</v>
      </c>
      <c r="E186" s="8" t="s">
        <v>76</v>
      </c>
      <c r="F186" s="8" t="s">
        <v>140</v>
      </c>
      <c r="G186" s="9">
        <v>23</v>
      </c>
      <c r="H186" s="9">
        <v>191</v>
      </c>
      <c r="I186" s="9">
        <v>240</v>
      </c>
      <c r="J186" s="9">
        <v>222.8</v>
      </c>
      <c r="K186" s="9">
        <v>17.600000000000001</v>
      </c>
      <c r="L186" s="8">
        <v>7.2</v>
      </c>
      <c r="M186" s="9">
        <f>500-C186</f>
        <v>240</v>
      </c>
      <c r="N186" s="9">
        <f>L186-12</f>
        <v>-4.8</v>
      </c>
      <c r="O186" s="9">
        <f>32-G186</f>
        <v>9</v>
      </c>
      <c r="P186" s="9">
        <f>O186*2</f>
        <v>18</v>
      </c>
      <c r="Q186" s="9">
        <f>K186*3</f>
        <v>52.800000000000004</v>
      </c>
      <c r="R186" s="9">
        <f>M186+(N186*2)+P186-Q186</f>
        <v>195.6</v>
      </c>
      <c r="S186" s="12">
        <f>((((R186*(19-B186))*2)/(B186+2)-(B186+1))/100)+8</f>
        <v>9.4247999999999994</v>
      </c>
      <c r="T186" s="9"/>
      <c r="U186" s="8">
        <v>12</v>
      </c>
      <c r="V186" s="9">
        <v>233</v>
      </c>
    </row>
    <row r="187" spans="1:22" x14ac:dyDescent="0.3">
      <c r="A187" s="11">
        <f>S187+T187</f>
        <v>9.3747692307692301</v>
      </c>
      <c r="B187" s="9">
        <v>11</v>
      </c>
      <c r="C187" s="9">
        <v>213</v>
      </c>
      <c r="D187" s="8" t="s">
        <v>334</v>
      </c>
      <c r="E187" s="8" t="s">
        <v>19</v>
      </c>
      <c r="F187" s="8" t="s">
        <v>0</v>
      </c>
      <c r="G187" s="9">
        <v>27</v>
      </c>
      <c r="H187" s="9">
        <v>197</v>
      </c>
      <c r="I187" s="9">
        <v>257</v>
      </c>
      <c r="J187" s="9">
        <v>216.3</v>
      </c>
      <c r="K187" s="9">
        <v>19.5</v>
      </c>
      <c r="L187" s="8">
        <v>1.4</v>
      </c>
      <c r="M187" s="9">
        <f>500-C187</f>
        <v>287</v>
      </c>
      <c r="N187" s="9">
        <f>L187-12</f>
        <v>-10.6</v>
      </c>
      <c r="O187" s="9">
        <f>30-G187</f>
        <v>3</v>
      </c>
      <c r="P187" s="9">
        <f>O187*2</f>
        <v>6</v>
      </c>
      <c r="Q187" s="9">
        <f>K187*3</f>
        <v>58.5</v>
      </c>
      <c r="R187" s="9">
        <f>M187+(N187*3)+P187-Q187</f>
        <v>202.7</v>
      </c>
      <c r="S187" s="12">
        <f>((((R187*(19-B187))*2)/(B187+2)-(B187+1))/100)+7</f>
        <v>9.3747692307692301</v>
      </c>
      <c r="U187" s="8">
        <v>12</v>
      </c>
      <c r="V187" s="9">
        <v>235</v>
      </c>
    </row>
    <row r="188" spans="1:22" x14ac:dyDescent="0.3">
      <c r="A188" s="11">
        <f>S188+T188</f>
        <v>9.3054999999999986</v>
      </c>
      <c r="B188" s="9">
        <v>10</v>
      </c>
      <c r="C188" s="9">
        <v>172</v>
      </c>
      <c r="D188" s="8" t="s">
        <v>90</v>
      </c>
      <c r="E188" s="8" t="s">
        <v>46</v>
      </c>
      <c r="F188" s="8" t="s">
        <v>7</v>
      </c>
      <c r="G188" s="9">
        <v>30</v>
      </c>
      <c r="H188" s="9">
        <v>134</v>
      </c>
      <c r="I188" s="9">
        <v>253</v>
      </c>
      <c r="J188" s="9">
        <v>178.6</v>
      </c>
      <c r="K188" s="9">
        <v>34.5</v>
      </c>
      <c r="L188" s="8">
        <v>8.6</v>
      </c>
      <c r="M188" s="9">
        <f>500-C188</f>
        <v>328</v>
      </c>
      <c r="N188" s="9">
        <f>L188-12</f>
        <v>-3.4000000000000004</v>
      </c>
      <c r="O188" s="9">
        <f>35-G188</f>
        <v>5</v>
      </c>
      <c r="P188" s="9">
        <f>O188*2</f>
        <v>10</v>
      </c>
      <c r="Q188" s="9">
        <f>K188*3</f>
        <v>103.5</v>
      </c>
      <c r="R188" s="9">
        <f>M188+(N188*2)+P188-Q188</f>
        <v>227.7</v>
      </c>
      <c r="S188" s="12">
        <f>((((R188*(19-B188))*2)/(B188+2)-(B188+1))/100)+6</f>
        <v>9.3054999999999986</v>
      </c>
      <c r="U188" s="8">
        <v>10</v>
      </c>
      <c r="V188" s="9">
        <v>161</v>
      </c>
    </row>
    <row r="189" spans="1:22" x14ac:dyDescent="0.3">
      <c r="A189" s="11">
        <f>S189+T189</f>
        <v>9.2935384615384606</v>
      </c>
      <c r="B189" s="9">
        <v>11</v>
      </c>
      <c r="C189" s="9">
        <v>186</v>
      </c>
      <c r="D189" s="8" t="s">
        <v>296</v>
      </c>
      <c r="E189" s="8" t="s">
        <v>9</v>
      </c>
      <c r="F189" s="8" t="s">
        <v>0</v>
      </c>
      <c r="G189" s="9">
        <v>24</v>
      </c>
      <c r="H189" s="9">
        <v>166</v>
      </c>
      <c r="I189" s="9">
        <v>252</v>
      </c>
      <c r="J189" s="9">
        <v>205.9</v>
      </c>
      <c r="K189" s="9">
        <v>31.3</v>
      </c>
      <c r="L189" s="8">
        <v>0</v>
      </c>
      <c r="M189" s="9">
        <f>500-C189</f>
        <v>314</v>
      </c>
      <c r="N189" s="9">
        <f>L189-12</f>
        <v>-12</v>
      </c>
      <c r="O189" s="9">
        <f>30-G189</f>
        <v>6</v>
      </c>
      <c r="P189" s="9">
        <f>O189*2</f>
        <v>12</v>
      </c>
      <c r="Q189" s="9">
        <f>K189*3</f>
        <v>93.9</v>
      </c>
      <c r="R189" s="9">
        <f>M189+(N189*3)+P189-Q189</f>
        <v>196.1</v>
      </c>
      <c r="S189" s="12">
        <f>((((R189*(19-B189))*2)/(B189+2)-(B189+1))/100)+7</f>
        <v>9.2935384615384606</v>
      </c>
      <c r="T189" s="9"/>
      <c r="U189" s="8">
        <v>11</v>
      </c>
      <c r="V189" s="9">
        <v>195</v>
      </c>
    </row>
    <row r="190" spans="1:22" x14ac:dyDescent="0.3">
      <c r="A190" s="11">
        <f>S190+T190</f>
        <v>9.2836923076923075</v>
      </c>
      <c r="B190" s="9">
        <v>11</v>
      </c>
      <c r="C190" s="9">
        <v>187</v>
      </c>
      <c r="D190" s="8" t="s">
        <v>302</v>
      </c>
      <c r="E190" s="8" t="s">
        <v>83</v>
      </c>
      <c r="F190" s="8" t="s">
        <v>0</v>
      </c>
      <c r="G190" s="9">
        <v>23</v>
      </c>
      <c r="H190" s="9">
        <v>174</v>
      </c>
      <c r="I190" s="9">
        <v>276</v>
      </c>
      <c r="J190" s="9">
        <v>206</v>
      </c>
      <c r="K190" s="9">
        <v>31.9</v>
      </c>
      <c r="L190" s="8">
        <v>0</v>
      </c>
      <c r="M190" s="9">
        <f>500-C190</f>
        <v>313</v>
      </c>
      <c r="N190" s="9">
        <f>L190-12</f>
        <v>-12</v>
      </c>
      <c r="O190" s="9">
        <f>30-G190</f>
        <v>7</v>
      </c>
      <c r="P190" s="9">
        <f>O190*2</f>
        <v>14</v>
      </c>
      <c r="Q190" s="9">
        <f>K190*3</f>
        <v>95.699999999999989</v>
      </c>
      <c r="R190" s="9">
        <f>M190+(N190*3)+P190-Q190</f>
        <v>195.3</v>
      </c>
      <c r="S190" s="12">
        <f>((((R190*(19-B190))*2)/(B190+2)-(B190+1))/100)+7</f>
        <v>9.2836923076923075</v>
      </c>
      <c r="U190" s="8">
        <v>11</v>
      </c>
      <c r="V190" s="9">
        <v>193</v>
      </c>
    </row>
    <row r="191" spans="1:22" x14ac:dyDescent="0.3">
      <c r="A191" s="11">
        <f>S191+T191</f>
        <v>9.2652307692307687</v>
      </c>
      <c r="B191" s="9">
        <v>11</v>
      </c>
      <c r="C191" s="9">
        <v>211</v>
      </c>
      <c r="D191" s="8" t="s">
        <v>352</v>
      </c>
      <c r="E191" s="8" t="s">
        <v>73</v>
      </c>
      <c r="F191" s="8" t="s">
        <v>0</v>
      </c>
      <c r="G191" s="9">
        <v>23</v>
      </c>
      <c r="H191" s="9">
        <v>198</v>
      </c>
      <c r="I191" s="9">
        <v>280</v>
      </c>
      <c r="J191" s="9">
        <v>244.8</v>
      </c>
      <c r="K191" s="9">
        <v>24.4</v>
      </c>
      <c r="L191" s="8">
        <v>0</v>
      </c>
      <c r="M191" s="9">
        <f>500-C191</f>
        <v>289</v>
      </c>
      <c r="N191" s="9">
        <f>L191-12</f>
        <v>-12</v>
      </c>
      <c r="O191" s="9">
        <f>30-G191</f>
        <v>7</v>
      </c>
      <c r="P191" s="9">
        <f>O191*2</f>
        <v>14</v>
      </c>
      <c r="Q191" s="9">
        <f>K191*3</f>
        <v>73.199999999999989</v>
      </c>
      <c r="R191" s="9">
        <f>M191+(N191*3)+P191-Q191</f>
        <v>193.8</v>
      </c>
      <c r="S191" s="12">
        <f>((((R191*(19-B191))*2)/(B191+2)-(B191+1))/100)+7</f>
        <v>9.2652307692307687</v>
      </c>
      <c r="U191" s="8">
        <v>13</v>
      </c>
      <c r="V191" s="9">
        <v>251</v>
      </c>
    </row>
    <row r="192" spans="1:22" x14ac:dyDescent="0.3">
      <c r="A192" s="11">
        <f>S192+T192</f>
        <v>9.2455384615384624</v>
      </c>
      <c r="B192" s="9">
        <v>11</v>
      </c>
      <c r="C192" s="9">
        <v>210</v>
      </c>
      <c r="D192" s="8" t="s">
        <v>307</v>
      </c>
      <c r="E192" s="8" t="s">
        <v>44</v>
      </c>
      <c r="F192" s="8" t="s">
        <v>0</v>
      </c>
      <c r="G192" s="9">
        <v>24</v>
      </c>
      <c r="H192" s="9">
        <v>162</v>
      </c>
      <c r="I192" s="9">
        <v>264</v>
      </c>
      <c r="J192" s="9">
        <v>212.4</v>
      </c>
      <c r="K192" s="9">
        <v>28.4</v>
      </c>
      <c r="L192" s="8">
        <v>3.8</v>
      </c>
      <c r="M192" s="9">
        <f>500-C192</f>
        <v>290</v>
      </c>
      <c r="N192" s="9">
        <f>L192-12</f>
        <v>-8.1999999999999993</v>
      </c>
      <c r="O192" s="9">
        <f>30-G192</f>
        <v>6</v>
      </c>
      <c r="P192" s="9">
        <f>O192*2</f>
        <v>12</v>
      </c>
      <c r="Q192" s="9">
        <f>K192*3</f>
        <v>85.199999999999989</v>
      </c>
      <c r="R192" s="9">
        <f>M192+(N192*3)+P192-Q192</f>
        <v>192.2</v>
      </c>
      <c r="S192" s="12">
        <f>((((R192*(19-B192))*2)/(B192+2)-(B192+1))/100)+7</f>
        <v>9.2455384615384624</v>
      </c>
      <c r="U192" s="8">
        <v>12</v>
      </c>
      <c r="V192" s="9">
        <v>217</v>
      </c>
    </row>
    <row r="193" spans="1:22" x14ac:dyDescent="0.3">
      <c r="A193" s="11">
        <f>S193+T193</f>
        <v>9.2264615384615389</v>
      </c>
      <c r="B193" s="9">
        <v>11</v>
      </c>
      <c r="C193" s="9">
        <v>185</v>
      </c>
      <c r="D193" s="8" t="s">
        <v>432</v>
      </c>
      <c r="E193" s="8" t="s">
        <v>33</v>
      </c>
      <c r="F193" s="8" t="s">
        <v>154</v>
      </c>
      <c r="G193" s="9">
        <v>28</v>
      </c>
      <c r="H193" s="9">
        <v>178</v>
      </c>
      <c r="I193" s="9">
        <v>232</v>
      </c>
      <c r="J193" s="9">
        <v>203.5</v>
      </c>
      <c r="K193" s="9">
        <v>17.100000000000001</v>
      </c>
      <c r="L193" s="8">
        <v>15.1</v>
      </c>
      <c r="M193" s="9">
        <f>500-C193</f>
        <v>315</v>
      </c>
      <c r="N193" s="9">
        <f>L193-18</f>
        <v>-2.9000000000000004</v>
      </c>
      <c r="O193" s="9">
        <f>35-G193</f>
        <v>7</v>
      </c>
      <c r="P193" s="9">
        <f>O193*2</f>
        <v>14</v>
      </c>
      <c r="Q193" s="9">
        <f>K193*3</f>
        <v>51.300000000000004</v>
      </c>
      <c r="R193" s="9">
        <f>M193+(N193*2)+P193-Q193</f>
        <v>271.89999999999998</v>
      </c>
      <c r="S193" s="12">
        <f>((((R193*(19-B193))*2)/(B193+2)-(B193+1))/100)+6</f>
        <v>9.2264615384615389</v>
      </c>
      <c r="U193" s="8">
        <v>11</v>
      </c>
      <c r="V193" s="9">
        <v>174</v>
      </c>
    </row>
    <row r="194" spans="1:22" x14ac:dyDescent="0.3">
      <c r="A194" s="11">
        <f>S194+T194</f>
        <v>9.2170000000000005</v>
      </c>
      <c r="B194" s="9">
        <v>10</v>
      </c>
      <c r="C194" s="9">
        <v>146</v>
      </c>
      <c r="D194" s="8" t="s">
        <v>327</v>
      </c>
      <c r="E194" s="8" t="s">
        <v>26</v>
      </c>
      <c r="F194" s="8" t="s">
        <v>140</v>
      </c>
      <c r="G194" s="9">
        <v>22</v>
      </c>
      <c r="H194" s="9">
        <v>99</v>
      </c>
      <c r="I194" s="9">
        <v>235</v>
      </c>
      <c r="J194" s="9">
        <v>151.80000000000001</v>
      </c>
      <c r="K194" s="9">
        <v>47</v>
      </c>
      <c r="L194" s="8">
        <v>6.4</v>
      </c>
      <c r="M194" s="9">
        <f>500-C194</f>
        <v>354</v>
      </c>
      <c r="N194" s="9">
        <f>L194-12</f>
        <v>-5.6</v>
      </c>
      <c r="O194" s="9">
        <f>32-G194</f>
        <v>10</v>
      </c>
      <c r="P194" s="9">
        <f>O194*2</f>
        <v>20</v>
      </c>
      <c r="Q194" s="9">
        <f>K194*3</f>
        <v>141</v>
      </c>
      <c r="R194" s="9">
        <f>M194+(N194*2)+P194-Q194</f>
        <v>221.8</v>
      </c>
      <c r="S194" s="12">
        <f>((((R194*(19-B194))*2)/(B194+2)-(B194+1))/100)+6</f>
        <v>9.2170000000000005</v>
      </c>
      <c r="U194" s="8">
        <v>11</v>
      </c>
      <c r="V194" s="9">
        <v>196</v>
      </c>
    </row>
    <row r="195" spans="1:22" x14ac:dyDescent="0.3">
      <c r="A195" s="11">
        <f>S195+T195</f>
        <v>9.2110000000000003</v>
      </c>
      <c r="B195" s="9">
        <v>12</v>
      </c>
      <c r="C195" s="9">
        <v>225</v>
      </c>
      <c r="D195" s="8" t="s">
        <v>276</v>
      </c>
      <c r="E195" s="8" t="s">
        <v>11</v>
      </c>
      <c r="F195" s="8" t="s">
        <v>154</v>
      </c>
      <c r="G195" s="9">
        <v>29</v>
      </c>
      <c r="H195" s="9">
        <v>165</v>
      </c>
      <c r="I195" s="9">
        <v>332</v>
      </c>
      <c r="J195" s="9">
        <v>235.6</v>
      </c>
      <c r="K195" s="9">
        <v>48.9</v>
      </c>
      <c r="L195" s="8">
        <v>14.9</v>
      </c>
      <c r="M195" s="9">
        <f>500-C195</f>
        <v>275</v>
      </c>
      <c r="N195" s="9">
        <f>L195-18</f>
        <v>-3.0999999999999996</v>
      </c>
      <c r="O195" s="9">
        <f>35-G195</f>
        <v>6</v>
      </c>
      <c r="P195" s="9">
        <f>O195*2</f>
        <v>12</v>
      </c>
      <c r="Q195" s="9">
        <f>K195*3</f>
        <v>146.69999999999999</v>
      </c>
      <c r="R195" s="9">
        <f>M195+(N195*2)+P195-Q195</f>
        <v>134.10000000000002</v>
      </c>
      <c r="S195" s="12">
        <f>((((R195*(19-B195))*2)/(B195+2)-(B195+1))/100)+8</f>
        <v>9.2110000000000003</v>
      </c>
      <c r="T195" s="9"/>
      <c r="U195" s="8">
        <v>11</v>
      </c>
      <c r="V195" s="9">
        <v>194</v>
      </c>
    </row>
    <row r="196" spans="1:22" x14ac:dyDescent="0.3">
      <c r="A196" s="11">
        <f>S196+T196</f>
        <v>9.1667692307692299</v>
      </c>
      <c r="B196" s="9">
        <v>11</v>
      </c>
      <c r="C196" s="9">
        <v>215</v>
      </c>
      <c r="D196" s="8" t="s">
        <v>315</v>
      </c>
      <c r="E196" s="8" t="s">
        <v>52</v>
      </c>
      <c r="F196" s="8" t="s">
        <v>0</v>
      </c>
      <c r="G196" s="9">
        <v>25</v>
      </c>
      <c r="H196" s="9">
        <v>208</v>
      </c>
      <c r="I196" s="9">
        <v>292</v>
      </c>
      <c r="J196" s="9">
        <v>248.8</v>
      </c>
      <c r="K196" s="9">
        <v>27.1</v>
      </c>
      <c r="L196" s="8">
        <v>2.7</v>
      </c>
      <c r="M196" s="9">
        <f>500-C196</f>
        <v>285</v>
      </c>
      <c r="N196" s="9">
        <f>L196-12</f>
        <v>-9.3000000000000007</v>
      </c>
      <c r="O196" s="9">
        <f>30-G196</f>
        <v>5</v>
      </c>
      <c r="P196" s="9">
        <f>O196*2</f>
        <v>10</v>
      </c>
      <c r="Q196" s="9">
        <f>K196*3</f>
        <v>81.300000000000011</v>
      </c>
      <c r="R196" s="9">
        <f>M196+(N196*3)+P196-Q196</f>
        <v>185.8</v>
      </c>
      <c r="S196" s="12">
        <f>((((R196*(19-B196))*2)/(B196+2)-(B196+1))/100)+7</f>
        <v>9.1667692307692299</v>
      </c>
      <c r="U196" s="8">
        <v>12</v>
      </c>
      <c r="V196" s="9">
        <v>221</v>
      </c>
    </row>
    <row r="197" spans="1:22" x14ac:dyDescent="0.3">
      <c r="A197" s="11">
        <f>S197+T197</f>
        <v>9.1327999999999996</v>
      </c>
      <c r="B197" s="9">
        <v>13</v>
      </c>
      <c r="C197" s="9">
        <v>272</v>
      </c>
      <c r="D197" s="8" t="s">
        <v>306</v>
      </c>
      <c r="E197" s="8" t="s">
        <v>31</v>
      </c>
      <c r="F197" s="8" t="s">
        <v>140</v>
      </c>
      <c r="G197" s="9">
        <v>24</v>
      </c>
      <c r="H197" s="9">
        <v>221</v>
      </c>
      <c r="I197" s="9">
        <v>269</v>
      </c>
      <c r="J197" s="9">
        <v>252.2</v>
      </c>
      <c r="K197" s="9">
        <v>20.3</v>
      </c>
      <c r="L197" s="8">
        <v>0</v>
      </c>
      <c r="M197" s="9">
        <f>500-C197</f>
        <v>228</v>
      </c>
      <c r="N197" s="9">
        <f>L197-12</f>
        <v>-12</v>
      </c>
      <c r="O197" s="9">
        <f>32-G197</f>
        <v>8</v>
      </c>
      <c r="P197" s="9">
        <f>O197*2</f>
        <v>16</v>
      </c>
      <c r="Q197" s="9">
        <f>K197*3</f>
        <v>60.900000000000006</v>
      </c>
      <c r="R197" s="9">
        <f>M197+(N197*2)+P197-Q197</f>
        <v>159.1</v>
      </c>
      <c r="S197" s="12">
        <f>((((R197*(19-B197))*2)/(B197+2)-(B197+1))/100)+8</f>
        <v>9.1327999999999996</v>
      </c>
      <c r="T197" s="9"/>
      <c r="U197" s="8">
        <v>13</v>
      </c>
      <c r="V197" s="9">
        <v>265</v>
      </c>
    </row>
    <row r="198" spans="1:22" x14ac:dyDescent="0.3">
      <c r="A198" s="11">
        <f>S198+T198</f>
        <v>9.0860000000000003</v>
      </c>
      <c r="B198" s="9">
        <v>12</v>
      </c>
      <c r="C198" s="9">
        <v>231</v>
      </c>
      <c r="D198" s="8" t="s">
        <v>280</v>
      </c>
      <c r="E198" s="8" t="s">
        <v>73</v>
      </c>
      <c r="F198" s="8" t="s">
        <v>154</v>
      </c>
      <c r="G198" s="9">
        <v>39</v>
      </c>
      <c r="H198" s="9">
        <v>183</v>
      </c>
      <c r="I198" s="9">
        <v>320</v>
      </c>
      <c r="J198" s="9">
        <v>240.6</v>
      </c>
      <c r="K198" s="9">
        <v>43.2</v>
      </c>
      <c r="L198" s="8">
        <v>13.1</v>
      </c>
      <c r="M198" s="9">
        <f>500-C198</f>
        <v>269</v>
      </c>
      <c r="N198" s="9">
        <f>L198-18</f>
        <v>-4.9000000000000004</v>
      </c>
      <c r="O198" s="9">
        <f>35-G198</f>
        <v>-4</v>
      </c>
      <c r="P198" s="9">
        <f>O198*2</f>
        <v>-8</v>
      </c>
      <c r="Q198" s="9">
        <f>K198*3</f>
        <v>129.60000000000002</v>
      </c>
      <c r="R198" s="9">
        <f>M198+(N198*2)+P198-Q198</f>
        <v>121.59999999999997</v>
      </c>
      <c r="S198" s="12">
        <f>((((R198*(19-B198))*2)/(B198+2)-(B198+1))/100)+8</f>
        <v>9.0860000000000003</v>
      </c>
      <c r="T198" s="9"/>
      <c r="U198" s="8">
        <v>11</v>
      </c>
      <c r="V198" s="9">
        <v>182</v>
      </c>
    </row>
    <row r="199" spans="1:22" x14ac:dyDescent="0.3">
      <c r="A199" s="11">
        <f>S199+T199</f>
        <v>9.0233846153846144</v>
      </c>
      <c r="B199" s="9">
        <v>11</v>
      </c>
      <c r="C199" s="9">
        <v>199</v>
      </c>
      <c r="D199" s="8" t="s">
        <v>304</v>
      </c>
      <c r="E199" s="8" t="s">
        <v>33</v>
      </c>
      <c r="F199" s="8" t="s">
        <v>140</v>
      </c>
      <c r="G199" s="9">
        <v>27</v>
      </c>
      <c r="H199" s="9">
        <v>187</v>
      </c>
      <c r="I199" s="9">
        <v>244</v>
      </c>
      <c r="J199" s="9">
        <v>199</v>
      </c>
      <c r="K199" s="9">
        <v>18.600000000000001</v>
      </c>
      <c r="L199" s="8">
        <v>12.1</v>
      </c>
      <c r="M199" s="9">
        <f>500-C199</f>
        <v>301</v>
      </c>
      <c r="N199" s="9">
        <f>L199-12</f>
        <v>9.9999999999999645E-2</v>
      </c>
      <c r="O199" s="9">
        <f>32-G199</f>
        <v>5</v>
      </c>
      <c r="P199" s="9">
        <f>O199*2</f>
        <v>10</v>
      </c>
      <c r="Q199" s="9">
        <f>K199*3</f>
        <v>55.800000000000004</v>
      </c>
      <c r="R199" s="9">
        <f>M199+(N199*2)+P199-Q199</f>
        <v>255.39999999999998</v>
      </c>
      <c r="S199" s="12">
        <f>((((R199*(19-B199))*2)/(B199+2)-(B199+1))/100)+6</f>
        <v>9.0233846153846144</v>
      </c>
      <c r="U199" s="8">
        <v>12</v>
      </c>
      <c r="V199" s="9">
        <v>202</v>
      </c>
    </row>
    <row r="200" spans="1:22" x14ac:dyDescent="0.3">
      <c r="A200" s="11">
        <f>S200+T200</f>
        <v>8.9710000000000001</v>
      </c>
      <c r="B200" s="9">
        <v>12</v>
      </c>
      <c r="C200" s="9">
        <v>223</v>
      </c>
      <c r="D200" s="8" t="s">
        <v>319</v>
      </c>
      <c r="E200" s="8" t="s">
        <v>100</v>
      </c>
      <c r="F200" s="8" t="s">
        <v>0</v>
      </c>
      <c r="G200" s="9">
        <v>24</v>
      </c>
      <c r="H200" s="9">
        <v>177</v>
      </c>
      <c r="I200" s="9">
        <v>230</v>
      </c>
      <c r="J200" s="9">
        <v>191.5</v>
      </c>
      <c r="K200" s="9">
        <v>17.8</v>
      </c>
      <c r="L200" s="8">
        <v>3.5</v>
      </c>
      <c r="M200" s="9">
        <f>500-C200</f>
        <v>277</v>
      </c>
      <c r="N200" s="9">
        <f>L200-12</f>
        <v>-8.5</v>
      </c>
      <c r="O200" s="9">
        <f>30-G200</f>
        <v>6</v>
      </c>
      <c r="P200" s="9">
        <f>O200*2</f>
        <v>12</v>
      </c>
      <c r="Q200" s="9">
        <f>K200*3</f>
        <v>53.400000000000006</v>
      </c>
      <c r="R200" s="9">
        <f>M200+(N200*3)+P200-Q200</f>
        <v>210.1</v>
      </c>
      <c r="S200" s="12">
        <f>((((R200*(19-B200))*2)/(B200+2)-(B200+1))/100)+7</f>
        <v>8.9710000000000001</v>
      </c>
      <c r="T200" s="9"/>
      <c r="U200" s="8">
        <v>12</v>
      </c>
      <c r="V200" s="9">
        <v>204</v>
      </c>
    </row>
    <row r="201" spans="1:22" x14ac:dyDescent="0.3">
      <c r="A201" s="11">
        <f>S201+T201</f>
        <v>8.7789999999999999</v>
      </c>
      <c r="B201" s="9">
        <v>12</v>
      </c>
      <c r="C201" s="9">
        <v>248</v>
      </c>
      <c r="D201" s="8" t="s">
        <v>332</v>
      </c>
      <c r="E201" s="8" t="s">
        <v>93</v>
      </c>
      <c r="F201" s="8" t="s">
        <v>0</v>
      </c>
      <c r="G201" s="9">
        <v>31</v>
      </c>
      <c r="H201" s="9">
        <v>218</v>
      </c>
      <c r="I201" s="9">
        <v>260</v>
      </c>
      <c r="J201" s="9">
        <v>242</v>
      </c>
      <c r="K201" s="9">
        <v>13.9</v>
      </c>
      <c r="L201" s="8">
        <v>6.2</v>
      </c>
      <c r="M201" s="9">
        <f>500-C201</f>
        <v>252</v>
      </c>
      <c r="N201" s="9">
        <f>L201-12</f>
        <v>-5.8</v>
      </c>
      <c r="O201" s="9">
        <f>30-G201</f>
        <v>-1</v>
      </c>
      <c r="P201" s="9">
        <f>O201*2</f>
        <v>-2</v>
      </c>
      <c r="Q201" s="9">
        <f>K201*3</f>
        <v>41.7</v>
      </c>
      <c r="R201" s="9">
        <f>M201+(N201*3)+P201-Q201</f>
        <v>190.89999999999998</v>
      </c>
      <c r="S201" s="12">
        <f>((((R201*(19-B201))*2)/(B201+2)-(B201+1))/100)+7</f>
        <v>8.7789999999999999</v>
      </c>
      <c r="T201" s="9"/>
      <c r="U201" s="8">
        <v>13</v>
      </c>
      <c r="V201" s="9">
        <v>266</v>
      </c>
    </row>
    <row r="202" spans="1:22" x14ac:dyDescent="0.3">
      <c r="A202" s="11">
        <f>S202+T202</f>
        <v>8.7539999999999996</v>
      </c>
      <c r="B202" s="9">
        <v>12</v>
      </c>
      <c r="C202" s="9">
        <v>247</v>
      </c>
      <c r="D202" s="8" t="s">
        <v>370</v>
      </c>
      <c r="E202" s="8" t="s">
        <v>42</v>
      </c>
      <c r="F202" s="8" t="s">
        <v>0</v>
      </c>
      <c r="G202" s="9">
        <v>23</v>
      </c>
      <c r="H202" s="9">
        <v>216</v>
      </c>
      <c r="I202" s="9">
        <v>264</v>
      </c>
      <c r="J202" s="9">
        <v>239.3</v>
      </c>
      <c r="K202" s="9">
        <v>14.4</v>
      </c>
      <c r="L202" s="8">
        <v>0.2</v>
      </c>
      <c r="M202" s="9">
        <f>500-C202</f>
        <v>253</v>
      </c>
      <c r="N202" s="9">
        <f>L202-12</f>
        <v>-11.8</v>
      </c>
      <c r="O202" s="9">
        <f>30-G202</f>
        <v>7</v>
      </c>
      <c r="P202" s="9">
        <f>O202*2</f>
        <v>14</v>
      </c>
      <c r="Q202" s="9">
        <f>K202*3</f>
        <v>43.2</v>
      </c>
      <c r="R202" s="9">
        <f>M202+(N202*3)+P202-Q202</f>
        <v>188.39999999999998</v>
      </c>
      <c r="S202" s="12">
        <f>((((R202*(19-B202))*2)/(B202+2)-(B202+1))/100)+7</f>
        <v>8.7539999999999996</v>
      </c>
      <c r="T202" s="9"/>
      <c r="U202" s="8">
        <v>13</v>
      </c>
      <c r="V202" s="9">
        <v>268</v>
      </c>
    </row>
    <row r="203" spans="1:22" x14ac:dyDescent="0.3">
      <c r="A203" s="11">
        <f>S203+T203</f>
        <v>8.7289999999999992</v>
      </c>
      <c r="B203" s="9">
        <v>12</v>
      </c>
      <c r="C203" s="9">
        <v>236</v>
      </c>
      <c r="D203" s="8" t="s">
        <v>359</v>
      </c>
      <c r="E203" s="8" t="s">
        <v>46</v>
      </c>
      <c r="F203" s="8" t="s">
        <v>0</v>
      </c>
      <c r="G203" s="9">
        <v>26</v>
      </c>
      <c r="H203" s="9">
        <v>223</v>
      </c>
      <c r="I203" s="9">
        <v>280</v>
      </c>
      <c r="J203" s="9">
        <v>249.6</v>
      </c>
      <c r="K203" s="9">
        <v>18</v>
      </c>
      <c r="L203" s="8">
        <v>1.3</v>
      </c>
      <c r="M203" s="9">
        <f>500-C203</f>
        <v>264</v>
      </c>
      <c r="N203" s="9">
        <f>L203-12</f>
        <v>-10.7</v>
      </c>
      <c r="O203" s="9">
        <f>30-G203</f>
        <v>4</v>
      </c>
      <c r="P203" s="9">
        <f>O203*2</f>
        <v>8</v>
      </c>
      <c r="Q203" s="9">
        <f>K203*3</f>
        <v>54</v>
      </c>
      <c r="R203" s="9">
        <f>M203+(N203*3)+P203-Q203</f>
        <v>185.9</v>
      </c>
      <c r="S203" s="12">
        <f>((((R203*(19-B203))*2)/(B203+2)-(B203+1))/100)+7</f>
        <v>8.7289999999999992</v>
      </c>
      <c r="T203" s="9"/>
      <c r="U203" s="8">
        <v>13</v>
      </c>
      <c r="V203" s="9">
        <v>257</v>
      </c>
    </row>
    <row r="204" spans="1:22" x14ac:dyDescent="0.3">
      <c r="A204" s="11">
        <f>S204+T204</f>
        <v>8.7072000000000003</v>
      </c>
      <c r="B204" s="9">
        <v>13</v>
      </c>
      <c r="C204" s="9">
        <v>289</v>
      </c>
      <c r="D204" s="8" t="s">
        <v>107</v>
      </c>
      <c r="E204" s="8" t="s">
        <v>100</v>
      </c>
      <c r="F204" s="8" t="s">
        <v>7</v>
      </c>
      <c r="G204" s="9">
        <v>25</v>
      </c>
      <c r="H204" s="9">
        <v>257</v>
      </c>
      <c r="I204" s="9">
        <v>359</v>
      </c>
      <c r="J204" s="9">
        <v>304</v>
      </c>
      <c r="K204" s="9">
        <v>33.700000000000003</v>
      </c>
      <c r="L204" s="8">
        <v>0</v>
      </c>
      <c r="M204" s="9">
        <f>500-C204</f>
        <v>211</v>
      </c>
      <c r="N204" s="9">
        <f>L204-12</f>
        <v>-12</v>
      </c>
      <c r="O204" s="9">
        <f>35-G204</f>
        <v>10</v>
      </c>
      <c r="P204" s="9">
        <f>O204*2</f>
        <v>20</v>
      </c>
      <c r="Q204" s="9">
        <f>K204*3</f>
        <v>101.10000000000001</v>
      </c>
      <c r="R204" s="9">
        <f>M204+(N204*2)+P204-Q204</f>
        <v>105.89999999999999</v>
      </c>
      <c r="S204" s="12">
        <f>((((R204*(19-B204))*2)/(B204+2)-(B204+1))/100)+8</f>
        <v>8.7072000000000003</v>
      </c>
      <c r="T204" s="9"/>
      <c r="U204" s="8">
        <v>14</v>
      </c>
      <c r="V204" s="9">
        <v>348</v>
      </c>
    </row>
    <row r="205" spans="1:22" x14ac:dyDescent="0.3">
      <c r="A205" s="11">
        <f>S205+T205</f>
        <v>8.6920000000000002</v>
      </c>
      <c r="B205" s="9">
        <v>12</v>
      </c>
      <c r="C205" s="9">
        <v>238</v>
      </c>
      <c r="D205" s="8" t="s">
        <v>313</v>
      </c>
      <c r="E205" s="8" t="s">
        <v>57</v>
      </c>
      <c r="F205" s="8" t="s">
        <v>0</v>
      </c>
      <c r="G205" s="9">
        <v>21</v>
      </c>
      <c r="H205" s="9">
        <v>188</v>
      </c>
      <c r="I205" s="9">
        <v>255</v>
      </c>
      <c r="J205" s="9">
        <v>216.8</v>
      </c>
      <c r="K205" s="9">
        <v>22.2</v>
      </c>
      <c r="L205" s="8">
        <v>1.6</v>
      </c>
      <c r="M205" s="9">
        <f>500-C205</f>
        <v>262</v>
      </c>
      <c r="N205" s="9">
        <f>L205-12</f>
        <v>-10.4</v>
      </c>
      <c r="O205" s="9">
        <f>30-G205</f>
        <v>9</v>
      </c>
      <c r="P205" s="9">
        <f>O205*2</f>
        <v>18</v>
      </c>
      <c r="Q205" s="9">
        <f>K205*3</f>
        <v>66.599999999999994</v>
      </c>
      <c r="R205" s="9">
        <f>M205+(N205*3)+P205-Q205</f>
        <v>182.20000000000002</v>
      </c>
      <c r="S205" s="12">
        <f>((((R205*(19-B205))*2)/(B205+2)-(B205+1))/100)+7</f>
        <v>8.6920000000000002</v>
      </c>
      <c r="T205" s="9"/>
      <c r="U205" s="8">
        <v>12</v>
      </c>
      <c r="V205" s="9">
        <v>238</v>
      </c>
    </row>
    <row r="206" spans="1:22" x14ac:dyDescent="0.3">
      <c r="A206" s="11">
        <f>S206+T206</f>
        <v>8.6855999999999991</v>
      </c>
      <c r="B206" s="9">
        <v>13</v>
      </c>
      <c r="C206" s="9">
        <v>271</v>
      </c>
      <c r="D206" s="8" t="s">
        <v>283</v>
      </c>
      <c r="E206" s="8" t="s">
        <v>19</v>
      </c>
      <c r="F206" s="8" t="s">
        <v>140</v>
      </c>
      <c r="G206" s="9">
        <v>30</v>
      </c>
      <c r="H206" s="9">
        <v>162</v>
      </c>
      <c r="I206" s="9">
        <v>309</v>
      </c>
      <c r="J206" s="9">
        <v>248.6</v>
      </c>
      <c r="K206" s="9">
        <v>49.2</v>
      </c>
      <c r="L206" s="8">
        <v>20.9</v>
      </c>
      <c r="M206" s="9">
        <f>500-C206</f>
        <v>229</v>
      </c>
      <c r="N206" s="9">
        <f>L206-12</f>
        <v>8.8999999999999986</v>
      </c>
      <c r="O206" s="9">
        <f>32-G206</f>
        <v>2</v>
      </c>
      <c r="P206" s="9">
        <f>O206*2</f>
        <v>4</v>
      </c>
      <c r="Q206" s="9">
        <f>K206*3</f>
        <v>147.60000000000002</v>
      </c>
      <c r="R206" s="9">
        <f>M206+(N206*2)+P206-Q206</f>
        <v>103.19999999999999</v>
      </c>
      <c r="S206" s="12">
        <f>((((R206*(19-B206))*2)/(B206+2)-(B206+1))/100)+8</f>
        <v>8.6855999999999991</v>
      </c>
      <c r="T206" s="9"/>
      <c r="U206" s="8">
        <v>13</v>
      </c>
      <c r="V206" s="9">
        <v>262</v>
      </c>
    </row>
    <row r="207" spans="1:22" x14ac:dyDescent="0.3">
      <c r="A207" s="11">
        <f>S207+T207</f>
        <v>8.5850000000000009</v>
      </c>
      <c r="B207" s="9">
        <v>12</v>
      </c>
      <c r="C207" s="9">
        <v>246</v>
      </c>
      <c r="D207" s="8" t="s">
        <v>325</v>
      </c>
      <c r="E207" s="8" t="s">
        <v>54</v>
      </c>
      <c r="F207" s="8" t="s">
        <v>154</v>
      </c>
      <c r="G207" s="9">
        <v>22</v>
      </c>
      <c r="H207" s="9">
        <v>197</v>
      </c>
      <c r="I207" s="9">
        <v>278</v>
      </c>
      <c r="J207" s="9">
        <v>232.5</v>
      </c>
      <c r="K207" s="9">
        <v>24.3</v>
      </c>
      <c r="L207" s="8">
        <v>0.2</v>
      </c>
      <c r="M207" s="9">
        <f>500-C207</f>
        <v>254</v>
      </c>
      <c r="N207" s="9">
        <f>L207-18</f>
        <v>-17.8</v>
      </c>
      <c r="O207" s="9">
        <f>35-G207</f>
        <v>13</v>
      </c>
      <c r="P207" s="9">
        <f>O207*2</f>
        <v>26</v>
      </c>
      <c r="Q207" s="9">
        <f>K207*3</f>
        <v>72.900000000000006</v>
      </c>
      <c r="R207" s="9">
        <f>M207+(N207*2)+P207-Q207</f>
        <v>171.5</v>
      </c>
      <c r="S207" s="12">
        <f>((((R207*(19-B207))*2)/(B207+2)-(B207+1))/100)+7</f>
        <v>8.5850000000000009</v>
      </c>
      <c r="T207" s="9"/>
      <c r="U207" s="8">
        <v>12</v>
      </c>
      <c r="V207" s="9">
        <v>232</v>
      </c>
    </row>
    <row r="208" spans="1:22" x14ac:dyDescent="0.3">
      <c r="A208" s="11">
        <f>S208+T208</f>
        <v>8.5741538461538465</v>
      </c>
      <c r="B208" s="9">
        <v>11</v>
      </c>
      <c r="C208" s="9">
        <v>198</v>
      </c>
      <c r="D208" s="8" t="s">
        <v>309</v>
      </c>
      <c r="E208" s="8" t="s">
        <v>23</v>
      </c>
      <c r="F208" s="8" t="s">
        <v>140</v>
      </c>
      <c r="G208" s="9">
        <v>28</v>
      </c>
      <c r="H208" s="9">
        <v>195</v>
      </c>
      <c r="I208" s="9">
        <v>286</v>
      </c>
      <c r="J208" s="9">
        <v>229.6</v>
      </c>
      <c r="K208" s="9">
        <v>29.3</v>
      </c>
      <c r="L208" s="8">
        <v>10.4</v>
      </c>
      <c r="M208" s="9">
        <f>500-C208</f>
        <v>302</v>
      </c>
      <c r="N208" s="9">
        <f>L208-12</f>
        <v>-1.5999999999999996</v>
      </c>
      <c r="O208" s="9">
        <f>32-G208</f>
        <v>4</v>
      </c>
      <c r="P208" s="9">
        <f>O208*2</f>
        <v>8</v>
      </c>
      <c r="Q208" s="9">
        <f>K208*3</f>
        <v>87.9</v>
      </c>
      <c r="R208" s="9">
        <f>M208+(N208*2)+P208-Q208</f>
        <v>218.9</v>
      </c>
      <c r="S208" s="12">
        <f>((((R208*(19-B208))*2)/(B208+2)-(B208+1))/100)+6</f>
        <v>8.5741538461538465</v>
      </c>
      <c r="U208" s="8">
        <v>12</v>
      </c>
      <c r="V208" s="9">
        <v>212</v>
      </c>
    </row>
    <row r="209" spans="1:22" x14ac:dyDescent="0.3">
      <c r="A209" s="11">
        <f>S209+T209</f>
        <v>8.5421538461538464</v>
      </c>
      <c r="B209" s="9">
        <v>11</v>
      </c>
      <c r="C209" s="9">
        <v>208</v>
      </c>
      <c r="D209" s="8" t="s">
        <v>321</v>
      </c>
      <c r="E209" s="8" t="s">
        <v>33</v>
      </c>
      <c r="F209" s="8" t="s">
        <v>154</v>
      </c>
      <c r="G209" s="9">
        <v>24</v>
      </c>
      <c r="H209" s="9">
        <v>199</v>
      </c>
      <c r="I209" s="9">
        <v>275</v>
      </c>
      <c r="J209" s="9">
        <v>239.4</v>
      </c>
      <c r="K209" s="9">
        <v>22.9</v>
      </c>
      <c r="L209" s="8">
        <v>3.5</v>
      </c>
      <c r="M209" s="9">
        <f>500-C209</f>
        <v>292</v>
      </c>
      <c r="N209" s="9">
        <f>L209-18</f>
        <v>-14.5</v>
      </c>
      <c r="O209" s="9">
        <f>35-G209</f>
        <v>11</v>
      </c>
      <c r="P209" s="9">
        <f>O209*2</f>
        <v>22</v>
      </c>
      <c r="Q209" s="9">
        <f>K209*3</f>
        <v>68.699999999999989</v>
      </c>
      <c r="R209" s="9">
        <f>M209+(N209*2)+P209-Q209</f>
        <v>216.3</v>
      </c>
      <c r="S209" s="12">
        <f>((((R209*(19-B209))*2)/(B209+2)-(B209+1))/100)+6</f>
        <v>8.5421538461538464</v>
      </c>
      <c r="U209" s="8">
        <v>11</v>
      </c>
      <c r="V209" s="9">
        <v>186</v>
      </c>
    </row>
    <row r="210" spans="1:22" x14ac:dyDescent="0.3">
      <c r="A210" s="11">
        <f>S210+T210</f>
        <v>8.5389999999999997</v>
      </c>
      <c r="B210" s="9">
        <v>12</v>
      </c>
      <c r="C210" s="9">
        <v>222</v>
      </c>
      <c r="D210" s="8" t="s">
        <v>297</v>
      </c>
      <c r="E210" s="8" t="s">
        <v>9</v>
      </c>
      <c r="F210" s="8" t="s">
        <v>0</v>
      </c>
      <c r="G210" s="9">
        <v>29</v>
      </c>
      <c r="H210" s="9">
        <v>178</v>
      </c>
      <c r="I210" s="9">
        <v>296</v>
      </c>
      <c r="J210" s="9">
        <v>225.7</v>
      </c>
      <c r="K210" s="9">
        <v>34.700000000000003</v>
      </c>
      <c r="L210" s="8">
        <v>9</v>
      </c>
      <c r="M210" s="9">
        <f>500-C210</f>
        <v>278</v>
      </c>
      <c r="N210" s="9">
        <f>L210-12</f>
        <v>-3</v>
      </c>
      <c r="O210" s="9">
        <f>30-G210</f>
        <v>1</v>
      </c>
      <c r="P210" s="9">
        <f>O210*2</f>
        <v>2</v>
      </c>
      <c r="Q210" s="9">
        <f>K210*3</f>
        <v>104.10000000000001</v>
      </c>
      <c r="R210" s="9">
        <f>M210+(N210*3)+P210-Q210</f>
        <v>166.89999999999998</v>
      </c>
      <c r="S210" s="12">
        <f>((((R210*(19-B210))*2)/(B210+2)-(B210+1))/100)+7</f>
        <v>8.5389999999999997</v>
      </c>
      <c r="U210" s="8">
        <v>12</v>
      </c>
      <c r="V210" s="9">
        <v>208</v>
      </c>
    </row>
    <row r="211" spans="1:22" x14ac:dyDescent="0.3">
      <c r="A211" s="11">
        <f>S211+T211</f>
        <v>8.5380000000000003</v>
      </c>
      <c r="B211" s="9">
        <v>12</v>
      </c>
      <c r="C211" s="9">
        <v>249</v>
      </c>
      <c r="D211" s="8" t="s">
        <v>324</v>
      </c>
      <c r="E211" s="8" t="s">
        <v>44</v>
      </c>
      <c r="F211" s="8" t="s">
        <v>0</v>
      </c>
      <c r="G211" s="9">
        <v>28</v>
      </c>
      <c r="H211" s="9">
        <v>217</v>
      </c>
      <c r="I211" s="9">
        <v>280</v>
      </c>
      <c r="J211" s="9">
        <v>242.7</v>
      </c>
      <c r="K211" s="9">
        <v>20.7</v>
      </c>
      <c r="L211" s="8">
        <v>3.3</v>
      </c>
      <c r="M211" s="9">
        <f>500-C211</f>
        <v>251</v>
      </c>
      <c r="N211" s="9">
        <f>L211-12</f>
        <v>-8.6999999999999993</v>
      </c>
      <c r="O211" s="9">
        <f>30-G211</f>
        <v>2</v>
      </c>
      <c r="P211" s="9">
        <f>O211*2</f>
        <v>4</v>
      </c>
      <c r="Q211" s="9">
        <f>K211*3</f>
        <v>62.099999999999994</v>
      </c>
      <c r="R211" s="9">
        <f>M211+(N211*3)+P211-Q211</f>
        <v>166.8</v>
      </c>
      <c r="S211" s="12">
        <f>((((R211*(19-B211))*2)/(B211+2)-(B211+1))/100)+7</f>
        <v>8.5380000000000003</v>
      </c>
      <c r="U211" s="8">
        <v>12</v>
      </c>
      <c r="V211" s="9">
        <v>240</v>
      </c>
    </row>
    <row r="212" spans="1:22" x14ac:dyDescent="0.3">
      <c r="A212" s="11">
        <f>S212+T212</f>
        <v>8.5187500000000007</v>
      </c>
      <c r="B212" s="9">
        <v>14</v>
      </c>
      <c r="C212" s="9">
        <v>337</v>
      </c>
      <c r="D212" s="8" t="s">
        <v>109</v>
      </c>
      <c r="E212" s="8" t="s">
        <v>15</v>
      </c>
      <c r="F212" s="8" t="s">
        <v>7</v>
      </c>
      <c r="G212" s="9">
        <v>24</v>
      </c>
      <c r="H212" s="9">
        <v>287</v>
      </c>
      <c r="I212" s="9">
        <v>354</v>
      </c>
      <c r="J212" s="9">
        <v>316.60000000000002</v>
      </c>
      <c r="K212" s="9">
        <v>22.4</v>
      </c>
      <c r="L212" s="8">
        <v>6.6</v>
      </c>
      <c r="M212" s="9">
        <f>500-C212</f>
        <v>163</v>
      </c>
      <c r="N212" s="9">
        <f>L212-12</f>
        <v>-5.4</v>
      </c>
      <c r="O212" s="9">
        <f>35-G212</f>
        <v>11</v>
      </c>
      <c r="P212" s="9">
        <f>O212*2</f>
        <v>22</v>
      </c>
      <c r="Q212" s="9">
        <f>K212*3</f>
        <v>67.199999999999989</v>
      </c>
      <c r="R212" s="9">
        <f>M212+(N212*2)+P212-Q212</f>
        <v>107</v>
      </c>
      <c r="S212" s="12">
        <f>((((R212*(19-B212))*2)/(B212+2)-(B212+1))/100)+8</f>
        <v>8.5187500000000007</v>
      </c>
      <c r="T212" s="9"/>
      <c r="U212" s="8">
        <v>15</v>
      </c>
      <c r="V212" s="9">
        <v>360</v>
      </c>
    </row>
    <row r="213" spans="1:22" x14ac:dyDescent="0.3">
      <c r="A213" s="11">
        <f>S213+T213</f>
        <v>8.5175999999999998</v>
      </c>
      <c r="B213" s="9">
        <v>13</v>
      </c>
      <c r="C213" s="9">
        <v>283</v>
      </c>
      <c r="D213" s="8" t="s">
        <v>308</v>
      </c>
      <c r="E213" s="8" t="s">
        <v>35</v>
      </c>
      <c r="F213" s="8" t="s">
        <v>140</v>
      </c>
      <c r="G213" s="9">
        <v>23</v>
      </c>
      <c r="H213" s="9">
        <v>190</v>
      </c>
      <c r="I213" s="9">
        <v>328</v>
      </c>
      <c r="J213" s="9">
        <v>264.39999999999998</v>
      </c>
      <c r="K213" s="9">
        <v>46.2</v>
      </c>
      <c r="L213" s="8">
        <v>4.9000000000000004</v>
      </c>
      <c r="M213" s="9">
        <f>500-C213</f>
        <v>217</v>
      </c>
      <c r="N213" s="9">
        <f>L213-12</f>
        <v>-7.1</v>
      </c>
      <c r="O213" s="9">
        <f>32-G213</f>
        <v>9</v>
      </c>
      <c r="P213" s="9">
        <f>O213*2</f>
        <v>18</v>
      </c>
      <c r="Q213" s="9">
        <f>K213*3</f>
        <v>138.60000000000002</v>
      </c>
      <c r="R213" s="9">
        <f>M213+(N213*2)+P213-Q213</f>
        <v>82.199999999999989</v>
      </c>
      <c r="S213" s="12">
        <f>((((R213*(19-B213))*2)/(B213+2)-(B213+1))/100)+8</f>
        <v>8.5175999999999998</v>
      </c>
      <c r="T213" s="9"/>
      <c r="U213" s="8">
        <v>13</v>
      </c>
      <c r="V213" s="9">
        <v>278</v>
      </c>
    </row>
    <row r="214" spans="1:22" x14ac:dyDescent="0.3">
      <c r="A214" s="11">
        <f>S214+T214</f>
        <v>8.516</v>
      </c>
      <c r="B214" s="9">
        <v>12</v>
      </c>
      <c r="C214" s="9">
        <v>224</v>
      </c>
      <c r="D214" s="8" t="s">
        <v>375</v>
      </c>
      <c r="E214" s="8" t="s">
        <v>52</v>
      </c>
      <c r="F214" s="8" t="s">
        <v>0</v>
      </c>
      <c r="G214" s="9">
        <v>23</v>
      </c>
      <c r="H214" s="9">
        <v>213</v>
      </c>
      <c r="I214" s="9">
        <v>306</v>
      </c>
      <c r="J214" s="9">
        <v>234.7</v>
      </c>
      <c r="K214" s="9">
        <v>29.8</v>
      </c>
      <c r="L214" s="8">
        <v>0</v>
      </c>
      <c r="M214" s="9">
        <f>500-C214</f>
        <v>276</v>
      </c>
      <c r="N214" s="9">
        <f>L214-12</f>
        <v>-12</v>
      </c>
      <c r="O214" s="9">
        <f>30-G214</f>
        <v>7</v>
      </c>
      <c r="P214" s="9">
        <f>O214*2</f>
        <v>14</v>
      </c>
      <c r="Q214" s="9">
        <f>K214*3</f>
        <v>89.4</v>
      </c>
      <c r="R214" s="9">
        <f>M214+(N214*3)+P214-Q214</f>
        <v>164.6</v>
      </c>
      <c r="S214" s="12">
        <f>((((R214*(19-B214))*2)/(B214+2)-(B214+1))/100)+7</f>
        <v>8.516</v>
      </c>
      <c r="U214" s="8">
        <v>14</v>
      </c>
      <c r="V214" s="9">
        <v>300</v>
      </c>
    </row>
    <row r="215" spans="1:22" x14ac:dyDescent="0.3">
      <c r="A215" s="11">
        <f>S215+T215</f>
        <v>8.4730000000000008</v>
      </c>
      <c r="B215" s="9">
        <v>12</v>
      </c>
      <c r="C215" s="9">
        <v>242</v>
      </c>
      <c r="D215" s="8" t="s">
        <v>333</v>
      </c>
      <c r="E215" s="8" t="s">
        <v>17</v>
      </c>
      <c r="F215" s="8" t="s">
        <v>140</v>
      </c>
      <c r="G215" s="9">
        <v>34</v>
      </c>
      <c r="H215" s="9">
        <v>195</v>
      </c>
      <c r="I215" s="9">
        <v>293</v>
      </c>
      <c r="J215" s="9">
        <v>228.8</v>
      </c>
      <c r="K215" s="9">
        <v>32.5</v>
      </c>
      <c r="L215" s="8">
        <v>13.9</v>
      </c>
      <c r="M215" s="9">
        <f>500-C215</f>
        <v>258</v>
      </c>
      <c r="N215" s="9">
        <f>L215-12</f>
        <v>1.9000000000000004</v>
      </c>
      <c r="O215" s="9">
        <f>32-G215</f>
        <v>-2</v>
      </c>
      <c r="P215" s="9">
        <f>O215*2</f>
        <v>-4</v>
      </c>
      <c r="Q215" s="9">
        <f>K215*3</f>
        <v>97.5</v>
      </c>
      <c r="R215" s="9">
        <f>M215+(N215*2)+P215-Q215</f>
        <v>160.30000000000001</v>
      </c>
      <c r="S215" s="12">
        <f>((((R215*(19-B215))*2)/(B215+2)-(B215+1))/100)+7</f>
        <v>8.4730000000000008</v>
      </c>
      <c r="T215" s="9"/>
      <c r="U215" s="8">
        <v>14</v>
      </c>
      <c r="V215" s="9">
        <v>298</v>
      </c>
    </row>
    <row r="216" spans="1:22" x14ac:dyDescent="0.3">
      <c r="A216" s="11">
        <f>S216+T216</f>
        <v>8.3610000000000007</v>
      </c>
      <c r="B216" s="9">
        <v>12</v>
      </c>
      <c r="C216" s="9">
        <v>226</v>
      </c>
      <c r="D216" s="8" t="s">
        <v>381</v>
      </c>
      <c r="E216" s="8" t="s">
        <v>44</v>
      </c>
      <c r="F216" s="8" t="s">
        <v>0</v>
      </c>
      <c r="G216" s="9">
        <v>23</v>
      </c>
      <c r="H216" s="9">
        <v>195</v>
      </c>
      <c r="I216" s="9">
        <v>292</v>
      </c>
      <c r="J216" s="9">
        <v>236.3</v>
      </c>
      <c r="K216" s="9">
        <v>34.299999999999997</v>
      </c>
      <c r="L216" s="8">
        <v>0</v>
      </c>
      <c r="M216" s="9">
        <f>500-C216</f>
        <v>274</v>
      </c>
      <c r="N216" s="9">
        <f>L216-12</f>
        <v>-12</v>
      </c>
      <c r="O216" s="9">
        <f>30-G216</f>
        <v>7</v>
      </c>
      <c r="P216" s="9">
        <f>O216*2</f>
        <v>14</v>
      </c>
      <c r="Q216" s="9">
        <f>K216*3</f>
        <v>102.89999999999999</v>
      </c>
      <c r="R216" s="9">
        <f>M216+(N216*3)+P216-Q216</f>
        <v>149.10000000000002</v>
      </c>
      <c r="S216" s="12">
        <f>((((R216*(19-B216))*2)/(B216+2)-(B216+1))/100)+7</f>
        <v>8.3610000000000007</v>
      </c>
      <c r="T216" s="9"/>
      <c r="U216" s="8">
        <v>13</v>
      </c>
      <c r="V216" s="9">
        <v>285</v>
      </c>
    </row>
    <row r="217" spans="1:22" x14ac:dyDescent="0.3">
      <c r="A217" s="11">
        <f>S217+T217</f>
        <v>8.3587692307692301</v>
      </c>
      <c r="B217" s="9">
        <v>11</v>
      </c>
      <c r="C217" s="9">
        <v>181</v>
      </c>
      <c r="D217" s="8" t="s">
        <v>60</v>
      </c>
      <c r="E217" s="8" t="s">
        <v>9</v>
      </c>
      <c r="F217" s="8" t="s">
        <v>7</v>
      </c>
      <c r="G217" s="9">
        <v>32</v>
      </c>
      <c r="H217" s="9">
        <v>135</v>
      </c>
      <c r="I217" s="9">
        <v>258</v>
      </c>
      <c r="J217" s="9">
        <v>197.8</v>
      </c>
      <c r="K217" s="9">
        <v>46.2</v>
      </c>
      <c r="L217" s="8">
        <v>19.5</v>
      </c>
      <c r="M217" s="9">
        <f>500-C217</f>
        <v>319</v>
      </c>
      <c r="N217" s="9">
        <f>L217-12</f>
        <v>7.5</v>
      </c>
      <c r="O217" s="9">
        <f>35-G217</f>
        <v>3</v>
      </c>
      <c r="P217" s="9">
        <f>O217*2</f>
        <v>6</v>
      </c>
      <c r="Q217" s="9">
        <f>K217*3</f>
        <v>138.60000000000002</v>
      </c>
      <c r="R217" s="9">
        <f>M217+(N217*2)+P217-Q217</f>
        <v>201.39999999999998</v>
      </c>
      <c r="S217" s="12">
        <f>((((R217*(19-B217))*2)/(B217+2)-(B217+1))/100)+6</f>
        <v>8.3587692307692301</v>
      </c>
      <c r="U217" s="8">
        <v>10</v>
      </c>
      <c r="V217" s="9">
        <v>167</v>
      </c>
    </row>
    <row r="218" spans="1:22" x14ac:dyDescent="0.3">
      <c r="A218" s="11">
        <f>S218+T218</f>
        <v>8.2768750000000004</v>
      </c>
      <c r="B218" s="9">
        <v>14</v>
      </c>
      <c r="C218" s="9">
        <v>330</v>
      </c>
      <c r="D218" s="8" t="s">
        <v>105</v>
      </c>
      <c r="E218" s="8" t="s">
        <v>42</v>
      </c>
      <c r="F218" s="8" t="s">
        <v>7</v>
      </c>
      <c r="G218" s="9">
        <v>34</v>
      </c>
      <c r="H218" s="9">
        <v>270</v>
      </c>
      <c r="I218" s="9">
        <v>341</v>
      </c>
      <c r="J218" s="9">
        <v>308</v>
      </c>
      <c r="K218" s="9">
        <v>27.3</v>
      </c>
      <c r="L218" s="8">
        <v>1.1000000000000001</v>
      </c>
      <c r="M218" s="9">
        <f>500-C218</f>
        <v>170</v>
      </c>
      <c r="N218" s="9">
        <f>L218-12</f>
        <v>-10.9</v>
      </c>
      <c r="O218" s="9">
        <f>35-G218</f>
        <v>1</v>
      </c>
      <c r="P218" s="9">
        <f>O218*2</f>
        <v>2</v>
      </c>
      <c r="Q218" s="9">
        <f>K218*3</f>
        <v>81.900000000000006</v>
      </c>
      <c r="R218" s="9">
        <f>M218+(N218*2)+P218-Q218</f>
        <v>68.299999999999983</v>
      </c>
      <c r="S218" s="12">
        <f>((((R218*(19-B218))*2)/(B218+2)-(B218+1))/100)+8</f>
        <v>8.2768750000000004</v>
      </c>
      <c r="T218" s="9"/>
      <c r="U218" s="8">
        <v>15</v>
      </c>
      <c r="V218" s="9">
        <v>371</v>
      </c>
    </row>
    <row r="219" spans="1:22" x14ac:dyDescent="0.3">
      <c r="A219" s="11">
        <f>S219+T219</f>
        <v>8.2689230769230768</v>
      </c>
      <c r="B219" s="9">
        <v>11</v>
      </c>
      <c r="C219" s="9">
        <v>206</v>
      </c>
      <c r="D219" s="8" t="s">
        <v>258</v>
      </c>
      <c r="E219" s="8" t="s">
        <v>76</v>
      </c>
      <c r="F219" s="8" t="s">
        <v>154</v>
      </c>
      <c r="G219" s="9">
        <v>27</v>
      </c>
      <c r="H219" s="9">
        <v>169</v>
      </c>
      <c r="I219" s="9">
        <v>284</v>
      </c>
      <c r="J219" s="9">
        <v>204.4</v>
      </c>
      <c r="K219" s="9">
        <v>37.700000000000003</v>
      </c>
      <c r="L219" s="8">
        <v>16.600000000000001</v>
      </c>
      <c r="M219" s="9">
        <f>500-C219</f>
        <v>294</v>
      </c>
      <c r="N219" s="9">
        <f>L219-18</f>
        <v>-1.3999999999999986</v>
      </c>
      <c r="O219" s="9">
        <f>35-G219</f>
        <v>8</v>
      </c>
      <c r="P219" s="9">
        <f>O219*2</f>
        <v>16</v>
      </c>
      <c r="Q219" s="9">
        <f>K219*3</f>
        <v>113.10000000000001</v>
      </c>
      <c r="R219" s="9">
        <f>M219+(N219*2)+P219-Q219</f>
        <v>194.09999999999997</v>
      </c>
      <c r="S219" s="12">
        <f>((((R219*(19-B219))*2)/(B219+2)-(B219+1))/100)+6</f>
        <v>8.2689230769230768</v>
      </c>
      <c r="U219" s="8">
        <v>10</v>
      </c>
      <c r="V219" s="9">
        <v>163</v>
      </c>
    </row>
    <row r="220" spans="1:22" x14ac:dyDescent="0.3">
      <c r="A220" s="11">
        <f>S220+T220</f>
        <v>8.2210000000000001</v>
      </c>
      <c r="B220" s="9">
        <v>12</v>
      </c>
      <c r="C220" s="9">
        <v>255</v>
      </c>
      <c r="D220" s="8" t="s">
        <v>328</v>
      </c>
      <c r="E220" s="8" t="s">
        <v>6</v>
      </c>
      <c r="F220" s="8" t="s">
        <v>0</v>
      </c>
      <c r="G220" s="9">
        <v>26</v>
      </c>
      <c r="H220" s="9">
        <v>240</v>
      </c>
      <c r="I220" s="9">
        <v>335</v>
      </c>
      <c r="J220" s="9">
        <v>286.89999999999998</v>
      </c>
      <c r="K220" s="9">
        <v>33.799999999999997</v>
      </c>
      <c r="L220" s="8">
        <v>6.5</v>
      </c>
      <c r="M220" s="9">
        <f>500-C220</f>
        <v>245</v>
      </c>
      <c r="N220" s="9">
        <f>L220-12</f>
        <v>-5.5</v>
      </c>
      <c r="O220" s="9">
        <f>30-G220</f>
        <v>4</v>
      </c>
      <c r="P220" s="9">
        <f>O220*2</f>
        <v>8</v>
      </c>
      <c r="Q220" s="9">
        <f>K220*3</f>
        <v>101.39999999999999</v>
      </c>
      <c r="R220" s="9">
        <f>M220+(N220*3)+P220-Q220</f>
        <v>135.10000000000002</v>
      </c>
      <c r="S220" s="12">
        <f>((((R220*(19-B220))*2)/(B220+2)-(B220+1))/100)+7</f>
        <v>8.2210000000000001</v>
      </c>
      <c r="T220" s="9"/>
      <c r="U220" s="8">
        <v>13</v>
      </c>
      <c r="V220" s="9">
        <v>291</v>
      </c>
    </row>
    <row r="221" spans="1:22" x14ac:dyDescent="0.3">
      <c r="A221" s="11">
        <f>S221+T221</f>
        <v>8.1920000000000002</v>
      </c>
      <c r="B221" s="9">
        <v>12</v>
      </c>
      <c r="C221" s="9">
        <v>230</v>
      </c>
      <c r="D221" s="8" t="s">
        <v>293</v>
      </c>
      <c r="E221" s="8" t="s">
        <v>42</v>
      </c>
      <c r="F221" s="8" t="s">
        <v>0</v>
      </c>
      <c r="G221" s="9">
        <v>29</v>
      </c>
      <c r="H221" s="9">
        <v>194</v>
      </c>
      <c r="I221" s="9">
        <v>321</v>
      </c>
      <c r="J221" s="9">
        <v>238.7</v>
      </c>
      <c r="K221" s="9">
        <v>40.9</v>
      </c>
      <c r="L221" s="8">
        <v>6.3</v>
      </c>
      <c r="M221" s="9">
        <f>500-C221</f>
        <v>270</v>
      </c>
      <c r="N221" s="9">
        <f>L221-12</f>
        <v>-5.7</v>
      </c>
      <c r="O221" s="9">
        <f>30-G221</f>
        <v>1</v>
      </c>
      <c r="P221" s="9">
        <f>O221*2</f>
        <v>2</v>
      </c>
      <c r="Q221" s="9">
        <f>K221*3</f>
        <v>122.69999999999999</v>
      </c>
      <c r="R221" s="9">
        <f>M221+(N221*3)+P221-Q221</f>
        <v>132.20000000000002</v>
      </c>
      <c r="S221" s="12">
        <f>((((R221*(19-B221))*2)/(B221+2)-(B221+1))/100)+7</f>
        <v>8.1920000000000002</v>
      </c>
      <c r="T221" s="9"/>
      <c r="U221" s="8">
        <v>11</v>
      </c>
      <c r="V221" s="9">
        <v>197</v>
      </c>
    </row>
    <row r="222" spans="1:22" x14ac:dyDescent="0.3">
      <c r="A222" s="11">
        <f>S222+T222</f>
        <v>8.1918749999999996</v>
      </c>
      <c r="B222" s="9">
        <v>14</v>
      </c>
      <c r="C222" s="9">
        <v>355</v>
      </c>
      <c r="D222" s="8" t="s">
        <v>330</v>
      </c>
      <c r="E222" s="8" t="s">
        <v>57</v>
      </c>
      <c r="F222" s="8" t="s">
        <v>140</v>
      </c>
      <c r="G222" s="9">
        <v>25</v>
      </c>
      <c r="H222" s="9">
        <v>271</v>
      </c>
      <c r="I222" s="9">
        <v>346</v>
      </c>
      <c r="J222" s="9">
        <v>299.3</v>
      </c>
      <c r="K222" s="9">
        <v>28.1</v>
      </c>
      <c r="L222" s="8">
        <v>2</v>
      </c>
      <c r="M222" s="9">
        <f>500-C222</f>
        <v>145</v>
      </c>
      <c r="N222" s="9">
        <f>L222-12</f>
        <v>-10</v>
      </c>
      <c r="O222" s="9">
        <f>32-G222</f>
        <v>7</v>
      </c>
      <c r="P222" s="9">
        <f>O222*2</f>
        <v>14</v>
      </c>
      <c r="Q222" s="9">
        <f>K222*3</f>
        <v>84.300000000000011</v>
      </c>
      <c r="R222" s="9">
        <f>M222+(N222*2)+P222-Q222</f>
        <v>54.699999999999989</v>
      </c>
      <c r="S222" s="12">
        <f>((((R222*(19-B222))*2)/(B222+2)-(B222+1))/100)+8</f>
        <v>8.1918749999999996</v>
      </c>
      <c r="T222" s="9"/>
      <c r="U222" s="8">
        <v>15</v>
      </c>
      <c r="V222" s="9">
        <v>380</v>
      </c>
    </row>
    <row r="223" spans="1:22" x14ac:dyDescent="0.3">
      <c r="A223" s="11">
        <f>S223+T223</f>
        <v>8.1859999999999999</v>
      </c>
      <c r="B223" s="9">
        <v>12</v>
      </c>
      <c r="C223" s="9">
        <v>228</v>
      </c>
      <c r="D223" s="8" t="s">
        <v>340</v>
      </c>
      <c r="E223" s="8" t="s">
        <v>9</v>
      </c>
      <c r="F223" s="8" t="s">
        <v>140</v>
      </c>
      <c r="G223" s="9">
        <v>23</v>
      </c>
      <c r="H223" s="9">
        <v>169</v>
      </c>
      <c r="I223" s="9">
        <v>308</v>
      </c>
      <c r="J223" s="9">
        <v>238.6</v>
      </c>
      <c r="K223" s="9">
        <v>46.6</v>
      </c>
      <c r="L223" s="8">
        <v>2.7</v>
      </c>
      <c r="M223" s="9">
        <f>500-C223</f>
        <v>272</v>
      </c>
      <c r="N223" s="9">
        <f>L223-12</f>
        <v>-9.3000000000000007</v>
      </c>
      <c r="O223" s="9">
        <f>32-G223</f>
        <v>9</v>
      </c>
      <c r="P223" s="9">
        <f>O223*2</f>
        <v>18</v>
      </c>
      <c r="Q223" s="9">
        <f>K223*3</f>
        <v>139.80000000000001</v>
      </c>
      <c r="R223" s="9">
        <f>M223+(N223*2)+P223-Q223</f>
        <v>131.59999999999997</v>
      </c>
      <c r="S223" s="12">
        <f>((((R223*(19-B223))*2)/(B223+2)-(B223+1))/100)+7</f>
        <v>8.1859999999999999</v>
      </c>
      <c r="T223" s="9"/>
      <c r="U223" s="8">
        <v>13</v>
      </c>
      <c r="V223" s="9">
        <v>253</v>
      </c>
    </row>
    <row r="224" spans="1:22" x14ac:dyDescent="0.3">
      <c r="A224" s="11">
        <f>S224+T224</f>
        <v>8.1743749999999995</v>
      </c>
      <c r="B224" s="9">
        <v>14</v>
      </c>
      <c r="C224" s="9">
        <v>341</v>
      </c>
      <c r="D224" s="8" t="s">
        <v>16</v>
      </c>
      <c r="E224" s="8" t="s">
        <v>17</v>
      </c>
      <c r="F224" s="8" t="s">
        <v>7</v>
      </c>
      <c r="G224" s="9">
        <v>27</v>
      </c>
      <c r="H224" s="9">
        <v>285</v>
      </c>
      <c r="I224" s="9">
        <v>369</v>
      </c>
      <c r="J224" s="9">
        <v>320.60000000000002</v>
      </c>
      <c r="K224" s="9">
        <v>34.700000000000003</v>
      </c>
      <c r="L224" s="8">
        <v>2.5</v>
      </c>
      <c r="M224" s="9">
        <f>500-C224</f>
        <v>159</v>
      </c>
      <c r="N224" s="9">
        <f>L224-12</f>
        <v>-9.5</v>
      </c>
      <c r="O224" s="9">
        <f>35-G224</f>
        <v>8</v>
      </c>
      <c r="P224" s="9">
        <f>O224*2</f>
        <v>16</v>
      </c>
      <c r="Q224" s="9">
        <f>K224*3</f>
        <v>104.10000000000001</v>
      </c>
      <c r="R224" s="9">
        <f>M224+(N224*2)+P224-Q224</f>
        <v>51.899999999999991</v>
      </c>
      <c r="S224" s="12">
        <f>((((R224*(19-B224))*2)/(B224+2)-(B224+1))/100)+8</f>
        <v>8.1743749999999995</v>
      </c>
      <c r="T224" s="9"/>
      <c r="U224" s="8">
        <v>15</v>
      </c>
      <c r="V224" s="9">
        <v>387</v>
      </c>
    </row>
    <row r="225" spans="1:22" x14ac:dyDescent="0.3">
      <c r="A225" s="11">
        <f>S225+T225</f>
        <v>8.120000000000001</v>
      </c>
      <c r="B225" s="9">
        <v>14</v>
      </c>
      <c r="C225" s="9">
        <v>325</v>
      </c>
      <c r="D225" s="8" t="s">
        <v>8</v>
      </c>
      <c r="E225" s="8" t="s">
        <v>9</v>
      </c>
      <c r="F225" s="8" t="s">
        <v>7</v>
      </c>
      <c r="G225" s="9">
        <v>30</v>
      </c>
      <c r="H225" s="9">
        <v>234</v>
      </c>
      <c r="I225" s="9">
        <v>357</v>
      </c>
      <c r="J225" s="9">
        <v>302.2</v>
      </c>
      <c r="K225" s="9">
        <v>42.4</v>
      </c>
      <c r="L225" s="8">
        <v>4.7</v>
      </c>
      <c r="M225" s="9">
        <f>500-C225</f>
        <v>175</v>
      </c>
      <c r="N225" s="9">
        <f>L225-12</f>
        <v>-7.3</v>
      </c>
      <c r="O225" s="9">
        <f>35-G225</f>
        <v>5</v>
      </c>
      <c r="P225" s="9">
        <f>O225*2</f>
        <v>10</v>
      </c>
      <c r="Q225" s="9">
        <f>K225*3</f>
        <v>127.19999999999999</v>
      </c>
      <c r="R225" s="9">
        <f>M225+(N225*2)+P225-Q225</f>
        <v>43.200000000000017</v>
      </c>
      <c r="S225" s="12">
        <f>((((R225*(19-B225))*2)/(B225+2)-(B225+1))/100)+8</f>
        <v>8.120000000000001</v>
      </c>
      <c r="T225" s="9"/>
      <c r="U225" s="8">
        <v>14</v>
      </c>
      <c r="V225" s="9">
        <v>350</v>
      </c>
    </row>
    <row r="226" spans="1:22" x14ac:dyDescent="0.3">
      <c r="A226" s="11">
        <f>S226+T226</f>
        <v>8.0792000000000002</v>
      </c>
      <c r="B226" s="9">
        <v>13</v>
      </c>
      <c r="C226" s="9">
        <v>266</v>
      </c>
      <c r="D226" s="8" t="s">
        <v>384</v>
      </c>
      <c r="E226" s="8" t="s">
        <v>48</v>
      </c>
      <c r="F226" s="8" t="s">
        <v>0</v>
      </c>
      <c r="G226" s="9">
        <v>21</v>
      </c>
      <c r="H226" s="9">
        <v>198</v>
      </c>
      <c r="I226" s="9">
        <v>253</v>
      </c>
      <c r="J226" s="9">
        <v>235</v>
      </c>
      <c r="K226" s="9">
        <v>21.2</v>
      </c>
      <c r="L226" s="8">
        <v>0</v>
      </c>
      <c r="M226" s="9">
        <f>500-C226</f>
        <v>234</v>
      </c>
      <c r="N226" s="9">
        <f>L226-12</f>
        <v>-12</v>
      </c>
      <c r="O226" s="9">
        <f>30-G226</f>
        <v>9</v>
      </c>
      <c r="P226" s="9">
        <f>O226*2</f>
        <v>18</v>
      </c>
      <c r="Q226" s="9">
        <f>K226*3</f>
        <v>63.599999999999994</v>
      </c>
      <c r="R226" s="9">
        <f>M226+(N226*3)+P226-Q226</f>
        <v>152.4</v>
      </c>
      <c r="S226" s="12">
        <f>((((R226*(19-B226))*2)/(B226+2)-(B226+1))/100)+7</f>
        <v>8.0792000000000002</v>
      </c>
      <c r="U226" s="8">
        <v>13</v>
      </c>
      <c r="V226" s="9">
        <v>269</v>
      </c>
    </row>
    <row r="227" spans="1:22" x14ac:dyDescent="0.3">
      <c r="A227" s="11">
        <f>S227+T227</f>
        <v>8.0015999999999998</v>
      </c>
      <c r="B227" s="9">
        <v>13</v>
      </c>
      <c r="C227" s="9">
        <v>269</v>
      </c>
      <c r="D227" s="8" t="s">
        <v>101</v>
      </c>
      <c r="E227" s="8" t="s">
        <v>44</v>
      </c>
      <c r="F227" s="8" t="s">
        <v>7</v>
      </c>
      <c r="G227" s="9">
        <v>25</v>
      </c>
      <c r="H227" s="9">
        <v>243</v>
      </c>
      <c r="I227" s="9">
        <v>325</v>
      </c>
      <c r="J227" s="9">
        <v>281.5</v>
      </c>
      <c r="K227" s="9">
        <v>28.1</v>
      </c>
      <c r="L227" s="8">
        <v>0</v>
      </c>
      <c r="M227" s="9">
        <f>500-C227</f>
        <v>231</v>
      </c>
      <c r="N227" s="9">
        <f>L227-12</f>
        <v>-12</v>
      </c>
      <c r="O227" s="9">
        <f>35-G227</f>
        <v>10</v>
      </c>
      <c r="P227" s="9">
        <f>O227*2</f>
        <v>20</v>
      </c>
      <c r="Q227" s="9">
        <f>K227*3</f>
        <v>84.300000000000011</v>
      </c>
      <c r="R227" s="9">
        <f>M227+(N227*2)+P227-Q227</f>
        <v>142.69999999999999</v>
      </c>
      <c r="S227" s="12">
        <f>((((R227*(19-B227))*2)/(B227+2)-(B227+1))/100)+7</f>
        <v>8.0015999999999998</v>
      </c>
      <c r="T227" s="9"/>
      <c r="U227" s="8">
        <v>13</v>
      </c>
      <c r="V227" s="9">
        <v>284</v>
      </c>
    </row>
    <row r="228" spans="1:22" x14ac:dyDescent="0.3">
      <c r="A228" s="11">
        <f>S228+T228</f>
        <v>7.9950000000000001</v>
      </c>
      <c r="B228" s="9">
        <v>12</v>
      </c>
      <c r="C228" s="9">
        <v>232</v>
      </c>
      <c r="D228" s="8" t="s">
        <v>382</v>
      </c>
      <c r="E228" s="8" t="s">
        <v>68</v>
      </c>
      <c r="F228" s="8" t="s">
        <v>0</v>
      </c>
      <c r="G228" s="9">
        <v>23</v>
      </c>
      <c r="H228" s="9">
        <v>188</v>
      </c>
      <c r="I228" s="9">
        <v>327</v>
      </c>
      <c r="J228" s="9">
        <v>271.8</v>
      </c>
      <c r="K228" s="9">
        <v>45</v>
      </c>
      <c r="L228" s="8">
        <v>0.5</v>
      </c>
      <c r="M228" s="9">
        <f>500-C228</f>
        <v>268</v>
      </c>
      <c r="N228" s="9">
        <f>L228-12</f>
        <v>-11.5</v>
      </c>
      <c r="O228" s="9">
        <f>30-G228</f>
        <v>7</v>
      </c>
      <c r="P228" s="9">
        <f>O228*2</f>
        <v>14</v>
      </c>
      <c r="Q228" s="9">
        <f>K228*3</f>
        <v>135</v>
      </c>
      <c r="R228" s="9">
        <f>M228+(N228*3)+P228-Q228</f>
        <v>112.5</v>
      </c>
      <c r="S228" s="12">
        <f>((((R228*(19-B228))*2)/(B228+2)-(B228+1))/100)+7</f>
        <v>7.9950000000000001</v>
      </c>
      <c r="U228" s="8">
        <v>14</v>
      </c>
      <c r="V228" s="9">
        <v>321</v>
      </c>
    </row>
    <row r="229" spans="1:22" x14ac:dyDescent="0.3">
      <c r="A229" s="11">
        <f>S229+T229</f>
        <v>7.9718749999999998</v>
      </c>
      <c r="B229" s="9">
        <v>14</v>
      </c>
      <c r="C229" s="9">
        <v>346</v>
      </c>
      <c r="D229" s="8" t="s">
        <v>20</v>
      </c>
      <c r="E229" s="8" t="s">
        <v>21</v>
      </c>
      <c r="F229" s="8" t="s">
        <v>7</v>
      </c>
      <c r="G229" s="9">
        <v>28</v>
      </c>
      <c r="H229" s="9">
        <v>222</v>
      </c>
      <c r="I229" s="9">
        <v>338</v>
      </c>
      <c r="J229" s="9">
        <v>285.3</v>
      </c>
      <c r="K229" s="9">
        <v>45.7</v>
      </c>
      <c r="L229" s="8">
        <v>6.3</v>
      </c>
      <c r="M229" s="9">
        <f>500-C229</f>
        <v>154</v>
      </c>
      <c r="N229" s="9">
        <f>L229-12</f>
        <v>-5.7</v>
      </c>
      <c r="O229" s="9">
        <f>35-G229</f>
        <v>7</v>
      </c>
      <c r="P229" s="9">
        <f>O229*2</f>
        <v>14</v>
      </c>
      <c r="Q229" s="9">
        <f>K229*3</f>
        <v>137.10000000000002</v>
      </c>
      <c r="R229" s="9">
        <f>M229+(N229*2)+P229-Q229</f>
        <v>19.499999999999972</v>
      </c>
      <c r="S229" s="12">
        <f>((((R229*(19-B229))*2)/(B229+2)-(B229+1))/100)+8</f>
        <v>7.9718749999999998</v>
      </c>
      <c r="T229" s="9"/>
      <c r="U229" s="8">
        <v>14</v>
      </c>
      <c r="V229" s="9">
        <v>333</v>
      </c>
    </row>
    <row r="230" spans="1:22" x14ac:dyDescent="0.3">
      <c r="A230" s="11">
        <f>S230+T230</f>
        <v>7.9409999999999998</v>
      </c>
      <c r="B230" s="9">
        <v>12</v>
      </c>
      <c r="C230" s="9">
        <v>258</v>
      </c>
      <c r="D230" s="8" t="s">
        <v>344</v>
      </c>
      <c r="E230" s="8" t="s">
        <v>21</v>
      </c>
      <c r="F230" s="8" t="s">
        <v>140</v>
      </c>
      <c r="G230" s="9">
        <v>26</v>
      </c>
      <c r="H230" s="9">
        <v>218</v>
      </c>
      <c r="I230" s="9">
        <v>354</v>
      </c>
      <c r="J230" s="9">
        <v>292.39999999999998</v>
      </c>
      <c r="K230" s="9">
        <v>49.1</v>
      </c>
      <c r="L230" s="8">
        <v>12.2</v>
      </c>
      <c r="M230" s="9">
        <f>500-C230</f>
        <v>242</v>
      </c>
      <c r="N230" s="9">
        <f>L230-12</f>
        <v>0.19999999999999929</v>
      </c>
      <c r="O230" s="9">
        <f>32-G230</f>
        <v>6</v>
      </c>
      <c r="P230" s="9">
        <f>O230*2</f>
        <v>12</v>
      </c>
      <c r="Q230" s="9">
        <f>K230*3</f>
        <v>147.30000000000001</v>
      </c>
      <c r="R230" s="9">
        <f>M230+(N230*2)+P230-Q230</f>
        <v>107.1</v>
      </c>
      <c r="S230" s="12">
        <f>((((R230*(19-B230))*2)/(B230+2)-(B230+1))/100)+7</f>
        <v>7.9409999999999998</v>
      </c>
      <c r="T230" s="9"/>
      <c r="U230" s="8">
        <v>14</v>
      </c>
      <c r="V230" s="9">
        <v>316</v>
      </c>
    </row>
    <row r="231" spans="1:22" x14ac:dyDescent="0.3">
      <c r="A231" s="11">
        <f>S231+T231</f>
        <v>7.91</v>
      </c>
      <c r="B231" s="9">
        <v>12</v>
      </c>
      <c r="C231" s="9">
        <v>254</v>
      </c>
      <c r="D231" s="8" t="s">
        <v>403</v>
      </c>
      <c r="E231" s="8" t="s">
        <v>83</v>
      </c>
      <c r="F231" s="8" t="s">
        <v>140</v>
      </c>
      <c r="G231" s="9">
        <v>26</v>
      </c>
      <c r="H231" s="9">
        <v>196</v>
      </c>
      <c r="I231" s="9">
        <v>235</v>
      </c>
      <c r="J231" s="9">
        <v>213</v>
      </c>
      <c r="K231" s="9">
        <v>14</v>
      </c>
      <c r="L231" s="8">
        <v>6</v>
      </c>
      <c r="M231" s="9">
        <f>500-C231</f>
        <v>246</v>
      </c>
      <c r="N231" s="9">
        <f>L231-12</f>
        <v>-6</v>
      </c>
      <c r="O231" s="9">
        <f>32-G231</f>
        <v>6</v>
      </c>
      <c r="P231" s="9">
        <f>O231*2</f>
        <v>12</v>
      </c>
      <c r="Q231" s="9">
        <f>K231*3</f>
        <v>42</v>
      </c>
      <c r="R231" s="9">
        <f>M231+(N231*2)+P231-Q231</f>
        <v>204</v>
      </c>
      <c r="S231" s="12">
        <f>((((R231*(19-B231))*2)/(B231+2)-(B231+1))/100)+6</f>
        <v>7.91</v>
      </c>
      <c r="U231" s="8">
        <v>13</v>
      </c>
      <c r="V231" s="9">
        <v>296</v>
      </c>
    </row>
    <row r="232" spans="1:22" x14ac:dyDescent="0.3">
      <c r="A232" s="11">
        <f>S232+T232</f>
        <v>7.9095384615384612</v>
      </c>
      <c r="B232" s="9">
        <v>11</v>
      </c>
      <c r="C232" s="9">
        <v>200</v>
      </c>
      <c r="D232" s="8" t="s">
        <v>301</v>
      </c>
      <c r="E232" s="8" t="s">
        <v>15</v>
      </c>
      <c r="F232" s="8" t="s">
        <v>140</v>
      </c>
      <c r="G232" s="9">
        <v>25</v>
      </c>
      <c r="H232" s="9">
        <v>140</v>
      </c>
      <c r="I232" s="9">
        <v>270</v>
      </c>
      <c r="J232" s="9">
        <v>199.7</v>
      </c>
      <c r="K232" s="9">
        <v>51.5</v>
      </c>
      <c r="L232" s="8">
        <v>14.7</v>
      </c>
      <c r="M232" s="9">
        <f>500-C232</f>
        <v>300</v>
      </c>
      <c r="N232" s="9">
        <f>L232-12</f>
        <v>2.6999999999999993</v>
      </c>
      <c r="O232" s="9">
        <f>32-G232</f>
        <v>7</v>
      </c>
      <c r="P232" s="9">
        <f>O232*2</f>
        <v>14</v>
      </c>
      <c r="Q232" s="9">
        <f>K232*3</f>
        <v>154.5</v>
      </c>
      <c r="R232" s="9">
        <f>M232+(N232*2)+P232-Q232</f>
        <v>164.89999999999998</v>
      </c>
      <c r="S232" s="12">
        <f>((((R232*(19-B232))*2)/(B232+2)-(B232+1))/100)+6</f>
        <v>7.9095384615384612</v>
      </c>
      <c r="U232" s="8">
        <v>12</v>
      </c>
      <c r="V232" s="9">
        <v>227</v>
      </c>
    </row>
    <row r="233" spans="1:22" x14ac:dyDescent="0.3">
      <c r="A233" s="11">
        <f>S233+T233</f>
        <v>7.8870000000000005</v>
      </c>
      <c r="B233" s="9">
        <v>12</v>
      </c>
      <c r="C233" s="9">
        <v>250</v>
      </c>
      <c r="D233" s="8" t="s">
        <v>376</v>
      </c>
      <c r="E233" s="8" t="s">
        <v>6</v>
      </c>
      <c r="F233" s="8" t="s">
        <v>0</v>
      </c>
      <c r="G233" s="9">
        <v>29</v>
      </c>
      <c r="H233" s="9">
        <v>232</v>
      </c>
      <c r="I233" s="9">
        <v>358</v>
      </c>
      <c r="J233" s="9">
        <v>277.7</v>
      </c>
      <c r="K233" s="9">
        <v>39.299999999999997</v>
      </c>
      <c r="L233" s="8">
        <v>1.2</v>
      </c>
      <c r="M233" s="9">
        <f>500-C233</f>
        <v>250</v>
      </c>
      <c r="N233" s="9">
        <f>L233-12</f>
        <v>-10.8</v>
      </c>
      <c r="O233" s="9">
        <f>30-G233</f>
        <v>1</v>
      </c>
      <c r="P233" s="9">
        <f>O233*2</f>
        <v>2</v>
      </c>
      <c r="Q233" s="9">
        <f>K233*3</f>
        <v>117.89999999999999</v>
      </c>
      <c r="R233" s="9">
        <f>M233+(N233*3)+P233-Q233</f>
        <v>101.7</v>
      </c>
      <c r="S233" s="12">
        <f>((((R233*(19-B233))*2)/(B233+2)-(B233+1))/100)+7</f>
        <v>7.8870000000000005</v>
      </c>
      <c r="U233" s="8">
        <v>13</v>
      </c>
      <c r="V233" s="9">
        <v>295</v>
      </c>
    </row>
    <row r="234" spans="1:22" x14ac:dyDescent="0.3">
      <c r="A234" s="11">
        <f>S234+T234</f>
        <v>7.8860000000000001</v>
      </c>
      <c r="B234" s="9">
        <v>12</v>
      </c>
      <c r="C234" s="9">
        <v>244</v>
      </c>
      <c r="D234" s="8" t="s">
        <v>342</v>
      </c>
      <c r="E234" s="8" t="s">
        <v>11</v>
      </c>
      <c r="F234" s="8" t="s">
        <v>0</v>
      </c>
      <c r="G234" s="9">
        <v>25</v>
      </c>
      <c r="H234" s="9">
        <v>221</v>
      </c>
      <c r="I234" s="9">
        <v>362</v>
      </c>
      <c r="J234" s="9">
        <v>265.10000000000002</v>
      </c>
      <c r="K234" s="9">
        <v>42.8</v>
      </c>
      <c r="L234" s="8">
        <v>0</v>
      </c>
      <c r="M234" s="9">
        <f>500-C234</f>
        <v>256</v>
      </c>
      <c r="N234" s="9">
        <f>L234-12</f>
        <v>-12</v>
      </c>
      <c r="O234" s="9">
        <f>30-G234</f>
        <v>5</v>
      </c>
      <c r="P234" s="9">
        <f>O234*2</f>
        <v>10</v>
      </c>
      <c r="Q234" s="9">
        <f>K234*3</f>
        <v>128.39999999999998</v>
      </c>
      <c r="R234" s="9">
        <f>M234+(N234*3)+P234-Q234</f>
        <v>101.60000000000002</v>
      </c>
      <c r="S234" s="12">
        <f>((((R234*(19-B234))*2)/(B234+2)-(B234+1))/100)+7</f>
        <v>7.8860000000000001</v>
      </c>
      <c r="T234" s="9"/>
      <c r="U234" s="8">
        <v>13</v>
      </c>
      <c r="V234" s="9">
        <v>260</v>
      </c>
    </row>
    <row r="235" spans="1:22" x14ac:dyDescent="0.3">
      <c r="A235" s="11">
        <f>S235+T235</f>
        <v>7.8727999999999998</v>
      </c>
      <c r="B235" s="9">
        <v>13</v>
      </c>
      <c r="C235" s="9">
        <v>292</v>
      </c>
      <c r="D235" s="8" t="s">
        <v>39</v>
      </c>
      <c r="E235" s="8" t="s">
        <v>40</v>
      </c>
      <c r="F235" s="8" t="s">
        <v>7</v>
      </c>
      <c r="G235" s="9">
        <v>25</v>
      </c>
      <c r="H235" s="9">
        <v>259</v>
      </c>
      <c r="I235" s="9">
        <v>344</v>
      </c>
      <c r="J235" s="9">
        <v>304.8</v>
      </c>
      <c r="K235" s="9">
        <v>27.8</v>
      </c>
      <c r="L235" s="8">
        <v>3</v>
      </c>
      <c r="M235" s="9">
        <f>500-C235</f>
        <v>208</v>
      </c>
      <c r="N235" s="9">
        <f>L235-12</f>
        <v>-9</v>
      </c>
      <c r="O235" s="9">
        <f>35-G235</f>
        <v>10</v>
      </c>
      <c r="P235" s="9">
        <f>O235*2</f>
        <v>20</v>
      </c>
      <c r="Q235" s="9">
        <f>K235*3</f>
        <v>83.4</v>
      </c>
      <c r="R235" s="9">
        <f>M235+(N235*2)+P235-Q235</f>
        <v>126.6</v>
      </c>
      <c r="S235" s="12">
        <f>((((R235*(19-B235))*2)/(B235+2)-(B235+1))/100)+7</f>
        <v>7.8727999999999998</v>
      </c>
      <c r="T235" s="9"/>
      <c r="U235" s="8">
        <v>13</v>
      </c>
      <c r="V235" s="9">
        <v>290</v>
      </c>
    </row>
    <row r="236" spans="1:22" x14ac:dyDescent="0.3">
      <c r="A236" s="11">
        <f>S236+T236</f>
        <v>7.8710000000000004</v>
      </c>
      <c r="B236" s="9">
        <v>12</v>
      </c>
      <c r="C236" s="9">
        <v>253</v>
      </c>
      <c r="D236" s="8" t="s">
        <v>338</v>
      </c>
      <c r="E236" s="8" t="s">
        <v>29</v>
      </c>
      <c r="F236" s="8" t="s">
        <v>0</v>
      </c>
      <c r="G236" s="9">
        <v>28</v>
      </c>
      <c r="H236" s="9">
        <v>235</v>
      </c>
      <c r="I236" s="9">
        <v>368</v>
      </c>
      <c r="J236" s="9">
        <v>285.3</v>
      </c>
      <c r="K236" s="9">
        <v>42.4</v>
      </c>
      <c r="L236" s="8">
        <v>4.0999999999999996</v>
      </c>
      <c r="M236" s="9">
        <f>500-C236</f>
        <v>247</v>
      </c>
      <c r="N236" s="9">
        <f>L236-12</f>
        <v>-7.9</v>
      </c>
      <c r="O236" s="9">
        <f>30-G236</f>
        <v>2</v>
      </c>
      <c r="P236" s="9">
        <f>O236*2</f>
        <v>4</v>
      </c>
      <c r="Q236" s="9">
        <f>K236*3</f>
        <v>127.19999999999999</v>
      </c>
      <c r="R236" s="9">
        <f>M236+(N236*3)+P236-Q236</f>
        <v>100.10000000000002</v>
      </c>
      <c r="S236" s="12">
        <f>((((R236*(19-B236))*2)/(B236+2)-(B236+1))/100)+7</f>
        <v>7.8710000000000004</v>
      </c>
      <c r="T236" s="9"/>
      <c r="U236" s="8">
        <v>13</v>
      </c>
      <c r="V236" s="9">
        <v>283</v>
      </c>
    </row>
    <row r="237" spans="1:22" x14ac:dyDescent="0.3">
      <c r="A237" s="11">
        <f>S237+T237</f>
        <v>7.7952000000000004</v>
      </c>
      <c r="B237" s="9">
        <v>13</v>
      </c>
      <c r="C237" s="9">
        <v>265</v>
      </c>
      <c r="D237" s="8" t="s">
        <v>318</v>
      </c>
      <c r="E237" s="8" t="s">
        <v>11</v>
      </c>
      <c r="F237" s="8" t="s">
        <v>0</v>
      </c>
      <c r="G237" s="9">
        <v>25</v>
      </c>
      <c r="H237" s="9">
        <v>220</v>
      </c>
      <c r="I237" s="9">
        <v>347</v>
      </c>
      <c r="J237" s="9">
        <v>272.5</v>
      </c>
      <c r="K237" s="9">
        <v>40</v>
      </c>
      <c r="L237" s="8">
        <v>9.3000000000000007</v>
      </c>
      <c r="M237" s="9">
        <f>500-C237</f>
        <v>235</v>
      </c>
      <c r="N237" s="9">
        <f>L237-12</f>
        <v>-2.6999999999999993</v>
      </c>
      <c r="O237" s="9">
        <f>30-G237</f>
        <v>5</v>
      </c>
      <c r="P237" s="9">
        <f>O237*2</f>
        <v>10</v>
      </c>
      <c r="Q237" s="9">
        <f>K237*3</f>
        <v>120</v>
      </c>
      <c r="R237" s="9">
        <f>M237+(N237*3)+P237-Q237</f>
        <v>116.9</v>
      </c>
      <c r="S237" s="12">
        <f>((((R237*(19-B237))*2)/(B237+2)-(B237+1))/100)+7</f>
        <v>7.7952000000000004</v>
      </c>
      <c r="U237" s="8">
        <v>13</v>
      </c>
      <c r="V237" s="9">
        <v>252</v>
      </c>
    </row>
    <row r="238" spans="1:22" x14ac:dyDescent="0.3">
      <c r="A238" s="11">
        <f>S238+T238</f>
        <v>7.758</v>
      </c>
      <c r="B238" s="9">
        <v>12</v>
      </c>
      <c r="C238" s="9">
        <v>221</v>
      </c>
      <c r="D238" s="8" t="s">
        <v>399</v>
      </c>
      <c r="E238" s="8" t="s">
        <v>54</v>
      </c>
      <c r="F238" s="8" t="s">
        <v>140</v>
      </c>
      <c r="G238" s="9">
        <v>22</v>
      </c>
      <c r="H238" s="9">
        <v>149</v>
      </c>
      <c r="I238" s="9">
        <v>229</v>
      </c>
      <c r="J238" s="9">
        <v>185</v>
      </c>
      <c r="K238" s="9">
        <v>29.2</v>
      </c>
      <c r="L238" s="8">
        <v>0.7</v>
      </c>
      <c r="M238" s="9">
        <f>500-C238</f>
        <v>279</v>
      </c>
      <c r="N238" s="9">
        <f>L238-12</f>
        <v>-11.3</v>
      </c>
      <c r="O238" s="9">
        <f>32-G238</f>
        <v>10</v>
      </c>
      <c r="P238" s="9">
        <f>O238*2</f>
        <v>20</v>
      </c>
      <c r="Q238" s="9">
        <f>K238*3</f>
        <v>87.6</v>
      </c>
      <c r="R238" s="9">
        <f>M238+(N238*2)+P238-Q238</f>
        <v>188.79999999999998</v>
      </c>
      <c r="S238" s="12">
        <f>((((R238*(19-B238))*2)/(B238+2)-(B238+1))/100)+6</f>
        <v>7.758</v>
      </c>
      <c r="U238" s="8">
        <v>13</v>
      </c>
      <c r="V238" s="9">
        <v>275</v>
      </c>
    </row>
    <row r="239" spans="1:22" x14ac:dyDescent="0.3">
      <c r="A239" s="11">
        <f>S239+T239</f>
        <v>7.7381250000000001</v>
      </c>
      <c r="B239" s="9">
        <v>14</v>
      </c>
      <c r="C239" s="9">
        <v>321</v>
      </c>
      <c r="D239" s="8" t="s">
        <v>360</v>
      </c>
      <c r="E239" s="8" t="s">
        <v>85</v>
      </c>
      <c r="F239" s="8" t="s">
        <v>140</v>
      </c>
      <c r="G239" s="9">
        <v>24</v>
      </c>
      <c r="H239" s="9">
        <v>219</v>
      </c>
      <c r="I239" s="9">
        <v>373</v>
      </c>
      <c r="J239" s="9">
        <v>298.60000000000002</v>
      </c>
      <c r="K239" s="9">
        <v>66.3</v>
      </c>
      <c r="L239" s="8">
        <v>5</v>
      </c>
      <c r="M239" s="9">
        <f>500-C239</f>
        <v>179</v>
      </c>
      <c r="N239" s="9">
        <f>L239-12</f>
        <v>-7</v>
      </c>
      <c r="O239" s="9">
        <f>32-G239</f>
        <v>8</v>
      </c>
      <c r="P239" s="9">
        <f>O239*2</f>
        <v>16</v>
      </c>
      <c r="Q239" s="9">
        <f>K239*3</f>
        <v>198.89999999999998</v>
      </c>
      <c r="R239" s="9">
        <f>M239+(N239*2)+P239-Q239</f>
        <v>-17.899999999999977</v>
      </c>
      <c r="S239" s="12">
        <f>((((R239*(19-B239))*2)/(B239+2)-(B239+1))/100)+8</f>
        <v>7.7381250000000001</v>
      </c>
      <c r="T239" s="9"/>
      <c r="U239" s="8">
        <v>16</v>
      </c>
      <c r="V239" s="9">
        <v>423</v>
      </c>
    </row>
    <row r="240" spans="1:22" x14ac:dyDescent="0.3">
      <c r="A240" s="11">
        <f>S240+T240</f>
        <v>7.7243750000000002</v>
      </c>
      <c r="B240" s="9">
        <v>14</v>
      </c>
      <c r="C240" s="9">
        <v>375</v>
      </c>
      <c r="D240" s="8" t="s">
        <v>27</v>
      </c>
      <c r="E240" s="8" t="s">
        <v>26</v>
      </c>
      <c r="F240" s="8" t="s">
        <v>7</v>
      </c>
      <c r="G240" s="9">
        <v>24</v>
      </c>
      <c r="H240" s="9">
        <v>252</v>
      </c>
      <c r="I240" s="9">
        <v>366</v>
      </c>
      <c r="J240" s="9">
        <v>315.8</v>
      </c>
      <c r="K240" s="9">
        <v>49.1</v>
      </c>
      <c r="L240" s="8">
        <v>2.1</v>
      </c>
      <c r="M240" s="9">
        <f>500-C240</f>
        <v>125</v>
      </c>
      <c r="N240" s="9">
        <f>L240-12</f>
        <v>-9.9</v>
      </c>
      <c r="O240" s="9">
        <f>35-G240</f>
        <v>11</v>
      </c>
      <c r="P240" s="9">
        <f>O240*2</f>
        <v>22</v>
      </c>
      <c r="Q240" s="9">
        <f>K240*3</f>
        <v>147.30000000000001</v>
      </c>
      <c r="R240" s="9">
        <f>M240+(N240*2)+P240-Q240</f>
        <v>-20.100000000000009</v>
      </c>
      <c r="S240" s="12">
        <f>((((R240*(19-B240))*2)/(B240+2)-(B240+1))/100)+8</f>
        <v>7.7243750000000002</v>
      </c>
      <c r="T240" s="9"/>
      <c r="U240" s="8">
        <v>15</v>
      </c>
      <c r="V240" s="9">
        <v>359</v>
      </c>
    </row>
    <row r="241" spans="1:22" x14ac:dyDescent="0.3">
      <c r="A241" s="11">
        <f>S241+T241</f>
        <v>7.7219999999999995</v>
      </c>
      <c r="B241" s="9">
        <v>12</v>
      </c>
      <c r="C241" s="9">
        <v>243</v>
      </c>
      <c r="D241" s="8" t="s">
        <v>317</v>
      </c>
      <c r="E241" s="8" t="s">
        <v>33</v>
      </c>
      <c r="F241" s="8" t="s">
        <v>0</v>
      </c>
      <c r="G241" s="9">
        <v>25</v>
      </c>
      <c r="H241" s="9">
        <v>225</v>
      </c>
      <c r="I241" s="9">
        <v>371</v>
      </c>
      <c r="J241" s="9">
        <v>290.39999999999998</v>
      </c>
      <c r="K241" s="9">
        <v>51</v>
      </c>
      <c r="L241" s="8">
        <v>2.4</v>
      </c>
      <c r="M241" s="9">
        <f>500-C241</f>
        <v>257</v>
      </c>
      <c r="N241" s="9">
        <f>L241-12</f>
        <v>-9.6</v>
      </c>
      <c r="O241" s="9">
        <f>30-G241</f>
        <v>5</v>
      </c>
      <c r="P241" s="9">
        <f>O241*2</f>
        <v>10</v>
      </c>
      <c r="Q241" s="9">
        <f>K241*3</f>
        <v>153</v>
      </c>
      <c r="R241" s="9">
        <f>M241+(N241*3)+P241-Q241</f>
        <v>85.199999999999989</v>
      </c>
      <c r="S241" s="12">
        <f>((((R241*(19-B241))*2)/(B241+2)-(B241+1))/100)+7</f>
        <v>7.7219999999999995</v>
      </c>
      <c r="U241" s="8">
        <v>12</v>
      </c>
      <c r="V241" s="9">
        <v>237</v>
      </c>
    </row>
    <row r="242" spans="1:22" x14ac:dyDescent="0.3">
      <c r="A242" s="11">
        <f>S242+T242</f>
        <v>7.7016</v>
      </c>
      <c r="B242" s="9">
        <v>13</v>
      </c>
      <c r="C242" s="9">
        <v>263</v>
      </c>
      <c r="D242" s="8" t="s">
        <v>409</v>
      </c>
      <c r="E242" s="8" t="s">
        <v>73</v>
      </c>
      <c r="F242" s="8" t="s">
        <v>0</v>
      </c>
      <c r="G242" s="9">
        <v>23</v>
      </c>
      <c r="H242" s="9">
        <v>203</v>
      </c>
      <c r="I242" s="9">
        <v>305</v>
      </c>
      <c r="J242" s="9">
        <v>271.8</v>
      </c>
      <c r="K242" s="9">
        <v>36.6</v>
      </c>
      <c r="L242" s="8">
        <v>0</v>
      </c>
      <c r="M242" s="9">
        <f>500-C242</f>
        <v>237</v>
      </c>
      <c r="N242" s="9">
        <f>L242-12</f>
        <v>-12</v>
      </c>
      <c r="O242" s="9">
        <f>30-G242</f>
        <v>7</v>
      </c>
      <c r="P242" s="9">
        <f>O242*2</f>
        <v>14</v>
      </c>
      <c r="Q242" s="9">
        <f>K242*3</f>
        <v>109.80000000000001</v>
      </c>
      <c r="R242" s="9">
        <f>M242+(N242*3)+P242-Q242</f>
        <v>105.19999999999999</v>
      </c>
      <c r="S242" s="12">
        <f>((((R242*(19-B242))*2)/(B242+2)-(B242+1))/100)+7</f>
        <v>7.7016</v>
      </c>
      <c r="T242" s="9"/>
      <c r="U242" s="8">
        <v>16</v>
      </c>
      <c r="V242" s="9">
        <v>419</v>
      </c>
    </row>
    <row r="243" spans="1:22" x14ac:dyDescent="0.3">
      <c r="A243" s="11">
        <f>S243+T243</f>
        <v>7.6643749999999997</v>
      </c>
      <c r="B243" s="9">
        <v>14</v>
      </c>
      <c r="C243" s="9">
        <v>378</v>
      </c>
      <c r="D243" s="8" t="s">
        <v>30</v>
      </c>
      <c r="E243" s="8" t="s">
        <v>31</v>
      </c>
      <c r="F243" s="8" t="s">
        <v>7</v>
      </c>
      <c r="G243" s="9">
        <v>24</v>
      </c>
      <c r="H243" s="9">
        <v>254</v>
      </c>
      <c r="I243" s="9">
        <v>373</v>
      </c>
      <c r="J243" s="9">
        <v>320.5</v>
      </c>
      <c r="K243" s="9">
        <v>49.9</v>
      </c>
      <c r="L243" s="8">
        <v>0</v>
      </c>
      <c r="M243" s="9">
        <f>500-C243</f>
        <v>122</v>
      </c>
      <c r="N243" s="9">
        <f>L243-12</f>
        <v>-12</v>
      </c>
      <c r="O243" s="9">
        <f>35-G243</f>
        <v>11</v>
      </c>
      <c r="P243" s="9">
        <f>O243*2</f>
        <v>22</v>
      </c>
      <c r="Q243" s="9">
        <f>K243*3</f>
        <v>149.69999999999999</v>
      </c>
      <c r="R243" s="9">
        <f>M243+(N243*2)+P243-Q243</f>
        <v>-29.699999999999989</v>
      </c>
      <c r="S243" s="12">
        <f>((((R243*(19-B243))*2)/(B243+2)-(B243+1))/100)+8</f>
        <v>7.6643749999999997</v>
      </c>
      <c r="T243" s="9"/>
      <c r="U243" s="8">
        <v>15</v>
      </c>
      <c r="V243" s="9">
        <v>366</v>
      </c>
    </row>
    <row r="244" spans="1:22" x14ac:dyDescent="0.3">
      <c r="A244" s="11">
        <f>S244+T244</f>
        <v>7.6470000000000002</v>
      </c>
      <c r="B244" s="9">
        <v>12</v>
      </c>
      <c r="C244" s="9">
        <v>229</v>
      </c>
      <c r="D244" s="8" t="s">
        <v>77</v>
      </c>
      <c r="E244" s="8" t="s">
        <v>29</v>
      </c>
      <c r="F244" s="8" t="s">
        <v>7</v>
      </c>
      <c r="G244" s="9">
        <v>23</v>
      </c>
      <c r="H244" s="9">
        <v>188</v>
      </c>
      <c r="I244" s="9">
        <v>277</v>
      </c>
      <c r="J244" s="9">
        <v>238.7</v>
      </c>
      <c r="K244" s="9">
        <v>31.1</v>
      </c>
      <c r="L244" s="8">
        <v>0</v>
      </c>
      <c r="M244" s="9">
        <f>500-C244</f>
        <v>271</v>
      </c>
      <c r="N244" s="9">
        <f>L244-12</f>
        <v>-12</v>
      </c>
      <c r="O244" s="9">
        <f>35-G244</f>
        <v>12</v>
      </c>
      <c r="P244" s="9">
        <f>O244*2</f>
        <v>24</v>
      </c>
      <c r="Q244" s="9">
        <f>K244*3</f>
        <v>93.300000000000011</v>
      </c>
      <c r="R244" s="9">
        <f>M244+(N244*2)+P244-Q244</f>
        <v>177.7</v>
      </c>
      <c r="S244" s="12">
        <f>((((R244*(19-B244))*2)/(B244+2)-(B244+1))/100)+6</f>
        <v>7.6470000000000002</v>
      </c>
      <c r="U244" s="8">
        <v>13</v>
      </c>
      <c r="V244" s="9">
        <v>272</v>
      </c>
    </row>
    <row r="245" spans="1:22" x14ac:dyDescent="0.3">
      <c r="A245" s="11">
        <f>S245+T245</f>
        <v>7.6360000000000001</v>
      </c>
      <c r="B245" s="9">
        <v>16</v>
      </c>
      <c r="C245" s="9">
        <v>451</v>
      </c>
      <c r="D245" s="8" t="s">
        <v>356</v>
      </c>
      <c r="E245" s="8" t="s">
        <v>48</v>
      </c>
      <c r="F245" s="8" t="s">
        <v>140</v>
      </c>
      <c r="G245" s="9">
        <v>29</v>
      </c>
      <c r="H245" s="9">
        <v>303</v>
      </c>
      <c r="I245" s="9">
        <v>367</v>
      </c>
      <c r="J245" s="9">
        <v>335</v>
      </c>
      <c r="K245" s="9">
        <v>32</v>
      </c>
      <c r="L245" s="8">
        <v>3.4</v>
      </c>
      <c r="M245" s="9">
        <f>500-C245</f>
        <v>49</v>
      </c>
      <c r="N245" s="9">
        <f>L245-12</f>
        <v>-8.6</v>
      </c>
      <c r="O245" s="9">
        <f>32-G245</f>
        <v>3</v>
      </c>
      <c r="P245" s="9">
        <f>O245*2</f>
        <v>6</v>
      </c>
      <c r="Q245" s="9">
        <f>K245*3</f>
        <v>96</v>
      </c>
      <c r="R245" s="9">
        <f>M245+(N245*2)+P245-Q245</f>
        <v>-58.2</v>
      </c>
      <c r="S245" s="12">
        <f>((((R245*(19-B245))*2)/(B245+2)-(B245+1))/100)+8</f>
        <v>7.6360000000000001</v>
      </c>
      <c r="T245" s="9"/>
      <c r="U245" s="8">
        <v>16</v>
      </c>
      <c r="V245" s="9">
        <v>435</v>
      </c>
    </row>
    <row r="246" spans="1:22" x14ac:dyDescent="0.3">
      <c r="A246" s="11">
        <f>S246+T246</f>
        <v>7.6081250000000002</v>
      </c>
      <c r="B246" s="9">
        <v>14</v>
      </c>
      <c r="C246" s="9">
        <v>348</v>
      </c>
      <c r="D246" s="8" t="s">
        <v>367</v>
      </c>
      <c r="E246" s="8" t="s">
        <v>93</v>
      </c>
      <c r="F246" s="8" t="s">
        <v>140</v>
      </c>
      <c r="G246" s="9">
        <v>31</v>
      </c>
      <c r="H246" s="9">
        <v>311</v>
      </c>
      <c r="I246" s="9">
        <v>331</v>
      </c>
      <c r="J246" s="9">
        <v>324.2</v>
      </c>
      <c r="K246" s="9">
        <v>8.5</v>
      </c>
      <c r="L246" s="8">
        <v>8.4</v>
      </c>
      <c r="M246" s="9">
        <f>500-C246</f>
        <v>152</v>
      </c>
      <c r="N246" s="9">
        <f>L246-12</f>
        <v>-3.5999999999999996</v>
      </c>
      <c r="O246" s="9">
        <f>32-G246</f>
        <v>1</v>
      </c>
      <c r="P246" s="9">
        <f>O246*2</f>
        <v>2</v>
      </c>
      <c r="Q246" s="9">
        <f>K246*3</f>
        <v>25.5</v>
      </c>
      <c r="R246" s="9">
        <f>M246+(N246*2)+P246-Q246</f>
        <v>121.30000000000001</v>
      </c>
      <c r="S246" s="12">
        <f>((((R246*(19-B246))*2)/(B246+2)-(B246+1))/100)+7</f>
        <v>7.6081250000000002</v>
      </c>
      <c r="T246" s="9"/>
      <c r="U246" s="8">
        <v>14</v>
      </c>
      <c r="V246" s="9">
        <v>334</v>
      </c>
    </row>
    <row r="247" spans="1:22" x14ac:dyDescent="0.3">
      <c r="A247" s="11">
        <f>S247+T247</f>
        <v>7.6004705882352939</v>
      </c>
      <c r="B247" s="9">
        <v>15</v>
      </c>
      <c r="C247" s="9">
        <v>388</v>
      </c>
      <c r="D247" s="8" t="s">
        <v>351</v>
      </c>
      <c r="E247" s="8" t="s">
        <v>26</v>
      </c>
      <c r="F247" s="8" t="s">
        <v>140</v>
      </c>
      <c r="G247" s="9">
        <v>25</v>
      </c>
      <c r="H247" s="9">
        <v>275</v>
      </c>
      <c r="I247" s="9">
        <v>436</v>
      </c>
      <c r="J247" s="9">
        <v>361.8</v>
      </c>
      <c r="K247" s="9">
        <v>62.1</v>
      </c>
      <c r="L247" s="8">
        <v>16.7</v>
      </c>
      <c r="M247" s="9">
        <f>500-C247</f>
        <v>112</v>
      </c>
      <c r="N247" s="9">
        <f>L247-12</f>
        <v>4.6999999999999993</v>
      </c>
      <c r="O247" s="9">
        <f>32-G247</f>
        <v>7</v>
      </c>
      <c r="P247" s="9">
        <f>O247*2</f>
        <v>14</v>
      </c>
      <c r="Q247" s="9">
        <f>K247*3</f>
        <v>186.3</v>
      </c>
      <c r="R247" s="9">
        <f>M247+(N247*2)+P247-Q247</f>
        <v>-50.900000000000006</v>
      </c>
      <c r="S247" s="12">
        <f>((((R247*(19-B247))*2)/(B247+2)-(B247+1))/100)+8</f>
        <v>7.6004705882352939</v>
      </c>
      <c r="T247" s="9"/>
      <c r="U247" s="8">
        <v>16</v>
      </c>
      <c r="V247" s="9">
        <v>460</v>
      </c>
    </row>
    <row r="248" spans="1:22" x14ac:dyDescent="0.3">
      <c r="A248" s="11">
        <f>S248+T248</f>
        <v>7.5950000000000006</v>
      </c>
      <c r="B248" s="9">
        <v>14</v>
      </c>
      <c r="C248" s="9">
        <v>324</v>
      </c>
      <c r="D248" s="8" t="s">
        <v>363</v>
      </c>
      <c r="E248" s="8" t="s">
        <v>57</v>
      </c>
      <c r="F248" s="8" t="s">
        <v>154</v>
      </c>
      <c r="G248" s="9">
        <v>28</v>
      </c>
      <c r="H248" s="9">
        <v>279</v>
      </c>
      <c r="I248" s="9">
        <v>338</v>
      </c>
      <c r="J248" s="9">
        <v>300</v>
      </c>
      <c r="K248" s="9">
        <v>25.4</v>
      </c>
      <c r="L248" s="8">
        <v>20.7</v>
      </c>
      <c r="M248" s="9">
        <f>500-C248</f>
        <v>176</v>
      </c>
      <c r="N248" s="9">
        <f>L248-18</f>
        <v>2.6999999999999993</v>
      </c>
      <c r="O248" s="9">
        <f>35-G248</f>
        <v>7</v>
      </c>
      <c r="P248" s="9">
        <f>O248*2</f>
        <v>14</v>
      </c>
      <c r="Q248" s="9">
        <f>K248*3</f>
        <v>76.199999999999989</v>
      </c>
      <c r="R248" s="9">
        <f>M248+(N248*2)+P248-Q248</f>
        <v>119.20000000000002</v>
      </c>
      <c r="S248" s="12">
        <f>((((R248*(19-B248))*2)/(B248+2)-(B248+1))/100)+7</f>
        <v>7.5950000000000006</v>
      </c>
      <c r="T248" s="9"/>
      <c r="U248" s="8">
        <v>13</v>
      </c>
      <c r="V248" s="9">
        <v>292</v>
      </c>
    </row>
    <row r="249" spans="1:22" x14ac:dyDescent="0.3">
      <c r="A249" s="11">
        <f>S249+T249</f>
        <v>7.5816470588235294</v>
      </c>
      <c r="B249" s="9">
        <v>15</v>
      </c>
      <c r="C249" s="9">
        <v>412</v>
      </c>
      <c r="D249" s="8" t="s">
        <v>347</v>
      </c>
      <c r="E249" s="8" t="s">
        <v>52</v>
      </c>
      <c r="F249" s="8" t="s">
        <v>140</v>
      </c>
      <c r="G249" s="9">
        <v>24</v>
      </c>
      <c r="H249" s="9">
        <v>287</v>
      </c>
      <c r="I249" s="9">
        <v>392</v>
      </c>
      <c r="J249" s="9">
        <v>324.7</v>
      </c>
      <c r="K249" s="9">
        <v>47.7</v>
      </c>
      <c r="L249" s="8">
        <v>4.0999999999999996</v>
      </c>
      <c r="M249" s="9">
        <f>500-C249</f>
        <v>88</v>
      </c>
      <c r="N249" s="9">
        <f>L249-12</f>
        <v>-7.9</v>
      </c>
      <c r="O249" s="9">
        <f>32-G249</f>
        <v>8</v>
      </c>
      <c r="P249" s="9">
        <f>O249*2</f>
        <v>16</v>
      </c>
      <c r="Q249" s="9">
        <f>K249*3</f>
        <v>143.10000000000002</v>
      </c>
      <c r="R249" s="9">
        <f>M249+(N249*2)+P249-Q249</f>
        <v>-54.90000000000002</v>
      </c>
      <c r="S249" s="12">
        <f>((((R249*(19-B249))*2)/(B249+2)-(B249+1))/100)+8</f>
        <v>7.5816470588235294</v>
      </c>
      <c r="U249" s="8">
        <v>16</v>
      </c>
      <c r="V249" s="9">
        <v>416</v>
      </c>
    </row>
    <row r="250" spans="1:22" x14ac:dyDescent="0.3">
      <c r="A250" s="11">
        <f>S250+T250</f>
        <v>7.5792941176470592</v>
      </c>
      <c r="B250" s="9">
        <v>15</v>
      </c>
      <c r="C250" s="9">
        <v>400</v>
      </c>
      <c r="D250" s="8" t="s">
        <v>341</v>
      </c>
      <c r="E250" s="8" t="s">
        <v>76</v>
      </c>
      <c r="F250" s="8" t="s">
        <v>140</v>
      </c>
      <c r="G250" s="9">
        <v>23</v>
      </c>
      <c r="H250" s="9">
        <v>282</v>
      </c>
      <c r="I250" s="9">
        <v>428</v>
      </c>
      <c r="J250" s="9">
        <v>351</v>
      </c>
      <c r="K250" s="9">
        <v>55.4</v>
      </c>
      <c r="L250" s="8">
        <v>8.4</v>
      </c>
      <c r="M250" s="9">
        <f>500-C250</f>
        <v>100</v>
      </c>
      <c r="N250" s="9">
        <f>L250-12</f>
        <v>-3.5999999999999996</v>
      </c>
      <c r="O250" s="9">
        <f>32-G250</f>
        <v>9</v>
      </c>
      <c r="P250" s="9">
        <f>O250*2</f>
        <v>18</v>
      </c>
      <c r="Q250" s="9">
        <f>K250*3</f>
        <v>166.2</v>
      </c>
      <c r="R250" s="9">
        <f>M250+(N250*2)+P250-Q250</f>
        <v>-55.399999999999991</v>
      </c>
      <c r="S250" s="12">
        <f>((((R250*(19-B250))*2)/(B250+2)-(B250+1))/100)+8</f>
        <v>7.5792941176470592</v>
      </c>
      <c r="T250" s="9"/>
      <c r="U250" s="8">
        <v>16</v>
      </c>
      <c r="V250" s="9">
        <v>437</v>
      </c>
    </row>
    <row r="251" spans="1:22" x14ac:dyDescent="0.3">
      <c r="A251" s="11">
        <f>S251+T251</f>
        <v>7.556</v>
      </c>
      <c r="B251" s="9">
        <v>13</v>
      </c>
      <c r="C251" s="9">
        <v>287</v>
      </c>
      <c r="D251" s="8" t="s">
        <v>377</v>
      </c>
      <c r="E251" s="8" t="s">
        <v>44</v>
      </c>
      <c r="F251" s="8" t="s">
        <v>140</v>
      </c>
      <c r="G251" s="9">
        <v>28</v>
      </c>
      <c r="H251" s="9">
        <v>214</v>
      </c>
      <c r="I251" s="9">
        <v>330</v>
      </c>
      <c r="J251" s="9">
        <v>268.8</v>
      </c>
      <c r="K251" s="9">
        <v>42.4</v>
      </c>
      <c r="L251" s="8">
        <v>8.6</v>
      </c>
      <c r="M251" s="9">
        <f>500-C251</f>
        <v>213</v>
      </c>
      <c r="N251" s="9">
        <f>L251-12</f>
        <v>-3.4000000000000004</v>
      </c>
      <c r="O251" s="9">
        <f>32-G251</f>
        <v>4</v>
      </c>
      <c r="P251" s="9">
        <f>O251*2</f>
        <v>8</v>
      </c>
      <c r="Q251" s="9">
        <f>K251*3</f>
        <v>127.19999999999999</v>
      </c>
      <c r="R251" s="9">
        <f>M251+(N251*2)+P251-Q251</f>
        <v>87</v>
      </c>
      <c r="S251" s="12">
        <f>((((R251*(19-B251))*2)/(B251+2)-(B251+1))/100)+7</f>
        <v>7.556</v>
      </c>
      <c r="T251" s="9"/>
      <c r="U251" s="8">
        <v>14</v>
      </c>
      <c r="V251" s="9">
        <v>353</v>
      </c>
    </row>
    <row r="252" spans="1:22" x14ac:dyDescent="0.3">
      <c r="A252" s="11">
        <f>S252+T252</f>
        <v>7.5510000000000002</v>
      </c>
      <c r="B252" s="9">
        <v>12</v>
      </c>
      <c r="C252" s="9">
        <v>241</v>
      </c>
      <c r="D252" s="8" t="s">
        <v>337</v>
      </c>
      <c r="E252" s="8" t="s">
        <v>73</v>
      </c>
      <c r="F252" s="8" t="s">
        <v>140</v>
      </c>
      <c r="G252" s="9">
        <v>25</v>
      </c>
      <c r="H252" s="9">
        <v>194</v>
      </c>
      <c r="I252" s="9">
        <v>285</v>
      </c>
      <c r="J252" s="9">
        <v>223.3</v>
      </c>
      <c r="K252" s="9">
        <v>30.1</v>
      </c>
      <c r="L252" s="8">
        <v>4.7</v>
      </c>
      <c r="M252" s="9">
        <f>500-C252</f>
        <v>259</v>
      </c>
      <c r="N252" s="9">
        <f>L252-12</f>
        <v>-7.3</v>
      </c>
      <c r="O252" s="9">
        <f>32-G252</f>
        <v>7</v>
      </c>
      <c r="P252" s="9">
        <f>O252*2</f>
        <v>14</v>
      </c>
      <c r="Q252" s="9">
        <f>K252*3</f>
        <v>90.300000000000011</v>
      </c>
      <c r="R252" s="9">
        <f>M252+(N252*2)+P252-Q252</f>
        <v>168.09999999999997</v>
      </c>
      <c r="S252" s="12">
        <f>((((R252*(19-B252))*2)/(B252+2)-(B252+1))/100)+6</f>
        <v>7.5510000000000002</v>
      </c>
      <c r="U252" s="8">
        <v>12</v>
      </c>
      <c r="V252" s="9">
        <v>225</v>
      </c>
    </row>
    <row r="253" spans="1:22" x14ac:dyDescent="0.3">
      <c r="A253" s="11">
        <f>S253+T253</f>
        <v>7.5316666666666672</v>
      </c>
      <c r="B253" s="9">
        <v>16</v>
      </c>
      <c r="C253" s="9">
        <v>453</v>
      </c>
      <c r="D253" s="8" t="s">
        <v>326</v>
      </c>
      <c r="E253" s="8" t="s">
        <v>96</v>
      </c>
      <c r="F253" s="8" t="s">
        <v>140</v>
      </c>
      <c r="G253" s="9">
        <v>25</v>
      </c>
      <c r="H253" s="9">
        <v>341</v>
      </c>
      <c r="I253" s="9">
        <v>448</v>
      </c>
      <c r="J253" s="9">
        <v>381.7</v>
      </c>
      <c r="K253" s="9">
        <v>47.3</v>
      </c>
      <c r="L253" s="8">
        <v>7.7</v>
      </c>
      <c r="M253" s="9">
        <f>500-C253</f>
        <v>47</v>
      </c>
      <c r="N253" s="9">
        <f>L253-12</f>
        <v>-4.3</v>
      </c>
      <c r="O253" s="9">
        <f>32-G253</f>
        <v>7</v>
      </c>
      <c r="P253" s="9">
        <f>O253*2</f>
        <v>14</v>
      </c>
      <c r="Q253" s="9">
        <f>K253*3</f>
        <v>141.89999999999998</v>
      </c>
      <c r="R253" s="9">
        <f>M253+(N253*2)+P253-Q253</f>
        <v>-89.499999999999972</v>
      </c>
      <c r="S253" s="12">
        <f>((((R253*(19-B253))*2)/(B253+2)-(B253+1))/100)+8</f>
        <v>7.5316666666666672</v>
      </c>
      <c r="T253" s="9"/>
      <c r="U253" s="8">
        <v>16</v>
      </c>
      <c r="V253" s="9">
        <v>432</v>
      </c>
    </row>
    <row r="254" spans="1:22" x14ac:dyDescent="0.3">
      <c r="A254" s="11">
        <f>S254+T254</f>
        <v>7.5170000000000003</v>
      </c>
      <c r="B254" s="9">
        <v>12</v>
      </c>
      <c r="C254" s="9">
        <v>227</v>
      </c>
      <c r="D254" s="8" t="s">
        <v>456</v>
      </c>
      <c r="E254" s="8" t="s">
        <v>76</v>
      </c>
      <c r="F254" s="8" t="s">
        <v>154</v>
      </c>
      <c r="G254" s="9">
        <v>31</v>
      </c>
      <c r="H254" s="9">
        <v>214</v>
      </c>
      <c r="I254" s="9">
        <v>336</v>
      </c>
      <c r="J254" s="9">
        <v>266.5</v>
      </c>
      <c r="K254" s="9">
        <v>31.7</v>
      </c>
      <c r="L254" s="8">
        <v>7.4</v>
      </c>
      <c r="M254" s="9">
        <f>500-C254</f>
        <v>273</v>
      </c>
      <c r="N254" s="9">
        <f>L254-18</f>
        <v>-10.6</v>
      </c>
      <c r="O254" s="9">
        <f>35-G254</f>
        <v>4</v>
      </c>
      <c r="P254" s="9">
        <f>O254*2</f>
        <v>8</v>
      </c>
      <c r="Q254" s="9">
        <f>K254*3</f>
        <v>95.1</v>
      </c>
      <c r="R254" s="9">
        <f>M254+(N254*2)+P254-Q254</f>
        <v>164.70000000000002</v>
      </c>
      <c r="S254" s="12">
        <f>((((R254*(19-B254))*2)/(B254+2)-(B254+1))/100)+6</f>
        <v>7.5170000000000003</v>
      </c>
      <c r="T254" s="9"/>
      <c r="U254" s="8">
        <v>13</v>
      </c>
      <c r="V254" s="9">
        <v>261</v>
      </c>
    </row>
    <row r="255" spans="1:22" x14ac:dyDescent="0.3">
      <c r="A255" s="11">
        <f>S255+T255</f>
        <v>7.5082352941176476</v>
      </c>
      <c r="B255" s="9">
        <v>15</v>
      </c>
      <c r="C255" s="9">
        <v>405</v>
      </c>
      <c r="D255" s="8" t="s">
        <v>353</v>
      </c>
      <c r="E255" s="8" t="s">
        <v>85</v>
      </c>
      <c r="F255" s="8" t="s">
        <v>140</v>
      </c>
      <c r="G255" s="9">
        <v>27</v>
      </c>
      <c r="H255" s="9">
        <v>306</v>
      </c>
      <c r="I255" s="9">
        <v>460</v>
      </c>
      <c r="J255" s="9">
        <v>378</v>
      </c>
      <c r="K255" s="9">
        <v>51.3</v>
      </c>
      <c r="L255" s="8">
        <v>1.2</v>
      </c>
      <c r="M255" s="9">
        <f>500-C255</f>
        <v>95</v>
      </c>
      <c r="N255" s="9">
        <f>L255-12</f>
        <v>-10.8</v>
      </c>
      <c r="O255" s="9">
        <f>32-G255</f>
        <v>5</v>
      </c>
      <c r="P255" s="9">
        <f>O255*2</f>
        <v>10</v>
      </c>
      <c r="Q255" s="9">
        <f>K255*3</f>
        <v>153.89999999999998</v>
      </c>
      <c r="R255" s="9">
        <f>M255+(N255*2)+P255-Q255</f>
        <v>-70.499999999999972</v>
      </c>
      <c r="S255" s="12">
        <f>((((R255*(19-B255))*2)/(B255+2)-(B255+1))/100)+8</f>
        <v>7.5082352941176476</v>
      </c>
      <c r="T255" s="9"/>
      <c r="U255" s="8">
        <v>16</v>
      </c>
      <c r="V255" s="9">
        <v>447</v>
      </c>
    </row>
    <row r="256" spans="1:22" x14ac:dyDescent="0.3">
      <c r="A256" s="11">
        <f>S256+T256</f>
        <v>7.5064000000000002</v>
      </c>
      <c r="B256" s="9">
        <v>13</v>
      </c>
      <c r="C256" s="9">
        <v>316</v>
      </c>
      <c r="D256" s="8" t="s">
        <v>373</v>
      </c>
      <c r="E256" s="8" t="s">
        <v>9</v>
      </c>
      <c r="F256" s="8" t="s">
        <v>140</v>
      </c>
      <c r="G256" s="9">
        <v>22</v>
      </c>
      <c r="H256" s="9">
        <v>187</v>
      </c>
      <c r="I256" s="9">
        <v>400</v>
      </c>
      <c r="J256" s="9">
        <v>294.39999999999998</v>
      </c>
      <c r="K256" s="9">
        <v>75.400000000000006</v>
      </c>
      <c r="L256" s="8">
        <v>1</v>
      </c>
      <c r="M256" s="9">
        <f>500-C256</f>
        <v>184</v>
      </c>
      <c r="N256" s="9">
        <f>L256-12</f>
        <v>-11</v>
      </c>
      <c r="O256" s="9">
        <f>32-G256</f>
        <v>10</v>
      </c>
      <c r="P256" s="9">
        <f>O256*2</f>
        <v>20</v>
      </c>
      <c r="Q256" s="9">
        <f>K256*3</f>
        <v>226.20000000000002</v>
      </c>
      <c r="R256" s="9">
        <f>M256+(N256*2)+P256-Q256</f>
        <v>-44.200000000000017</v>
      </c>
      <c r="S256" s="12">
        <f>((((R256*(19-B256))*2)/(B256+2)-(B256+1))/100)+8</f>
        <v>7.5064000000000002</v>
      </c>
      <c r="T256" s="9"/>
      <c r="U256" s="8">
        <v>16</v>
      </c>
      <c r="V256" s="9">
        <v>431</v>
      </c>
    </row>
    <row r="257" spans="1:22" x14ac:dyDescent="0.3">
      <c r="A257" s="11">
        <f>S257+T257</f>
        <v>7.4992000000000001</v>
      </c>
      <c r="B257" s="9">
        <v>13</v>
      </c>
      <c r="C257" s="9">
        <v>303</v>
      </c>
      <c r="D257" s="8" t="s">
        <v>331</v>
      </c>
      <c r="E257" s="8" t="s">
        <v>26</v>
      </c>
      <c r="F257" s="8" t="s">
        <v>0</v>
      </c>
      <c r="G257" s="9">
        <v>29</v>
      </c>
      <c r="H257" s="9">
        <v>208</v>
      </c>
      <c r="I257" s="9">
        <v>284</v>
      </c>
      <c r="J257" s="9">
        <v>236.3</v>
      </c>
      <c r="K257" s="9">
        <v>29.9</v>
      </c>
      <c r="L257" s="8">
        <v>2.2000000000000002</v>
      </c>
      <c r="M257" s="9">
        <f>500-C257</f>
        <v>197</v>
      </c>
      <c r="N257" s="9">
        <f>L257-12</f>
        <v>-9.8000000000000007</v>
      </c>
      <c r="O257" s="9">
        <f>30-G257</f>
        <v>1</v>
      </c>
      <c r="P257" s="9">
        <f>O257*2</f>
        <v>2</v>
      </c>
      <c r="Q257" s="9">
        <f>K257*3</f>
        <v>89.699999999999989</v>
      </c>
      <c r="R257" s="9">
        <f>M257+(N257*3)+P257-Q257</f>
        <v>79.900000000000006</v>
      </c>
      <c r="S257" s="12">
        <f>((((R257*(19-B257))*2)/(B257+2)-(B257+1))/100)+7</f>
        <v>7.4992000000000001</v>
      </c>
      <c r="T257" s="9"/>
      <c r="U257" s="8">
        <v>13</v>
      </c>
      <c r="V257" s="9">
        <v>259</v>
      </c>
    </row>
    <row r="258" spans="1:22" x14ac:dyDescent="0.3">
      <c r="A258" s="11">
        <f>S258+T258</f>
        <v>7.4945882352941178</v>
      </c>
      <c r="B258" s="9">
        <v>15</v>
      </c>
      <c r="C258" s="9">
        <v>428</v>
      </c>
      <c r="D258" s="8" t="s">
        <v>255</v>
      </c>
      <c r="E258" s="8" t="s">
        <v>19</v>
      </c>
      <c r="F258" s="8" t="s">
        <v>140</v>
      </c>
      <c r="G258" s="9">
        <v>24</v>
      </c>
      <c r="H258" s="9">
        <v>293</v>
      </c>
      <c r="I258" s="9">
        <v>413</v>
      </c>
      <c r="J258" s="9">
        <v>346</v>
      </c>
      <c r="K258" s="9">
        <v>50</v>
      </c>
      <c r="L258" s="8">
        <v>6.3</v>
      </c>
      <c r="M258" s="9">
        <f>500-C258</f>
        <v>72</v>
      </c>
      <c r="N258" s="9">
        <f>L258-12</f>
        <v>-5.7</v>
      </c>
      <c r="O258" s="9">
        <f>32-G258</f>
        <v>8</v>
      </c>
      <c r="P258" s="9">
        <f>O258*2</f>
        <v>16</v>
      </c>
      <c r="Q258" s="9">
        <f>K258*3</f>
        <v>150</v>
      </c>
      <c r="R258" s="9">
        <f>M258+(N258*2)+P258-Q258</f>
        <v>-73.400000000000006</v>
      </c>
      <c r="S258" s="12">
        <f>((((R258*(19-B258))*2)/(B258+2)-(B258+1))/100)+8</f>
        <v>7.4945882352941178</v>
      </c>
      <c r="T258" s="9"/>
      <c r="U258" s="8">
        <v>16</v>
      </c>
      <c r="V258" s="9">
        <v>428</v>
      </c>
    </row>
    <row r="259" spans="1:22" x14ac:dyDescent="0.3">
      <c r="A259" s="11">
        <f>S259+T259</f>
        <v>7.4941176470588236</v>
      </c>
      <c r="B259" s="9">
        <v>15</v>
      </c>
      <c r="C259" s="9">
        <v>410</v>
      </c>
      <c r="D259" s="8" t="s">
        <v>103</v>
      </c>
      <c r="E259" s="8" t="s">
        <v>93</v>
      </c>
      <c r="F259" s="8" t="s">
        <v>7</v>
      </c>
      <c r="G259" s="9">
        <v>29</v>
      </c>
      <c r="H259" s="9">
        <v>289</v>
      </c>
      <c r="I259" s="9">
        <v>411</v>
      </c>
      <c r="J259" s="9">
        <v>359.5</v>
      </c>
      <c r="K259" s="9">
        <v>52.1</v>
      </c>
      <c r="L259" s="8">
        <v>2.4</v>
      </c>
      <c r="M259" s="9">
        <f>500-C259</f>
        <v>90</v>
      </c>
      <c r="N259" s="9">
        <f>L259-12</f>
        <v>-9.6</v>
      </c>
      <c r="O259" s="9">
        <f>35-G259</f>
        <v>6</v>
      </c>
      <c r="P259" s="9">
        <f>O259*2</f>
        <v>12</v>
      </c>
      <c r="Q259" s="9">
        <f>K259*3</f>
        <v>156.30000000000001</v>
      </c>
      <c r="R259" s="9">
        <f>M259+(N259*2)+P259-Q259</f>
        <v>-73.500000000000014</v>
      </c>
      <c r="S259" s="12">
        <f>((((R259*(19-B259))*2)/(B259+2)-(B259+1))/100)+8</f>
        <v>7.4941176470588236</v>
      </c>
      <c r="T259" s="9"/>
      <c r="U259" s="8">
        <v>15</v>
      </c>
      <c r="V259" s="9">
        <v>411</v>
      </c>
    </row>
    <row r="260" spans="1:22" x14ac:dyDescent="0.3">
      <c r="A260" s="11">
        <f>S260+T260</f>
        <v>7.4883333333333333</v>
      </c>
      <c r="B260" s="9">
        <v>16</v>
      </c>
      <c r="C260" s="9">
        <v>467</v>
      </c>
      <c r="D260" s="8" t="s">
        <v>329</v>
      </c>
      <c r="E260" s="8" t="s">
        <v>68</v>
      </c>
      <c r="F260" s="8" t="s">
        <v>140</v>
      </c>
      <c r="G260" s="9">
        <v>23</v>
      </c>
      <c r="H260" s="9">
        <v>339</v>
      </c>
      <c r="I260" s="9">
        <v>459</v>
      </c>
      <c r="J260" s="9">
        <v>397</v>
      </c>
      <c r="K260" s="9">
        <v>49.1</v>
      </c>
      <c r="L260" s="8">
        <v>8.9</v>
      </c>
      <c r="M260" s="9">
        <f>500-C260</f>
        <v>33</v>
      </c>
      <c r="N260" s="9">
        <f>L260-12</f>
        <v>-3.0999999999999996</v>
      </c>
      <c r="O260" s="9">
        <f>32-G260</f>
        <v>9</v>
      </c>
      <c r="P260" s="9">
        <f>O260*2</f>
        <v>18</v>
      </c>
      <c r="Q260" s="9">
        <f>K260*3</f>
        <v>147.30000000000001</v>
      </c>
      <c r="R260" s="9">
        <f>M260+(N260*2)+P260-Q260</f>
        <v>-102.50000000000001</v>
      </c>
      <c r="S260" s="12">
        <f>((((R260*(19-B260))*2)/(B260+2)-(B260+1))/100)+8</f>
        <v>7.4883333333333333</v>
      </c>
      <c r="T260" s="9"/>
      <c r="U260" s="8">
        <v>16</v>
      </c>
      <c r="V260" s="9">
        <v>444</v>
      </c>
    </row>
    <row r="261" spans="1:22" x14ac:dyDescent="0.3">
      <c r="A261" s="11">
        <f>S261+T261</f>
        <v>7.4870000000000001</v>
      </c>
      <c r="B261" s="9">
        <v>12</v>
      </c>
      <c r="C261" s="9">
        <v>233</v>
      </c>
      <c r="D261" s="8" t="s">
        <v>305</v>
      </c>
      <c r="E261" s="8" t="s">
        <v>42</v>
      </c>
      <c r="F261" s="8" t="s">
        <v>140</v>
      </c>
      <c r="G261" s="9">
        <v>27</v>
      </c>
      <c r="H261" s="9">
        <v>202</v>
      </c>
      <c r="I261" s="9">
        <v>318</v>
      </c>
      <c r="J261" s="9">
        <v>243.7</v>
      </c>
      <c r="K261" s="9">
        <v>34.9</v>
      </c>
      <c r="L261" s="8">
        <v>6.7</v>
      </c>
      <c r="M261" s="9">
        <f>500-C261</f>
        <v>267</v>
      </c>
      <c r="N261" s="9">
        <f>L261-12</f>
        <v>-5.3</v>
      </c>
      <c r="O261" s="9">
        <f>32-G261</f>
        <v>5</v>
      </c>
      <c r="P261" s="9">
        <f>O261*2</f>
        <v>10</v>
      </c>
      <c r="Q261" s="9">
        <f>K261*3</f>
        <v>104.69999999999999</v>
      </c>
      <c r="R261" s="9">
        <f>M261+(N261*2)+P261-Q261</f>
        <v>161.69999999999999</v>
      </c>
      <c r="S261" s="12">
        <f>((((R261*(19-B261))*2)/(B261+2)-(B261+1))/100)+6</f>
        <v>7.4870000000000001</v>
      </c>
      <c r="U261" s="8">
        <v>11</v>
      </c>
      <c r="V261" s="9">
        <v>198</v>
      </c>
    </row>
    <row r="262" spans="1:22" x14ac:dyDescent="0.3">
      <c r="A262" s="11">
        <f>S262+T262</f>
        <v>7.4640000000000004</v>
      </c>
      <c r="B262" s="9">
        <v>15</v>
      </c>
      <c r="C262" s="9">
        <v>434</v>
      </c>
      <c r="D262" s="8" t="s">
        <v>323</v>
      </c>
      <c r="E262" s="8" t="s">
        <v>44</v>
      </c>
      <c r="F262" s="8" t="s">
        <v>140</v>
      </c>
      <c r="G262" s="9">
        <v>26</v>
      </c>
      <c r="H262" s="9">
        <v>302</v>
      </c>
      <c r="I262" s="9">
        <v>423</v>
      </c>
      <c r="J262" s="9">
        <v>357.3</v>
      </c>
      <c r="K262" s="9">
        <v>49.9</v>
      </c>
      <c r="L262" s="8">
        <v>7.9</v>
      </c>
      <c r="M262" s="9">
        <f>500-C262</f>
        <v>66</v>
      </c>
      <c r="N262" s="9">
        <f>L262-12</f>
        <v>-4.0999999999999996</v>
      </c>
      <c r="O262" s="9">
        <f>32-G262</f>
        <v>6</v>
      </c>
      <c r="P262" s="9">
        <f>O262*2</f>
        <v>12</v>
      </c>
      <c r="Q262" s="9">
        <f>K262*3</f>
        <v>149.69999999999999</v>
      </c>
      <c r="R262" s="9">
        <f>M262+(N262*2)+P262-Q262</f>
        <v>-79.899999999999991</v>
      </c>
      <c r="S262" s="12">
        <f>((((R262*(19-B262))*2)/(B262+2)-(B262+1))/100)+8</f>
        <v>7.4640000000000004</v>
      </c>
      <c r="T262" s="9"/>
      <c r="U262" s="8">
        <v>16</v>
      </c>
      <c r="V262" s="9">
        <v>429</v>
      </c>
    </row>
    <row r="263" spans="1:22" x14ac:dyDescent="0.3">
      <c r="A263" s="11">
        <f>S263+T263</f>
        <v>7.4487500000000004</v>
      </c>
      <c r="B263" s="9">
        <v>14</v>
      </c>
      <c r="C263" s="9">
        <v>360</v>
      </c>
      <c r="D263" s="8" t="s">
        <v>335</v>
      </c>
      <c r="E263" s="8" t="s">
        <v>336</v>
      </c>
      <c r="F263" s="8" t="s">
        <v>140</v>
      </c>
      <c r="G263" s="9">
        <v>33</v>
      </c>
      <c r="H263" s="9">
        <v>207</v>
      </c>
      <c r="I263" s="9">
        <v>354</v>
      </c>
      <c r="J263" s="9">
        <v>304</v>
      </c>
      <c r="K263" s="9">
        <v>59.4</v>
      </c>
      <c r="L263" s="8">
        <v>0</v>
      </c>
      <c r="M263" s="9">
        <f>500-C263</f>
        <v>140</v>
      </c>
      <c r="N263" s="9">
        <f>L263-12</f>
        <v>-12</v>
      </c>
      <c r="O263" s="9">
        <f>32-G263</f>
        <v>-1</v>
      </c>
      <c r="P263" s="9">
        <f>O263*2</f>
        <v>-2</v>
      </c>
      <c r="Q263" s="9">
        <f>K263*3</f>
        <v>178.2</v>
      </c>
      <c r="R263" s="9">
        <f>M263+(N263*2)+P263-Q263</f>
        <v>-64.199999999999989</v>
      </c>
      <c r="S263" s="12">
        <f>((((R263*(19-B263))*2)/(B263+2)-(B263+1))/100)+8</f>
        <v>7.4487500000000004</v>
      </c>
      <c r="T263" s="9"/>
      <c r="U263" s="8">
        <v>14</v>
      </c>
      <c r="V263" s="9">
        <v>349</v>
      </c>
    </row>
    <row r="264" spans="1:22" x14ac:dyDescent="0.3">
      <c r="A264" s="11">
        <f>S264+T264</f>
        <v>7.4408000000000003</v>
      </c>
      <c r="B264" s="9">
        <v>13</v>
      </c>
      <c r="C264" s="9">
        <v>319</v>
      </c>
      <c r="D264" s="8" t="s">
        <v>408</v>
      </c>
      <c r="E264" s="8" t="s">
        <v>6</v>
      </c>
      <c r="F264" s="8" t="s">
        <v>0</v>
      </c>
      <c r="G264" s="9">
        <v>29</v>
      </c>
      <c r="H264" s="9">
        <v>274</v>
      </c>
      <c r="I264" s="9">
        <v>330</v>
      </c>
      <c r="J264" s="9">
        <v>295.8</v>
      </c>
      <c r="K264" s="9">
        <v>25.9</v>
      </c>
      <c r="L264" s="8">
        <v>1.1000000000000001</v>
      </c>
      <c r="M264" s="9">
        <f>500-C264</f>
        <v>181</v>
      </c>
      <c r="N264" s="9">
        <f>L264-12</f>
        <v>-10.9</v>
      </c>
      <c r="O264" s="9">
        <f>30-G264</f>
        <v>1</v>
      </c>
      <c r="P264" s="9">
        <f>O264*2</f>
        <v>2</v>
      </c>
      <c r="Q264" s="9">
        <f>K264*3</f>
        <v>77.699999999999989</v>
      </c>
      <c r="R264" s="9">
        <f>M264+(N264*3)+P264-Q264</f>
        <v>72.600000000000023</v>
      </c>
      <c r="S264" s="12">
        <f>((((R264*(19-B264))*2)/(B264+2)-(B264+1))/100)+7</f>
        <v>7.4408000000000003</v>
      </c>
      <c r="T264" s="9"/>
      <c r="U264" s="8">
        <v>15</v>
      </c>
      <c r="V264" s="9">
        <v>397</v>
      </c>
    </row>
    <row r="265" spans="1:22" x14ac:dyDescent="0.3">
      <c r="A265" s="11">
        <f>S265+T265</f>
        <v>7.4334117647058822</v>
      </c>
      <c r="B265" s="9">
        <v>15</v>
      </c>
      <c r="C265" s="9">
        <v>399</v>
      </c>
      <c r="D265" s="8" t="s">
        <v>111</v>
      </c>
      <c r="E265" s="8" t="s">
        <v>93</v>
      </c>
      <c r="F265" s="8" t="s">
        <v>7</v>
      </c>
      <c r="G265" s="9">
        <v>24</v>
      </c>
      <c r="H265" s="9">
        <v>230</v>
      </c>
      <c r="I265" s="9">
        <v>380</v>
      </c>
      <c r="J265" s="9">
        <v>310.7</v>
      </c>
      <c r="K265" s="9">
        <v>61.8</v>
      </c>
      <c r="L265" s="8">
        <v>0</v>
      </c>
      <c r="M265" s="9">
        <f>500-C265</f>
        <v>101</v>
      </c>
      <c r="N265" s="9">
        <f>L265-12</f>
        <v>-12</v>
      </c>
      <c r="O265" s="9">
        <f>35-G265</f>
        <v>11</v>
      </c>
      <c r="P265" s="9">
        <f>O265*2</f>
        <v>22</v>
      </c>
      <c r="Q265" s="9">
        <f>K265*3</f>
        <v>185.39999999999998</v>
      </c>
      <c r="R265" s="9">
        <f>M265+(N265*2)+P265-Q265</f>
        <v>-86.399999999999977</v>
      </c>
      <c r="S265" s="12">
        <f>((((R265*(19-B265))*2)/(B265+2)-(B265+1))/100)+8</f>
        <v>7.4334117647058822</v>
      </c>
      <c r="T265" s="9"/>
      <c r="U265" s="8">
        <v>15</v>
      </c>
      <c r="V265" s="9">
        <v>363</v>
      </c>
    </row>
    <row r="266" spans="1:22" x14ac:dyDescent="0.3">
      <c r="A266" s="11">
        <f>S266+T266</f>
        <v>7.4264000000000001</v>
      </c>
      <c r="B266" s="9">
        <v>13</v>
      </c>
      <c r="C266" s="9">
        <v>270</v>
      </c>
      <c r="D266" s="8" t="s">
        <v>386</v>
      </c>
      <c r="E266" s="8" t="s">
        <v>167</v>
      </c>
      <c r="F266" s="8" t="s">
        <v>0</v>
      </c>
      <c r="G266" s="9">
        <v>22</v>
      </c>
      <c r="H266" s="9">
        <v>207</v>
      </c>
      <c r="I266" s="9">
        <v>345</v>
      </c>
      <c r="J266" s="9">
        <v>284.2</v>
      </c>
      <c r="K266" s="9">
        <v>46.4</v>
      </c>
      <c r="L266" s="8">
        <v>0</v>
      </c>
      <c r="M266" s="9">
        <f>500-C266</f>
        <v>230</v>
      </c>
      <c r="N266" s="9">
        <f>L266-12</f>
        <v>-12</v>
      </c>
      <c r="O266" s="9">
        <f>30-G266</f>
        <v>8</v>
      </c>
      <c r="P266" s="9">
        <f>O266*2</f>
        <v>16</v>
      </c>
      <c r="Q266" s="9">
        <f>K266*3</f>
        <v>139.19999999999999</v>
      </c>
      <c r="R266" s="9">
        <f>M266+(N266*3)+P266-Q266</f>
        <v>70.800000000000011</v>
      </c>
      <c r="S266" s="12">
        <f>((((R266*(19-B266))*2)/(B266+2)-(B266+1))/100)+7</f>
        <v>7.4264000000000001</v>
      </c>
      <c r="T266" s="9"/>
      <c r="U266" s="8">
        <v>14</v>
      </c>
      <c r="V266" s="9">
        <v>314</v>
      </c>
    </row>
    <row r="267" spans="1:22" x14ac:dyDescent="0.3">
      <c r="A267" s="11">
        <f>S267+T267</f>
        <v>7.4219999999999997</v>
      </c>
      <c r="B267" s="9">
        <v>16</v>
      </c>
      <c r="C267" s="9">
        <v>481</v>
      </c>
      <c r="D267" s="8" t="s">
        <v>364</v>
      </c>
      <c r="E267" s="8" t="s">
        <v>17</v>
      </c>
      <c r="F267" s="8" t="s">
        <v>140</v>
      </c>
      <c r="G267" s="9">
        <v>26</v>
      </c>
      <c r="H267" s="9">
        <v>363</v>
      </c>
      <c r="I267" s="9">
        <v>469</v>
      </c>
      <c r="J267" s="9">
        <v>418.7</v>
      </c>
      <c r="K267" s="9">
        <v>43.4</v>
      </c>
      <c r="L267" s="8">
        <v>0.4</v>
      </c>
      <c r="M267" s="9">
        <f>500-C267</f>
        <v>19</v>
      </c>
      <c r="N267" s="9">
        <f>L267-12</f>
        <v>-11.6</v>
      </c>
      <c r="O267" s="9">
        <f>32-G267</f>
        <v>6</v>
      </c>
      <c r="P267" s="9">
        <f>O267*2</f>
        <v>12</v>
      </c>
      <c r="Q267" s="9">
        <f>K267*3</f>
        <v>130.19999999999999</v>
      </c>
      <c r="R267" s="9">
        <f>M267+(N267*2)+P267-Q267</f>
        <v>-122.39999999999999</v>
      </c>
      <c r="S267" s="12">
        <f>((((R267*(19-B267))*2)/(B267+2)-(B267+1))/100)+8</f>
        <v>7.4219999999999997</v>
      </c>
      <c r="T267" s="9"/>
      <c r="U267" s="8">
        <v>16</v>
      </c>
      <c r="V267" s="9">
        <v>456</v>
      </c>
    </row>
    <row r="268" spans="1:22" x14ac:dyDescent="0.3">
      <c r="A268" s="11">
        <f>S268+T268</f>
        <v>7.386333333333333</v>
      </c>
      <c r="B268" s="9">
        <v>16</v>
      </c>
      <c r="C268" s="9">
        <v>479</v>
      </c>
      <c r="D268" s="8" t="s">
        <v>51</v>
      </c>
      <c r="E268" s="8" t="s">
        <v>52</v>
      </c>
      <c r="F268" s="8" t="s">
        <v>7</v>
      </c>
      <c r="G268" s="9">
        <v>28</v>
      </c>
      <c r="H268" s="9">
        <v>347</v>
      </c>
      <c r="I268" s="9">
        <v>461</v>
      </c>
      <c r="J268" s="9">
        <v>416.7</v>
      </c>
      <c r="K268" s="9">
        <v>49.9</v>
      </c>
      <c r="L268" s="8">
        <v>2.8</v>
      </c>
      <c r="M268" s="9">
        <f>500-C268</f>
        <v>21</v>
      </c>
      <c r="N268" s="9">
        <f>L268-12</f>
        <v>-9.1999999999999993</v>
      </c>
      <c r="O268" s="9">
        <f>35-G268</f>
        <v>7</v>
      </c>
      <c r="P268" s="9">
        <f>O268*2</f>
        <v>14</v>
      </c>
      <c r="Q268" s="9">
        <f>K268*3</f>
        <v>149.69999999999999</v>
      </c>
      <c r="R268" s="9">
        <f>M268+(N268*2)+P268-Q268</f>
        <v>-133.1</v>
      </c>
      <c r="S268" s="12">
        <f>((((R268*(19-B268))*2)/(B268+2)-(B268+1))/100)+8</f>
        <v>7.386333333333333</v>
      </c>
      <c r="T268" s="9"/>
      <c r="U268" s="8">
        <v>16</v>
      </c>
      <c r="V268" s="9">
        <v>468</v>
      </c>
    </row>
    <row r="269" spans="1:22" x14ac:dyDescent="0.3">
      <c r="A269" s="11">
        <f>S269+T269</f>
        <v>7.3675294117647061</v>
      </c>
      <c r="B269" s="9">
        <v>15</v>
      </c>
      <c r="C269" s="9">
        <v>430</v>
      </c>
      <c r="D269" s="8" t="s">
        <v>346</v>
      </c>
      <c r="E269" s="8" t="s">
        <v>46</v>
      </c>
      <c r="F269" s="8" t="s">
        <v>140</v>
      </c>
      <c r="G269" s="9">
        <v>26</v>
      </c>
      <c r="H269" s="9">
        <v>318</v>
      </c>
      <c r="I269" s="9">
        <v>458</v>
      </c>
      <c r="J269" s="9">
        <v>382</v>
      </c>
      <c r="K269" s="9">
        <v>56.6</v>
      </c>
      <c r="L269" s="8">
        <v>5.7</v>
      </c>
      <c r="M269" s="9">
        <f>500-C269</f>
        <v>70</v>
      </c>
      <c r="N269" s="9">
        <f>L269-12</f>
        <v>-6.3</v>
      </c>
      <c r="O269" s="9">
        <f>32-G269</f>
        <v>6</v>
      </c>
      <c r="P269" s="9">
        <f>O269*2</f>
        <v>12</v>
      </c>
      <c r="Q269" s="9">
        <f>K269*3</f>
        <v>169.8</v>
      </c>
      <c r="R269" s="9">
        <f>M269+(N269*2)+P269-Q269</f>
        <v>-100.4</v>
      </c>
      <c r="S269" s="12">
        <f>((((R269*(19-B269))*2)/(B269+2)-(B269+1))/100)+8</f>
        <v>7.3675294117647061</v>
      </c>
      <c r="T269" s="9"/>
      <c r="U269" s="8">
        <v>16</v>
      </c>
      <c r="V269" s="9">
        <v>452</v>
      </c>
    </row>
    <row r="270" spans="1:22" x14ac:dyDescent="0.3">
      <c r="A270" s="11">
        <f>S270+T270</f>
        <v>7.3670588235294119</v>
      </c>
      <c r="B270" s="9">
        <v>15</v>
      </c>
      <c r="C270" s="9">
        <v>417</v>
      </c>
      <c r="D270" s="8" t="s">
        <v>358</v>
      </c>
      <c r="E270" s="8" t="s">
        <v>46</v>
      </c>
      <c r="F270" s="8" t="s">
        <v>140</v>
      </c>
      <c r="G270" s="9">
        <v>24</v>
      </c>
      <c r="H270" s="9">
        <v>316</v>
      </c>
      <c r="I270" s="9">
        <v>459</v>
      </c>
      <c r="J270" s="9">
        <v>387.2</v>
      </c>
      <c r="K270" s="9">
        <v>58.5</v>
      </c>
      <c r="L270" s="8">
        <v>0</v>
      </c>
      <c r="M270" s="9">
        <f>500-C270</f>
        <v>83</v>
      </c>
      <c r="N270" s="9">
        <f>L270-12</f>
        <v>-12</v>
      </c>
      <c r="O270" s="9">
        <f>32-G270</f>
        <v>8</v>
      </c>
      <c r="P270" s="9">
        <f>O270*2</f>
        <v>16</v>
      </c>
      <c r="Q270" s="9">
        <f>K270*3</f>
        <v>175.5</v>
      </c>
      <c r="R270" s="9">
        <f>M270+(N270*2)+P270-Q270</f>
        <v>-100.5</v>
      </c>
      <c r="S270" s="12">
        <f>((((R270*(19-B270))*2)/(B270+2)-(B270+1))/100)+8</f>
        <v>7.3670588235294119</v>
      </c>
      <c r="T270" s="9"/>
      <c r="U270" s="8">
        <v>16</v>
      </c>
      <c r="V270" s="9">
        <v>481</v>
      </c>
    </row>
    <row r="271" spans="1:22" x14ac:dyDescent="0.3">
      <c r="A271" s="11">
        <f>S271+T271</f>
        <v>7.3604705882352945</v>
      </c>
      <c r="B271" s="9">
        <v>15</v>
      </c>
      <c r="C271" s="9">
        <v>407</v>
      </c>
      <c r="D271" s="8" t="s">
        <v>354</v>
      </c>
      <c r="E271" s="8" t="s">
        <v>57</v>
      </c>
      <c r="F271" s="8" t="s">
        <v>140</v>
      </c>
      <c r="G271" s="9">
        <v>24</v>
      </c>
      <c r="H271" s="9">
        <v>301</v>
      </c>
      <c r="I271" s="9">
        <v>455</v>
      </c>
      <c r="J271" s="9">
        <v>379.6</v>
      </c>
      <c r="K271" s="9">
        <v>62.3</v>
      </c>
      <c r="L271" s="8">
        <v>0</v>
      </c>
      <c r="M271" s="9">
        <f>500-C271</f>
        <v>93</v>
      </c>
      <c r="N271" s="9">
        <f>L271-12</f>
        <v>-12</v>
      </c>
      <c r="O271" s="9">
        <f>32-G271</f>
        <v>8</v>
      </c>
      <c r="P271" s="9">
        <f>O271*2</f>
        <v>16</v>
      </c>
      <c r="Q271" s="9">
        <f>K271*3</f>
        <v>186.89999999999998</v>
      </c>
      <c r="R271" s="9">
        <f>M271+(N271*2)+P271-Q271</f>
        <v>-101.89999999999998</v>
      </c>
      <c r="S271" s="12">
        <f>((((R271*(19-B271))*2)/(B271+2)-(B271+1))/100)+8</f>
        <v>7.3604705882352945</v>
      </c>
      <c r="T271" s="9"/>
      <c r="U271" s="8">
        <v>16</v>
      </c>
      <c r="V271" s="9">
        <v>478</v>
      </c>
    </row>
    <row r="272" spans="1:22" x14ac:dyDescent="0.3">
      <c r="A272" s="11">
        <f>S272+T272</f>
        <v>7.3548235294117648</v>
      </c>
      <c r="B272" s="9">
        <v>15</v>
      </c>
      <c r="C272" s="9">
        <v>425</v>
      </c>
      <c r="D272" s="8" t="s">
        <v>37</v>
      </c>
      <c r="E272" s="8" t="s">
        <v>29</v>
      </c>
      <c r="F272" s="8" t="s">
        <v>7</v>
      </c>
      <c r="G272" s="9">
        <v>26</v>
      </c>
      <c r="H272" s="9">
        <v>293</v>
      </c>
      <c r="I272" s="9">
        <v>439</v>
      </c>
      <c r="J272" s="9">
        <v>374</v>
      </c>
      <c r="K272" s="9">
        <v>58.1</v>
      </c>
      <c r="L272" s="8">
        <v>1.1000000000000001</v>
      </c>
      <c r="M272" s="9">
        <f>500-C272</f>
        <v>75</v>
      </c>
      <c r="N272" s="9">
        <f>L272-12</f>
        <v>-10.9</v>
      </c>
      <c r="O272" s="9">
        <f>35-G272</f>
        <v>9</v>
      </c>
      <c r="P272" s="9">
        <f>O272*2</f>
        <v>18</v>
      </c>
      <c r="Q272" s="9">
        <f>K272*3</f>
        <v>174.3</v>
      </c>
      <c r="R272" s="9">
        <f>M272+(N272*2)+P272-Q272</f>
        <v>-103.10000000000001</v>
      </c>
      <c r="S272" s="12">
        <f>((((R272*(19-B272))*2)/(B272+2)-(B272+1))/100)+8</f>
        <v>7.3548235294117648</v>
      </c>
      <c r="T272" s="9"/>
      <c r="U272" s="8">
        <v>16</v>
      </c>
      <c r="V272" s="9">
        <v>414</v>
      </c>
    </row>
    <row r="273" spans="1:22" x14ac:dyDescent="0.3">
      <c r="A273" s="11">
        <f>S273+T273</f>
        <v>7.3289411764705878</v>
      </c>
      <c r="B273" s="9">
        <v>15</v>
      </c>
      <c r="C273" s="9">
        <v>395</v>
      </c>
      <c r="D273" s="8" t="s">
        <v>365</v>
      </c>
      <c r="E273" s="8" t="s">
        <v>57</v>
      </c>
      <c r="F273" s="8" t="s">
        <v>140</v>
      </c>
      <c r="G273" s="9">
        <v>23</v>
      </c>
      <c r="H273" s="9">
        <v>259</v>
      </c>
      <c r="I273" s="9">
        <v>454</v>
      </c>
      <c r="J273" s="9">
        <v>370.4</v>
      </c>
      <c r="K273" s="9">
        <v>69.2</v>
      </c>
      <c r="L273" s="8">
        <v>0</v>
      </c>
      <c r="M273" s="9">
        <f>500-C273</f>
        <v>105</v>
      </c>
      <c r="N273" s="9">
        <f>L273-12</f>
        <v>-12</v>
      </c>
      <c r="O273" s="9">
        <f>32-G273</f>
        <v>9</v>
      </c>
      <c r="P273" s="9">
        <f>O273*2</f>
        <v>18</v>
      </c>
      <c r="Q273" s="9">
        <f>K273*3</f>
        <v>207.60000000000002</v>
      </c>
      <c r="R273" s="9">
        <f>M273+(N273*2)+P273-Q273</f>
        <v>-108.60000000000002</v>
      </c>
      <c r="S273" s="12">
        <f>((((R273*(19-B273))*2)/(B273+2)-(B273+1))/100)+8</f>
        <v>7.3289411764705878</v>
      </c>
      <c r="T273" s="9"/>
      <c r="U273" s="8">
        <v>16</v>
      </c>
      <c r="V273" s="9">
        <v>459</v>
      </c>
    </row>
    <row r="274" spans="1:22" x14ac:dyDescent="0.3">
      <c r="A274" s="11">
        <f>S274+T274</f>
        <v>7.3100000000000005</v>
      </c>
      <c r="B274" s="9">
        <v>12</v>
      </c>
      <c r="C274" s="9">
        <v>257</v>
      </c>
      <c r="D274" s="8" t="s">
        <v>74</v>
      </c>
      <c r="E274" s="8" t="s">
        <v>52</v>
      </c>
      <c r="F274" s="8" t="s">
        <v>7</v>
      </c>
      <c r="G274" s="9">
        <v>24</v>
      </c>
      <c r="H274" s="9">
        <v>197</v>
      </c>
      <c r="I274" s="9">
        <v>304</v>
      </c>
      <c r="J274" s="9">
        <v>258.3</v>
      </c>
      <c r="K274" s="9">
        <v>34.4</v>
      </c>
      <c r="L274" s="8">
        <v>3.1</v>
      </c>
      <c r="M274" s="9">
        <f>500-C274</f>
        <v>243</v>
      </c>
      <c r="N274" s="9">
        <f>L274-12</f>
        <v>-8.9</v>
      </c>
      <c r="O274" s="9">
        <f>35-G274</f>
        <v>11</v>
      </c>
      <c r="P274" s="9">
        <f>O274*2</f>
        <v>22</v>
      </c>
      <c r="Q274" s="9">
        <f>K274*3</f>
        <v>103.19999999999999</v>
      </c>
      <c r="R274" s="9">
        <f>M274+(N274*2)+P274-Q274</f>
        <v>144</v>
      </c>
      <c r="S274" s="12">
        <f>((((R274*(19-B274))*2)/(B274+2)-(B274+1))/100)+6</f>
        <v>7.3100000000000005</v>
      </c>
      <c r="U274" s="8">
        <v>13</v>
      </c>
      <c r="V274" s="9">
        <v>294</v>
      </c>
    </row>
    <row r="275" spans="1:22" x14ac:dyDescent="0.3">
      <c r="A275" s="11">
        <f>S275+T275</f>
        <v>7.2931249999999999</v>
      </c>
      <c r="B275" s="9">
        <v>14</v>
      </c>
      <c r="C275" s="9">
        <v>328</v>
      </c>
      <c r="D275" s="8" t="s">
        <v>439</v>
      </c>
      <c r="E275" s="8" t="s">
        <v>9</v>
      </c>
      <c r="F275" s="8" t="s">
        <v>154</v>
      </c>
      <c r="G275" s="9">
        <v>23</v>
      </c>
      <c r="H275" s="9">
        <v>266</v>
      </c>
      <c r="I275" s="9">
        <v>344</v>
      </c>
      <c r="J275" s="9">
        <v>306</v>
      </c>
      <c r="K275" s="9">
        <v>29.7</v>
      </c>
      <c r="L275" s="8">
        <v>0</v>
      </c>
      <c r="M275" s="9">
        <f>500-C275</f>
        <v>172</v>
      </c>
      <c r="N275" s="9">
        <f>L275-18</f>
        <v>-18</v>
      </c>
      <c r="O275" s="9">
        <f>35-G275</f>
        <v>12</v>
      </c>
      <c r="P275" s="9">
        <f>O275*2</f>
        <v>24</v>
      </c>
      <c r="Q275" s="9">
        <f>K275*3</f>
        <v>89.1</v>
      </c>
      <c r="R275" s="9">
        <f>M275+(N275*2)+P275-Q275</f>
        <v>70.900000000000006</v>
      </c>
      <c r="S275" s="12">
        <f>((((R275*(19-B275))*2)/(B275+2)-(B275+1))/100)+7</f>
        <v>7.2931249999999999</v>
      </c>
      <c r="T275" s="9"/>
      <c r="U275" s="8">
        <v>14</v>
      </c>
      <c r="V275" s="9">
        <v>343</v>
      </c>
    </row>
    <row r="276" spans="1:22" x14ac:dyDescent="0.3">
      <c r="A276" s="11">
        <f>S276+T276</f>
        <v>7.2833333333333332</v>
      </c>
      <c r="B276" s="9">
        <v>16</v>
      </c>
      <c r="C276" s="9">
        <v>466</v>
      </c>
      <c r="D276" s="8" t="s">
        <v>355</v>
      </c>
      <c r="E276" s="8" t="s">
        <v>11</v>
      </c>
      <c r="F276" s="8" t="s">
        <v>140</v>
      </c>
      <c r="G276" s="9">
        <v>26</v>
      </c>
      <c r="H276" s="9">
        <v>309</v>
      </c>
      <c r="I276" s="9">
        <v>443</v>
      </c>
      <c r="J276" s="9">
        <v>396.7</v>
      </c>
      <c r="K276" s="9">
        <v>62</v>
      </c>
      <c r="L276" s="8">
        <v>0</v>
      </c>
      <c r="M276" s="9">
        <f>500-C276</f>
        <v>34</v>
      </c>
      <c r="N276" s="9">
        <f>L276-12</f>
        <v>-12</v>
      </c>
      <c r="O276" s="9">
        <f>32-G276</f>
        <v>6</v>
      </c>
      <c r="P276" s="9">
        <f>O276*2</f>
        <v>12</v>
      </c>
      <c r="Q276" s="9">
        <f>K276*3</f>
        <v>186</v>
      </c>
      <c r="R276" s="9">
        <f>M276+(N276*2)+P276-Q276</f>
        <v>-164</v>
      </c>
      <c r="S276" s="12">
        <f>((((R276*(19-B276))*2)/(B276+2)-(B276+1))/100)+8</f>
        <v>7.2833333333333332</v>
      </c>
      <c r="T276" s="9"/>
      <c r="U276" s="8">
        <v>16</v>
      </c>
      <c r="V276" s="9">
        <v>466</v>
      </c>
    </row>
    <row r="277" spans="1:22" x14ac:dyDescent="0.3">
      <c r="A277" s="11">
        <f>S277+T277</f>
        <v>7.2807999999999993</v>
      </c>
      <c r="B277" s="9">
        <v>13</v>
      </c>
      <c r="C277" s="9">
        <v>310</v>
      </c>
      <c r="D277" s="8" t="s">
        <v>452</v>
      </c>
      <c r="E277" s="8" t="s">
        <v>93</v>
      </c>
      <c r="F277" s="8" t="s">
        <v>154</v>
      </c>
      <c r="G277" s="9">
        <v>32</v>
      </c>
      <c r="H277" s="9">
        <v>202</v>
      </c>
      <c r="I277" s="9">
        <v>346</v>
      </c>
      <c r="J277" s="9">
        <v>289.2</v>
      </c>
      <c r="K277" s="9">
        <v>49.2</v>
      </c>
      <c r="L277" s="8">
        <v>20.100000000000001</v>
      </c>
      <c r="M277" s="9">
        <f>500-C277</f>
        <v>190</v>
      </c>
      <c r="N277" s="9">
        <f>L277-18</f>
        <v>2.1000000000000014</v>
      </c>
      <c r="O277" s="9">
        <f>35-G277</f>
        <v>3</v>
      </c>
      <c r="P277" s="9">
        <f>O277*2</f>
        <v>6</v>
      </c>
      <c r="Q277" s="9">
        <f>K277*3</f>
        <v>147.60000000000002</v>
      </c>
      <c r="R277" s="9">
        <f>M277+(N277*2)+P277-Q277</f>
        <v>52.599999999999966</v>
      </c>
      <c r="S277" s="12">
        <f>((((R277*(19-B277))*2)/(B277+2)-(B277+1))/100)+7</f>
        <v>7.2807999999999993</v>
      </c>
      <c r="T277" s="9"/>
      <c r="U277" s="8">
        <v>14</v>
      </c>
      <c r="V277" s="9">
        <v>324</v>
      </c>
    </row>
    <row r="278" spans="1:22" x14ac:dyDescent="0.3">
      <c r="A278" s="11">
        <f>S278+T278</f>
        <v>7.2703999999999995</v>
      </c>
      <c r="B278" s="9">
        <v>13</v>
      </c>
      <c r="C278" s="9">
        <v>318</v>
      </c>
      <c r="D278" s="8" t="s">
        <v>387</v>
      </c>
      <c r="E278" s="8" t="s">
        <v>85</v>
      </c>
      <c r="F278" s="8" t="s">
        <v>0</v>
      </c>
      <c r="G278" s="9">
        <v>31</v>
      </c>
      <c r="H278" s="9">
        <v>232</v>
      </c>
      <c r="I278" s="9">
        <v>328</v>
      </c>
      <c r="J278" s="9">
        <v>294.60000000000002</v>
      </c>
      <c r="K278" s="9">
        <v>35.200000000000003</v>
      </c>
      <c r="L278" s="8">
        <v>4.3</v>
      </c>
      <c r="M278" s="9">
        <f>500-C278</f>
        <v>182</v>
      </c>
      <c r="N278" s="9">
        <f>L278-12</f>
        <v>-7.7</v>
      </c>
      <c r="O278" s="9">
        <f>30-G278</f>
        <v>-1</v>
      </c>
      <c r="P278" s="9">
        <f>O278*2</f>
        <v>-2</v>
      </c>
      <c r="Q278" s="9">
        <f>K278*3</f>
        <v>105.60000000000001</v>
      </c>
      <c r="R278" s="9">
        <f>M278+(N278*3)+P278-Q278</f>
        <v>51.3</v>
      </c>
      <c r="S278" s="12">
        <f>((((R278*(19-B278))*2)/(B278+2)-(B278+1))/100)+7</f>
        <v>7.2703999999999995</v>
      </c>
      <c r="T278" s="9"/>
      <c r="U278" s="8">
        <v>14</v>
      </c>
      <c r="V278" s="9">
        <v>308</v>
      </c>
    </row>
    <row r="279" spans="1:22" x14ac:dyDescent="0.3">
      <c r="A279" s="11">
        <f>S279+T279</f>
        <v>7.2450000000000001</v>
      </c>
      <c r="B279" s="9">
        <v>14</v>
      </c>
      <c r="C279" s="9">
        <v>342</v>
      </c>
      <c r="D279" s="8" t="s">
        <v>441</v>
      </c>
      <c r="E279" s="8" t="s">
        <v>15</v>
      </c>
      <c r="F279" s="8" t="s">
        <v>154</v>
      </c>
      <c r="G279" s="9">
        <v>27</v>
      </c>
      <c r="H279" s="9">
        <v>291</v>
      </c>
      <c r="I279" s="9">
        <v>365</v>
      </c>
      <c r="J279" s="9">
        <v>320.60000000000002</v>
      </c>
      <c r="K279" s="9">
        <v>27</v>
      </c>
      <c r="L279" s="8">
        <v>3.1</v>
      </c>
      <c r="M279" s="9">
        <f>500-C279</f>
        <v>158</v>
      </c>
      <c r="N279" s="9">
        <f>L279-18</f>
        <v>-14.9</v>
      </c>
      <c r="O279" s="9">
        <f>35-G279</f>
        <v>8</v>
      </c>
      <c r="P279" s="9">
        <f>O279*2</f>
        <v>16</v>
      </c>
      <c r="Q279" s="9">
        <f>K279*3</f>
        <v>81</v>
      </c>
      <c r="R279" s="9">
        <f>M279+(N279*2)+P279-Q279</f>
        <v>63.199999999999989</v>
      </c>
      <c r="S279" s="12">
        <f>((((R279*(19-B279))*2)/(B279+2)-(B279+1))/100)+7</f>
        <v>7.2450000000000001</v>
      </c>
      <c r="T279" s="9"/>
      <c r="U279" s="8">
        <v>15</v>
      </c>
      <c r="V279" s="9">
        <v>396</v>
      </c>
    </row>
    <row r="280" spans="1:22" x14ac:dyDescent="0.3">
      <c r="A280" s="11">
        <f>S280+T280</f>
        <v>7.2270000000000003</v>
      </c>
      <c r="B280" s="9">
        <v>16</v>
      </c>
      <c r="C280" s="9">
        <v>456</v>
      </c>
      <c r="D280" s="8" t="s">
        <v>24</v>
      </c>
      <c r="E280" s="8" t="s">
        <v>23</v>
      </c>
      <c r="F280" s="8" t="s">
        <v>7</v>
      </c>
      <c r="G280" s="9">
        <v>24</v>
      </c>
      <c r="H280" s="9">
        <v>278</v>
      </c>
      <c r="I280" s="9">
        <v>446</v>
      </c>
      <c r="J280" s="9">
        <v>383.3</v>
      </c>
      <c r="K280" s="9">
        <v>74.900000000000006</v>
      </c>
      <c r="L280" s="8">
        <v>0.9</v>
      </c>
      <c r="M280" s="9">
        <f>500-C280</f>
        <v>44</v>
      </c>
      <c r="N280" s="9">
        <f>L280-12</f>
        <v>-11.1</v>
      </c>
      <c r="O280" s="9">
        <f>35-G280</f>
        <v>11</v>
      </c>
      <c r="P280" s="9">
        <f>O280*2</f>
        <v>22</v>
      </c>
      <c r="Q280" s="9">
        <f>K280*3</f>
        <v>224.70000000000002</v>
      </c>
      <c r="R280" s="9">
        <f>M280+(N280*2)+P280-Q280</f>
        <v>-180.90000000000003</v>
      </c>
      <c r="S280" s="12">
        <f>((((R280*(19-B280))*2)/(B280+2)-(B280+1))/100)+8</f>
        <v>7.2270000000000003</v>
      </c>
      <c r="T280" s="9"/>
      <c r="U280" s="8">
        <v>15</v>
      </c>
      <c r="V280" s="9">
        <v>402</v>
      </c>
    </row>
    <row r="281" spans="1:22" x14ac:dyDescent="0.3">
      <c r="A281" s="11">
        <f>S281+T281</f>
        <v>7.2249999999999996</v>
      </c>
      <c r="B281" s="9">
        <v>12</v>
      </c>
      <c r="C281" s="9">
        <v>245</v>
      </c>
      <c r="D281" s="8" t="s">
        <v>398</v>
      </c>
      <c r="E281" s="8" t="s">
        <v>76</v>
      </c>
      <c r="F281" s="8" t="s">
        <v>140</v>
      </c>
      <c r="G281" s="9">
        <v>25</v>
      </c>
      <c r="H281" s="9">
        <v>198</v>
      </c>
      <c r="I281" s="9">
        <v>311</v>
      </c>
      <c r="J281" s="9">
        <v>232.3</v>
      </c>
      <c r="K281" s="9">
        <v>36.5</v>
      </c>
      <c r="L281" s="8">
        <v>0</v>
      </c>
      <c r="M281" s="9">
        <f>500-C281</f>
        <v>255</v>
      </c>
      <c r="N281" s="9">
        <f>L281-12</f>
        <v>-12</v>
      </c>
      <c r="O281" s="9">
        <f>32-G281</f>
        <v>7</v>
      </c>
      <c r="P281" s="9">
        <f>O281*2</f>
        <v>14</v>
      </c>
      <c r="Q281" s="9">
        <f>K281*3</f>
        <v>109.5</v>
      </c>
      <c r="R281" s="9">
        <f>M281+(N281*2)+P281-Q281</f>
        <v>135.5</v>
      </c>
      <c r="S281" s="12">
        <f>((((R281*(19-B281))*2)/(B281+2)-(B281+1))/100)+6</f>
        <v>7.2249999999999996</v>
      </c>
      <c r="U281" s="8">
        <v>12</v>
      </c>
      <c r="V281" s="9">
        <v>248</v>
      </c>
    </row>
    <row r="282" spans="1:22" x14ac:dyDescent="0.3">
      <c r="A282" s="11">
        <f>S282+T282</f>
        <v>7.2122352941176473</v>
      </c>
      <c r="B282" s="9">
        <v>15</v>
      </c>
      <c r="C282" s="9">
        <v>439</v>
      </c>
      <c r="D282" s="8" t="s">
        <v>361</v>
      </c>
      <c r="E282" s="8" t="s">
        <v>52</v>
      </c>
      <c r="F282" s="8" t="s">
        <v>140</v>
      </c>
      <c r="G282" s="9">
        <v>25</v>
      </c>
      <c r="H282" s="9">
        <v>280</v>
      </c>
      <c r="I282" s="9">
        <v>427</v>
      </c>
      <c r="J282" s="9">
        <v>364</v>
      </c>
      <c r="K282" s="9">
        <v>61.8</v>
      </c>
      <c r="L282" s="8">
        <v>0.5</v>
      </c>
      <c r="M282" s="9">
        <f>500-C282</f>
        <v>61</v>
      </c>
      <c r="N282" s="9">
        <f>L282-12</f>
        <v>-11.5</v>
      </c>
      <c r="O282" s="9">
        <f>32-G282</f>
        <v>7</v>
      </c>
      <c r="P282" s="9">
        <f>O282*2</f>
        <v>14</v>
      </c>
      <c r="Q282" s="9">
        <f>K282*3</f>
        <v>185.39999999999998</v>
      </c>
      <c r="R282" s="9">
        <f>M282+(N282*2)+P282-Q282</f>
        <v>-133.39999999999998</v>
      </c>
      <c r="S282" s="12">
        <f>((((R282*(19-B282))*2)/(B282+2)-(B282+1))/100)+8</f>
        <v>7.2122352941176473</v>
      </c>
      <c r="T282" s="9"/>
      <c r="U282" s="8">
        <v>16</v>
      </c>
      <c r="V282" s="9">
        <v>442</v>
      </c>
    </row>
    <row r="283" spans="1:22" x14ac:dyDescent="0.3">
      <c r="A283" s="11">
        <f>S283+T283</f>
        <v>7.2069999999999999</v>
      </c>
      <c r="B283" s="9">
        <v>16</v>
      </c>
      <c r="C283" s="9">
        <v>480</v>
      </c>
      <c r="D283" s="8" t="s">
        <v>349</v>
      </c>
      <c r="E283" s="8" t="s">
        <v>336</v>
      </c>
      <c r="F283" s="8" t="s">
        <v>140</v>
      </c>
      <c r="G283" s="9">
        <v>24</v>
      </c>
      <c r="H283" s="9">
        <v>328</v>
      </c>
      <c r="I283" s="9">
        <v>481</v>
      </c>
      <c r="J283" s="9">
        <v>420.3</v>
      </c>
      <c r="K283" s="9">
        <v>66.3</v>
      </c>
      <c r="L283" s="8">
        <v>0</v>
      </c>
      <c r="M283" s="9">
        <f>500-C283</f>
        <v>20</v>
      </c>
      <c r="N283" s="9">
        <f>L283-12</f>
        <v>-12</v>
      </c>
      <c r="O283" s="9">
        <f>32-G283</f>
        <v>8</v>
      </c>
      <c r="P283" s="9">
        <f>O283*2</f>
        <v>16</v>
      </c>
      <c r="Q283" s="9">
        <f>K283*3</f>
        <v>198.89999999999998</v>
      </c>
      <c r="R283" s="9">
        <f>M283+(N283*2)+P283-Q283</f>
        <v>-186.89999999999998</v>
      </c>
      <c r="S283" s="12">
        <f>((((R283*(19-B283))*2)/(B283+2)-(B283+1))/100)+8</f>
        <v>7.2069999999999999</v>
      </c>
      <c r="T283" s="9"/>
      <c r="U283" s="8">
        <v>16</v>
      </c>
      <c r="V283" s="9">
        <v>499</v>
      </c>
    </row>
    <row r="284" spans="1:22" x14ac:dyDescent="0.3">
      <c r="A284" s="11">
        <f>S284+T284</f>
        <v>7.2063333333333333</v>
      </c>
      <c r="B284" s="9">
        <v>16</v>
      </c>
      <c r="C284" s="9">
        <v>475</v>
      </c>
      <c r="D284" s="8" t="s">
        <v>350</v>
      </c>
      <c r="E284" s="8" t="s">
        <v>21</v>
      </c>
      <c r="F284" s="8" t="s">
        <v>140</v>
      </c>
      <c r="G284" s="9">
        <v>24</v>
      </c>
      <c r="H284" s="9">
        <v>320</v>
      </c>
      <c r="I284" s="9">
        <v>479</v>
      </c>
      <c r="J284" s="9">
        <v>415.3</v>
      </c>
      <c r="K284" s="9">
        <v>68.7</v>
      </c>
      <c r="L284" s="8">
        <v>1</v>
      </c>
      <c r="M284" s="9">
        <f>500-C284</f>
        <v>25</v>
      </c>
      <c r="N284" s="9">
        <f>L284-12</f>
        <v>-11</v>
      </c>
      <c r="O284" s="9">
        <f>32-G284</f>
        <v>8</v>
      </c>
      <c r="P284" s="9">
        <f>O284*2</f>
        <v>16</v>
      </c>
      <c r="Q284" s="9">
        <f>K284*3</f>
        <v>206.10000000000002</v>
      </c>
      <c r="R284" s="9">
        <f>M284+(N284*2)+P284-Q284</f>
        <v>-187.10000000000002</v>
      </c>
      <c r="S284" s="12">
        <f>((((R284*(19-B284))*2)/(B284+2)-(B284+1))/100)+8</f>
        <v>7.2063333333333333</v>
      </c>
      <c r="T284" s="9"/>
      <c r="U284" s="8">
        <v>16</v>
      </c>
      <c r="V284" s="9">
        <v>497</v>
      </c>
    </row>
    <row r="285" spans="1:22" x14ac:dyDescent="0.3">
      <c r="A285" s="11">
        <f>S285+T285</f>
        <v>7.2029999999999994</v>
      </c>
      <c r="B285" s="9">
        <v>16</v>
      </c>
      <c r="C285" s="9">
        <v>470</v>
      </c>
      <c r="D285" s="8" t="s">
        <v>362</v>
      </c>
      <c r="E285" s="8" t="s">
        <v>336</v>
      </c>
      <c r="F285" s="8" t="s">
        <v>140</v>
      </c>
      <c r="G285" s="9">
        <v>26</v>
      </c>
      <c r="H285" s="9">
        <v>308</v>
      </c>
      <c r="I285" s="9">
        <v>463</v>
      </c>
      <c r="J285" s="9">
        <v>404.3</v>
      </c>
      <c r="K285" s="9">
        <v>68.7</v>
      </c>
      <c r="L285" s="8">
        <v>0</v>
      </c>
      <c r="M285" s="9">
        <f>500-C285</f>
        <v>30</v>
      </c>
      <c r="N285" s="9">
        <f>L285-12</f>
        <v>-12</v>
      </c>
      <c r="O285" s="9">
        <f>32-G285</f>
        <v>6</v>
      </c>
      <c r="P285" s="9">
        <f>O285*2</f>
        <v>12</v>
      </c>
      <c r="Q285" s="9">
        <f>K285*3</f>
        <v>206.10000000000002</v>
      </c>
      <c r="R285" s="9">
        <f>M285+(N285*2)+P285-Q285</f>
        <v>-188.10000000000002</v>
      </c>
      <c r="S285" s="12">
        <f>((((R285*(19-B285))*2)/(B285+2)-(B285+1))/100)+8</f>
        <v>7.2029999999999994</v>
      </c>
      <c r="T285" s="9"/>
      <c r="U285" s="8">
        <v>16</v>
      </c>
      <c r="V285" s="9">
        <v>483</v>
      </c>
    </row>
    <row r="286" spans="1:22" x14ac:dyDescent="0.3">
      <c r="A286" s="11">
        <f>S286+T286</f>
        <v>7.1933333333333334</v>
      </c>
      <c r="B286" s="9">
        <v>16</v>
      </c>
      <c r="C286" s="9">
        <v>461</v>
      </c>
      <c r="D286" s="8" t="s">
        <v>345</v>
      </c>
      <c r="E286" s="8" t="s">
        <v>21</v>
      </c>
      <c r="F286" s="8" t="s">
        <v>140</v>
      </c>
      <c r="G286" s="9">
        <v>24</v>
      </c>
      <c r="H286" s="9">
        <v>286</v>
      </c>
      <c r="I286" s="9">
        <v>452</v>
      </c>
      <c r="J286" s="9">
        <v>390</v>
      </c>
      <c r="K286" s="9">
        <v>74</v>
      </c>
      <c r="L286" s="8">
        <v>0</v>
      </c>
      <c r="M286" s="9">
        <f>500-C286</f>
        <v>39</v>
      </c>
      <c r="N286" s="9">
        <f>L286-12</f>
        <v>-12</v>
      </c>
      <c r="O286" s="9">
        <f>32-G286</f>
        <v>8</v>
      </c>
      <c r="P286" s="9">
        <f>O286*2</f>
        <v>16</v>
      </c>
      <c r="Q286" s="9">
        <f>K286*3</f>
        <v>222</v>
      </c>
      <c r="R286" s="9">
        <f>M286+(N286*2)+P286-Q286</f>
        <v>-191</v>
      </c>
      <c r="S286" s="12">
        <f>((((R286*(19-B286))*2)/(B286+2)-(B286+1))/100)+8</f>
        <v>7.1933333333333334</v>
      </c>
      <c r="T286" s="9"/>
      <c r="U286" s="8">
        <v>16</v>
      </c>
      <c r="V286" s="9">
        <v>476</v>
      </c>
    </row>
    <row r="287" spans="1:22" x14ac:dyDescent="0.3">
      <c r="A287" s="11">
        <f>S287+T287</f>
        <v>7.1896666666666667</v>
      </c>
      <c r="B287" s="9">
        <v>16</v>
      </c>
      <c r="C287" s="9">
        <v>465</v>
      </c>
      <c r="D287" s="8" t="s">
        <v>374</v>
      </c>
      <c r="E287" s="8" t="s">
        <v>40</v>
      </c>
      <c r="F287" s="8" t="s">
        <v>140</v>
      </c>
      <c r="G287" s="9">
        <v>26</v>
      </c>
      <c r="H287" s="9">
        <v>295</v>
      </c>
      <c r="I287" s="9">
        <v>454</v>
      </c>
      <c r="J287" s="9">
        <v>396</v>
      </c>
      <c r="K287" s="9">
        <v>71.7</v>
      </c>
      <c r="L287" s="8">
        <v>0</v>
      </c>
      <c r="M287" s="9">
        <f>500-C287</f>
        <v>35</v>
      </c>
      <c r="N287" s="9">
        <f>L287-12</f>
        <v>-12</v>
      </c>
      <c r="O287" s="9">
        <f>32-G287</f>
        <v>6</v>
      </c>
      <c r="P287" s="9">
        <f>O287*2</f>
        <v>12</v>
      </c>
      <c r="Q287" s="9">
        <f>K287*3</f>
        <v>215.10000000000002</v>
      </c>
      <c r="R287" s="9">
        <f>M287+(N287*2)+P287-Q287</f>
        <v>-192.10000000000002</v>
      </c>
      <c r="S287" s="12">
        <f>((((R287*(19-B287))*2)/(B287+2)-(B287+1))/100)+8</f>
        <v>7.1896666666666667</v>
      </c>
      <c r="T287" s="9"/>
      <c r="U287" s="8">
        <v>16</v>
      </c>
      <c r="V287" s="9">
        <v>477</v>
      </c>
    </row>
    <row r="288" spans="1:22" x14ac:dyDescent="0.3">
      <c r="A288" s="11">
        <f>S288+T288</f>
        <v>7.177882352941177</v>
      </c>
      <c r="B288" s="9">
        <v>15</v>
      </c>
      <c r="C288" s="9">
        <v>444</v>
      </c>
      <c r="D288" s="8" t="s">
        <v>43</v>
      </c>
      <c r="E288" s="8" t="s">
        <v>44</v>
      </c>
      <c r="F288" s="8" t="s">
        <v>7</v>
      </c>
      <c r="G288" s="9">
        <v>29</v>
      </c>
      <c r="H288" s="9">
        <v>282</v>
      </c>
      <c r="I288" s="9">
        <v>430</v>
      </c>
      <c r="J288" s="9">
        <v>369.3</v>
      </c>
      <c r="K288" s="9">
        <v>63.3</v>
      </c>
      <c r="L288" s="8">
        <v>2.6</v>
      </c>
      <c r="M288" s="9">
        <f>500-C288</f>
        <v>56</v>
      </c>
      <c r="N288" s="9">
        <f>L288-12</f>
        <v>-9.4</v>
      </c>
      <c r="O288" s="9">
        <f>35-G288</f>
        <v>6</v>
      </c>
      <c r="P288" s="9">
        <f>O288*2</f>
        <v>12</v>
      </c>
      <c r="Q288" s="9">
        <f>K288*3</f>
        <v>189.89999999999998</v>
      </c>
      <c r="R288" s="9">
        <f>M288+(N288*2)+P288-Q288</f>
        <v>-140.69999999999999</v>
      </c>
      <c r="S288" s="12">
        <f>((((R288*(19-B288))*2)/(B288+2)-(B288+1))/100)+8</f>
        <v>7.177882352941177</v>
      </c>
      <c r="T288" s="9"/>
      <c r="U288" s="8">
        <v>15</v>
      </c>
      <c r="V288" s="9">
        <v>405</v>
      </c>
    </row>
    <row r="289" spans="1:22" x14ac:dyDescent="0.3">
      <c r="A289" s="11">
        <f>S289+T289</f>
        <v>7.1731250000000006</v>
      </c>
      <c r="B289" s="9">
        <v>14</v>
      </c>
      <c r="C289" s="9">
        <v>363</v>
      </c>
      <c r="D289" s="8" t="s">
        <v>369</v>
      </c>
      <c r="E289" s="8" t="s">
        <v>33</v>
      </c>
      <c r="F289" s="8" t="s">
        <v>140</v>
      </c>
      <c r="G289" s="9">
        <v>21</v>
      </c>
      <c r="H289" s="9">
        <v>210</v>
      </c>
      <c r="I289" s="9">
        <v>395</v>
      </c>
      <c r="J289" s="9">
        <v>307</v>
      </c>
      <c r="K289" s="9">
        <v>81.099999999999994</v>
      </c>
      <c r="L289" s="8">
        <v>0</v>
      </c>
      <c r="M289" s="9">
        <f>500-C289</f>
        <v>137</v>
      </c>
      <c r="N289" s="9">
        <f>L289-12</f>
        <v>-12</v>
      </c>
      <c r="O289" s="9">
        <f>32-G289</f>
        <v>11</v>
      </c>
      <c r="P289" s="9">
        <f>O289*2</f>
        <v>22</v>
      </c>
      <c r="Q289" s="9">
        <f>K289*3</f>
        <v>243.29999999999998</v>
      </c>
      <c r="R289" s="9">
        <f>M289+(N289*2)+P289-Q289</f>
        <v>-108.29999999999998</v>
      </c>
      <c r="S289" s="12">
        <f>((((R289*(19-B289))*2)/(B289+2)-(B289+1))/100)+8</f>
        <v>7.1731250000000006</v>
      </c>
      <c r="T289" s="9"/>
      <c r="U289" s="8">
        <v>16</v>
      </c>
      <c r="V289" s="9">
        <v>439</v>
      </c>
    </row>
    <row r="290" spans="1:22" x14ac:dyDescent="0.3">
      <c r="A290" s="11">
        <f>S290+T290</f>
        <v>7.1536</v>
      </c>
      <c r="B290" s="9">
        <v>13</v>
      </c>
      <c r="C290" s="9">
        <v>274</v>
      </c>
      <c r="D290" s="8" t="s">
        <v>390</v>
      </c>
      <c r="E290" s="8" t="s">
        <v>46</v>
      </c>
      <c r="F290" s="8" t="s">
        <v>0</v>
      </c>
      <c r="G290" s="9">
        <v>24</v>
      </c>
      <c r="H290" s="9">
        <v>190</v>
      </c>
      <c r="I290" s="9">
        <v>342</v>
      </c>
      <c r="J290" s="9">
        <v>255.2</v>
      </c>
      <c r="K290" s="9">
        <v>55.1</v>
      </c>
      <c r="L290" s="8">
        <v>0</v>
      </c>
      <c r="M290" s="9">
        <f>500-C290</f>
        <v>226</v>
      </c>
      <c r="N290" s="9">
        <f>L290-12</f>
        <v>-12</v>
      </c>
      <c r="O290" s="9">
        <f>30-G290</f>
        <v>6</v>
      </c>
      <c r="P290" s="9">
        <f>O290*2</f>
        <v>12</v>
      </c>
      <c r="Q290" s="9">
        <f>K290*3</f>
        <v>165.3</v>
      </c>
      <c r="R290" s="9">
        <f>M290+(N290*3)+P290-Q290</f>
        <v>36.699999999999989</v>
      </c>
      <c r="S290" s="12">
        <f>((((R290*(19-B290))*2)/(B290+2)-(B290+1))/100)+7</f>
        <v>7.1536</v>
      </c>
      <c r="T290" s="9"/>
      <c r="U290" s="8">
        <v>14</v>
      </c>
      <c r="V290" s="9">
        <v>297</v>
      </c>
    </row>
    <row r="291" spans="1:22" x14ac:dyDescent="0.3">
      <c r="A291" s="11">
        <f>S291+T291</f>
        <v>7.1063999999999998</v>
      </c>
      <c r="B291" s="9">
        <v>13</v>
      </c>
      <c r="C291" s="9">
        <v>300</v>
      </c>
      <c r="D291" s="8" t="s">
        <v>412</v>
      </c>
      <c r="E291" s="8" t="s">
        <v>336</v>
      </c>
      <c r="F291" s="8" t="s">
        <v>0</v>
      </c>
      <c r="G291" s="9">
        <v>27</v>
      </c>
      <c r="H291" s="9">
        <v>199</v>
      </c>
      <c r="I291" s="9">
        <v>333</v>
      </c>
      <c r="J291" s="9">
        <v>280.60000000000002</v>
      </c>
      <c r="K291" s="9">
        <v>46.4</v>
      </c>
      <c r="L291" s="8">
        <v>0</v>
      </c>
      <c r="M291" s="9">
        <f>500-C291</f>
        <v>200</v>
      </c>
      <c r="N291" s="9">
        <f>L291-12</f>
        <v>-12</v>
      </c>
      <c r="O291" s="9">
        <f>30-G291</f>
        <v>3</v>
      </c>
      <c r="P291" s="9">
        <f>O291*2</f>
        <v>6</v>
      </c>
      <c r="Q291" s="9">
        <f>K291*3</f>
        <v>139.19999999999999</v>
      </c>
      <c r="R291" s="9">
        <f>M291+(N291*3)+P291-Q291</f>
        <v>30.800000000000011</v>
      </c>
      <c r="S291" s="12">
        <f>((((R291*(19-B291))*2)/(B291+2)-(B291+1))/100)+7</f>
        <v>7.1063999999999998</v>
      </c>
      <c r="U291" s="8">
        <v>16</v>
      </c>
      <c r="V291" s="9">
        <v>426</v>
      </c>
    </row>
    <row r="292" spans="1:22" x14ac:dyDescent="0.3">
      <c r="A292" s="11">
        <f>S292+T292</f>
        <v>7.0987499999999999</v>
      </c>
      <c r="B292" s="9">
        <v>14</v>
      </c>
      <c r="C292" s="9">
        <v>338</v>
      </c>
      <c r="D292" s="8" t="s">
        <v>453</v>
      </c>
      <c r="E292" s="8" t="s">
        <v>29</v>
      </c>
      <c r="F292" s="8" t="s">
        <v>154</v>
      </c>
      <c r="G292" s="9">
        <v>28</v>
      </c>
      <c r="H292" s="9">
        <v>275</v>
      </c>
      <c r="I292" s="9">
        <v>395</v>
      </c>
      <c r="J292" s="9">
        <v>318.60000000000002</v>
      </c>
      <c r="K292" s="9">
        <v>40.4</v>
      </c>
      <c r="L292" s="8">
        <v>10.5</v>
      </c>
      <c r="M292" s="9">
        <f>500-C292</f>
        <v>162</v>
      </c>
      <c r="N292" s="9">
        <f>L292-18</f>
        <v>-7.5</v>
      </c>
      <c r="O292" s="9">
        <f>35-G292</f>
        <v>7</v>
      </c>
      <c r="P292" s="9">
        <f>O292*2</f>
        <v>14</v>
      </c>
      <c r="Q292" s="9">
        <f>K292*3</f>
        <v>121.19999999999999</v>
      </c>
      <c r="R292" s="9">
        <f>M292+(N292*2)+P292-Q292</f>
        <v>39.800000000000011</v>
      </c>
      <c r="S292" s="12">
        <f>((((R292*(19-B292))*2)/(B292+2)-(B292+1))/100)+7</f>
        <v>7.0987499999999999</v>
      </c>
      <c r="T292" s="9"/>
      <c r="U292" s="8">
        <v>14</v>
      </c>
      <c r="V292" s="9">
        <v>320</v>
      </c>
    </row>
    <row r="293" spans="1:22" x14ac:dyDescent="0.3">
      <c r="A293" s="11">
        <f>S293+T293</f>
        <v>7.0935384615384613</v>
      </c>
      <c r="B293" s="9">
        <v>11</v>
      </c>
      <c r="C293" s="9">
        <v>217</v>
      </c>
      <c r="D293" s="8" t="s">
        <v>314</v>
      </c>
      <c r="E293" s="8" t="s">
        <v>35</v>
      </c>
      <c r="F293" s="8" t="s">
        <v>140</v>
      </c>
      <c r="G293" s="9">
        <v>22</v>
      </c>
      <c r="H293" s="9">
        <v>153</v>
      </c>
      <c r="I293" s="9">
        <v>359</v>
      </c>
      <c r="J293" s="9">
        <v>220.1</v>
      </c>
      <c r="K293" s="9">
        <v>61.4</v>
      </c>
      <c r="L293" s="8">
        <v>1.9</v>
      </c>
      <c r="M293" s="9">
        <f>500-C293</f>
        <v>283</v>
      </c>
      <c r="N293" s="9">
        <f>L293-12</f>
        <v>-10.1</v>
      </c>
      <c r="O293" s="9">
        <f>32-G293</f>
        <v>10</v>
      </c>
      <c r="P293" s="9">
        <f>O293*2</f>
        <v>20</v>
      </c>
      <c r="Q293" s="9">
        <f>K293*3</f>
        <v>184.2</v>
      </c>
      <c r="R293" s="9">
        <f>M293+(N293*2)+P293-Q293</f>
        <v>98.600000000000023</v>
      </c>
      <c r="S293" s="12">
        <f>((((R293*(19-B293))*2)/(B293+2)-(B293+1))/100)+6</f>
        <v>7.0935384615384613</v>
      </c>
      <c r="U293" s="8">
        <v>11</v>
      </c>
      <c r="V293" s="9">
        <v>192</v>
      </c>
    </row>
    <row r="294" spans="1:22" x14ac:dyDescent="0.3">
      <c r="A294" s="11">
        <f>S294+T294</f>
        <v>7.0687058823529414</v>
      </c>
      <c r="B294" s="9">
        <v>15</v>
      </c>
      <c r="C294" s="9">
        <v>411</v>
      </c>
      <c r="D294" s="8" t="s">
        <v>378</v>
      </c>
      <c r="E294" s="8" t="s">
        <v>83</v>
      </c>
      <c r="F294" s="8" t="s">
        <v>140</v>
      </c>
      <c r="G294" s="9">
        <v>23</v>
      </c>
      <c r="H294" s="9">
        <v>268</v>
      </c>
      <c r="I294" s="9">
        <v>460</v>
      </c>
      <c r="J294" s="9">
        <v>360.3</v>
      </c>
      <c r="K294" s="9">
        <v>82.3</v>
      </c>
      <c r="L294" s="8">
        <v>0</v>
      </c>
      <c r="M294" s="9">
        <f>500-C294</f>
        <v>89</v>
      </c>
      <c r="N294" s="9">
        <f>L294-12</f>
        <v>-12</v>
      </c>
      <c r="O294" s="9">
        <f>32-G294</f>
        <v>9</v>
      </c>
      <c r="P294" s="9">
        <f>O294*2</f>
        <v>18</v>
      </c>
      <c r="Q294" s="9">
        <f>K294*3</f>
        <v>246.89999999999998</v>
      </c>
      <c r="R294" s="9">
        <f>M294+(N294*2)+P294-Q294</f>
        <v>-163.89999999999998</v>
      </c>
      <c r="S294" s="12">
        <f>((((R294*(19-B294))*2)/(B294+2)-(B294+1))/100)+8</f>
        <v>7.0687058823529414</v>
      </c>
      <c r="T294" s="9"/>
      <c r="U294" s="8">
        <v>16</v>
      </c>
      <c r="V294" s="9">
        <v>482</v>
      </c>
    </row>
    <row r="295" spans="1:22" x14ac:dyDescent="0.3">
      <c r="A295" s="11">
        <f>S295+T295</f>
        <v>7.0366666666666671</v>
      </c>
      <c r="B295" s="9">
        <v>16</v>
      </c>
      <c r="C295" s="9">
        <v>473</v>
      </c>
      <c r="D295" s="8" t="s">
        <v>343</v>
      </c>
      <c r="E295" s="8" t="s">
        <v>15</v>
      </c>
      <c r="F295" s="8" t="s">
        <v>140</v>
      </c>
      <c r="G295" s="9">
        <v>26</v>
      </c>
      <c r="H295" s="9">
        <v>294</v>
      </c>
      <c r="I295" s="9">
        <v>470</v>
      </c>
      <c r="J295" s="9">
        <v>382</v>
      </c>
      <c r="K295" s="9">
        <v>88</v>
      </c>
      <c r="L295" s="8">
        <v>5.5</v>
      </c>
      <c r="M295" s="9">
        <f>500-C295</f>
        <v>27</v>
      </c>
      <c r="N295" s="9">
        <f>L295-12</f>
        <v>-6.5</v>
      </c>
      <c r="O295" s="9">
        <f>32-G295</f>
        <v>6</v>
      </c>
      <c r="P295" s="9">
        <f>O295*2</f>
        <v>12</v>
      </c>
      <c r="Q295" s="9">
        <f>K295*3</f>
        <v>264</v>
      </c>
      <c r="R295" s="9">
        <f>M295+(N295*2)+P295-Q295</f>
        <v>-238</v>
      </c>
      <c r="S295" s="12">
        <f>((((R295*(19-B295))*2)/(B295+2)-(B295+1))/100)+8</f>
        <v>7.0366666666666671</v>
      </c>
      <c r="T295" s="9"/>
      <c r="U295" s="8">
        <v>16</v>
      </c>
      <c r="V295" s="9">
        <v>488</v>
      </c>
    </row>
    <row r="296" spans="1:22" x14ac:dyDescent="0.3">
      <c r="A296" s="11">
        <f>S296+T296</f>
        <v>7.0187499999999998</v>
      </c>
      <c r="B296" s="9">
        <v>14</v>
      </c>
      <c r="C296" s="9">
        <v>358</v>
      </c>
      <c r="D296" s="8" t="s">
        <v>12</v>
      </c>
      <c r="E296" s="8" t="s">
        <v>13</v>
      </c>
      <c r="F296" s="8" t="s">
        <v>7</v>
      </c>
      <c r="G296" s="9">
        <v>24</v>
      </c>
      <c r="H296" s="9">
        <v>180</v>
      </c>
      <c r="I296" s="9">
        <v>426</v>
      </c>
      <c r="J296" s="9">
        <v>302</v>
      </c>
      <c r="K296" s="9">
        <v>91</v>
      </c>
      <c r="L296" s="8">
        <v>0</v>
      </c>
      <c r="M296" s="9">
        <f>500-C296</f>
        <v>142</v>
      </c>
      <c r="N296" s="9">
        <f>L296-12</f>
        <v>-12</v>
      </c>
      <c r="O296" s="9">
        <f>35-G296</f>
        <v>11</v>
      </c>
      <c r="P296" s="9">
        <f>O296*2</f>
        <v>22</v>
      </c>
      <c r="Q296" s="9">
        <f>K296*3</f>
        <v>273</v>
      </c>
      <c r="R296" s="9">
        <f>M296+(N296*2)+P296-Q296</f>
        <v>-133</v>
      </c>
      <c r="S296" s="12">
        <f>((((R296*(19-B296))*2)/(B296+2)-(B296+1))/100)+8</f>
        <v>7.0187499999999998</v>
      </c>
      <c r="T296" s="9"/>
      <c r="U296" s="8">
        <v>14</v>
      </c>
      <c r="V296" s="9">
        <v>335</v>
      </c>
    </row>
    <row r="297" spans="1:22" x14ac:dyDescent="0.3">
      <c r="A297" s="11">
        <f>S297+T297</f>
        <v>7.0128000000000004</v>
      </c>
      <c r="B297" s="9">
        <v>13</v>
      </c>
      <c r="C297" s="9">
        <v>307</v>
      </c>
      <c r="D297" s="8" t="s">
        <v>446</v>
      </c>
      <c r="E297" s="8" t="s">
        <v>93</v>
      </c>
      <c r="F297" s="8" t="s">
        <v>154</v>
      </c>
      <c r="G297" s="9">
        <v>22</v>
      </c>
      <c r="H297" s="9">
        <v>201</v>
      </c>
      <c r="I297" s="9">
        <v>373</v>
      </c>
      <c r="J297" s="9">
        <v>285.8</v>
      </c>
      <c r="K297" s="9">
        <v>58.5</v>
      </c>
      <c r="L297" s="8">
        <v>5.8</v>
      </c>
      <c r="M297" s="9">
        <f>500-C297</f>
        <v>193</v>
      </c>
      <c r="N297" s="9">
        <f>L297-18</f>
        <v>-12.2</v>
      </c>
      <c r="O297" s="9">
        <f>35-G297</f>
        <v>13</v>
      </c>
      <c r="P297" s="9">
        <f>O297*2</f>
        <v>26</v>
      </c>
      <c r="Q297" s="9">
        <f>K297*3</f>
        <v>175.5</v>
      </c>
      <c r="R297" s="9">
        <f>M297+(N297*2)+P297-Q297</f>
        <v>19.099999999999994</v>
      </c>
      <c r="S297" s="12">
        <f>((((R297*(19-B297))*2)/(B297+2)-(B297+1))/100)+7</f>
        <v>7.0128000000000004</v>
      </c>
      <c r="T297" s="9"/>
      <c r="U297" s="8">
        <v>13</v>
      </c>
      <c r="V297" s="9">
        <v>286</v>
      </c>
    </row>
    <row r="298" spans="1:22" x14ac:dyDescent="0.3">
      <c r="A298" s="11">
        <f>S298+T298</f>
        <v>7.0117647058823529</v>
      </c>
      <c r="B298" s="9">
        <v>15</v>
      </c>
      <c r="C298" s="9">
        <v>423</v>
      </c>
      <c r="D298" s="8" t="s">
        <v>357</v>
      </c>
      <c r="E298" s="8" t="s">
        <v>50</v>
      </c>
      <c r="F298" s="8" t="s">
        <v>140</v>
      </c>
      <c r="G298" s="9">
        <v>22</v>
      </c>
      <c r="H298" s="9">
        <v>193</v>
      </c>
      <c r="I298" s="9">
        <v>359</v>
      </c>
      <c r="J298" s="9">
        <v>276</v>
      </c>
      <c r="K298" s="9">
        <v>83</v>
      </c>
      <c r="L298" s="8">
        <v>0</v>
      </c>
      <c r="M298" s="9">
        <f>500-C298</f>
        <v>77</v>
      </c>
      <c r="N298" s="9">
        <f>L298-12</f>
        <v>-12</v>
      </c>
      <c r="O298" s="9">
        <f>32-G298</f>
        <v>10</v>
      </c>
      <c r="P298" s="9">
        <f>O298*2</f>
        <v>20</v>
      </c>
      <c r="Q298" s="9">
        <f>K298*3</f>
        <v>249</v>
      </c>
      <c r="R298" s="9">
        <f>M298+(N298*2)+P298-Q298</f>
        <v>-176</v>
      </c>
      <c r="S298" s="12">
        <f>((((R298*(19-B298))*2)/(B298+2)-(B298+1))/100)+8</f>
        <v>7.0117647058823529</v>
      </c>
      <c r="T298" s="9"/>
      <c r="U298" s="8">
        <v>16</v>
      </c>
      <c r="V298" s="9">
        <v>433</v>
      </c>
    </row>
    <row r="299" spans="1:22" x14ac:dyDescent="0.3">
      <c r="A299" s="11">
        <f>S299+T299</f>
        <v>7.0111999999999997</v>
      </c>
      <c r="B299" s="9">
        <v>13</v>
      </c>
      <c r="C299" s="9">
        <v>298</v>
      </c>
      <c r="D299" s="8" t="s">
        <v>372</v>
      </c>
      <c r="E299" s="8" t="s">
        <v>6</v>
      </c>
      <c r="F299" s="8" t="s">
        <v>140</v>
      </c>
      <c r="G299" s="9">
        <v>23</v>
      </c>
      <c r="H299" s="9">
        <v>189</v>
      </c>
      <c r="I299" s="9">
        <v>420</v>
      </c>
      <c r="J299" s="9">
        <v>279.60000000000002</v>
      </c>
      <c r="K299" s="9">
        <v>100.7</v>
      </c>
      <c r="L299" s="8">
        <v>0</v>
      </c>
      <c r="M299" s="9">
        <f>500-C299</f>
        <v>202</v>
      </c>
      <c r="N299" s="9">
        <f>L299-12</f>
        <v>-12</v>
      </c>
      <c r="O299" s="9">
        <f>32-G299</f>
        <v>9</v>
      </c>
      <c r="P299" s="9">
        <f>O299*2</f>
        <v>18</v>
      </c>
      <c r="Q299" s="9">
        <f>K299*3</f>
        <v>302.10000000000002</v>
      </c>
      <c r="R299" s="9">
        <f>M299+(N299*2)+P299-Q299</f>
        <v>-106.10000000000002</v>
      </c>
      <c r="S299" s="12">
        <f>((((R299*(19-B299))*2)/(B299+2)-(B299+1))/100)+8</f>
        <v>7.0111999999999997</v>
      </c>
      <c r="T299" s="9"/>
      <c r="U299" s="8">
        <v>16</v>
      </c>
      <c r="V299" s="9">
        <v>454</v>
      </c>
    </row>
    <row r="300" spans="1:22" x14ac:dyDescent="0.3">
      <c r="A300" s="11">
        <f>S300+T300</f>
        <v>7.0055999999999994</v>
      </c>
      <c r="B300" s="9">
        <v>13</v>
      </c>
      <c r="C300" s="9">
        <v>296</v>
      </c>
      <c r="D300" s="8" t="s">
        <v>388</v>
      </c>
      <c r="E300" s="8" t="s">
        <v>23</v>
      </c>
      <c r="F300" s="8" t="s">
        <v>140</v>
      </c>
      <c r="G300" s="9">
        <v>24</v>
      </c>
      <c r="H300" s="9">
        <v>247</v>
      </c>
      <c r="I300" s="9">
        <v>295</v>
      </c>
      <c r="J300" s="9">
        <v>276.39999999999998</v>
      </c>
      <c r="K300" s="9">
        <v>20.6</v>
      </c>
      <c r="L300" s="8">
        <v>4.5</v>
      </c>
      <c r="M300" s="9">
        <f>500-C300</f>
        <v>204</v>
      </c>
      <c r="N300" s="9">
        <f>L300-12</f>
        <v>-7.5</v>
      </c>
      <c r="O300" s="9">
        <f>32-G300</f>
        <v>8</v>
      </c>
      <c r="P300" s="9">
        <f>O300*2</f>
        <v>16</v>
      </c>
      <c r="Q300" s="9">
        <f>K300*3</f>
        <v>61.800000000000004</v>
      </c>
      <c r="R300" s="9">
        <f>M300+(N300*2)+P300-Q300</f>
        <v>143.19999999999999</v>
      </c>
      <c r="S300" s="12">
        <f>((((R300*(19-B300))*2)/(B300+2)-(B300+1))/100)+6</f>
        <v>7.0055999999999994</v>
      </c>
      <c r="U300" s="8">
        <v>13</v>
      </c>
      <c r="V300" s="9">
        <v>273</v>
      </c>
    </row>
    <row r="301" spans="1:22" x14ac:dyDescent="0.3">
      <c r="A301" s="11">
        <f>S301+T301</f>
        <v>6.9877647058823529</v>
      </c>
      <c r="B301" s="9">
        <v>15</v>
      </c>
      <c r="C301" s="9">
        <v>426</v>
      </c>
      <c r="D301" s="8" t="s">
        <v>368</v>
      </c>
      <c r="E301" s="8" t="s">
        <v>42</v>
      </c>
      <c r="F301" s="8" t="s">
        <v>140</v>
      </c>
      <c r="G301" s="9">
        <v>22</v>
      </c>
      <c r="H301" s="9">
        <v>277</v>
      </c>
      <c r="I301" s="9">
        <v>476</v>
      </c>
      <c r="J301" s="9">
        <v>378.3</v>
      </c>
      <c r="K301" s="9">
        <v>83.7</v>
      </c>
      <c r="L301" s="8">
        <v>0</v>
      </c>
      <c r="M301" s="9">
        <f>500-C301</f>
        <v>74</v>
      </c>
      <c r="N301" s="9">
        <f>L301-12</f>
        <v>-12</v>
      </c>
      <c r="O301" s="9">
        <f>32-G301</f>
        <v>10</v>
      </c>
      <c r="P301" s="9">
        <f>O301*2</f>
        <v>20</v>
      </c>
      <c r="Q301" s="9">
        <f>K301*3</f>
        <v>251.10000000000002</v>
      </c>
      <c r="R301" s="9">
        <f>M301+(N301*2)+P301-Q301</f>
        <v>-181.10000000000002</v>
      </c>
      <c r="S301" s="12">
        <f>((((R301*(19-B301))*2)/(B301+2)-(B301+1))/100)+8</f>
        <v>6.9877647058823529</v>
      </c>
      <c r="T301" s="9"/>
      <c r="U301" s="8">
        <v>16</v>
      </c>
      <c r="V301" s="9">
        <v>494</v>
      </c>
    </row>
    <row r="302" spans="1:22" x14ac:dyDescent="0.3">
      <c r="A302" s="11">
        <f>S302+T302</f>
        <v>6.9779999999999998</v>
      </c>
      <c r="B302" s="9">
        <v>12</v>
      </c>
      <c r="C302" s="9">
        <v>237</v>
      </c>
      <c r="D302" s="8" t="s">
        <v>379</v>
      </c>
      <c r="E302" s="8" t="s">
        <v>19</v>
      </c>
      <c r="F302" s="8" t="s">
        <v>140</v>
      </c>
      <c r="G302" s="9">
        <v>25</v>
      </c>
      <c r="H302" s="9">
        <v>171</v>
      </c>
      <c r="I302" s="9">
        <v>317</v>
      </c>
      <c r="J302" s="9">
        <v>214.5</v>
      </c>
      <c r="K302" s="9">
        <v>50</v>
      </c>
      <c r="L302" s="8">
        <v>3.9</v>
      </c>
      <c r="M302" s="9">
        <f>500-C302</f>
        <v>263</v>
      </c>
      <c r="N302" s="9">
        <f>L302-12</f>
        <v>-8.1</v>
      </c>
      <c r="O302" s="9">
        <f>32-G302</f>
        <v>7</v>
      </c>
      <c r="P302" s="9">
        <f>O302*2</f>
        <v>14</v>
      </c>
      <c r="Q302" s="9">
        <f>K302*3</f>
        <v>150</v>
      </c>
      <c r="R302" s="9">
        <f>M302+(N302*2)+P302-Q302</f>
        <v>110.80000000000001</v>
      </c>
      <c r="S302" s="12">
        <f>((((R302*(19-B302))*2)/(B302+2)-(B302+1))/100)+6</f>
        <v>6.9779999999999998</v>
      </c>
      <c r="U302" s="8">
        <v>12</v>
      </c>
      <c r="V302" s="9">
        <v>223</v>
      </c>
    </row>
    <row r="303" spans="1:22" x14ac:dyDescent="0.3">
      <c r="A303" s="11">
        <f>S303+T303</f>
        <v>6.9489999999999998</v>
      </c>
      <c r="B303" s="9">
        <v>12</v>
      </c>
      <c r="C303" s="9">
        <v>252</v>
      </c>
      <c r="D303" s="8" t="s">
        <v>69</v>
      </c>
      <c r="E303" s="8" t="s">
        <v>40</v>
      </c>
      <c r="F303" s="8" t="s">
        <v>7</v>
      </c>
      <c r="G303" s="9">
        <v>26</v>
      </c>
      <c r="H303" s="9">
        <v>200</v>
      </c>
      <c r="I303" s="9">
        <v>333</v>
      </c>
      <c r="J303" s="9">
        <v>251.7</v>
      </c>
      <c r="K303" s="9">
        <v>48.1</v>
      </c>
      <c r="L303" s="8">
        <v>5.0999999999999996</v>
      </c>
      <c r="M303" s="9">
        <f>500-C303</f>
        <v>248</v>
      </c>
      <c r="N303" s="9">
        <f>L303-12</f>
        <v>-6.9</v>
      </c>
      <c r="O303" s="9">
        <f>35-G303</f>
        <v>9</v>
      </c>
      <c r="P303" s="9">
        <f>O303*2</f>
        <v>18</v>
      </c>
      <c r="Q303" s="9">
        <f>K303*3</f>
        <v>144.30000000000001</v>
      </c>
      <c r="R303" s="9">
        <f>M303+(N303*2)+P303-Q303</f>
        <v>107.89999999999998</v>
      </c>
      <c r="S303" s="12">
        <f>((((R303*(19-B303))*2)/(B303+2)-(B303+1))/100)+6</f>
        <v>6.9489999999999998</v>
      </c>
      <c r="U303" s="8">
        <v>13</v>
      </c>
      <c r="V303" s="9">
        <v>254</v>
      </c>
    </row>
    <row r="304" spans="1:22" x14ac:dyDescent="0.3">
      <c r="A304" s="11">
        <f>S304+T304</f>
        <v>6.9144000000000005</v>
      </c>
      <c r="B304" s="9">
        <v>13</v>
      </c>
      <c r="C304" s="9">
        <v>285</v>
      </c>
      <c r="D304" s="8" t="s">
        <v>87</v>
      </c>
      <c r="E304" s="8" t="s">
        <v>52</v>
      </c>
      <c r="F304" s="8" t="s">
        <v>7</v>
      </c>
      <c r="G304" s="9">
        <v>22</v>
      </c>
      <c r="H304" s="9">
        <v>226</v>
      </c>
      <c r="I304" s="9">
        <v>312</v>
      </c>
      <c r="J304" s="9">
        <v>266.8</v>
      </c>
      <c r="K304" s="9">
        <v>28.4</v>
      </c>
      <c r="L304" s="8">
        <v>0</v>
      </c>
      <c r="M304" s="9">
        <f>500-C304</f>
        <v>215</v>
      </c>
      <c r="N304" s="9">
        <f>L304-12</f>
        <v>-12</v>
      </c>
      <c r="O304" s="9">
        <f>35-G304</f>
        <v>13</v>
      </c>
      <c r="P304" s="9">
        <f>O304*2</f>
        <v>26</v>
      </c>
      <c r="Q304" s="9">
        <f>K304*3</f>
        <v>85.199999999999989</v>
      </c>
      <c r="R304" s="9">
        <f>M304+(N304*2)+P304-Q304</f>
        <v>131.80000000000001</v>
      </c>
      <c r="S304" s="12">
        <f>((((R304*(19-B304))*2)/(B304+2)-(B304+1))/100)+6</f>
        <v>6.9144000000000005</v>
      </c>
      <c r="U304" s="8">
        <v>14</v>
      </c>
      <c r="V304" s="9">
        <v>339</v>
      </c>
    </row>
    <row r="305" spans="1:22" x14ac:dyDescent="0.3">
      <c r="A305" s="11">
        <f>S305+T305</f>
        <v>6.9054117647058826</v>
      </c>
      <c r="B305" s="9">
        <v>15</v>
      </c>
      <c r="C305" s="9">
        <v>419</v>
      </c>
      <c r="D305" s="8" t="s">
        <v>366</v>
      </c>
      <c r="E305" s="8" t="s">
        <v>17</v>
      </c>
      <c r="F305" s="8" t="s">
        <v>140</v>
      </c>
      <c r="G305" s="9">
        <v>23</v>
      </c>
      <c r="H305" s="9">
        <v>208</v>
      </c>
      <c r="I305" s="9">
        <v>409</v>
      </c>
      <c r="J305" s="9">
        <v>336.7</v>
      </c>
      <c r="K305" s="9">
        <v>91.2</v>
      </c>
      <c r="L305" s="8">
        <v>0</v>
      </c>
      <c r="M305" s="9">
        <f>500-C305</f>
        <v>81</v>
      </c>
      <c r="N305" s="9">
        <f>L305-12</f>
        <v>-12</v>
      </c>
      <c r="O305" s="9">
        <f>32-G305</f>
        <v>9</v>
      </c>
      <c r="P305" s="9">
        <f>O305*2</f>
        <v>18</v>
      </c>
      <c r="Q305" s="9">
        <f>K305*3</f>
        <v>273.60000000000002</v>
      </c>
      <c r="R305" s="9">
        <f>M305+(N305*2)+P305-Q305</f>
        <v>-198.60000000000002</v>
      </c>
      <c r="S305" s="12">
        <f>((((R305*(19-B305))*2)/(B305+2)-(B305+1))/100)+8</f>
        <v>6.9054117647058826</v>
      </c>
      <c r="U305" s="8">
        <v>16</v>
      </c>
      <c r="V305" s="9">
        <v>449</v>
      </c>
    </row>
    <row r="306" spans="1:22" x14ac:dyDescent="0.3">
      <c r="A306" s="11">
        <f>S306+T306</f>
        <v>6.8968749999999996</v>
      </c>
      <c r="B306" s="9">
        <v>14</v>
      </c>
      <c r="C306" s="9">
        <v>343</v>
      </c>
      <c r="D306" s="8" t="s">
        <v>447</v>
      </c>
      <c r="E306" s="8" t="s">
        <v>85</v>
      </c>
      <c r="F306" s="8" t="s">
        <v>154</v>
      </c>
      <c r="G306" s="9">
        <v>25</v>
      </c>
      <c r="H306" s="9">
        <v>261</v>
      </c>
      <c r="I306" s="9">
        <v>378</v>
      </c>
      <c r="J306" s="9">
        <v>321</v>
      </c>
      <c r="K306" s="9">
        <v>44.5</v>
      </c>
      <c r="L306" s="8">
        <v>0</v>
      </c>
      <c r="M306" s="9">
        <f>500-C306</f>
        <v>157</v>
      </c>
      <c r="N306" s="9">
        <f>L306-18</f>
        <v>-18</v>
      </c>
      <c r="O306" s="9">
        <f>35-G306</f>
        <v>10</v>
      </c>
      <c r="P306" s="9">
        <f>O306*2</f>
        <v>20</v>
      </c>
      <c r="Q306" s="9">
        <f>K306*3</f>
        <v>133.5</v>
      </c>
      <c r="R306" s="9">
        <f>M306+(N306*2)+P306-Q306</f>
        <v>7.5</v>
      </c>
      <c r="S306" s="12">
        <f>((((R306*(19-B306))*2)/(B306+2)-(B306+1))/100)+7</f>
        <v>6.8968749999999996</v>
      </c>
      <c r="T306" s="9"/>
      <c r="U306" s="8">
        <v>14</v>
      </c>
      <c r="V306" s="9">
        <v>306</v>
      </c>
    </row>
    <row r="307" spans="1:22" x14ac:dyDescent="0.3">
      <c r="A307" s="11">
        <f>S307+T307</f>
        <v>6.8668750000000003</v>
      </c>
      <c r="B307" s="9">
        <v>14</v>
      </c>
      <c r="C307" s="9">
        <v>361</v>
      </c>
      <c r="D307" s="8" t="s">
        <v>385</v>
      </c>
      <c r="E307" s="8" t="s">
        <v>68</v>
      </c>
      <c r="F307" s="8" t="s">
        <v>0</v>
      </c>
      <c r="G307" s="9">
        <v>23</v>
      </c>
      <c r="H307" s="9">
        <v>279</v>
      </c>
      <c r="I307" s="9">
        <v>376</v>
      </c>
      <c r="J307" s="9">
        <v>337.6</v>
      </c>
      <c r="K307" s="9">
        <v>41</v>
      </c>
      <c r="L307" s="8">
        <v>2.9</v>
      </c>
      <c r="M307" s="9">
        <f>500-C307</f>
        <v>139</v>
      </c>
      <c r="N307" s="9">
        <f>L307-12</f>
        <v>-9.1</v>
      </c>
      <c r="O307" s="9">
        <f>30-G307</f>
        <v>7</v>
      </c>
      <c r="P307" s="9">
        <f>O307*2</f>
        <v>14</v>
      </c>
      <c r="Q307" s="9">
        <f>K307*3</f>
        <v>123</v>
      </c>
      <c r="R307" s="9">
        <f>M307+(N307*3)+P307-Q307</f>
        <v>2.7000000000000028</v>
      </c>
      <c r="S307" s="12">
        <f>((((R307*(19-B307))*2)/(B307+2)-(B307+1))/100)+7</f>
        <v>6.8668750000000003</v>
      </c>
      <c r="U307" s="8">
        <v>15</v>
      </c>
      <c r="V307" s="9">
        <v>369</v>
      </c>
    </row>
    <row r="308" spans="1:22" x14ac:dyDescent="0.3">
      <c r="A308" s="11">
        <f>S308+T308</f>
        <v>6.8544</v>
      </c>
      <c r="B308" s="9">
        <v>13</v>
      </c>
      <c r="C308" s="9">
        <v>317</v>
      </c>
      <c r="D308" s="8" t="s">
        <v>393</v>
      </c>
      <c r="E308" s="8" t="s">
        <v>100</v>
      </c>
      <c r="F308" s="8" t="s">
        <v>0</v>
      </c>
      <c r="G308" s="9">
        <v>26</v>
      </c>
      <c r="H308" s="9">
        <v>221</v>
      </c>
      <c r="I308" s="9">
        <v>369</v>
      </c>
      <c r="J308" s="9">
        <v>294.60000000000002</v>
      </c>
      <c r="K308" s="9">
        <v>54.1</v>
      </c>
      <c r="L308" s="8">
        <v>2.2000000000000002</v>
      </c>
      <c r="M308" s="9">
        <f>500-C308</f>
        <v>183</v>
      </c>
      <c r="N308" s="9">
        <f>L308-12</f>
        <v>-9.8000000000000007</v>
      </c>
      <c r="O308" s="9">
        <f>30-G308</f>
        <v>4</v>
      </c>
      <c r="P308" s="9">
        <f>O308*2</f>
        <v>8</v>
      </c>
      <c r="Q308" s="9">
        <f>K308*3</f>
        <v>162.30000000000001</v>
      </c>
      <c r="R308" s="9">
        <f>M308+(N308*3)+P308-Q308</f>
        <v>-0.70000000000001705</v>
      </c>
      <c r="S308" s="12">
        <f>((((R308*(19-B308))*2)/(B308+2)-(B308+1))/100)+7</f>
        <v>6.8544</v>
      </c>
      <c r="T308" s="9"/>
      <c r="U308" s="8">
        <v>14</v>
      </c>
      <c r="V308" s="9">
        <v>322</v>
      </c>
    </row>
    <row r="309" spans="1:22" x14ac:dyDescent="0.3">
      <c r="A309" s="11">
        <f>S309+T309</f>
        <v>6.8168749999999996</v>
      </c>
      <c r="B309" s="9">
        <v>14</v>
      </c>
      <c r="C309" s="9">
        <v>353</v>
      </c>
      <c r="D309" s="8" t="s">
        <v>407</v>
      </c>
      <c r="E309" s="8" t="s">
        <v>167</v>
      </c>
      <c r="F309" s="8" t="s">
        <v>140</v>
      </c>
      <c r="G309" s="9">
        <v>24</v>
      </c>
      <c r="H309" s="9">
        <v>270</v>
      </c>
      <c r="I309" s="9">
        <v>388</v>
      </c>
      <c r="J309" s="9">
        <v>328.2</v>
      </c>
      <c r="K309" s="9">
        <v>48.1</v>
      </c>
      <c r="L309" s="8">
        <v>0</v>
      </c>
      <c r="M309" s="9">
        <f>500-C309</f>
        <v>147</v>
      </c>
      <c r="N309" s="9">
        <f>L309-12</f>
        <v>-12</v>
      </c>
      <c r="O309" s="9">
        <f>32-G309</f>
        <v>8</v>
      </c>
      <c r="P309" s="9">
        <f>O309*2</f>
        <v>16</v>
      </c>
      <c r="Q309" s="9">
        <f>K309*3</f>
        <v>144.30000000000001</v>
      </c>
      <c r="R309" s="9">
        <f>M309+(N309*2)+P309-Q309</f>
        <v>-5.3000000000000114</v>
      </c>
      <c r="S309" s="12">
        <f>((((R309*(19-B309))*2)/(B309+2)-(B309+1))/100)+7</f>
        <v>6.8168749999999996</v>
      </c>
      <c r="T309" s="9"/>
      <c r="U309" s="8">
        <v>16</v>
      </c>
      <c r="V309" s="9">
        <v>441</v>
      </c>
    </row>
    <row r="310" spans="1:22" x14ac:dyDescent="0.3">
      <c r="A310" s="11">
        <f>S310+T310</f>
        <v>6.7896000000000001</v>
      </c>
      <c r="B310" s="9">
        <v>13</v>
      </c>
      <c r="C310" s="9">
        <v>299</v>
      </c>
      <c r="D310" s="8" t="s">
        <v>400</v>
      </c>
      <c r="E310" s="8" t="s">
        <v>17</v>
      </c>
      <c r="F310" s="8" t="s">
        <v>0</v>
      </c>
      <c r="G310" s="9">
        <v>26</v>
      </c>
      <c r="H310" s="9">
        <v>207</v>
      </c>
      <c r="I310" s="9">
        <v>358</v>
      </c>
      <c r="J310" s="9">
        <v>279.8</v>
      </c>
      <c r="K310" s="9">
        <v>61</v>
      </c>
      <c r="L310" s="8">
        <v>0.4</v>
      </c>
      <c r="M310" s="9">
        <f>500-C310</f>
        <v>201</v>
      </c>
      <c r="N310" s="9">
        <f>L310-12</f>
        <v>-11.6</v>
      </c>
      <c r="O310" s="9">
        <f>30-G310</f>
        <v>4</v>
      </c>
      <c r="P310" s="9">
        <f>O310*2</f>
        <v>8</v>
      </c>
      <c r="Q310" s="9">
        <f>K310*3</f>
        <v>183</v>
      </c>
      <c r="R310" s="9">
        <f>M310+(N310*3)+P310-Q310</f>
        <v>-8.8000000000000114</v>
      </c>
      <c r="S310" s="12">
        <f>((((R310*(19-B310))*2)/(B310+2)-(B310+1))/100)+7</f>
        <v>6.7896000000000001</v>
      </c>
      <c r="T310" s="9"/>
      <c r="U310" s="8">
        <v>15</v>
      </c>
      <c r="V310" s="9">
        <v>364</v>
      </c>
    </row>
    <row r="311" spans="1:22" x14ac:dyDescent="0.3">
      <c r="A311" s="11">
        <f>S311+T311</f>
        <v>6.7792941176470585</v>
      </c>
      <c r="B311" s="9">
        <v>15</v>
      </c>
      <c r="C311" s="9">
        <v>431</v>
      </c>
      <c r="D311" s="8" t="s">
        <v>348</v>
      </c>
      <c r="E311" s="8" t="s">
        <v>93</v>
      </c>
      <c r="F311" s="8" t="s">
        <v>140</v>
      </c>
      <c r="G311" s="9">
        <v>22</v>
      </c>
      <c r="H311" s="9">
        <v>219</v>
      </c>
      <c r="I311" s="9">
        <v>443</v>
      </c>
      <c r="J311" s="9">
        <v>353.3</v>
      </c>
      <c r="K311" s="9">
        <v>96.8</v>
      </c>
      <c r="L311" s="8">
        <v>0</v>
      </c>
      <c r="M311" s="9">
        <f>500-C311</f>
        <v>69</v>
      </c>
      <c r="N311" s="9">
        <f>L311-12</f>
        <v>-12</v>
      </c>
      <c r="O311" s="9">
        <f>32-G311</f>
        <v>10</v>
      </c>
      <c r="P311" s="9">
        <f>O311*2</f>
        <v>20</v>
      </c>
      <c r="Q311" s="9">
        <f>K311*3</f>
        <v>290.39999999999998</v>
      </c>
      <c r="R311" s="9">
        <f>M311+(N311*2)+P311-Q311</f>
        <v>-225.39999999999998</v>
      </c>
      <c r="S311" s="12">
        <f>((((R311*(19-B311))*2)/(B311+2)-(B311+1))/100)+8</f>
        <v>6.7792941176470585</v>
      </c>
      <c r="U311" s="8">
        <v>16</v>
      </c>
      <c r="V311" s="9">
        <v>469</v>
      </c>
    </row>
    <row r="312" spans="1:22" x14ac:dyDescent="0.3">
      <c r="A312" s="11">
        <f>S312+T312</f>
        <v>6.7675294117647056</v>
      </c>
      <c r="B312" s="9">
        <v>15</v>
      </c>
      <c r="C312" s="9">
        <v>427</v>
      </c>
      <c r="D312" s="8" t="s">
        <v>391</v>
      </c>
      <c r="E312" s="8" t="s">
        <v>48</v>
      </c>
      <c r="F312" s="8" t="s">
        <v>140</v>
      </c>
      <c r="G312" s="9">
        <v>23</v>
      </c>
      <c r="H312" s="9">
        <v>209</v>
      </c>
      <c r="I312" s="9">
        <v>435</v>
      </c>
      <c r="J312" s="9">
        <v>346</v>
      </c>
      <c r="K312" s="9">
        <v>98.3</v>
      </c>
      <c r="L312" s="8">
        <v>0</v>
      </c>
      <c r="M312" s="9">
        <f>500-C312</f>
        <v>73</v>
      </c>
      <c r="N312" s="9">
        <f>L312-12</f>
        <v>-12</v>
      </c>
      <c r="O312" s="9">
        <f>32-G312</f>
        <v>9</v>
      </c>
      <c r="P312" s="9">
        <f>O312*2</f>
        <v>18</v>
      </c>
      <c r="Q312" s="9">
        <f>K312*3</f>
        <v>294.89999999999998</v>
      </c>
      <c r="R312" s="9">
        <f>M312+(N312*2)+P312-Q312</f>
        <v>-227.89999999999998</v>
      </c>
      <c r="S312" s="12">
        <f>((((R312*(19-B312))*2)/(B312+2)-(B312+1))/100)+8</f>
        <v>6.7675294117647056</v>
      </c>
      <c r="T312" s="9"/>
      <c r="U312" s="8">
        <v>16</v>
      </c>
      <c r="V312" s="9">
        <v>463</v>
      </c>
    </row>
    <row r="313" spans="1:22" x14ac:dyDescent="0.3">
      <c r="A313" s="11">
        <f>S313+T313</f>
        <v>6.7279999999999998</v>
      </c>
      <c r="B313" s="9">
        <v>13</v>
      </c>
      <c r="C313" s="9">
        <v>275</v>
      </c>
      <c r="D313" s="8" t="s">
        <v>290</v>
      </c>
      <c r="E313" s="8" t="s">
        <v>57</v>
      </c>
      <c r="F313" s="8" t="s">
        <v>154</v>
      </c>
      <c r="G313" s="9">
        <v>38</v>
      </c>
      <c r="H313" s="9">
        <v>251</v>
      </c>
      <c r="I313" s="9">
        <v>334</v>
      </c>
      <c r="J313" s="9">
        <v>291.5</v>
      </c>
      <c r="K313" s="9">
        <v>25.3</v>
      </c>
      <c r="L313" s="8">
        <v>0.7</v>
      </c>
      <c r="M313" s="9">
        <f>500-C313</f>
        <v>225</v>
      </c>
      <c r="N313" s="9">
        <f>L313-18</f>
        <v>-17.3</v>
      </c>
      <c r="O313" s="9">
        <f>35-G313</f>
        <v>-3</v>
      </c>
      <c r="P313" s="9">
        <f>O313*2</f>
        <v>-6</v>
      </c>
      <c r="Q313" s="9">
        <f>K313*3</f>
        <v>75.900000000000006</v>
      </c>
      <c r="R313" s="9">
        <f>M313+(N313*2)+P313-Q313</f>
        <v>108.5</v>
      </c>
      <c r="S313" s="12">
        <f>((((R313*(19-B313))*2)/(B313+2)-(B313+1))/100)+6</f>
        <v>6.7279999999999998</v>
      </c>
      <c r="U313" s="8">
        <v>14</v>
      </c>
      <c r="V313" s="9">
        <v>337</v>
      </c>
    </row>
    <row r="314" spans="1:22" x14ac:dyDescent="0.3">
      <c r="A314" s="11">
        <f>S314+T314</f>
        <v>6.7243750000000002</v>
      </c>
      <c r="B314" s="9">
        <v>14</v>
      </c>
      <c r="C314" s="9">
        <v>347</v>
      </c>
      <c r="D314" s="8" t="s">
        <v>423</v>
      </c>
      <c r="E314" s="8" t="s">
        <v>19</v>
      </c>
      <c r="F314" s="8" t="s">
        <v>0</v>
      </c>
      <c r="G314" s="9">
        <v>21</v>
      </c>
      <c r="H314" s="9">
        <v>242</v>
      </c>
      <c r="I314" s="9">
        <v>370</v>
      </c>
      <c r="J314" s="9">
        <v>285.3</v>
      </c>
      <c r="K314" s="9">
        <v>51.7</v>
      </c>
      <c r="L314" s="8">
        <v>0</v>
      </c>
      <c r="M314" s="9">
        <f>500-C314</f>
        <v>153</v>
      </c>
      <c r="N314" s="9">
        <f>L314-12</f>
        <v>-12</v>
      </c>
      <c r="O314" s="9">
        <f>30-G314</f>
        <v>9</v>
      </c>
      <c r="P314" s="9">
        <f>O314*2</f>
        <v>18</v>
      </c>
      <c r="Q314" s="9">
        <f>K314*3</f>
        <v>155.10000000000002</v>
      </c>
      <c r="R314" s="9">
        <f>M314+(N314*3)+P314-Q314</f>
        <v>-20.100000000000023</v>
      </c>
      <c r="S314" s="12">
        <f>((((R314*(19-B314))*2)/(B314+2)-(B314+1))/100)+7</f>
        <v>6.7243750000000002</v>
      </c>
      <c r="U314" s="8">
        <v>15</v>
      </c>
      <c r="V314" s="9">
        <v>406</v>
      </c>
    </row>
    <row r="315" spans="1:22" x14ac:dyDescent="0.3">
      <c r="A315" s="11">
        <f>S315+T315</f>
        <v>6.7225000000000001</v>
      </c>
      <c r="B315" s="9">
        <v>14</v>
      </c>
      <c r="C315" s="9">
        <v>366</v>
      </c>
      <c r="D315" s="8" t="s">
        <v>465</v>
      </c>
      <c r="E315" s="8" t="s">
        <v>73</v>
      </c>
      <c r="F315" s="8" t="s">
        <v>154</v>
      </c>
      <c r="G315" s="9">
        <v>24</v>
      </c>
      <c r="H315" s="9">
        <v>289</v>
      </c>
      <c r="I315" s="9">
        <v>410</v>
      </c>
      <c r="J315" s="9">
        <v>341.4</v>
      </c>
      <c r="K315" s="9">
        <v>46.8</v>
      </c>
      <c r="L315" s="8">
        <v>0</v>
      </c>
      <c r="M315" s="9">
        <f>500-C315</f>
        <v>134</v>
      </c>
      <c r="N315" s="9">
        <f>L315-18</f>
        <v>-18</v>
      </c>
      <c r="O315" s="9">
        <f>35-G315</f>
        <v>11</v>
      </c>
      <c r="P315" s="9">
        <f>O315*2</f>
        <v>22</v>
      </c>
      <c r="Q315" s="9">
        <f>K315*3</f>
        <v>140.39999999999998</v>
      </c>
      <c r="R315" s="9">
        <f>M315+(N315*2)+P315-Q315</f>
        <v>-20.399999999999977</v>
      </c>
      <c r="S315" s="12">
        <f>((((R315*(19-B315))*2)/(B315+2)-(B315+1))/100)+7</f>
        <v>6.7225000000000001</v>
      </c>
      <c r="T315" s="9"/>
      <c r="U315" s="8">
        <v>15</v>
      </c>
      <c r="V315" s="9">
        <v>361</v>
      </c>
    </row>
    <row r="316" spans="1:22" x14ac:dyDescent="0.3">
      <c r="A316" s="11">
        <f>S316+T316</f>
        <v>6.72</v>
      </c>
      <c r="B316" s="9">
        <v>13</v>
      </c>
      <c r="C316" s="9">
        <v>279</v>
      </c>
      <c r="D316" s="8" t="s">
        <v>97</v>
      </c>
      <c r="E316" s="8" t="s">
        <v>21</v>
      </c>
      <c r="F316" s="8" t="s">
        <v>7</v>
      </c>
      <c r="G316" s="9">
        <v>23</v>
      </c>
      <c r="H316" s="9">
        <v>207</v>
      </c>
      <c r="I316" s="9">
        <v>313</v>
      </c>
      <c r="J316" s="9">
        <v>262.39999999999998</v>
      </c>
      <c r="K316" s="9">
        <v>38.700000000000003</v>
      </c>
      <c r="L316" s="8">
        <v>1.3</v>
      </c>
      <c r="M316" s="9">
        <f>500-C316</f>
        <v>221</v>
      </c>
      <c r="N316" s="9">
        <f>L316-12</f>
        <v>-10.7</v>
      </c>
      <c r="O316" s="9">
        <f>35-G316</f>
        <v>12</v>
      </c>
      <c r="P316" s="9">
        <f>O316*2</f>
        <v>24</v>
      </c>
      <c r="Q316" s="9">
        <f>K316*3</f>
        <v>116.10000000000001</v>
      </c>
      <c r="R316" s="9">
        <f>M316+(N316*2)+P316-Q316</f>
        <v>107.49999999999999</v>
      </c>
      <c r="S316" s="12">
        <f>((((R316*(19-B316))*2)/(B316+2)-(B316+1))/100)+6</f>
        <v>6.72</v>
      </c>
      <c r="U316" s="8">
        <v>13</v>
      </c>
      <c r="V316" s="9">
        <v>280</v>
      </c>
    </row>
    <row r="317" spans="1:22" x14ac:dyDescent="0.3">
      <c r="A317" s="11">
        <f>S317+T317</f>
        <v>6.7064000000000004</v>
      </c>
      <c r="B317" s="9">
        <v>13</v>
      </c>
      <c r="C317" s="9">
        <v>311</v>
      </c>
      <c r="D317" s="8" t="s">
        <v>427</v>
      </c>
      <c r="E317" s="8" t="s">
        <v>35</v>
      </c>
      <c r="F317" s="8" t="s">
        <v>140</v>
      </c>
      <c r="G317" s="9">
        <v>27</v>
      </c>
      <c r="H317" s="9">
        <v>242</v>
      </c>
      <c r="I317" s="9">
        <v>323</v>
      </c>
      <c r="J317" s="9">
        <v>289.2</v>
      </c>
      <c r="K317" s="9">
        <v>27.4</v>
      </c>
      <c r="L317" s="8">
        <v>6.5</v>
      </c>
      <c r="M317" s="9">
        <f>500-C317</f>
        <v>189</v>
      </c>
      <c r="N317" s="9">
        <f>L317-12</f>
        <v>-5.5</v>
      </c>
      <c r="O317" s="9">
        <f>32-G317</f>
        <v>5</v>
      </c>
      <c r="P317" s="9">
        <f>O317*2</f>
        <v>10</v>
      </c>
      <c r="Q317" s="9">
        <f>K317*3</f>
        <v>82.199999999999989</v>
      </c>
      <c r="R317" s="9">
        <f>M317+(N317*2)+P317-Q317</f>
        <v>105.80000000000001</v>
      </c>
      <c r="S317" s="12">
        <f>((((R317*(19-B317))*2)/(B317+2)-(B317+1))/100)+6</f>
        <v>6.7064000000000004</v>
      </c>
      <c r="U317" s="8">
        <v>15</v>
      </c>
      <c r="V317" s="9">
        <v>365</v>
      </c>
    </row>
    <row r="318" spans="1:22" x14ac:dyDescent="0.3">
      <c r="A318" s="11">
        <f>S318+T318</f>
        <v>6.6992000000000003</v>
      </c>
      <c r="B318" s="9">
        <v>13</v>
      </c>
      <c r="C318" s="9">
        <v>280</v>
      </c>
      <c r="D318" s="8" t="s">
        <v>428</v>
      </c>
      <c r="E318" s="8" t="s">
        <v>93</v>
      </c>
      <c r="F318" s="8" t="s">
        <v>140</v>
      </c>
      <c r="G318" s="9">
        <v>24</v>
      </c>
      <c r="H318" s="9">
        <v>206</v>
      </c>
      <c r="I318" s="9">
        <v>315</v>
      </c>
      <c r="J318" s="9">
        <v>263.39999999999998</v>
      </c>
      <c r="K318" s="9">
        <v>35.700000000000003</v>
      </c>
      <c r="L318" s="8">
        <v>0</v>
      </c>
      <c r="M318" s="9">
        <f>500-C318</f>
        <v>220</v>
      </c>
      <c r="N318" s="9">
        <f>L318-12</f>
        <v>-12</v>
      </c>
      <c r="O318" s="9">
        <f>32-G318</f>
        <v>8</v>
      </c>
      <c r="P318" s="9">
        <f>O318*2</f>
        <v>16</v>
      </c>
      <c r="Q318" s="9">
        <f>K318*3</f>
        <v>107.10000000000001</v>
      </c>
      <c r="R318" s="9">
        <f>M318+(N318*2)+P318-Q318</f>
        <v>104.89999999999999</v>
      </c>
      <c r="S318" s="12">
        <f>((((R318*(19-B318))*2)/(B318+2)-(B318+1))/100)+6</f>
        <v>6.6992000000000003</v>
      </c>
      <c r="U318" s="8">
        <v>14</v>
      </c>
      <c r="V318" s="9">
        <v>351</v>
      </c>
    </row>
    <row r="319" spans="1:22" x14ac:dyDescent="0.3">
      <c r="A319" s="11">
        <f>S319+T319</f>
        <v>6.6587499999999995</v>
      </c>
      <c r="B319" s="9">
        <v>14</v>
      </c>
      <c r="C319" s="9">
        <v>370</v>
      </c>
      <c r="D319" s="8" t="s">
        <v>404</v>
      </c>
      <c r="E319" s="8" t="s">
        <v>33</v>
      </c>
      <c r="F319" s="8" t="s">
        <v>0</v>
      </c>
      <c r="G319" s="9">
        <v>26</v>
      </c>
      <c r="H319" s="9">
        <v>287</v>
      </c>
      <c r="I319" s="9">
        <v>408</v>
      </c>
      <c r="J319" s="9">
        <v>342.4</v>
      </c>
      <c r="K319" s="9">
        <v>44.2</v>
      </c>
      <c r="L319" s="8">
        <v>0</v>
      </c>
      <c r="M319" s="9">
        <f>500-C319</f>
        <v>130</v>
      </c>
      <c r="N319" s="9">
        <f>L319-12</f>
        <v>-12</v>
      </c>
      <c r="O319" s="9">
        <f>30-G319</f>
        <v>4</v>
      </c>
      <c r="P319" s="9">
        <f>O319*2</f>
        <v>8</v>
      </c>
      <c r="Q319" s="9">
        <f>K319*3</f>
        <v>132.60000000000002</v>
      </c>
      <c r="R319" s="9">
        <f>M319+(N319*3)+P319-Q319</f>
        <v>-30.600000000000023</v>
      </c>
      <c r="S319" s="12">
        <f>((((R319*(19-B319))*2)/(B319+2)-(B319+1))/100)+7</f>
        <v>6.6587499999999995</v>
      </c>
      <c r="U319" s="8">
        <v>15</v>
      </c>
      <c r="V319" s="9">
        <v>381</v>
      </c>
    </row>
    <row r="320" spans="1:22" x14ac:dyDescent="0.3">
      <c r="A320" s="11">
        <f>S320+T320</f>
        <v>6.610823529411765</v>
      </c>
      <c r="B320" s="9">
        <v>15</v>
      </c>
      <c r="C320" s="9">
        <v>383</v>
      </c>
      <c r="D320" s="8" t="s">
        <v>401</v>
      </c>
      <c r="E320" s="8" t="s">
        <v>100</v>
      </c>
      <c r="F320" s="8" t="s">
        <v>0</v>
      </c>
      <c r="G320" s="9">
        <v>23</v>
      </c>
      <c r="H320" s="9">
        <v>299</v>
      </c>
      <c r="I320" s="9">
        <v>427</v>
      </c>
      <c r="J320" s="9">
        <v>358.4</v>
      </c>
      <c r="K320" s="9">
        <v>47.9</v>
      </c>
      <c r="L320" s="8">
        <v>0</v>
      </c>
      <c r="M320" s="9">
        <f>500-C320</f>
        <v>117</v>
      </c>
      <c r="N320" s="9">
        <f>L320-12</f>
        <v>-12</v>
      </c>
      <c r="O320" s="9">
        <f>30-G320</f>
        <v>7</v>
      </c>
      <c r="P320" s="9">
        <f>O320*2</f>
        <v>14</v>
      </c>
      <c r="Q320" s="9">
        <f>K320*3</f>
        <v>143.69999999999999</v>
      </c>
      <c r="R320" s="9">
        <f>M320+(N320*3)+P320-Q320</f>
        <v>-48.699999999999989</v>
      </c>
      <c r="S320" s="12">
        <f>((((R320*(19-B320))*2)/(B320+2)-(B320+1))/100)+7</f>
        <v>6.610823529411765</v>
      </c>
      <c r="T320" s="9"/>
      <c r="U320" s="8">
        <v>16</v>
      </c>
      <c r="V320" s="9">
        <v>421</v>
      </c>
    </row>
    <row r="321" spans="1:22" x14ac:dyDescent="0.3">
      <c r="A321" s="11">
        <f>S321+T321</f>
        <v>6.5091764705882351</v>
      </c>
      <c r="B321" s="9">
        <v>15</v>
      </c>
      <c r="C321" s="9">
        <v>401</v>
      </c>
      <c r="D321" s="8" t="s">
        <v>397</v>
      </c>
      <c r="E321" s="8" t="s">
        <v>57</v>
      </c>
      <c r="F321" s="8" t="s">
        <v>154</v>
      </c>
      <c r="G321" s="9">
        <v>25</v>
      </c>
      <c r="H321" s="9">
        <v>297</v>
      </c>
      <c r="I321" s="9">
        <v>404</v>
      </c>
      <c r="J321" s="9">
        <v>351.5</v>
      </c>
      <c r="K321" s="9">
        <v>51.1</v>
      </c>
      <c r="L321" s="8">
        <v>0</v>
      </c>
      <c r="M321" s="9">
        <f>500-C321</f>
        <v>99</v>
      </c>
      <c r="N321" s="9">
        <f>L321-18</f>
        <v>-18</v>
      </c>
      <c r="O321" s="9">
        <f>35-G321</f>
        <v>10</v>
      </c>
      <c r="P321" s="9">
        <f>O321*2</f>
        <v>20</v>
      </c>
      <c r="Q321" s="9">
        <f>K321*3</f>
        <v>153.30000000000001</v>
      </c>
      <c r="R321" s="9">
        <f>M321+(N321*2)+P321-Q321</f>
        <v>-70.300000000000011</v>
      </c>
      <c r="S321" s="12">
        <f>((((R321*(19-B321))*2)/(B321+2)-(B321+1))/100)+7</f>
        <v>6.5091764705882351</v>
      </c>
      <c r="T321" s="9"/>
      <c r="U321" s="8">
        <v>16</v>
      </c>
      <c r="V321" s="9">
        <v>425</v>
      </c>
    </row>
    <row r="322" spans="1:22" x14ac:dyDescent="0.3">
      <c r="A322" s="11">
        <f>S322+T322</f>
        <v>6.5016470588235293</v>
      </c>
      <c r="B322" s="9">
        <v>15</v>
      </c>
      <c r="C322" s="9">
        <v>398</v>
      </c>
      <c r="D322" s="8" t="s">
        <v>402</v>
      </c>
      <c r="E322" s="8" t="s">
        <v>73</v>
      </c>
      <c r="F322" s="8" t="s">
        <v>0</v>
      </c>
      <c r="G322" s="9">
        <v>25</v>
      </c>
      <c r="H322" s="9">
        <v>272</v>
      </c>
      <c r="I322" s="9">
        <v>407</v>
      </c>
      <c r="J322" s="9">
        <v>349.5</v>
      </c>
      <c r="K322" s="9">
        <v>49.3</v>
      </c>
      <c r="L322" s="8">
        <v>0</v>
      </c>
      <c r="M322" s="9">
        <f>500-C322</f>
        <v>102</v>
      </c>
      <c r="N322" s="9">
        <f>L322-12</f>
        <v>-12</v>
      </c>
      <c r="O322" s="9">
        <f>30-G322</f>
        <v>5</v>
      </c>
      <c r="P322" s="9">
        <f>O322*2</f>
        <v>10</v>
      </c>
      <c r="Q322" s="9">
        <f>K322*3</f>
        <v>147.89999999999998</v>
      </c>
      <c r="R322" s="9">
        <f>M322+(N322*3)+P322-Q322</f>
        <v>-71.899999999999977</v>
      </c>
      <c r="S322" s="12">
        <f>((((R322*(19-B322))*2)/(B322+2)-(B322+1))/100)+7</f>
        <v>6.5016470588235293</v>
      </c>
      <c r="T322" s="9"/>
      <c r="U322" s="8">
        <v>15</v>
      </c>
      <c r="V322" s="9">
        <v>394</v>
      </c>
    </row>
    <row r="323" spans="1:22" x14ac:dyDescent="0.3">
      <c r="A323" s="11">
        <f>S323+T323</f>
        <v>6.4654117647058822</v>
      </c>
      <c r="B323" s="9">
        <v>15</v>
      </c>
      <c r="C323" s="9">
        <v>404</v>
      </c>
      <c r="D323" s="8" t="s">
        <v>476</v>
      </c>
      <c r="E323" s="8" t="s">
        <v>13</v>
      </c>
      <c r="F323" s="8" t="s">
        <v>154</v>
      </c>
      <c r="G323" s="9">
        <v>25</v>
      </c>
      <c r="H323" s="9">
        <v>252</v>
      </c>
      <c r="I323" s="9">
        <v>382</v>
      </c>
      <c r="J323" s="9">
        <v>314</v>
      </c>
      <c r="K323" s="9">
        <v>53.2</v>
      </c>
      <c r="L323" s="8">
        <v>0</v>
      </c>
      <c r="M323" s="9">
        <f>500-C323</f>
        <v>96</v>
      </c>
      <c r="N323" s="9">
        <f>L323-18</f>
        <v>-18</v>
      </c>
      <c r="O323" s="9">
        <f>35-G323</f>
        <v>10</v>
      </c>
      <c r="P323" s="9">
        <f>O323*2</f>
        <v>20</v>
      </c>
      <c r="Q323" s="9">
        <f>K323*3</f>
        <v>159.60000000000002</v>
      </c>
      <c r="R323" s="9">
        <f>M323+(N323*2)+P323-Q323</f>
        <v>-79.600000000000023</v>
      </c>
      <c r="S323" s="12">
        <f>((((R323*(19-B323))*2)/(B323+2)-(B323+1))/100)+7</f>
        <v>6.4654117647058822</v>
      </c>
      <c r="T323" s="9"/>
      <c r="U323" s="8">
        <v>15</v>
      </c>
      <c r="V323" s="9">
        <v>379</v>
      </c>
    </row>
    <row r="324" spans="1:22" x14ac:dyDescent="0.3">
      <c r="A324" s="11">
        <f>S324+T324</f>
        <v>6.4555294117647062</v>
      </c>
      <c r="B324" s="9">
        <v>15</v>
      </c>
      <c r="C324" s="9">
        <v>397</v>
      </c>
      <c r="D324" s="8" t="s">
        <v>410</v>
      </c>
      <c r="E324" s="8" t="s">
        <v>93</v>
      </c>
      <c r="F324" s="8" t="s">
        <v>0</v>
      </c>
      <c r="G324" s="9">
        <v>31</v>
      </c>
      <c r="H324" s="9">
        <v>268</v>
      </c>
      <c r="I324" s="9">
        <v>403</v>
      </c>
      <c r="J324" s="9">
        <v>346.8</v>
      </c>
      <c r="K324" s="9">
        <v>49.9</v>
      </c>
      <c r="L324" s="8">
        <v>1</v>
      </c>
      <c r="M324" s="9">
        <f>500-C324</f>
        <v>103</v>
      </c>
      <c r="N324" s="9">
        <f>L324-12</f>
        <v>-11</v>
      </c>
      <c r="O324" s="9">
        <f>30-G324</f>
        <v>-1</v>
      </c>
      <c r="P324" s="9">
        <f>O324*2</f>
        <v>-2</v>
      </c>
      <c r="Q324" s="9">
        <f>K324*3</f>
        <v>149.69999999999999</v>
      </c>
      <c r="R324" s="9">
        <f>M324+(N324*3)+P324-Q324</f>
        <v>-81.699999999999989</v>
      </c>
      <c r="S324" s="12">
        <f>((((R324*(19-B324))*2)/(B324+2)-(B324+1))/100)+7</f>
        <v>6.4555294117647062</v>
      </c>
      <c r="T324" s="9"/>
      <c r="U324" s="8">
        <v>15</v>
      </c>
      <c r="V324" s="9">
        <v>391</v>
      </c>
    </row>
    <row r="325" spans="1:22" x14ac:dyDescent="0.3">
      <c r="A325" s="11">
        <f>S325+T325</f>
        <v>6.4176000000000002</v>
      </c>
      <c r="B325" s="9">
        <v>13</v>
      </c>
      <c r="C325" s="9">
        <v>301</v>
      </c>
      <c r="D325" s="8" t="s">
        <v>99</v>
      </c>
      <c r="E325" s="8" t="s">
        <v>100</v>
      </c>
      <c r="F325" s="8" t="s">
        <v>7</v>
      </c>
      <c r="G325" s="9">
        <v>28</v>
      </c>
      <c r="H325" s="9">
        <v>203</v>
      </c>
      <c r="I325" s="9">
        <v>333</v>
      </c>
      <c r="J325" s="9">
        <v>280.8</v>
      </c>
      <c r="K325" s="9">
        <v>45.5</v>
      </c>
      <c r="L325" s="8">
        <v>8.6</v>
      </c>
      <c r="M325" s="9">
        <f>500-C325</f>
        <v>199</v>
      </c>
      <c r="N325" s="9">
        <f>L325-12</f>
        <v>-3.4000000000000004</v>
      </c>
      <c r="O325" s="9">
        <f>35-G325</f>
        <v>7</v>
      </c>
      <c r="P325" s="9">
        <f>O325*2</f>
        <v>14</v>
      </c>
      <c r="Q325" s="9">
        <f>K325*3</f>
        <v>136.5</v>
      </c>
      <c r="R325" s="9">
        <f>M325+(N325*2)+P325-Q325</f>
        <v>69.699999999999989</v>
      </c>
      <c r="S325" s="12">
        <f>((((R325*(19-B325))*2)/(B325+2)-(B325+1))/100)+6</f>
        <v>6.4176000000000002</v>
      </c>
      <c r="U325" s="8">
        <v>14</v>
      </c>
      <c r="V325" s="9">
        <v>310</v>
      </c>
    </row>
    <row r="326" spans="1:22" x14ac:dyDescent="0.3">
      <c r="A326" s="11">
        <f>S326+T326</f>
        <v>6.3975</v>
      </c>
      <c r="B326" s="9">
        <v>14</v>
      </c>
      <c r="C326" s="9">
        <v>356</v>
      </c>
      <c r="D326" s="8" t="s">
        <v>445</v>
      </c>
      <c r="E326" s="8" t="s">
        <v>50</v>
      </c>
      <c r="F326" s="8" t="s">
        <v>154</v>
      </c>
      <c r="G326" s="9">
        <v>22</v>
      </c>
      <c r="H326" s="9">
        <v>212</v>
      </c>
      <c r="I326" s="9">
        <v>386</v>
      </c>
      <c r="J326" s="9">
        <v>299.8</v>
      </c>
      <c r="K326" s="9">
        <v>68.8</v>
      </c>
      <c r="L326" s="8">
        <v>0</v>
      </c>
      <c r="M326" s="9">
        <f>500-C326</f>
        <v>144</v>
      </c>
      <c r="N326" s="9">
        <f>L326-18</f>
        <v>-18</v>
      </c>
      <c r="O326" s="9">
        <f>35-G326</f>
        <v>13</v>
      </c>
      <c r="P326" s="9">
        <f>O326*2</f>
        <v>26</v>
      </c>
      <c r="Q326" s="9">
        <f>K326*3</f>
        <v>206.39999999999998</v>
      </c>
      <c r="R326" s="9">
        <f>M326+(N326*2)+P326-Q326</f>
        <v>-72.399999999999977</v>
      </c>
      <c r="S326" s="12">
        <f>((((R326*(19-B326))*2)/(B326+2)-(B326+1))/100)+7</f>
        <v>6.3975</v>
      </c>
      <c r="T326" s="9"/>
      <c r="U326" s="8">
        <v>14</v>
      </c>
      <c r="V326" s="9">
        <v>326</v>
      </c>
    </row>
    <row r="327" spans="1:22" x14ac:dyDescent="0.3">
      <c r="A327" s="11">
        <f>S327+T327</f>
        <v>6.3760000000000003</v>
      </c>
      <c r="B327" s="9">
        <v>13</v>
      </c>
      <c r="C327" s="9">
        <v>304</v>
      </c>
      <c r="D327" s="8" t="s">
        <v>71</v>
      </c>
      <c r="E327" s="8" t="s">
        <v>21</v>
      </c>
      <c r="F327" s="8" t="s">
        <v>7</v>
      </c>
      <c r="G327" s="9">
        <v>31</v>
      </c>
      <c r="H327" s="9">
        <v>255</v>
      </c>
      <c r="I327" s="9">
        <v>360</v>
      </c>
      <c r="J327" s="9">
        <v>314.7</v>
      </c>
      <c r="K327" s="9">
        <v>42.5</v>
      </c>
      <c r="L327" s="8">
        <v>6</v>
      </c>
      <c r="M327" s="9">
        <f>500-C327</f>
        <v>196</v>
      </c>
      <c r="N327" s="9">
        <f>L327-12</f>
        <v>-6</v>
      </c>
      <c r="O327" s="9">
        <f>35-G327</f>
        <v>4</v>
      </c>
      <c r="P327" s="9">
        <f>O327*2</f>
        <v>8</v>
      </c>
      <c r="Q327" s="9">
        <f>K327*3</f>
        <v>127.5</v>
      </c>
      <c r="R327" s="9">
        <f>M327+(N327*2)+P327-Q327</f>
        <v>64.5</v>
      </c>
      <c r="S327" s="12">
        <f>((((R327*(19-B327))*2)/(B327+2)-(B327+1))/100)+6</f>
        <v>6.3760000000000003</v>
      </c>
      <c r="U327" s="8">
        <v>14</v>
      </c>
      <c r="V327" s="9">
        <v>307</v>
      </c>
    </row>
    <row r="328" spans="1:22" x14ac:dyDescent="0.3">
      <c r="A328" s="11">
        <f>S328+T328</f>
        <v>6.3686666666666669</v>
      </c>
      <c r="B328" s="9">
        <v>16</v>
      </c>
      <c r="C328" s="9">
        <v>462</v>
      </c>
      <c r="D328" s="8" t="s">
        <v>466</v>
      </c>
      <c r="E328" s="8" t="s">
        <v>73</v>
      </c>
      <c r="F328" s="8" t="s">
        <v>154</v>
      </c>
      <c r="G328" s="9">
        <v>26</v>
      </c>
      <c r="H328" s="9">
        <v>319</v>
      </c>
      <c r="I328" s="9">
        <v>441</v>
      </c>
      <c r="J328" s="9">
        <v>392.3</v>
      </c>
      <c r="K328" s="9">
        <v>52.8</v>
      </c>
      <c r="L328" s="8">
        <v>0</v>
      </c>
      <c r="M328" s="9">
        <f>500-C328</f>
        <v>38</v>
      </c>
      <c r="N328" s="9">
        <f>L328-18</f>
        <v>-18</v>
      </c>
      <c r="O328" s="9">
        <f>35-G328</f>
        <v>9</v>
      </c>
      <c r="P328" s="9">
        <f>O328*2</f>
        <v>18</v>
      </c>
      <c r="Q328" s="9">
        <f>K328*3</f>
        <v>158.39999999999998</v>
      </c>
      <c r="R328" s="9">
        <f>M328+(N328*2)+P328-Q328</f>
        <v>-138.39999999999998</v>
      </c>
      <c r="S328" s="12">
        <f>((((R328*(19-B328))*2)/(B328+2)-(B328+1))/100)+7</f>
        <v>6.3686666666666669</v>
      </c>
      <c r="T328" s="9"/>
      <c r="U328" s="8">
        <v>16</v>
      </c>
      <c r="V328" s="9">
        <v>453</v>
      </c>
    </row>
    <row r="329" spans="1:22" x14ac:dyDescent="0.3">
      <c r="A329" s="11">
        <f>S329+T329</f>
        <v>6.3659999999999997</v>
      </c>
      <c r="B329" s="9">
        <v>12</v>
      </c>
      <c r="C329" s="9">
        <v>251</v>
      </c>
      <c r="D329" s="8" t="s">
        <v>64</v>
      </c>
      <c r="E329" s="8" t="s">
        <v>40</v>
      </c>
      <c r="F329" s="8" t="s">
        <v>7</v>
      </c>
      <c r="G329" s="9">
        <v>21</v>
      </c>
      <c r="H329" s="9">
        <v>179</v>
      </c>
      <c r="I329" s="9">
        <v>397</v>
      </c>
      <c r="J329" s="9">
        <v>249.2</v>
      </c>
      <c r="K329" s="9">
        <v>70.2</v>
      </c>
      <c r="L329" s="8">
        <v>3.6</v>
      </c>
      <c r="M329" s="9">
        <f>500-C329</f>
        <v>249</v>
      </c>
      <c r="N329" s="9">
        <f>L329-12</f>
        <v>-8.4</v>
      </c>
      <c r="O329" s="9">
        <f>35-G329</f>
        <v>14</v>
      </c>
      <c r="P329" s="9">
        <f>O329*2</f>
        <v>28</v>
      </c>
      <c r="Q329" s="9">
        <f>K329*3</f>
        <v>210.60000000000002</v>
      </c>
      <c r="R329" s="9">
        <f>M329+(N329*2)+P329-Q329</f>
        <v>49.599999999999966</v>
      </c>
      <c r="S329" s="12">
        <f>((((R329*(19-B329))*2)/(B329+2)-(B329+1))/100)+6</f>
        <v>6.3659999999999997</v>
      </c>
      <c r="U329" s="8">
        <v>14</v>
      </c>
      <c r="V329" s="9">
        <v>312</v>
      </c>
    </row>
    <row r="330" spans="1:22" x14ac:dyDescent="0.3">
      <c r="A330" s="11">
        <f>S330+T330</f>
        <v>6.36</v>
      </c>
      <c r="B330" s="9">
        <v>15</v>
      </c>
      <c r="C330" s="9">
        <v>384</v>
      </c>
      <c r="D330" s="8" t="s">
        <v>406</v>
      </c>
      <c r="E330" s="8" t="s">
        <v>57</v>
      </c>
      <c r="F330" s="8" t="s">
        <v>140</v>
      </c>
      <c r="G330" s="9">
        <v>24</v>
      </c>
      <c r="H330" s="9">
        <v>272</v>
      </c>
      <c r="I330" s="9">
        <v>457</v>
      </c>
      <c r="J330" s="9">
        <v>358.6</v>
      </c>
      <c r="K330" s="9">
        <v>70</v>
      </c>
      <c r="L330" s="8">
        <v>0</v>
      </c>
      <c r="M330" s="9">
        <f>500-C330</f>
        <v>116</v>
      </c>
      <c r="N330" s="9">
        <f>L330-12</f>
        <v>-12</v>
      </c>
      <c r="O330" s="9">
        <f>32-G330</f>
        <v>8</v>
      </c>
      <c r="P330" s="9">
        <f>O330*2</f>
        <v>16</v>
      </c>
      <c r="Q330" s="9">
        <f>K330*3</f>
        <v>210</v>
      </c>
      <c r="R330" s="9">
        <f>M330+(N330*2)+P330-Q330</f>
        <v>-102</v>
      </c>
      <c r="S330" s="12">
        <f>((((R330*(19-B330))*2)/(B330+2)-(B330+1))/100)+7</f>
        <v>6.36</v>
      </c>
      <c r="T330" s="9"/>
      <c r="U330" s="8">
        <v>16</v>
      </c>
      <c r="V330" s="9">
        <v>479</v>
      </c>
    </row>
    <row r="331" spans="1:22" x14ac:dyDescent="0.3">
      <c r="A331" s="11">
        <f>S331+T331</f>
        <v>6.3580000000000005</v>
      </c>
      <c r="B331" s="9">
        <v>16</v>
      </c>
      <c r="C331" s="9">
        <v>486</v>
      </c>
      <c r="D331" s="8" t="s">
        <v>411</v>
      </c>
      <c r="E331" s="8" t="s">
        <v>40</v>
      </c>
      <c r="F331" s="8" t="s">
        <v>0</v>
      </c>
      <c r="G331" s="9">
        <v>25</v>
      </c>
      <c r="H331" s="9">
        <v>361</v>
      </c>
      <c r="I331" s="9">
        <v>478</v>
      </c>
      <c r="J331" s="9">
        <v>435.7</v>
      </c>
      <c r="K331" s="9">
        <v>53</v>
      </c>
      <c r="L331" s="8">
        <v>9.8000000000000007</v>
      </c>
      <c r="M331" s="9">
        <f>500-C331</f>
        <v>14</v>
      </c>
      <c r="N331" s="9">
        <f>L331-12</f>
        <v>-2.1999999999999993</v>
      </c>
      <c r="O331" s="9">
        <f>30-G331</f>
        <v>5</v>
      </c>
      <c r="P331" s="9">
        <f>O331*2</f>
        <v>10</v>
      </c>
      <c r="Q331" s="9">
        <f>K331*3</f>
        <v>159</v>
      </c>
      <c r="R331" s="9">
        <f>M331+(N331*3)+P331-Q331</f>
        <v>-141.6</v>
      </c>
      <c r="S331" s="12">
        <f>((((R331*(19-B331))*2)/(B331+2)-(B331+1))/100)+7</f>
        <v>6.3580000000000005</v>
      </c>
      <c r="U331" s="8">
        <v>16</v>
      </c>
      <c r="V331" s="9">
        <v>496</v>
      </c>
    </row>
    <row r="332" spans="1:22" x14ac:dyDescent="0.3">
      <c r="A332" s="11">
        <f>S332+T332</f>
        <v>6.3496666666666668</v>
      </c>
      <c r="B332" s="9">
        <v>16</v>
      </c>
      <c r="C332" s="9">
        <v>454</v>
      </c>
      <c r="D332" s="8" t="s">
        <v>416</v>
      </c>
      <c r="E332" s="8" t="s">
        <v>83</v>
      </c>
      <c r="F332" s="8" t="s">
        <v>0</v>
      </c>
      <c r="G332" s="9">
        <v>25</v>
      </c>
      <c r="H332" s="9">
        <v>343</v>
      </c>
      <c r="I332" s="9">
        <v>466</v>
      </c>
      <c r="J332" s="9">
        <v>403.8</v>
      </c>
      <c r="K332" s="9">
        <v>54.7</v>
      </c>
      <c r="L332" s="8">
        <v>0</v>
      </c>
      <c r="M332" s="9">
        <f>500-C332</f>
        <v>46</v>
      </c>
      <c r="N332" s="9">
        <f>L332-12</f>
        <v>-12</v>
      </c>
      <c r="O332" s="9">
        <f>30-G332</f>
        <v>5</v>
      </c>
      <c r="P332" s="9">
        <f>O332*2</f>
        <v>10</v>
      </c>
      <c r="Q332" s="9">
        <f>K332*3</f>
        <v>164.10000000000002</v>
      </c>
      <c r="R332" s="9">
        <f>M332+(N332*3)+P332-Q332</f>
        <v>-144.10000000000002</v>
      </c>
      <c r="S332" s="12">
        <f>((((R332*(19-B332))*2)/(B332+2)-(B332+1))/100)+7</f>
        <v>6.3496666666666668</v>
      </c>
      <c r="U332" s="8">
        <v>16</v>
      </c>
      <c r="V332" s="9">
        <v>485</v>
      </c>
    </row>
    <row r="333" spans="1:22" x14ac:dyDescent="0.3">
      <c r="A333" s="11">
        <f>S333+T333</f>
        <v>6.347294117647059</v>
      </c>
      <c r="B333" s="9">
        <v>15</v>
      </c>
      <c r="C333" s="9">
        <v>413</v>
      </c>
      <c r="D333" s="8" t="s">
        <v>396</v>
      </c>
      <c r="E333" s="8" t="s">
        <v>85</v>
      </c>
      <c r="F333" s="8" t="s">
        <v>0</v>
      </c>
      <c r="G333" s="9">
        <v>27</v>
      </c>
      <c r="H333" s="9">
        <v>276</v>
      </c>
      <c r="I333" s="9">
        <v>420</v>
      </c>
      <c r="J333" s="9">
        <v>363.5</v>
      </c>
      <c r="K333" s="9">
        <v>54</v>
      </c>
      <c r="L333" s="8">
        <v>0.1</v>
      </c>
      <c r="M333" s="9">
        <f>500-C333</f>
        <v>87</v>
      </c>
      <c r="N333" s="9">
        <f>L333-12</f>
        <v>-11.9</v>
      </c>
      <c r="O333" s="9">
        <f>30-G333</f>
        <v>3</v>
      </c>
      <c r="P333" s="9">
        <f>O333*2</f>
        <v>6</v>
      </c>
      <c r="Q333" s="9">
        <f>K333*3</f>
        <v>162</v>
      </c>
      <c r="R333" s="9">
        <f>M333+(N333*3)+P333-Q333</f>
        <v>-104.7</v>
      </c>
      <c r="S333" s="12">
        <f>((((R333*(19-B333))*2)/(B333+2)-(B333+1))/100)+7</f>
        <v>6.347294117647059</v>
      </c>
      <c r="U333" s="8">
        <v>15</v>
      </c>
      <c r="V333" s="9">
        <v>398</v>
      </c>
    </row>
    <row r="334" spans="1:22" x14ac:dyDescent="0.3">
      <c r="A334" s="11">
        <f>S334+T334</f>
        <v>6.3366666666666669</v>
      </c>
      <c r="B334" s="9">
        <v>16</v>
      </c>
      <c r="C334" s="9">
        <v>468</v>
      </c>
      <c r="D334" s="8" t="s">
        <v>470</v>
      </c>
      <c r="E334" s="8" t="s">
        <v>100</v>
      </c>
      <c r="F334" s="8" t="s">
        <v>154</v>
      </c>
      <c r="G334" s="9">
        <v>29</v>
      </c>
      <c r="H334" s="9">
        <v>326</v>
      </c>
      <c r="I334" s="9">
        <v>445</v>
      </c>
      <c r="J334" s="9">
        <v>398.7</v>
      </c>
      <c r="K334" s="9">
        <v>52</v>
      </c>
      <c r="L334" s="8">
        <v>0</v>
      </c>
      <c r="M334" s="9">
        <f>500-C334</f>
        <v>32</v>
      </c>
      <c r="N334" s="9">
        <f>L334-18</f>
        <v>-18</v>
      </c>
      <c r="O334" s="9">
        <f>35-G334</f>
        <v>6</v>
      </c>
      <c r="P334" s="9">
        <f>O334*2</f>
        <v>12</v>
      </c>
      <c r="Q334" s="9">
        <f>K334*3</f>
        <v>156</v>
      </c>
      <c r="R334" s="9">
        <f>M334+(N334*2)+P334-Q334</f>
        <v>-148</v>
      </c>
      <c r="S334" s="12">
        <f>((((R334*(19-B334))*2)/(B334+2)-(B334+1))/100)+7</f>
        <v>6.3366666666666669</v>
      </c>
      <c r="T334" s="9"/>
      <c r="U334" s="8">
        <v>16</v>
      </c>
      <c r="V334" s="9">
        <v>457</v>
      </c>
    </row>
    <row r="335" spans="1:22" x14ac:dyDescent="0.3">
      <c r="A335" s="11">
        <f>S335+T335</f>
        <v>6.3256470588235292</v>
      </c>
      <c r="B335" s="9">
        <v>15</v>
      </c>
      <c r="C335" s="9">
        <v>402</v>
      </c>
      <c r="D335" s="8" t="s">
        <v>467</v>
      </c>
      <c r="E335" s="8" t="s">
        <v>42</v>
      </c>
      <c r="F335" s="8" t="s">
        <v>154</v>
      </c>
      <c r="G335" s="9">
        <v>32</v>
      </c>
      <c r="H335" s="9">
        <v>282</v>
      </c>
      <c r="I335" s="9">
        <v>423</v>
      </c>
      <c r="J335" s="9">
        <v>351.8</v>
      </c>
      <c r="K335" s="9">
        <v>59.1</v>
      </c>
      <c r="L335" s="8">
        <v>0</v>
      </c>
      <c r="M335" s="9">
        <f>500-C335</f>
        <v>98</v>
      </c>
      <c r="N335" s="9">
        <f>L335-18</f>
        <v>-18</v>
      </c>
      <c r="O335" s="9">
        <f>35-G335</f>
        <v>3</v>
      </c>
      <c r="P335" s="9">
        <f>O335*2</f>
        <v>6</v>
      </c>
      <c r="Q335" s="9">
        <f>K335*3</f>
        <v>177.3</v>
      </c>
      <c r="R335" s="9">
        <f>M335+(N335*2)+P335-Q335</f>
        <v>-109.30000000000001</v>
      </c>
      <c r="S335" s="12">
        <f>((((R335*(19-B335))*2)/(B335+2)-(B335+1))/100)+7</f>
        <v>6.3256470588235292</v>
      </c>
      <c r="T335" s="9"/>
      <c r="U335" s="8">
        <v>15</v>
      </c>
      <c r="V335" s="9">
        <v>399</v>
      </c>
    </row>
    <row r="336" spans="1:22" x14ac:dyDescent="0.3">
      <c r="A336" s="11">
        <f>S336+T336</f>
        <v>6.3019999999999996</v>
      </c>
      <c r="B336" s="9">
        <v>16</v>
      </c>
      <c r="C336" s="9">
        <v>482</v>
      </c>
      <c r="D336" s="8" t="s">
        <v>424</v>
      </c>
      <c r="E336" s="8" t="s">
        <v>29</v>
      </c>
      <c r="F336" s="8" t="s">
        <v>140</v>
      </c>
      <c r="G336" s="9">
        <v>28</v>
      </c>
      <c r="H336" s="9">
        <v>353</v>
      </c>
      <c r="I336" s="9">
        <v>466</v>
      </c>
      <c r="J336" s="9">
        <v>428</v>
      </c>
      <c r="K336" s="9">
        <v>53</v>
      </c>
      <c r="L336" s="8">
        <v>-0.7</v>
      </c>
      <c r="M336" s="9">
        <f>500-C336</f>
        <v>18</v>
      </c>
      <c r="N336" s="9">
        <f>L336-12</f>
        <v>-12.7</v>
      </c>
      <c r="O336" s="9">
        <f>32-G336</f>
        <v>4</v>
      </c>
      <c r="P336" s="9">
        <f>O336*2</f>
        <v>8</v>
      </c>
      <c r="Q336" s="9">
        <f>K336*3</f>
        <v>159</v>
      </c>
      <c r="R336" s="9">
        <f>M336+(N336*2)+P336-Q336</f>
        <v>-158.4</v>
      </c>
      <c r="S336" s="12">
        <f>((((R336*(19-B336))*2)/(B336+2)-(B336+1))/100)+7</f>
        <v>6.3019999999999996</v>
      </c>
      <c r="T336" s="9"/>
      <c r="U336" s="8">
        <v>16</v>
      </c>
      <c r="V336" s="9">
        <v>484</v>
      </c>
    </row>
    <row r="337" spans="1:22" x14ac:dyDescent="0.3">
      <c r="A337" s="11">
        <f>S337+T337</f>
        <v>6.2912941176470589</v>
      </c>
      <c r="B337" s="9">
        <v>15</v>
      </c>
      <c r="C337" s="9">
        <v>387</v>
      </c>
      <c r="D337" s="8" t="s">
        <v>392</v>
      </c>
      <c r="E337" s="8" t="s">
        <v>29</v>
      </c>
      <c r="F337" s="8" t="s">
        <v>0</v>
      </c>
      <c r="G337" s="9">
        <v>23</v>
      </c>
      <c r="H337" s="9">
        <v>252</v>
      </c>
      <c r="I337" s="9">
        <v>416</v>
      </c>
      <c r="J337" s="9">
        <v>334.8</v>
      </c>
      <c r="K337" s="9">
        <v>69.2</v>
      </c>
      <c r="L337" s="8">
        <v>0</v>
      </c>
      <c r="M337" s="9">
        <f>500-C337</f>
        <v>113</v>
      </c>
      <c r="N337" s="9">
        <f>L337-12</f>
        <v>-12</v>
      </c>
      <c r="O337" s="9">
        <f>30-G337</f>
        <v>7</v>
      </c>
      <c r="P337" s="9">
        <f>O337*2</f>
        <v>14</v>
      </c>
      <c r="Q337" s="9">
        <f>K337*3</f>
        <v>207.60000000000002</v>
      </c>
      <c r="R337" s="9">
        <f>M337+(N337*3)+P337-Q337</f>
        <v>-116.60000000000002</v>
      </c>
      <c r="S337" s="12">
        <f>((((R337*(19-B337))*2)/(B337+2)-(B337+1))/100)+7</f>
        <v>6.2912941176470589</v>
      </c>
      <c r="U337" s="8">
        <v>15</v>
      </c>
      <c r="V337" s="9">
        <v>382</v>
      </c>
    </row>
    <row r="338" spans="1:22" x14ac:dyDescent="0.3">
      <c r="A338" s="11">
        <f>S338+T338</f>
        <v>6.2691764705882349</v>
      </c>
      <c r="B338" s="9">
        <v>15</v>
      </c>
      <c r="C338" s="9">
        <v>393</v>
      </c>
      <c r="D338" s="8" t="s">
        <v>383</v>
      </c>
      <c r="E338" s="8" t="s">
        <v>57</v>
      </c>
      <c r="F338" s="8" t="s">
        <v>0</v>
      </c>
      <c r="G338" s="9">
        <v>27</v>
      </c>
      <c r="H338" s="9">
        <v>222</v>
      </c>
      <c r="I338" s="9">
        <v>418</v>
      </c>
      <c r="J338" s="9">
        <v>344.8</v>
      </c>
      <c r="K338" s="9">
        <v>74.900000000000006</v>
      </c>
      <c r="L338" s="8">
        <v>8.8000000000000007</v>
      </c>
      <c r="M338" s="9">
        <f>500-C338</f>
        <v>107</v>
      </c>
      <c r="N338" s="9">
        <f>L338-12</f>
        <v>-3.1999999999999993</v>
      </c>
      <c r="O338" s="9">
        <f>30-G338</f>
        <v>3</v>
      </c>
      <c r="P338" s="9">
        <f>O338*2</f>
        <v>6</v>
      </c>
      <c r="Q338" s="9">
        <f>K338*3</f>
        <v>224.70000000000002</v>
      </c>
      <c r="R338" s="9">
        <f>M338+(N338*3)+P338-Q338</f>
        <v>-121.30000000000001</v>
      </c>
      <c r="S338" s="12">
        <f>((((R338*(19-B338))*2)/(B338+2)-(B338+1))/100)+7</f>
        <v>6.2691764705882349</v>
      </c>
      <c r="U338" s="8">
        <v>15</v>
      </c>
      <c r="V338" s="9">
        <v>356</v>
      </c>
    </row>
    <row r="339" spans="1:22" x14ac:dyDescent="0.3">
      <c r="A339" s="11">
        <f>S339+T339</f>
        <v>6.2586666666666666</v>
      </c>
      <c r="B339" s="9">
        <v>16</v>
      </c>
      <c r="C339" s="9">
        <v>484</v>
      </c>
      <c r="D339" s="8" t="s">
        <v>418</v>
      </c>
      <c r="E339" s="8" t="s">
        <v>100</v>
      </c>
      <c r="F339" s="8" t="s">
        <v>0</v>
      </c>
      <c r="G339" s="9">
        <v>22</v>
      </c>
      <c r="H339" s="9">
        <v>352</v>
      </c>
      <c r="I339" s="9">
        <v>475</v>
      </c>
      <c r="J339" s="9">
        <v>430.7</v>
      </c>
      <c r="K339" s="9">
        <v>55.8</v>
      </c>
      <c r="L339" s="8">
        <v>0</v>
      </c>
      <c r="M339" s="9">
        <f>500-C339</f>
        <v>16</v>
      </c>
      <c r="N339" s="9">
        <f>L339-12</f>
        <v>-12</v>
      </c>
      <c r="O339" s="9">
        <f>30-G339</f>
        <v>8</v>
      </c>
      <c r="P339" s="9">
        <f>O339*2</f>
        <v>16</v>
      </c>
      <c r="Q339" s="9">
        <f>K339*3</f>
        <v>167.39999999999998</v>
      </c>
      <c r="R339" s="9">
        <f>M339+(N339*3)+P339-Q339</f>
        <v>-171.39999999999998</v>
      </c>
      <c r="S339" s="12">
        <f>((((R339*(19-B339))*2)/(B339+2)-(B339+1))/100)+7</f>
        <v>6.2586666666666666</v>
      </c>
      <c r="U339" s="8">
        <v>16</v>
      </c>
      <c r="V339" s="9">
        <v>493</v>
      </c>
    </row>
    <row r="340" spans="1:22" x14ac:dyDescent="0.3">
      <c r="A340" s="11">
        <f>S340+T340</f>
        <v>6.2536666666666667</v>
      </c>
      <c r="B340" s="9">
        <v>16</v>
      </c>
      <c r="C340" s="9">
        <v>485</v>
      </c>
      <c r="D340" s="8" t="s">
        <v>405</v>
      </c>
      <c r="E340" s="8" t="s">
        <v>31</v>
      </c>
      <c r="F340" s="8" t="s">
        <v>0</v>
      </c>
      <c r="G340" s="9">
        <v>23</v>
      </c>
      <c r="H340" s="9">
        <v>355</v>
      </c>
      <c r="I340" s="9">
        <v>477</v>
      </c>
      <c r="J340" s="9">
        <v>433</v>
      </c>
      <c r="K340" s="9">
        <v>55.3</v>
      </c>
      <c r="L340" s="8">
        <v>0</v>
      </c>
      <c r="M340" s="9">
        <f>500-C340</f>
        <v>15</v>
      </c>
      <c r="N340" s="9">
        <f>L340-12</f>
        <v>-12</v>
      </c>
      <c r="O340" s="9">
        <f>30-G340</f>
        <v>7</v>
      </c>
      <c r="P340" s="9">
        <f>O340*2</f>
        <v>14</v>
      </c>
      <c r="Q340" s="9">
        <f>K340*3</f>
        <v>165.89999999999998</v>
      </c>
      <c r="R340" s="9">
        <f>M340+(N340*3)+P340-Q340</f>
        <v>-172.89999999999998</v>
      </c>
      <c r="S340" s="12">
        <f>((((R340*(19-B340))*2)/(B340+2)-(B340+1))/100)+7</f>
        <v>6.2536666666666667</v>
      </c>
      <c r="T340" s="9"/>
      <c r="U340" s="8">
        <v>16</v>
      </c>
      <c r="V340" s="9">
        <v>495</v>
      </c>
    </row>
    <row r="341" spans="1:22" x14ac:dyDescent="0.3">
      <c r="A341" s="11">
        <f>S341+T341</f>
        <v>6.2503333333333337</v>
      </c>
      <c r="B341" s="9">
        <v>16</v>
      </c>
      <c r="C341" s="9">
        <v>483</v>
      </c>
      <c r="D341" s="8" t="s">
        <v>415</v>
      </c>
      <c r="E341" s="8" t="s">
        <v>46</v>
      </c>
      <c r="F341" s="8" t="s">
        <v>0</v>
      </c>
      <c r="G341" s="9">
        <v>23</v>
      </c>
      <c r="H341" s="9">
        <v>350</v>
      </c>
      <c r="I341" s="9">
        <v>474</v>
      </c>
      <c r="J341" s="9">
        <v>429.3</v>
      </c>
      <c r="K341" s="9">
        <v>56.3</v>
      </c>
      <c r="L341" s="8">
        <v>0</v>
      </c>
      <c r="M341" s="9">
        <f>500-C341</f>
        <v>17</v>
      </c>
      <c r="N341" s="9">
        <f>L341-12</f>
        <v>-12</v>
      </c>
      <c r="O341" s="9">
        <f>30-G341</f>
        <v>7</v>
      </c>
      <c r="P341" s="9">
        <f>O341*2</f>
        <v>14</v>
      </c>
      <c r="Q341" s="9">
        <f>K341*3</f>
        <v>168.89999999999998</v>
      </c>
      <c r="R341" s="9">
        <f>M341+(N341*3)+P341-Q341</f>
        <v>-173.89999999999998</v>
      </c>
      <c r="S341" s="12">
        <f>((((R341*(19-B341))*2)/(B341+2)-(B341+1))/100)+7</f>
        <v>6.2503333333333337</v>
      </c>
      <c r="T341" s="9"/>
      <c r="U341" s="8">
        <v>16</v>
      </c>
      <c r="V341" s="9">
        <v>492</v>
      </c>
    </row>
    <row r="342" spans="1:22" x14ac:dyDescent="0.3">
      <c r="A342" s="11">
        <f>S342+T342</f>
        <v>6.2348235294117647</v>
      </c>
      <c r="B342" s="9">
        <v>15</v>
      </c>
      <c r="C342" s="9">
        <v>433</v>
      </c>
      <c r="D342" s="8" t="s">
        <v>413</v>
      </c>
      <c r="E342" s="8" t="s">
        <v>21</v>
      </c>
      <c r="F342" s="8" t="s">
        <v>0</v>
      </c>
      <c r="G342" s="9">
        <v>27</v>
      </c>
      <c r="H342" s="9">
        <v>302</v>
      </c>
      <c r="I342" s="9">
        <v>437</v>
      </c>
      <c r="J342" s="9">
        <v>385</v>
      </c>
      <c r="K342" s="9">
        <v>55.2</v>
      </c>
      <c r="L342" s="8">
        <v>0</v>
      </c>
      <c r="M342" s="9">
        <f>500-C342</f>
        <v>67</v>
      </c>
      <c r="N342" s="9">
        <f>L342-12</f>
        <v>-12</v>
      </c>
      <c r="O342" s="9">
        <f>30-G342</f>
        <v>3</v>
      </c>
      <c r="P342" s="9">
        <f>O342*2</f>
        <v>6</v>
      </c>
      <c r="Q342" s="9">
        <f>K342*3</f>
        <v>165.60000000000002</v>
      </c>
      <c r="R342" s="9">
        <f>M342+(N342*3)+P342-Q342</f>
        <v>-128.60000000000002</v>
      </c>
      <c r="S342" s="12">
        <f>((((R342*(19-B342))*2)/(B342+2)-(B342+1))/100)+7</f>
        <v>6.2348235294117647</v>
      </c>
      <c r="U342" s="8">
        <v>16</v>
      </c>
      <c r="V342" s="9">
        <v>424</v>
      </c>
    </row>
    <row r="343" spans="1:22" x14ac:dyDescent="0.3">
      <c r="A343" s="11">
        <f>S343+T343</f>
        <v>6.2320000000000002</v>
      </c>
      <c r="B343" s="9">
        <v>16</v>
      </c>
      <c r="C343" s="9">
        <v>478</v>
      </c>
      <c r="D343" s="8" t="s">
        <v>421</v>
      </c>
      <c r="E343" s="8" t="s">
        <v>19</v>
      </c>
      <c r="F343" s="8" t="s">
        <v>0</v>
      </c>
      <c r="G343" s="9">
        <v>26</v>
      </c>
      <c r="H343" s="9">
        <v>334</v>
      </c>
      <c r="I343" s="9">
        <v>458</v>
      </c>
      <c r="J343" s="9">
        <v>415.7</v>
      </c>
      <c r="K343" s="9">
        <v>57.8</v>
      </c>
      <c r="L343" s="8">
        <v>0</v>
      </c>
      <c r="M343" s="9">
        <f>500-C343</f>
        <v>22</v>
      </c>
      <c r="N343" s="9">
        <f>L343-12</f>
        <v>-12</v>
      </c>
      <c r="O343" s="9">
        <f>30-G343</f>
        <v>4</v>
      </c>
      <c r="P343" s="9">
        <f>O343*2</f>
        <v>8</v>
      </c>
      <c r="Q343" s="9">
        <f>K343*3</f>
        <v>173.39999999999998</v>
      </c>
      <c r="R343" s="9">
        <f>M343+(N343*3)+P343-Q343</f>
        <v>-179.39999999999998</v>
      </c>
      <c r="S343" s="12">
        <f>((((R343*(19-B343))*2)/(B343+2)-(B343+1))/100)+7</f>
        <v>6.2320000000000002</v>
      </c>
      <c r="U343" s="8">
        <v>16</v>
      </c>
      <c r="V343" s="9">
        <v>480</v>
      </c>
    </row>
    <row r="344" spans="1:22" x14ac:dyDescent="0.3">
      <c r="A344" s="11">
        <f>S344+T344</f>
        <v>6.1974999999999998</v>
      </c>
      <c r="B344" s="9">
        <v>14</v>
      </c>
      <c r="C344" s="9">
        <v>374</v>
      </c>
      <c r="D344" s="8" t="s">
        <v>449</v>
      </c>
      <c r="E344" s="8" t="s">
        <v>21</v>
      </c>
      <c r="F344" s="8" t="s">
        <v>154</v>
      </c>
      <c r="G344" s="9">
        <v>23</v>
      </c>
      <c r="H344" s="9">
        <v>211</v>
      </c>
      <c r="I344" s="9">
        <v>402</v>
      </c>
      <c r="J344" s="9">
        <v>315</v>
      </c>
      <c r="K344" s="9">
        <v>72.8</v>
      </c>
      <c r="L344" s="8">
        <v>0</v>
      </c>
      <c r="M344" s="9">
        <f>500-C344</f>
        <v>126</v>
      </c>
      <c r="N344" s="9">
        <f>L344-18</f>
        <v>-18</v>
      </c>
      <c r="O344" s="9">
        <f>35-G344</f>
        <v>12</v>
      </c>
      <c r="P344" s="9">
        <f>O344*2</f>
        <v>24</v>
      </c>
      <c r="Q344" s="9">
        <f>K344*3</f>
        <v>218.39999999999998</v>
      </c>
      <c r="R344" s="9">
        <f>M344+(N344*2)+P344-Q344</f>
        <v>-104.39999999999998</v>
      </c>
      <c r="S344" s="12">
        <f>((((R344*(19-B344))*2)/(B344+2)-(B344+1))/100)+7</f>
        <v>6.1974999999999998</v>
      </c>
      <c r="T344" s="9"/>
      <c r="U344" s="8">
        <v>14</v>
      </c>
      <c r="V344" s="9">
        <v>341</v>
      </c>
    </row>
    <row r="345" spans="1:22" x14ac:dyDescent="0.3">
      <c r="A345" s="11">
        <f>S345+T345</f>
        <v>6.1593749999999998</v>
      </c>
      <c r="B345" s="9">
        <v>14</v>
      </c>
      <c r="C345" s="9">
        <v>349</v>
      </c>
      <c r="D345" s="8" t="s">
        <v>429</v>
      </c>
      <c r="E345" s="8" t="s">
        <v>48</v>
      </c>
      <c r="F345" s="8" t="s">
        <v>140</v>
      </c>
      <c r="G345" s="9">
        <v>28</v>
      </c>
      <c r="H345" s="9">
        <v>288</v>
      </c>
      <c r="I345" s="9">
        <v>365</v>
      </c>
      <c r="J345" s="9">
        <v>325.39999999999998</v>
      </c>
      <c r="K345" s="9">
        <v>28.5</v>
      </c>
      <c r="L345" s="8">
        <v>0</v>
      </c>
      <c r="M345" s="9">
        <f>500-C345</f>
        <v>151</v>
      </c>
      <c r="N345" s="9">
        <f>L345-12</f>
        <v>-12</v>
      </c>
      <c r="O345" s="9">
        <f>32-G345</f>
        <v>4</v>
      </c>
      <c r="P345" s="9">
        <f>O345*2</f>
        <v>8</v>
      </c>
      <c r="Q345" s="9">
        <f>K345*3</f>
        <v>85.5</v>
      </c>
      <c r="R345" s="9">
        <f>M345+(N345*2)+P345-Q345</f>
        <v>49.5</v>
      </c>
      <c r="S345" s="12">
        <f>((((R345*(19-B345))*2)/(B345+2)-(B345+1))/100)+6</f>
        <v>6.1593749999999998</v>
      </c>
      <c r="U345" s="8">
        <v>15</v>
      </c>
      <c r="V345" s="9">
        <v>409</v>
      </c>
    </row>
    <row r="346" spans="1:22" x14ac:dyDescent="0.3">
      <c r="A346" s="11">
        <f>S346+T346</f>
        <v>6.1585882352941175</v>
      </c>
      <c r="B346" s="9">
        <v>15</v>
      </c>
      <c r="C346" s="9">
        <v>442</v>
      </c>
      <c r="D346" s="8" t="s">
        <v>394</v>
      </c>
      <c r="E346" s="8" t="s">
        <v>68</v>
      </c>
      <c r="F346" s="8" t="s">
        <v>0</v>
      </c>
      <c r="G346" s="9">
        <v>27</v>
      </c>
      <c r="H346" s="9">
        <v>278</v>
      </c>
      <c r="I346" s="9">
        <v>425</v>
      </c>
      <c r="J346" s="9">
        <v>367.3</v>
      </c>
      <c r="K346" s="9">
        <v>64</v>
      </c>
      <c r="L346" s="8">
        <v>6.4</v>
      </c>
      <c r="M346" s="9">
        <f>500-C346</f>
        <v>58</v>
      </c>
      <c r="N346" s="9">
        <f>L346-12</f>
        <v>-5.6</v>
      </c>
      <c r="O346" s="9">
        <f>30-G346</f>
        <v>3</v>
      </c>
      <c r="P346" s="9">
        <f>O346*2</f>
        <v>6</v>
      </c>
      <c r="Q346" s="9">
        <f>K346*3</f>
        <v>192</v>
      </c>
      <c r="R346" s="9">
        <f>M346+(N346*3)+P346-Q346</f>
        <v>-144.80000000000001</v>
      </c>
      <c r="S346" s="12">
        <f>((((R346*(19-B346))*2)/(B346+2)-(B346+1))/100)+7</f>
        <v>6.1585882352941175</v>
      </c>
      <c r="T346" s="9"/>
      <c r="U346" s="8">
        <v>15</v>
      </c>
      <c r="V346" s="9">
        <v>401</v>
      </c>
    </row>
    <row r="347" spans="1:22" x14ac:dyDescent="0.3">
      <c r="A347" s="11">
        <f>S347+T347</f>
        <v>6.1449411764705886</v>
      </c>
      <c r="B347" s="9">
        <v>15</v>
      </c>
      <c r="C347" s="9">
        <v>441</v>
      </c>
      <c r="D347" s="8" t="s">
        <v>417</v>
      </c>
      <c r="E347" s="8" t="s">
        <v>6</v>
      </c>
      <c r="F347" s="8" t="s">
        <v>0</v>
      </c>
      <c r="G347" s="9">
        <v>24</v>
      </c>
      <c r="H347" s="9">
        <v>326</v>
      </c>
      <c r="I347" s="9">
        <v>469</v>
      </c>
      <c r="J347" s="9">
        <v>392.5</v>
      </c>
      <c r="K347" s="9">
        <v>60.9</v>
      </c>
      <c r="L347" s="8">
        <v>0</v>
      </c>
      <c r="M347" s="9">
        <f>500-C347</f>
        <v>59</v>
      </c>
      <c r="N347" s="9">
        <f>L347-12</f>
        <v>-12</v>
      </c>
      <c r="O347" s="9">
        <f>30-G347</f>
        <v>6</v>
      </c>
      <c r="P347" s="9">
        <f>O347*2</f>
        <v>12</v>
      </c>
      <c r="Q347" s="9">
        <f>K347*3</f>
        <v>182.7</v>
      </c>
      <c r="R347" s="9">
        <f>M347+(N347*3)+P347-Q347</f>
        <v>-147.69999999999999</v>
      </c>
      <c r="S347" s="12">
        <f>((((R347*(19-B347))*2)/(B347+2)-(B347+1))/100)+7</f>
        <v>6.1449411764705886</v>
      </c>
      <c r="U347" s="8">
        <v>16</v>
      </c>
      <c r="V347" s="9">
        <v>487</v>
      </c>
    </row>
    <row r="348" spans="1:22" x14ac:dyDescent="0.3">
      <c r="A348" s="11">
        <f>S348+T348</f>
        <v>6.1379999999999999</v>
      </c>
      <c r="B348" s="9">
        <v>16</v>
      </c>
      <c r="C348" s="9">
        <v>458</v>
      </c>
      <c r="D348" s="8" t="s">
        <v>422</v>
      </c>
      <c r="E348" s="8" t="s">
        <v>48</v>
      </c>
      <c r="F348" s="8" t="s">
        <v>0</v>
      </c>
      <c r="G348" s="9">
        <v>24</v>
      </c>
      <c r="H348" s="9">
        <v>281</v>
      </c>
      <c r="I348" s="9">
        <v>450</v>
      </c>
      <c r="J348" s="9">
        <v>386.7</v>
      </c>
      <c r="K348" s="9">
        <v>75.2</v>
      </c>
      <c r="L348" s="8">
        <v>0</v>
      </c>
      <c r="M348" s="9">
        <f>500-C348</f>
        <v>42</v>
      </c>
      <c r="N348" s="9">
        <f>L348-12</f>
        <v>-12</v>
      </c>
      <c r="O348" s="9">
        <f>30-G348</f>
        <v>6</v>
      </c>
      <c r="P348" s="9">
        <f>O348*2</f>
        <v>12</v>
      </c>
      <c r="Q348" s="9">
        <f>K348*3</f>
        <v>225.60000000000002</v>
      </c>
      <c r="R348" s="9">
        <f>M348+(N348*3)+P348-Q348</f>
        <v>-207.60000000000002</v>
      </c>
      <c r="S348" s="12">
        <f>((((R348*(19-B348))*2)/(B348+2)-(B348+1))/100)+7</f>
        <v>6.1379999999999999</v>
      </c>
      <c r="U348" s="8">
        <v>16</v>
      </c>
      <c r="V348" s="9">
        <v>474</v>
      </c>
    </row>
    <row r="349" spans="1:22" x14ac:dyDescent="0.3">
      <c r="A349" s="11">
        <f>S349+T349</f>
        <v>6.1369411764705877</v>
      </c>
      <c r="B349" s="9">
        <v>15</v>
      </c>
      <c r="C349" s="9">
        <v>421</v>
      </c>
      <c r="D349" s="8" t="s">
        <v>395</v>
      </c>
      <c r="E349" s="8" t="s">
        <v>31</v>
      </c>
      <c r="F349" s="8" t="s">
        <v>0</v>
      </c>
      <c r="G349" s="9">
        <v>23</v>
      </c>
      <c r="H349" s="9">
        <v>243</v>
      </c>
      <c r="I349" s="9">
        <v>404</v>
      </c>
      <c r="J349" s="9">
        <v>338.3</v>
      </c>
      <c r="K349" s="9">
        <v>69</v>
      </c>
      <c r="L349" s="8">
        <v>0.2</v>
      </c>
      <c r="M349" s="9">
        <f>500-C349</f>
        <v>79</v>
      </c>
      <c r="N349" s="9">
        <f>L349-12</f>
        <v>-11.8</v>
      </c>
      <c r="O349" s="9">
        <f>30-G349</f>
        <v>7</v>
      </c>
      <c r="P349" s="9">
        <f>O349*2</f>
        <v>14</v>
      </c>
      <c r="Q349" s="9">
        <f>K349*3</f>
        <v>207</v>
      </c>
      <c r="R349" s="9">
        <f>M349+(N349*3)+P349-Q349</f>
        <v>-149.4</v>
      </c>
      <c r="S349" s="12">
        <f>((((R349*(19-B349))*2)/(B349+2)-(B349+1))/100)+7</f>
        <v>6.1369411764705877</v>
      </c>
      <c r="T349" s="9"/>
      <c r="U349" s="8">
        <v>15</v>
      </c>
      <c r="V349" s="9">
        <v>374</v>
      </c>
    </row>
    <row r="350" spans="1:22" x14ac:dyDescent="0.3">
      <c r="A350" s="11">
        <f>S350+T350</f>
        <v>6.0993750000000002</v>
      </c>
      <c r="B350" s="9">
        <v>14</v>
      </c>
      <c r="C350" s="9">
        <v>350</v>
      </c>
      <c r="D350" s="8" t="s">
        <v>414</v>
      </c>
      <c r="E350" s="8" t="s">
        <v>23</v>
      </c>
      <c r="F350" s="8" t="s">
        <v>0</v>
      </c>
      <c r="G350" s="9">
        <v>23</v>
      </c>
      <c r="H350" s="9">
        <v>185</v>
      </c>
      <c r="I350" s="9">
        <v>414</v>
      </c>
      <c r="J350" s="9">
        <v>326</v>
      </c>
      <c r="K350" s="9">
        <v>82.7</v>
      </c>
      <c r="L350" s="8">
        <v>0</v>
      </c>
      <c r="M350" s="9">
        <f>500-C350</f>
        <v>150</v>
      </c>
      <c r="N350" s="9">
        <f>L350-12</f>
        <v>-12</v>
      </c>
      <c r="O350" s="9">
        <f>30-G350</f>
        <v>7</v>
      </c>
      <c r="P350" s="9">
        <f>O350*2</f>
        <v>14</v>
      </c>
      <c r="Q350" s="9">
        <f>K350*3</f>
        <v>248.10000000000002</v>
      </c>
      <c r="R350" s="9">
        <f>M350+(N350*3)+P350-Q350</f>
        <v>-120.10000000000002</v>
      </c>
      <c r="S350" s="12">
        <f>((((R350*(19-B350))*2)/(B350+2)-(B350+1))/100)+7</f>
        <v>6.0993750000000002</v>
      </c>
      <c r="U350" s="8">
        <v>16</v>
      </c>
      <c r="V350" s="9">
        <v>448</v>
      </c>
    </row>
    <row r="351" spans="1:22" x14ac:dyDescent="0.3">
      <c r="A351" s="11">
        <f>S351+T351</f>
        <v>6.0983529411764703</v>
      </c>
      <c r="B351" s="9">
        <v>15</v>
      </c>
      <c r="C351" s="9">
        <v>436</v>
      </c>
      <c r="D351" s="8" t="s">
        <v>389</v>
      </c>
      <c r="E351" s="8" t="s">
        <v>26</v>
      </c>
      <c r="F351" s="8" t="s">
        <v>0</v>
      </c>
      <c r="G351" s="9">
        <v>22</v>
      </c>
      <c r="H351" s="9">
        <v>266</v>
      </c>
      <c r="I351" s="9">
        <v>419</v>
      </c>
      <c r="J351" s="9">
        <v>361</v>
      </c>
      <c r="K351" s="9">
        <v>67.7</v>
      </c>
      <c r="L351" s="8">
        <v>0.5</v>
      </c>
      <c r="M351" s="9">
        <f>500-C351</f>
        <v>64</v>
      </c>
      <c r="N351" s="9">
        <f>L351-12</f>
        <v>-11.5</v>
      </c>
      <c r="O351" s="9">
        <f>30-G351</f>
        <v>8</v>
      </c>
      <c r="P351" s="9">
        <f>O351*2</f>
        <v>16</v>
      </c>
      <c r="Q351" s="9">
        <f>K351*3</f>
        <v>203.10000000000002</v>
      </c>
      <c r="R351" s="9">
        <f>M351+(N351*3)+P351-Q351</f>
        <v>-157.60000000000002</v>
      </c>
      <c r="S351" s="12">
        <f>((((R351*(19-B351))*2)/(B351+2)-(B351+1))/100)+7</f>
        <v>6.0983529411764703</v>
      </c>
      <c r="U351" s="8">
        <v>15</v>
      </c>
      <c r="V351" s="9">
        <v>388</v>
      </c>
    </row>
    <row r="352" spans="1:22" x14ac:dyDescent="0.3">
      <c r="A352" s="11">
        <f>S352+T352</f>
        <v>6.0806666666666667</v>
      </c>
      <c r="B352" s="9">
        <v>16</v>
      </c>
      <c r="C352" s="9">
        <v>448</v>
      </c>
      <c r="D352" s="8" t="s">
        <v>420</v>
      </c>
      <c r="E352" s="8" t="s">
        <v>336</v>
      </c>
      <c r="F352" s="8" t="s">
        <v>0</v>
      </c>
      <c r="G352" s="9">
        <v>28</v>
      </c>
      <c r="H352" s="9">
        <v>259</v>
      </c>
      <c r="I352" s="9">
        <v>444</v>
      </c>
      <c r="J352" s="9">
        <v>373.3</v>
      </c>
      <c r="K352" s="9">
        <v>81.599999999999994</v>
      </c>
      <c r="L352" s="8">
        <v>0</v>
      </c>
      <c r="M352" s="9">
        <f>500-C352</f>
        <v>52</v>
      </c>
      <c r="N352" s="9">
        <f>L352-12</f>
        <v>-12</v>
      </c>
      <c r="O352" s="9">
        <f>30-G352</f>
        <v>2</v>
      </c>
      <c r="P352" s="9">
        <f>O352*2</f>
        <v>4</v>
      </c>
      <c r="Q352" s="9">
        <f>K352*3</f>
        <v>244.79999999999998</v>
      </c>
      <c r="R352" s="9">
        <f>M352+(N352*3)+P352-Q352</f>
        <v>-224.79999999999998</v>
      </c>
      <c r="S352" s="12">
        <f>((((R352*(19-B352))*2)/(B352+2)-(B352+1))/100)+7</f>
        <v>6.0806666666666667</v>
      </c>
      <c r="T352" s="9"/>
      <c r="U352" s="8">
        <v>16</v>
      </c>
      <c r="V352" s="9">
        <v>470</v>
      </c>
    </row>
    <row r="353" spans="1:22" x14ac:dyDescent="0.3">
      <c r="A353" s="11">
        <f>S353+T353</f>
        <v>6.0187499999999998</v>
      </c>
      <c r="B353" s="9">
        <v>14</v>
      </c>
      <c r="C353" s="9">
        <v>331</v>
      </c>
      <c r="D353" s="8" t="s">
        <v>81</v>
      </c>
      <c r="E353" s="8" t="s">
        <v>26</v>
      </c>
      <c r="F353" s="8" t="s">
        <v>7</v>
      </c>
      <c r="G353" s="9">
        <v>31</v>
      </c>
      <c r="H353" s="9">
        <v>258</v>
      </c>
      <c r="I353" s="9">
        <v>375</v>
      </c>
      <c r="J353" s="9">
        <v>308.60000000000002</v>
      </c>
      <c r="K353" s="9">
        <v>44.6</v>
      </c>
      <c r="L353" s="8">
        <v>3.9</v>
      </c>
      <c r="M353" s="9">
        <f>500-C353</f>
        <v>169</v>
      </c>
      <c r="N353" s="9">
        <f>L353-12</f>
        <v>-8.1</v>
      </c>
      <c r="O353" s="9">
        <f>35-G353</f>
        <v>4</v>
      </c>
      <c r="P353" s="9">
        <f>O353*2</f>
        <v>8</v>
      </c>
      <c r="Q353" s="9">
        <f>K353*3</f>
        <v>133.80000000000001</v>
      </c>
      <c r="R353" s="9">
        <f>M353+(N353*2)+P353-Q353</f>
        <v>27</v>
      </c>
      <c r="S353" s="12">
        <f>((((R353*(19-B353))*2)/(B353+2)-(B353+1))/100)+6</f>
        <v>6.0187499999999998</v>
      </c>
      <c r="U353" s="8">
        <v>14</v>
      </c>
      <c r="V353" s="9">
        <v>317</v>
      </c>
    </row>
    <row r="354" spans="1:22" x14ac:dyDescent="0.3">
      <c r="A354" s="11">
        <f>S354+T354</f>
        <v>5.9251764705882355</v>
      </c>
      <c r="B354" s="9">
        <v>15</v>
      </c>
      <c r="C354" s="9">
        <v>432</v>
      </c>
      <c r="D354" s="8" t="s">
        <v>419</v>
      </c>
      <c r="E354" s="8" t="s">
        <v>15</v>
      </c>
      <c r="F354" s="8" t="s">
        <v>0</v>
      </c>
      <c r="G354" s="9">
        <v>28</v>
      </c>
      <c r="H354" s="9">
        <v>276</v>
      </c>
      <c r="I354" s="9">
        <v>463</v>
      </c>
      <c r="J354" s="9">
        <v>384.8</v>
      </c>
      <c r="K354" s="9">
        <v>76.8</v>
      </c>
      <c r="L354" s="8">
        <v>0</v>
      </c>
      <c r="M354" s="9">
        <f>500-C354</f>
        <v>68</v>
      </c>
      <c r="N354" s="9">
        <f>L354-12</f>
        <v>-12</v>
      </c>
      <c r="O354" s="9">
        <f>30-G354</f>
        <v>2</v>
      </c>
      <c r="P354" s="9">
        <f>O354*2</f>
        <v>4</v>
      </c>
      <c r="Q354" s="9">
        <f>K354*3</f>
        <v>230.39999999999998</v>
      </c>
      <c r="R354" s="9">
        <f>M354+(N354*3)+P354-Q354</f>
        <v>-194.39999999999998</v>
      </c>
      <c r="S354" s="12">
        <f>((((R354*(19-B354))*2)/(B354+2)-(B354+1))/100)+7</f>
        <v>5.9251764705882355</v>
      </c>
      <c r="U354" s="8">
        <v>16</v>
      </c>
      <c r="V354" s="9">
        <v>475</v>
      </c>
    </row>
    <row r="355" spans="1:22" x14ac:dyDescent="0.3">
      <c r="A355" s="11">
        <f>S355+T355</f>
        <v>5.9233333333333338</v>
      </c>
      <c r="B355" s="9">
        <v>16</v>
      </c>
      <c r="C355" s="9">
        <v>477</v>
      </c>
      <c r="D355" s="8" t="s">
        <v>482</v>
      </c>
      <c r="E355" s="8" t="s">
        <v>336</v>
      </c>
      <c r="F355" s="8" t="s">
        <v>154</v>
      </c>
      <c r="G355" s="9">
        <v>31</v>
      </c>
      <c r="H355" s="9">
        <v>305</v>
      </c>
      <c r="I355" s="9">
        <v>483</v>
      </c>
      <c r="J355" s="9">
        <v>394</v>
      </c>
      <c r="K355" s="9">
        <v>89</v>
      </c>
      <c r="L355" s="8">
        <v>0</v>
      </c>
      <c r="M355" s="9">
        <f>500-C355</f>
        <v>23</v>
      </c>
      <c r="N355" s="9">
        <f>L355-18</f>
        <v>-18</v>
      </c>
      <c r="O355" s="9">
        <f>35-G355</f>
        <v>4</v>
      </c>
      <c r="P355" s="9">
        <f>O355*2</f>
        <v>8</v>
      </c>
      <c r="Q355" s="9">
        <f>K355*3</f>
        <v>267</v>
      </c>
      <c r="R355" s="9">
        <f>M355+(N355*2)+P355-Q355</f>
        <v>-272</v>
      </c>
      <c r="S355" s="12">
        <f>((((R355*(19-B355))*2)/(B355+2)-(B355+1))/100)+7</f>
        <v>5.9233333333333338</v>
      </c>
      <c r="T355" s="9"/>
      <c r="U355" s="8">
        <v>16</v>
      </c>
      <c r="V355" s="9">
        <v>501</v>
      </c>
    </row>
    <row r="356" spans="1:22" x14ac:dyDescent="0.3">
      <c r="A356" s="11">
        <f>S356+T356</f>
        <v>5.7927272727272712</v>
      </c>
      <c r="B356" s="9">
        <v>9</v>
      </c>
      <c r="C356" s="9">
        <v>125</v>
      </c>
      <c r="D356" s="8" t="s">
        <v>261</v>
      </c>
      <c r="E356" s="8" t="s">
        <v>9</v>
      </c>
      <c r="F356" s="8" t="s">
        <v>140</v>
      </c>
      <c r="G356" s="9">
        <v>33</v>
      </c>
      <c r="H356" s="9">
        <v>100</v>
      </c>
      <c r="I356" s="9">
        <v>149</v>
      </c>
      <c r="J356" s="9">
        <v>125.8</v>
      </c>
      <c r="K356" s="9">
        <v>17.100000000000001</v>
      </c>
      <c r="L356" s="8">
        <v>13.2</v>
      </c>
      <c r="M356" s="9">
        <f>500-C356</f>
        <v>375</v>
      </c>
      <c r="N356" s="9">
        <f>L356-12</f>
        <v>1.1999999999999993</v>
      </c>
      <c r="O356" s="9">
        <f>32-G356</f>
        <v>-1</v>
      </c>
      <c r="P356" s="9">
        <f>O356*2</f>
        <v>-2</v>
      </c>
      <c r="Q356" s="9">
        <f>K356*3</f>
        <v>51.300000000000004</v>
      </c>
      <c r="R356" s="9">
        <f>M356+(N356*2)+P356-Q356</f>
        <v>324.09999999999997</v>
      </c>
      <c r="S356" s="12">
        <f>((((R356*(19-B356))*2)/(B356+2)-(B356+1))/100)</f>
        <v>5.7927272727272712</v>
      </c>
      <c r="T356" s="9"/>
      <c r="U356" s="8">
        <v>10</v>
      </c>
      <c r="V356" s="9">
        <v>138</v>
      </c>
    </row>
    <row r="357" spans="1:22" x14ac:dyDescent="0.3">
      <c r="A357" s="11">
        <f>S357+T357</f>
        <v>5.7910588235294123</v>
      </c>
      <c r="B357" s="9">
        <v>15</v>
      </c>
      <c r="C357" s="9">
        <v>445</v>
      </c>
      <c r="D357" s="8" t="s">
        <v>425</v>
      </c>
      <c r="E357" s="8" t="s">
        <v>50</v>
      </c>
      <c r="F357" s="8" t="s">
        <v>0</v>
      </c>
      <c r="G357" s="9">
        <v>23</v>
      </c>
      <c r="H357" s="9">
        <v>251</v>
      </c>
      <c r="I357" s="9">
        <v>445</v>
      </c>
      <c r="J357" s="9">
        <v>370.3</v>
      </c>
      <c r="K357" s="9">
        <v>85.3</v>
      </c>
      <c r="L357" s="8">
        <v>0</v>
      </c>
      <c r="M357" s="9">
        <f>500-C357</f>
        <v>55</v>
      </c>
      <c r="N357" s="9">
        <f>L357-12</f>
        <v>-12</v>
      </c>
      <c r="O357" s="9">
        <f>30-G357</f>
        <v>7</v>
      </c>
      <c r="P357" s="9">
        <f>O357*2</f>
        <v>14</v>
      </c>
      <c r="Q357" s="9">
        <f>K357*3</f>
        <v>255.89999999999998</v>
      </c>
      <c r="R357" s="9">
        <f>M357+(N357*3)+P357-Q357</f>
        <v>-222.89999999999998</v>
      </c>
      <c r="S357" s="12">
        <f>((((R357*(19-B357))*2)/(B357+2)-(B357+1))/100)+7</f>
        <v>5.7910588235294123</v>
      </c>
      <c r="U357" s="8">
        <v>16</v>
      </c>
      <c r="V357" s="9">
        <v>471</v>
      </c>
    </row>
    <row r="358" spans="1:22" x14ac:dyDescent="0.3">
      <c r="A358" s="11">
        <f>S358+T358</f>
        <v>5.7289411764705882</v>
      </c>
      <c r="B358" s="9">
        <v>15</v>
      </c>
      <c r="C358" s="9">
        <v>381</v>
      </c>
      <c r="D358" s="8" t="s">
        <v>66</v>
      </c>
      <c r="E358" s="8" t="s">
        <v>54</v>
      </c>
      <c r="F358" s="8" t="s">
        <v>7</v>
      </c>
      <c r="G358" s="9">
        <v>25</v>
      </c>
      <c r="H358" s="9">
        <v>301</v>
      </c>
      <c r="I358" s="9">
        <v>440</v>
      </c>
      <c r="J358" s="9">
        <v>355</v>
      </c>
      <c r="K358" s="9">
        <v>46.2</v>
      </c>
      <c r="L358" s="8">
        <v>0</v>
      </c>
      <c r="M358" s="9">
        <f>500-C358</f>
        <v>119</v>
      </c>
      <c r="N358" s="9">
        <f>L358-12</f>
        <v>-12</v>
      </c>
      <c r="O358" s="9">
        <f>35-G358</f>
        <v>10</v>
      </c>
      <c r="P358" s="9">
        <f>O358*2</f>
        <v>20</v>
      </c>
      <c r="Q358" s="9">
        <f>K358*3</f>
        <v>138.60000000000002</v>
      </c>
      <c r="R358" s="9">
        <f>M358+(N358*2)+P358-Q358</f>
        <v>-23.600000000000023</v>
      </c>
      <c r="S358" s="12">
        <f>((((R358*(19-B358))*2)/(B358+2)-(B358+1))/100)+6</f>
        <v>5.7289411764705882</v>
      </c>
      <c r="U358" s="8">
        <v>15</v>
      </c>
      <c r="V358" s="9">
        <v>370</v>
      </c>
    </row>
    <row r="359" spans="1:22" x14ac:dyDescent="0.3">
      <c r="A359" s="11">
        <f>S359+T359</f>
        <v>5.5397647058823525</v>
      </c>
      <c r="B359" s="9">
        <v>15</v>
      </c>
      <c r="C359" s="9">
        <v>403</v>
      </c>
      <c r="D359" s="8" t="s">
        <v>102</v>
      </c>
      <c r="E359" s="8" t="s">
        <v>48</v>
      </c>
      <c r="F359" s="8" t="s">
        <v>7</v>
      </c>
      <c r="G359" s="9">
        <v>23</v>
      </c>
      <c r="H359" s="9">
        <v>250</v>
      </c>
      <c r="I359" s="9">
        <v>381</v>
      </c>
      <c r="J359" s="9">
        <v>312.7</v>
      </c>
      <c r="K359" s="9">
        <v>53.6</v>
      </c>
      <c r="L359" s="8">
        <v>0</v>
      </c>
      <c r="M359" s="9">
        <f>500-C359</f>
        <v>97</v>
      </c>
      <c r="N359" s="9">
        <f>L359-12</f>
        <v>-12</v>
      </c>
      <c r="O359" s="9">
        <f>35-G359</f>
        <v>12</v>
      </c>
      <c r="P359" s="9">
        <f>O359*2</f>
        <v>24</v>
      </c>
      <c r="Q359" s="9">
        <f>K359*3</f>
        <v>160.80000000000001</v>
      </c>
      <c r="R359" s="9">
        <f>M359+(N359*2)+P359-Q359</f>
        <v>-63.800000000000011</v>
      </c>
      <c r="S359" s="12">
        <f>((((R359*(19-B359))*2)/(B359+2)-(B359+1))/100)+6</f>
        <v>5.5397647058823525</v>
      </c>
      <c r="U359" s="8">
        <v>15</v>
      </c>
      <c r="V359" s="9">
        <v>376</v>
      </c>
    </row>
    <row r="360" spans="1:22" x14ac:dyDescent="0.3">
      <c r="A360" s="11">
        <f>S360+T360</f>
        <v>5.4262499999999996</v>
      </c>
      <c r="B360" s="9">
        <v>14</v>
      </c>
      <c r="C360" s="9">
        <v>373</v>
      </c>
      <c r="D360" s="8" t="s">
        <v>433</v>
      </c>
      <c r="E360" s="8" t="s">
        <v>40</v>
      </c>
      <c r="F360" s="8" t="s">
        <v>140</v>
      </c>
      <c r="G360" s="9">
        <v>22</v>
      </c>
      <c r="H360" s="9">
        <v>218</v>
      </c>
      <c r="I360" s="9">
        <v>387</v>
      </c>
      <c r="J360" s="9">
        <v>314.3</v>
      </c>
      <c r="K360" s="9">
        <v>63.6</v>
      </c>
      <c r="L360" s="8">
        <v>0</v>
      </c>
      <c r="M360" s="9">
        <f>500-C360</f>
        <v>127</v>
      </c>
      <c r="N360" s="9">
        <f>L360-12</f>
        <v>-12</v>
      </c>
      <c r="O360" s="9">
        <f>32-G360</f>
        <v>10</v>
      </c>
      <c r="P360" s="9">
        <f>O360*2</f>
        <v>20</v>
      </c>
      <c r="Q360" s="9">
        <f>K360*3</f>
        <v>190.8</v>
      </c>
      <c r="R360" s="9">
        <f>M360+(N360*2)+P360-Q360</f>
        <v>-67.800000000000011</v>
      </c>
      <c r="S360" s="12">
        <f>((((R360*(19-B360))*2)/(B360+2)-(B360+1))/100)+6</f>
        <v>5.4262499999999996</v>
      </c>
      <c r="U360" s="8">
        <v>16</v>
      </c>
      <c r="V360" s="9">
        <v>430</v>
      </c>
    </row>
    <row r="361" spans="1:22" x14ac:dyDescent="0.3">
      <c r="A361" s="11">
        <f>S361+T361</f>
        <v>5.3596666666666666</v>
      </c>
      <c r="B361" s="9">
        <v>16</v>
      </c>
      <c r="C361" s="9">
        <v>474</v>
      </c>
      <c r="D361" s="8" t="s">
        <v>94</v>
      </c>
      <c r="E361" s="8" t="s">
        <v>19</v>
      </c>
      <c r="F361" s="8" t="s">
        <v>7</v>
      </c>
      <c r="G361" s="9">
        <v>26</v>
      </c>
      <c r="H361" s="9">
        <v>336</v>
      </c>
      <c r="I361" s="9">
        <v>457</v>
      </c>
      <c r="J361" s="9">
        <v>411.3</v>
      </c>
      <c r="K361" s="9">
        <v>53.7</v>
      </c>
      <c r="L361" s="8">
        <v>0</v>
      </c>
      <c r="M361" s="9">
        <f>500-C361</f>
        <v>26</v>
      </c>
      <c r="N361" s="9">
        <f>L361-12</f>
        <v>-12</v>
      </c>
      <c r="O361" s="9">
        <f>35-G361</f>
        <v>9</v>
      </c>
      <c r="P361" s="9">
        <f>O361*2</f>
        <v>18</v>
      </c>
      <c r="Q361" s="9">
        <f>K361*3</f>
        <v>161.10000000000002</v>
      </c>
      <c r="R361" s="9">
        <f>M361+(N361*2)+P361-Q361</f>
        <v>-141.10000000000002</v>
      </c>
      <c r="S361" s="12">
        <f>((((R361*(19-B361))*2)/(B361+2)-(B361+1))/100)+6</f>
        <v>5.3596666666666666</v>
      </c>
      <c r="U361" s="8">
        <v>16</v>
      </c>
      <c r="V361" s="9">
        <v>467</v>
      </c>
    </row>
    <row r="362" spans="1:22" x14ac:dyDescent="0.3">
      <c r="A362" s="11">
        <f>S362+T362</f>
        <v>5.2183529411764704</v>
      </c>
      <c r="B362" s="9">
        <v>15</v>
      </c>
      <c r="C362" s="9">
        <v>440</v>
      </c>
      <c r="D362" s="8" t="s">
        <v>84</v>
      </c>
      <c r="E362" s="8" t="s">
        <v>85</v>
      </c>
      <c r="F362" s="8" t="s">
        <v>7</v>
      </c>
      <c r="G362" s="9">
        <v>31</v>
      </c>
      <c r="H362" s="9">
        <v>290</v>
      </c>
      <c r="I362" s="9">
        <v>433</v>
      </c>
      <c r="J362" s="9">
        <v>365.7</v>
      </c>
      <c r="K362" s="9">
        <v>58.7</v>
      </c>
      <c r="L362" s="8">
        <v>0</v>
      </c>
      <c r="M362" s="9">
        <f>500-C362</f>
        <v>60</v>
      </c>
      <c r="N362" s="9">
        <f>L362-12</f>
        <v>-12</v>
      </c>
      <c r="O362" s="9">
        <f>35-G362</f>
        <v>4</v>
      </c>
      <c r="P362" s="9">
        <f>O362*2</f>
        <v>8</v>
      </c>
      <c r="Q362" s="9">
        <f>K362*3</f>
        <v>176.10000000000002</v>
      </c>
      <c r="R362" s="9">
        <f>M362+(N362*2)+P362-Q362</f>
        <v>-132.10000000000002</v>
      </c>
      <c r="S362" s="12">
        <f>((((R362*(19-B362))*2)/(B362+2)-(B362+1))/100)+6</f>
        <v>5.2183529411764704</v>
      </c>
      <c r="U362" s="8">
        <v>16</v>
      </c>
      <c r="V362" s="9">
        <v>412</v>
      </c>
    </row>
    <row r="363" spans="1:22" x14ac:dyDescent="0.3">
      <c r="A363" s="11">
        <f>S363+T363</f>
        <v>5.1416470588235299</v>
      </c>
      <c r="B363" s="9">
        <v>15</v>
      </c>
      <c r="C363" s="9">
        <v>424</v>
      </c>
      <c r="D363" s="8" t="s">
        <v>79</v>
      </c>
      <c r="E363" s="8" t="s">
        <v>21</v>
      </c>
      <c r="F363" s="8" t="s">
        <v>7</v>
      </c>
      <c r="G363" s="9">
        <v>29</v>
      </c>
      <c r="H363" s="9">
        <v>274</v>
      </c>
      <c r="I363" s="9">
        <v>464</v>
      </c>
      <c r="J363" s="9">
        <v>374</v>
      </c>
      <c r="K363" s="9">
        <v>70.8</v>
      </c>
      <c r="L363" s="8">
        <v>0</v>
      </c>
      <c r="M363" s="9">
        <f>500-C363</f>
        <v>76</v>
      </c>
      <c r="N363" s="9">
        <f>L363-12</f>
        <v>-12</v>
      </c>
      <c r="O363" s="9">
        <f>35-G363</f>
        <v>6</v>
      </c>
      <c r="P363" s="9">
        <f>O363*2</f>
        <v>12</v>
      </c>
      <c r="Q363" s="9">
        <f>K363*3</f>
        <v>212.39999999999998</v>
      </c>
      <c r="R363" s="9">
        <f>M363+(N363*2)+P363-Q363</f>
        <v>-148.39999999999998</v>
      </c>
      <c r="S363" s="12">
        <f>((((R363*(19-B363))*2)/(B363+2)-(B363+1))/100)+6</f>
        <v>5.1416470588235299</v>
      </c>
      <c r="U363" s="8">
        <v>15</v>
      </c>
      <c r="V363" s="9">
        <v>395</v>
      </c>
    </row>
    <row r="364" spans="1:22" x14ac:dyDescent="0.3">
      <c r="A364" s="11">
        <f>S364+T364</f>
        <v>5.0818181818181811</v>
      </c>
      <c r="B364" s="9">
        <v>9</v>
      </c>
      <c r="C364" s="9">
        <v>127</v>
      </c>
      <c r="D364" s="8" t="s">
        <v>435</v>
      </c>
      <c r="E364" s="8" t="s">
        <v>15</v>
      </c>
      <c r="F364" s="8" t="s">
        <v>140</v>
      </c>
      <c r="G364" s="9">
        <v>22</v>
      </c>
      <c r="H364" s="9">
        <v>81</v>
      </c>
      <c r="I364" s="9">
        <v>194</v>
      </c>
      <c r="J364" s="9">
        <v>128</v>
      </c>
      <c r="K364" s="9">
        <v>33.4</v>
      </c>
      <c r="L364" s="8">
        <v>8.1</v>
      </c>
      <c r="M364" s="9">
        <f>500-C364</f>
        <v>373</v>
      </c>
      <c r="N364" s="9">
        <f>L364-12</f>
        <v>-3.9000000000000004</v>
      </c>
      <c r="O364" s="9">
        <f>32-G364</f>
        <v>10</v>
      </c>
      <c r="P364" s="9">
        <f>O364*2</f>
        <v>20</v>
      </c>
      <c r="Q364" s="9">
        <f>K364*3</f>
        <v>100.19999999999999</v>
      </c>
      <c r="R364" s="9">
        <f>M364+(N364*2)+P364-Q364</f>
        <v>285</v>
      </c>
      <c r="S364" s="12">
        <f>((((R364*(19-B364))*2)/(B364+2)-(B364+1))/100)</f>
        <v>5.0818181818181811</v>
      </c>
      <c r="T364" s="9"/>
      <c r="U364" s="8">
        <v>10</v>
      </c>
      <c r="V364" s="9">
        <v>142</v>
      </c>
    </row>
    <row r="365" spans="1:22" x14ac:dyDescent="0.3">
      <c r="A365" s="11">
        <f>S365+T365</f>
        <v>4.5549999999999997</v>
      </c>
      <c r="B365" s="9">
        <v>10</v>
      </c>
      <c r="C365" s="9">
        <v>153</v>
      </c>
      <c r="D365" s="8" t="s">
        <v>277</v>
      </c>
      <c r="E365" s="8" t="s">
        <v>15</v>
      </c>
      <c r="F365" s="8" t="s">
        <v>154</v>
      </c>
      <c r="G365" s="9">
        <v>30</v>
      </c>
      <c r="H365" s="9">
        <v>134</v>
      </c>
      <c r="I365" s="9">
        <v>194</v>
      </c>
      <c r="J365" s="9">
        <v>158.1</v>
      </c>
      <c r="K365" s="9">
        <v>17.8</v>
      </c>
      <c r="L365" s="8">
        <v>21.7</v>
      </c>
      <c r="M365" s="9">
        <f>500-C365</f>
        <v>347</v>
      </c>
      <c r="N365" s="9">
        <f>L365-18</f>
        <v>3.6999999999999993</v>
      </c>
      <c r="O365" s="9">
        <f>35-G365</f>
        <v>5</v>
      </c>
      <c r="P365" s="9">
        <f>O365*2</f>
        <v>10</v>
      </c>
      <c r="Q365" s="9">
        <f>K365*3</f>
        <v>53.400000000000006</v>
      </c>
      <c r="R365" s="9">
        <f>M365+(N365*2)+P365-Q365</f>
        <v>311</v>
      </c>
      <c r="S365" s="12">
        <f>((((R365*(19-B365))*2)/(B365+2)-(B365+1))/100)</f>
        <v>4.5549999999999997</v>
      </c>
      <c r="U365" s="8">
        <v>10</v>
      </c>
      <c r="V365" s="9">
        <v>152</v>
      </c>
    </row>
    <row r="366" spans="1:22" x14ac:dyDescent="0.3">
      <c r="A366" s="11">
        <f>S366+T366</f>
        <v>4.4829999999999997</v>
      </c>
      <c r="B366" s="9">
        <v>10</v>
      </c>
      <c r="C366" s="9">
        <v>152</v>
      </c>
      <c r="D366" s="8" t="s">
        <v>436</v>
      </c>
      <c r="E366" s="8" t="s">
        <v>6</v>
      </c>
      <c r="F366" s="8" t="s">
        <v>140</v>
      </c>
      <c r="G366" s="9">
        <v>23</v>
      </c>
      <c r="H366" s="9">
        <v>139</v>
      </c>
      <c r="I366" s="9">
        <v>198</v>
      </c>
      <c r="J366" s="9">
        <v>157.1</v>
      </c>
      <c r="K366" s="9">
        <v>17.600000000000001</v>
      </c>
      <c r="L366" s="8">
        <v>8.5</v>
      </c>
      <c r="M366" s="9">
        <f>500-C366</f>
        <v>348</v>
      </c>
      <c r="N366" s="9">
        <f>L366-12</f>
        <v>-3.5</v>
      </c>
      <c r="O366" s="9">
        <f>32-G366</f>
        <v>9</v>
      </c>
      <c r="P366" s="9">
        <f>O366*2</f>
        <v>18</v>
      </c>
      <c r="Q366" s="9">
        <f>K366*3</f>
        <v>52.800000000000004</v>
      </c>
      <c r="R366" s="9">
        <f>M366+(N366*2)+P366-Q366</f>
        <v>306.2</v>
      </c>
      <c r="S366" s="12">
        <f>((((R366*(19-B366))*2)/(B366+2)-(B366+1))/100)</f>
        <v>4.4829999999999997</v>
      </c>
      <c r="T366" s="9"/>
      <c r="U366" s="8">
        <v>10</v>
      </c>
      <c r="V366" s="9">
        <v>146</v>
      </c>
    </row>
    <row r="367" spans="1:22" x14ac:dyDescent="0.3">
      <c r="A367" s="11">
        <f>S367+T367</f>
        <v>4.4034999999999993</v>
      </c>
      <c r="B367" s="9">
        <v>10</v>
      </c>
      <c r="C367" s="9">
        <v>144</v>
      </c>
      <c r="D367" s="8" t="s">
        <v>430</v>
      </c>
      <c r="E367" s="8" t="s">
        <v>26</v>
      </c>
      <c r="F367" s="8" t="s">
        <v>140</v>
      </c>
      <c r="G367" s="9">
        <v>28</v>
      </c>
      <c r="H367" s="9">
        <v>125</v>
      </c>
      <c r="I367" s="9">
        <v>194</v>
      </c>
      <c r="J367" s="9">
        <v>147.9</v>
      </c>
      <c r="K367" s="9">
        <v>23.1</v>
      </c>
      <c r="L367" s="8">
        <v>15.1</v>
      </c>
      <c r="M367" s="9">
        <f>500-C367</f>
        <v>356</v>
      </c>
      <c r="N367" s="9">
        <f>L367-12</f>
        <v>3.0999999999999996</v>
      </c>
      <c r="O367" s="9">
        <f>32-G367</f>
        <v>4</v>
      </c>
      <c r="P367" s="9">
        <f>O367*2</f>
        <v>8</v>
      </c>
      <c r="Q367" s="9">
        <f>K367*3</f>
        <v>69.300000000000011</v>
      </c>
      <c r="R367" s="9">
        <f>M367+(N367*2)+P367-Q367</f>
        <v>300.89999999999998</v>
      </c>
      <c r="S367" s="12">
        <f>((((R367*(19-B367))*2)/(B367+2)-(B367+1))/100)</f>
        <v>4.4034999999999993</v>
      </c>
      <c r="T367" s="9"/>
      <c r="U367" s="8">
        <v>10</v>
      </c>
      <c r="V367" s="9">
        <v>135</v>
      </c>
    </row>
    <row r="368" spans="1:22" x14ac:dyDescent="0.3">
      <c r="A368" s="11">
        <f>S368+T368</f>
        <v>4.1950000000000003</v>
      </c>
      <c r="B368" s="9">
        <v>10</v>
      </c>
      <c r="C368" s="9">
        <v>151</v>
      </c>
      <c r="D368" s="8" t="s">
        <v>298</v>
      </c>
      <c r="E368" s="8" t="s">
        <v>57</v>
      </c>
      <c r="F368" s="8" t="s">
        <v>140</v>
      </c>
      <c r="G368" s="9">
        <v>21</v>
      </c>
      <c r="H368" s="9">
        <v>113</v>
      </c>
      <c r="I368" s="9">
        <v>176</v>
      </c>
      <c r="J368" s="9">
        <v>155.4</v>
      </c>
      <c r="K368" s="9">
        <v>21.6</v>
      </c>
      <c r="L368" s="8">
        <v>2.4</v>
      </c>
      <c r="M368" s="9">
        <f>500-C368</f>
        <v>349</v>
      </c>
      <c r="N368" s="9">
        <f>L368-12</f>
        <v>-9.6</v>
      </c>
      <c r="O368" s="9">
        <f>32-G368</f>
        <v>11</v>
      </c>
      <c r="P368" s="9">
        <f>O368*2</f>
        <v>22</v>
      </c>
      <c r="Q368" s="9">
        <f>K368*3</f>
        <v>64.800000000000011</v>
      </c>
      <c r="R368" s="9">
        <f>M368+(N368*2)+P368-Q368</f>
        <v>287</v>
      </c>
      <c r="S368" s="12">
        <f>((((R368*(19-B368))*2)/(B368+2)-(B368+1))/100)</f>
        <v>4.1950000000000003</v>
      </c>
      <c r="U368" s="8">
        <v>10</v>
      </c>
      <c r="V368" s="9">
        <v>166</v>
      </c>
    </row>
    <row r="369" spans="1:22" x14ac:dyDescent="0.3">
      <c r="A369" s="11">
        <f>S369+T369</f>
        <v>4.1815000000000007</v>
      </c>
      <c r="B369" s="9">
        <v>10</v>
      </c>
      <c r="C369" s="9">
        <v>170</v>
      </c>
      <c r="D369" s="8" t="s">
        <v>440</v>
      </c>
      <c r="E369" s="8" t="s">
        <v>26</v>
      </c>
      <c r="F369" s="8" t="s">
        <v>140</v>
      </c>
      <c r="G369" s="9">
        <v>24</v>
      </c>
      <c r="H369" s="9">
        <v>148</v>
      </c>
      <c r="I369" s="9">
        <v>205</v>
      </c>
      <c r="J369" s="9">
        <v>177.8</v>
      </c>
      <c r="K369" s="9">
        <v>17.7</v>
      </c>
      <c r="L369" s="8">
        <v>8.6</v>
      </c>
      <c r="M369" s="9">
        <f>500-C369</f>
        <v>330</v>
      </c>
      <c r="N369" s="9">
        <f>L369-12</f>
        <v>-3.4000000000000004</v>
      </c>
      <c r="O369" s="9">
        <f>32-G369</f>
        <v>8</v>
      </c>
      <c r="P369" s="9">
        <f>O369*2</f>
        <v>16</v>
      </c>
      <c r="Q369" s="9">
        <f>K369*3</f>
        <v>53.099999999999994</v>
      </c>
      <c r="R369" s="9">
        <f>M369+(N369*2)+P369-Q369</f>
        <v>286.10000000000002</v>
      </c>
      <c r="S369" s="12">
        <f>((((R369*(19-B369))*2)/(B369+2)-(B369+1))/100)</f>
        <v>4.1815000000000007</v>
      </c>
      <c r="T369" s="9"/>
      <c r="U369" s="8">
        <v>10</v>
      </c>
      <c r="V369" s="9">
        <v>168</v>
      </c>
    </row>
    <row r="370" spans="1:22" x14ac:dyDescent="0.3">
      <c r="A370" s="11">
        <f>S370+T370</f>
        <v>4.0629999999999997</v>
      </c>
      <c r="B370" s="9">
        <v>10</v>
      </c>
      <c r="C370" s="9">
        <v>145</v>
      </c>
      <c r="D370" s="8" t="s">
        <v>431</v>
      </c>
      <c r="E370" s="8" t="s">
        <v>85</v>
      </c>
      <c r="F370" s="8" t="s">
        <v>140</v>
      </c>
      <c r="G370" s="9">
        <v>31</v>
      </c>
      <c r="H370" s="9">
        <v>119</v>
      </c>
      <c r="I370" s="9">
        <v>200</v>
      </c>
      <c r="J370" s="9">
        <v>149.1</v>
      </c>
      <c r="K370" s="9">
        <v>27.2</v>
      </c>
      <c r="L370" s="8">
        <v>13.4</v>
      </c>
      <c r="M370" s="9">
        <f>500-C370</f>
        <v>355</v>
      </c>
      <c r="N370" s="9">
        <f>L370-12</f>
        <v>1.4000000000000004</v>
      </c>
      <c r="O370" s="9">
        <f>32-G370</f>
        <v>1</v>
      </c>
      <c r="P370" s="9">
        <f>O370*2</f>
        <v>2</v>
      </c>
      <c r="Q370" s="9">
        <f>K370*3</f>
        <v>81.599999999999994</v>
      </c>
      <c r="R370" s="9">
        <f>M370+(N370*2)+P370-Q370</f>
        <v>278.20000000000005</v>
      </c>
      <c r="S370" s="12">
        <f>((((R370*(19-B370))*2)/(B370+2)-(B370+1))/100)</f>
        <v>4.0629999999999997</v>
      </c>
      <c r="T370" s="9"/>
      <c r="U370" s="8">
        <v>10</v>
      </c>
      <c r="V370" s="9">
        <v>136</v>
      </c>
    </row>
    <row r="371" spans="1:22" x14ac:dyDescent="0.3">
      <c r="A371" s="11">
        <f>S371+T371</f>
        <v>3.9775</v>
      </c>
      <c r="B371" s="9">
        <v>10</v>
      </c>
      <c r="C371" s="9">
        <v>175</v>
      </c>
      <c r="D371" s="8" t="s">
        <v>322</v>
      </c>
      <c r="E371" s="8" t="s">
        <v>44</v>
      </c>
      <c r="F371" s="8" t="s">
        <v>140</v>
      </c>
      <c r="G371" s="9">
        <v>28</v>
      </c>
      <c r="H371" s="9">
        <v>151</v>
      </c>
      <c r="I371" s="9">
        <v>229</v>
      </c>
      <c r="J371" s="9">
        <v>191.4</v>
      </c>
      <c r="K371" s="9">
        <v>24.9</v>
      </c>
      <c r="L371" s="8">
        <v>19.100000000000001</v>
      </c>
      <c r="M371" s="9">
        <f>500-C371</f>
        <v>325</v>
      </c>
      <c r="N371" s="9">
        <f>L371-12</f>
        <v>7.1000000000000014</v>
      </c>
      <c r="O371" s="9">
        <f>32-G371</f>
        <v>4</v>
      </c>
      <c r="P371" s="9">
        <f>O371*2</f>
        <v>8</v>
      </c>
      <c r="Q371" s="9">
        <f>K371*3</f>
        <v>74.699999999999989</v>
      </c>
      <c r="R371" s="9">
        <f>M371+(N371*2)+P371-Q371</f>
        <v>272.5</v>
      </c>
      <c r="S371" s="12">
        <f>((((R371*(19-B371))*2)/(B371+2)-(B371+1))/100)</f>
        <v>3.9775</v>
      </c>
      <c r="T371" s="9"/>
      <c r="U371" s="8">
        <v>11</v>
      </c>
      <c r="V371" s="9">
        <v>180</v>
      </c>
    </row>
    <row r="372" spans="1:22" x14ac:dyDescent="0.3">
      <c r="A372" s="11">
        <f>S372+T372</f>
        <v>2.9741538461538459</v>
      </c>
      <c r="B372" s="9">
        <v>11</v>
      </c>
      <c r="C372" s="9">
        <v>183</v>
      </c>
      <c r="D372" s="8" t="s">
        <v>108</v>
      </c>
      <c r="E372" s="8" t="s">
        <v>96</v>
      </c>
      <c r="F372" s="8" t="s">
        <v>7</v>
      </c>
      <c r="G372" s="9">
        <v>27</v>
      </c>
      <c r="H372" s="9">
        <v>167</v>
      </c>
      <c r="I372" s="9">
        <v>238</v>
      </c>
      <c r="J372" s="9">
        <v>199.9</v>
      </c>
      <c r="K372" s="9">
        <v>23.2</v>
      </c>
      <c r="L372" s="8">
        <v>6</v>
      </c>
      <c r="M372" s="9">
        <f>500-C372</f>
        <v>317</v>
      </c>
      <c r="N372" s="9">
        <f>L372-12</f>
        <v>-6</v>
      </c>
      <c r="O372" s="9">
        <f>35-G372</f>
        <v>8</v>
      </c>
      <c r="P372" s="9">
        <f>O372*2</f>
        <v>16</v>
      </c>
      <c r="Q372" s="9">
        <f>K372*3</f>
        <v>69.599999999999994</v>
      </c>
      <c r="R372" s="9">
        <f>M372+(N372*2)+P372-Q372</f>
        <v>251.4</v>
      </c>
      <c r="S372" s="12">
        <f>((((R372*(19-B372))*2)/(B372+2)-(B372+1))/100)</f>
        <v>2.9741538461538459</v>
      </c>
      <c r="U372" s="8">
        <v>11</v>
      </c>
      <c r="V372" s="9">
        <v>191</v>
      </c>
    </row>
    <row r="373" spans="1:22" x14ac:dyDescent="0.3">
      <c r="A373" s="11">
        <f>S373+T373</f>
        <v>2.9212307692307689</v>
      </c>
      <c r="B373" s="9">
        <v>11</v>
      </c>
      <c r="C373" s="9">
        <v>214</v>
      </c>
      <c r="D373" s="8" t="s">
        <v>443</v>
      </c>
      <c r="E373" s="8" t="s">
        <v>23</v>
      </c>
      <c r="F373" s="8" t="s">
        <v>0</v>
      </c>
      <c r="G373" s="9">
        <v>25</v>
      </c>
      <c r="H373" s="9">
        <v>146</v>
      </c>
      <c r="I373" s="9">
        <v>196</v>
      </c>
      <c r="J373" s="9">
        <v>174.3</v>
      </c>
      <c r="K373" s="9">
        <v>16.7</v>
      </c>
      <c r="L373" s="8">
        <v>10.6</v>
      </c>
      <c r="M373" s="9">
        <f>500-C373</f>
        <v>286</v>
      </c>
      <c r="N373" s="9">
        <f>L373-12</f>
        <v>-1.4000000000000004</v>
      </c>
      <c r="O373" s="9">
        <f>32-G373</f>
        <v>7</v>
      </c>
      <c r="P373" s="9">
        <f>O373*2</f>
        <v>14</v>
      </c>
      <c r="Q373" s="9">
        <f>K373*3</f>
        <v>50.099999999999994</v>
      </c>
      <c r="R373" s="9">
        <f>M373+(N373*2)+P373-Q373</f>
        <v>247.1</v>
      </c>
      <c r="S373" s="12">
        <f>((((R373*(19-B373))*2)/(B373+2)-(B373+1))/100)</f>
        <v>2.9212307692307689</v>
      </c>
      <c r="T373" s="9"/>
      <c r="U373" s="8">
        <v>11</v>
      </c>
      <c r="V373" s="9">
        <v>176</v>
      </c>
    </row>
    <row r="374" spans="1:22" x14ac:dyDescent="0.3">
      <c r="A374" s="11">
        <f>S374+T374</f>
        <v>2.9150769230769229</v>
      </c>
      <c r="B374" s="9">
        <v>11</v>
      </c>
      <c r="C374" s="9">
        <v>190</v>
      </c>
      <c r="D374" s="8" t="s">
        <v>288</v>
      </c>
      <c r="E374" s="8" t="s">
        <v>17</v>
      </c>
      <c r="F374" s="8" t="s">
        <v>140</v>
      </c>
      <c r="G374" s="9">
        <v>32</v>
      </c>
      <c r="H374" s="9">
        <v>182</v>
      </c>
      <c r="I374" s="9">
        <v>253</v>
      </c>
      <c r="J374" s="9">
        <v>208.6</v>
      </c>
      <c r="K374" s="9">
        <v>20.8</v>
      </c>
      <c r="L374" s="8">
        <v>11.5</v>
      </c>
      <c r="M374" s="9">
        <f>500-C374</f>
        <v>310</v>
      </c>
      <c r="N374" s="9">
        <f>L374-12</f>
        <v>-0.5</v>
      </c>
      <c r="O374" s="9">
        <f>32-G374</f>
        <v>0</v>
      </c>
      <c r="P374" s="9">
        <f>O374*2</f>
        <v>0</v>
      </c>
      <c r="Q374" s="9">
        <f>K374*3</f>
        <v>62.400000000000006</v>
      </c>
      <c r="R374" s="9">
        <f>M374+(N374*2)+P374-Q374</f>
        <v>246.6</v>
      </c>
      <c r="S374" s="12">
        <f>((((R374*(19-B374))*2)/(B374+2)-(B374+1))/100)</f>
        <v>2.9150769230769229</v>
      </c>
      <c r="T374" s="9"/>
      <c r="U374" s="8">
        <v>11</v>
      </c>
      <c r="V374" s="9">
        <v>199</v>
      </c>
    </row>
    <row r="375" spans="1:22" x14ac:dyDescent="0.3">
      <c r="A375" s="11">
        <f>S375+T375</f>
        <v>2.8560000000000003</v>
      </c>
      <c r="B375" s="9">
        <v>11</v>
      </c>
      <c r="C375" s="9">
        <v>196</v>
      </c>
      <c r="D375" s="8" t="s">
        <v>438</v>
      </c>
      <c r="E375" s="8" t="s">
        <v>68</v>
      </c>
      <c r="F375" s="8" t="s">
        <v>140</v>
      </c>
      <c r="G375" s="9">
        <v>24</v>
      </c>
      <c r="H375" s="9">
        <v>160</v>
      </c>
      <c r="I375" s="9">
        <v>218</v>
      </c>
      <c r="J375" s="9">
        <v>190.9</v>
      </c>
      <c r="K375" s="9">
        <v>20.6</v>
      </c>
      <c r="L375" s="8">
        <v>3.8</v>
      </c>
      <c r="M375" s="9">
        <f>500-C375</f>
        <v>304</v>
      </c>
      <c r="N375" s="9">
        <f>L375-12</f>
        <v>-8.1999999999999993</v>
      </c>
      <c r="O375" s="9">
        <f>32-G375</f>
        <v>8</v>
      </c>
      <c r="P375" s="9">
        <f>O375*2</f>
        <v>16</v>
      </c>
      <c r="Q375" s="9">
        <f>K375*3</f>
        <v>61.800000000000004</v>
      </c>
      <c r="R375" s="9">
        <f>M375+(N375*2)+P375-Q375</f>
        <v>241.8</v>
      </c>
      <c r="S375" s="12">
        <f>((((R375*(19-B375))*2)/(B375+2)-(B375+1))/100)</f>
        <v>2.8560000000000003</v>
      </c>
      <c r="U375" s="8">
        <v>12</v>
      </c>
      <c r="V375" s="9">
        <v>236</v>
      </c>
    </row>
    <row r="376" spans="1:22" x14ac:dyDescent="0.3">
      <c r="A376" s="11">
        <f>S376+T376</f>
        <v>2.8412307692307697</v>
      </c>
      <c r="B376" s="9">
        <v>11</v>
      </c>
      <c r="C376" s="9">
        <v>176</v>
      </c>
      <c r="D376" s="8" t="s">
        <v>451</v>
      </c>
      <c r="E376" s="8" t="s">
        <v>48</v>
      </c>
      <c r="F376" s="8" t="s">
        <v>140</v>
      </c>
      <c r="G376" s="9">
        <v>21</v>
      </c>
      <c r="H376" s="9">
        <v>105</v>
      </c>
      <c r="I376" s="9">
        <v>204</v>
      </c>
      <c r="J376" s="9">
        <v>155.9</v>
      </c>
      <c r="K376" s="9">
        <v>31</v>
      </c>
      <c r="L376" s="8">
        <v>5.8</v>
      </c>
      <c r="M376" s="9">
        <f>500-C376</f>
        <v>324</v>
      </c>
      <c r="N376" s="9">
        <f>L376-12</f>
        <v>-6.2</v>
      </c>
      <c r="O376" s="9">
        <f>32-G376</f>
        <v>11</v>
      </c>
      <c r="P376" s="9">
        <f>O376*2</f>
        <v>22</v>
      </c>
      <c r="Q376" s="9">
        <f>K376*3</f>
        <v>93</v>
      </c>
      <c r="R376" s="9">
        <f>M376+(N376*2)+P376-Q376</f>
        <v>240.60000000000002</v>
      </c>
      <c r="S376" s="12">
        <f>((((R376*(19-B376))*2)/(B376+2)-(B376+1))/100)</f>
        <v>2.8412307692307697</v>
      </c>
      <c r="T376" s="9"/>
      <c r="U376" s="8">
        <v>11</v>
      </c>
      <c r="V376" s="9">
        <v>187</v>
      </c>
    </row>
    <row r="377" spans="1:22" x14ac:dyDescent="0.3">
      <c r="A377" s="11">
        <f>S377+T377</f>
        <v>2.6726153846153839</v>
      </c>
      <c r="B377" s="9">
        <v>11</v>
      </c>
      <c r="C377" s="9">
        <v>218</v>
      </c>
      <c r="D377" s="8" t="s">
        <v>34</v>
      </c>
      <c r="E377" s="8" t="s">
        <v>35</v>
      </c>
      <c r="F377" s="8" t="s">
        <v>7</v>
      </c>
      <c r="G377" s="9">
        <v>23</v>
      </c>
      <c r="H377" s="9">
        <v>219</v>
      </c>
      <c r="I377" s="9">
        <v>294</v>
      </c>
      <c r="J377" s="9">
        <v>252.4</v>
      </c>
      <c r="K377" s="9">
        <v>20.5</v>
      </c>
      <c r="L377" s="8">
        <v>3.2</v>
      </c>
      <c r="M377" s="9">
        <f>500-C377</f>
        <v>282</v>
      </c>
      <c r="N377" s="9">
        <f>L377-12</f>
        <v>-8.8000000000000007</v>
      </c>
      <c r="O377" s="9">
        <f>35-G377</f>
        <v>12</v>
      </c>
      <c r="P377" s="9">
        <f>O377*2</f>
        <v>24</v>
      </c>
      <c r="Q377" s="9">
        <f>K377*3</f>
        <v>61.5</v>
      </c>
      <c r="R377" s="9">
        <f>M377+(N377*2)+P377-Q377</f>
        <v>226.89999999999998</v>
      </c>
      <c r="S377" s="12">
        <f>((((R377*(19-B377))*2)/(B377+2)-(B377+1))/100)</f>
        <v>2.6726153846153839</v>
      </c>
      <c r="U377" s="8">
        <v>12</v>
      </c>
      <c r="V377" s="9">
        <v>224</v>
      </c>
    </row>
    <row r="378" spans="1:22" x14ac:dyDescent="0.3">
      <c r="A378" s="11">
        <f>S378+T378</f>
        <v>2.6221538461538461</v>
      </c>
      <c r="B378" s="9">
        <v>11</v>
      </c>
      <c r="C378" s="9">
        <v>212</v>
      </c>
      <c r="D378" s="8" t="s">
        <v>460</v>
      </c>
      <c r="E378" s="8" t="s">
        <v>21</v>
      </c>
      <c r="F378" s="8" t="s">
        <v>140</v>
      </c>
      <c r="G378" s="9">
        <v>31</v>
      </c>
      <c r="H378" s="9">
        <v>189</v>
      </c>
      <c r="I378" s="9">
        <v>236</v>
      </c>
      <c r="J378" s="9">
        <v>215.6</v>
      </c>
      <c r="K378" s="9">
        <v>14.4</v>
      </c>
      <c r="L378" s="8">
        <v>0</v>
      </c>
      <c r="M378" s="9">
        <f>500-C378</f>
        <v>288</v>
      </c>
      <c r="N378" s="9">
        <f>L378-12</f>
        <v>-12</v>
      </c>
      <c r="O378" s="9">
        <f>32-G378</f>
        <v>1</v>
      </c>
      <c r="P378" s="9">
        <f>O378*2</f>
        <v>2</v>
      </c>
      <c r="Q378" s="9">
        <f>K378*3</f>
        <v>43.2</v>
      </c>
      <c r="R378" s="9">
        <f>M378+(N378*2)+P378-Q378</f>
        <v>222.8</v>
      </c>
      <c r="S378" s="12">
        <f>((((R378*(19-B378))*2)/(B378+2)-(B378+1))/100)</f>
        <v>2.6221538461538461</v>
      </c>
      <c r="T378" s="9"/>
      <c r="U378" s="8">
        <v>12</v>
      </c>
      <c r="V378" s="9">
        <v>219</v>
      </c>
    </row>
    <row r="379" spans="1:22" x14ac:dyDescent="0.3">
      <c r="A379" s="11">
        <f>S379+T379</f>
        <v>2.6073846153846159</v>
      </c>
      <c r="B379" s="9">
        <v>11</v>
      </c>
      <c r="C379" s="9">
        <v>205</v>
      </c>
      <c r="D379" s="8" t="s">
        <v>459</v>
      </c>
      <c r="E379" s="8" t="s">
        <v>52</v>
      </c>
      <c r="F379" s="8" t="s">
        <v>140</v>
      </c>
      <c r="G379" s="9">
        <v>22</v>
      </c>
      <c r="H379" s="9">
        <v>155</v>
      </c>
      <c r="I379" s="9">
        <v>238</v>
      </c>
      <c r="J379" s="9">
        <v>204.3</v>
      </c>
      <c r="K379" s="9">
        <v>25.4</v>
      </c>
      <c r="L379" s="8">
        <v>3.4</v>
      </c>
      <c r="M379" s="9">
        <f>500-C379</f>
        <v>295</v>
      </c>
      <c r="N379" s="9">
        <f>L379-12</f>
        <v>-8.6</v>
      </c>
      <c r="O379" s="9">
        <f>32-G379</f>
        <v>10</v>
      </c>
      <c r="P379" s="9">
        <f>O379*2</f>
        <v>20</v>
      </c>
      <c r="Q379" s="9">
        <f>K379*3</f>
        <v>76.199999999999989</v>
      </c>
      <c r="R379" s="9">
        <f>M379+(N379*2)+P379-Q379</f>
        <v>221.60000000000002</v>
      </c>
      <c r="S379" s="12">
        <f>((((R379*(19-B379))*2)/(B379+2)-(B379+1))/100)</f>
        <v>2.6073846153846159</v>
      </c>
      <c r="T379" s="9"/>
      <c r="U379" s="8">
        <v>12</v>
      </c>
      <c r="V379" s="9">
        <v>214</v>
      </c>
    </row>
    <row r="380" spans="1:22" x14ac:dyDescent="0.3">
      <c r="A380" s="11">
        <f>S380+T380</f>
        <v>2.5384615384615388</v>
      </c>
      <c r="B380" s="9">
        <v>11</v>
      </c>
      <c r="C380" s="9">
        <v>197</v>
      </c>
      <c r="D380" s="8" t="s">
        <v>320</v>
      </c>
      <c r="E380" s="8" t="s">
        <v>33</v>
      </c>
      <c r="F380" s="8" t="s">
        <v>140</v>
      </c>
      <c r="G380" s="9">
        <v>22</v>
      </c>
      <c r="H380" s="9">
        <v>160</v>
      </c>
      <c r="I380" s="9">
        <v>243</v>
      </c>
      <c r="J380" s="9">
        <v>191.4</v>
      </c>
      <c r="K380" s="9">
        <v>30.4</v>
      </c>
      <c r="L380" s="8">
        <v>4.0999999999999996</v>
      </c>
      <c r="M380" s="9">
        <f>500-C380</f>
        <v>303</v>
      </c>
      <c r="N380" s="9">
        <f>L380-12</f>
        <v>-7.9</v>
      </c>
      <c r="O380" s="9">
        <f>32-G380</f>
        <v>10</v>
      </c>
      <c r="P380" s="9">
        <f>O380*2</f>
        <v>20</v>
      </c>
      <c r="Q380" s="9">
        <f>K380*3</f>
        <v>91.199999999999989</v>
      </c>
      <c r="R380" s="9">
        <f>M380+(N380*2)+P380-Q380</f>
        <v>216</v>
      </c>
      <c r="S380" s="12">
        <f>((((R380*(19-B380))*2)/(B380+2)-(B380+1))/100)</f>
        <v>2.5384615384615388</v>
      </c>
      <c r="T380" s="9"/>
      <c r="U380" s="8">
        <v>11</v>
      </c>
      <c r="V380" s="9">
        <v>172</v>
      </c>
    </row>
    <row r="381" spans="1:22" x14ac:dyDescent="0.3">
      <c r="A381" s="11">
        <f>S381+T381</f>
        <v>2.2972307692307696</v>
      </c>
      <c r="B381" s="9">
        <v>11</v>
      </c>
      <c r="C381" s="9">
        <v>177</v>
      </c>
      <c r="D381" s="8" t="s">
        <v>448</v>
      </c>
      <c r="E381" s="8" t="s">
        <v>31</v>
      </c>
      <c r="F381" s="8" t="s">
        <v>140</v>
      </c>
      <c r="G381" s="9">
        <v>25</v>
      </c>
      <c r="H381" s="9">
        <v>129</v>
      </c>
      <c r="I381" s="9">
        <v>290</v>
      </c>
      <c r="J381" s="9">
        <v>195.4</v>
      </c>
      <c r="K381" s="9">
        <v>46.8</v>
      </c>
      <c r="L381" s="8">
        <v>11.9</v>
      </c>
      <c r="M381" s="9">
        <f>500-C381</f>
        <v>323</v>
      </c>
      <c r="N381" s="9">
        <f>L381-12</f>
        <v>-9.9999999999999645E-2</v>
      </c>
      <c r="O381" s="9">
        <f>32-G381</f>
        <v>7</v>
      </c>
      <c r="P381" s="9">
        <f>O381*2</f>
        <v>14</v>
      </c>
      <c r="Q381" s="9">
        <f>K381*3</f>
        <v>140.39999999999998</v>
      </c>
      <c r="R381" s="9">
        <f>M381+(N381*2)+P381-Q381</f>
        <v>196.40000000000003</v>
      </c>
      <c r="S381" s="12">
        <f>((((R381*(19-B381))*2)/(B381+2)-(B381+1))/100)</f>
        <v>2.2972307692307696</v>
      </c>
      <c r="U381" s="8">
        <v>11</v>
      </c>
      <c r="V381" s="9">
        <v>200</v>
      </c>
    </row>
    <row r="382" spans="1:22" x14ac:dyDescent="0.3">
      <c r="A382" s="11">
        <f>S382+T382</f>
        <v>2.1339999999999995</v>
      </c>
      <c r="B382" s="9">
        <v>12</v>
      </c>
      <c r="C382" s="9">
        <v>220</v>
      </c>
      <c r="D382" s="8" t="s">
        <v>450</v>
      </c>
      <c r="E382" s="8" t="s">
        <v>76</v>
      </c>
      <c r="F382" s="8" t="s">
        <v>0</v>
      </c>
      <c r="G382" s="9">
        <v>23</v>
      </c>
      <c r="H382" s="9">
        <v>161</v>
      </c>
      <c r="I382" s="9">
        <v>207</v>
      </c>
      <c r="J382" s="9">
        <v>184</v>
      </c>
      <c r="K382" s="9">
        <v>18</v>
      </c>
      <c r="L382" s="8">
        <v>3.2</v>
      </c>
      <c r="M382" s="9">
        <f>500-C382</f>
        <v>280</v>
      </c>
      <c r="N382" s="9">
        <f>L382-12</f>
        <v>-8.8000000000000007</v>
      </c>
      <c r="O382" s="9">
        <f>32-G382</f>
        <v>9</v>
      </c>
      <c r="P382" s="9">
        <f>O382*2</f>
        <v>18</v>
      </c>
      <c r="Q382" s="9">
        <f>K382*3</f>
        <v>54</v>
      </c>
      <c r="R382" s="9">
        <f>M382+(N382*2)+P382-Q382</f>
        <v>226.39999999999998</v>
      </c>
      <c r="S382" s="12">
        <f>((((R382*(19-B382))*2)/(B382+2)-(B382+1))/100)</f>
        <v>2.1339999999999995</v>
      </c>
      <c r="T382" s="9"/>
      <c r="U382" s="8">
        <v>11</v>
      </c>
      <c r="V382" s="9">
        <v>178</v>
      </c>
    </row>
    <row r="383" spans="1:22" x14ac:dyDescent="0.3">
      <c r="A383" s="11">
        <f>S383+T383</f>
        <v>2.0829999999999997</v>
      </c>
      <c r="B383" s="9">
        <v>12</v>
      </c>
      <c r="C383" s="9">
        <v>219</v>
      </c>
      <c r="D383" s="8" t="s">
        <v>461</v>
      </c>
      <c r="E383" s="8" t="s">
        <v>54</v>
      </c>
      <c r="F383" s="8" t="s">
        <v>140</v>
      </c>
      <c r="G383" s="9">
        <v>25</v>
      </c>
      <c r="H383" s="9">
        <v>208</v>
      </c>
      <c r="I383" s="9">
        <v>270</v>
      </c>
      <c r="J383" s="9">
        <v>224.4</v>
      </c>
      <c r="K383" s="9">
        <v>19.7</v>
      </c>
      <c r="L383" s="8">
        <v>4.7</v>
      </c>
      <c r="M383" s="9">
        <f>500-C383</f>
        <v>281</v>
      </c>
      <c r="N383" s="9">
        <f>L383-12</f>
        <v>-7.3</v>
      </c>
      <c r="O383" s="9">
        <f>32-G383</f>
        <v>7</v>
      </c>
      <c r="P383" s="9">
        <f>O383*2</f>
        <v>14</v>
      </c>
      <c r="Q383" s="9">
        <f>K383*3</f>
        <v>59.099999999999994</v>
      </c>
      <c r="R383" s="9">
        <f>M383+(N383*2)+P383-Q383</f>
        <v>221.29999999999998</v>
      </c>
      <c r="S383" s="12">
        <f>((((R383*(19-B383))*2)/(B383+2)-(B383+1))/100)</f>
        <v>2.0829999999999997</v>
      </c>
      <c r="T383" s="9"/>
      <c r="U383" s="8">
        <v>13</v>
      </c>
      <c r="V383" s="9">
        <v>250</v>
      </c>
    </row>
    <row r="384" spans="1:22" x14ac:dyDescent="0.3">
      <c r="A384" s="11">
        <f>S384+T384</f>
        <v>1.6227692307692312</v>
      </c>
      <c r="B384" s="9">
        <v>11</v>
      </c>
      <c r="C384" s="9">
        <v>193</v>
      </c>
      <c r="D384" s="8" t="s">
        <v>457</v>
      </c>
      <c r="E384" s="8" t="s">
        <v>13</v>
      </c>
      <c r="F384" s="8" t="s">
        <v>140</v>
      </c>
      <c r="G384" s="9">
        <v>28</v>
      </c>
      <c r="H384" s="9">
        <v>161</v>
      </c>
      <c r="I384" s="9">
        <v>360</v>
      </c>
      <c r="J384" s="9">
        <v>222.8</v>
      </c>
      <c r="K384" s="9">
        <v>55.8</v>
      </c>
      <c r="L384" s="8">
        <v>9</v>
      </c>
      <c r="M384" s="9">
        <f>500-C384</f>
        <v>307</v>
      </c>
      <c r="N384" s="9">
        <f>L384-12</f>
        <v>-3</v>
      </c>
      <c r="O384" s="9">
        <f>32-G384</f>
        <v>4</v>
      </c>
      <c r="P384" s="9">
        <f>O384*2</f>
        <v>8</v>
      </c>
      <c r="Q384" s="9">
        <f>K384*3</f>
        <v>167.39999999999998</v>
      </c>
      <c r="R384" s="9">
        <f>M384+(N384*2)+P384-Q384</f>
        <v>141.60000000000002</v>
      </c>
      <c r="S384" s="12">
        <f>((((R384*(19-B384))*2)/(B384+2)-(B384+1))/100)</f>
        <v>1.6227692307692312</v>
      </c>
      <c r="T384" s="9"/>
      <c r="U384" s="8">
        <v>12</v>
      </c>
      <c r="V384" s="9">
        <v>213</v>
      </c>
    </row>
    <row r="385" spans="1:22" x14ac:dyDescent="0.3">
      <c r="A385" s="11">
        <f>S385+T385</f>
        <v>1.609</v>
      </c>
      <c r="B385" s="9">
        <v>12</v>
      </c>
      <c r="C385" s="9">
        <v>235</v>
      </c>
      <c r="D385" s="8" t="s">
        <v>458</v>
      </c>
      <c r="E385" s="8" t="s">
        <v>167</v>
      </c>
      <c r="F385" s="8" t="s">
        <v>140</v>
      </c>
      <c r="G385" s="9">
        <v>33</v>
      </c>
      <c r="H385" s="9">
        <v>179</v>
      </c>
      <c r="I385" s="9">
        <v>271</v>
      </c>
      <c r="J385" s="9">
        <v>210.7</v>
      </c>
      <c r="K385" s="9">
        <v>30.3</v>
      </c>
      <c r="L385" s="8">
        <v>12.9</v>
      </c>
      <c r="M385" s="9">
        <f>500-C385</f>
        <v>265</v>
      </c>
      <c r="N385" s="9">
        <f>L385-12</f>
        <v>0.90000000000000036</v>
      </c>
      <c r="O385" s="9">
        <f>32-G385</f>
        <v>-1</v>
      </c>
      <c r="P385" s="9">
        <f>O385*2</f>
        <v>-2</v>
      </c>
      <c r="Q385" s="9">
        <f>K385*3</f>
        <v>90.9</v>
      </c>
      <c r="R385" s="9">
        <f>M385+(N385*2)+P385-Q385</f>
        <v>173.9</v>
      </c>
      <c r="S385" s="12">
        <f>((((R385*(19-B385))*2)/(B385+2)-(B385+1))/100)</f>
        <v>1.609</v>
      </c>
      <c r="U385" s="8">
        <v>12</v>
      </c>
      <c r="V385" s="9">
        <v>242</v>
      </c>
    </row>
    <row r="386" spans="1:22" x14ac:dyDescent="0.3">
      <c r="A386" s="11">
        <f>S386+T386</f>
        <v>1.4479999999999995</v>
      </c>
      <c r="B386" s="9">
        <v>12</v>
      </c>
      <c r="C386" s="9">
        <v>234</v>
      </c>
      <c r="D386" s="8" t="s">
        <v>371</v>
      </c>
      <c r="E386" s="8" t="s">
        <v>48</v>
      </c>
      <c r="F386" s="8" t="s">
        <v>140</v>
      </c>
      <c r="G386" s="9">
        <v>23</v>
      </c>
      <c r="H386" s="9">
        <v>166</v>
      </c>
      <c r="I386" s="9">
        <v>290</v>
      </c>
      <c r="J386" s="9">
        <v>206.7</v>
      </c>
      <c r="K386" s="9">
        <v>41.2</v>
      </c>
      <c r="L386" s="8">
        <v>10.7</v>
      </c>
      <c r="M386" s="9">
        <f>500-C386</f>
        <v>266</v>
      </c>
      <c r="N386" s="9">
        <f>L386-12</f>
        <v>-1.3000000000000007</v>
      </c>
      <c r="O386" s="9">
        <f>32-G386</f>
        <v>9</v>
      </c>
      <c r="P386" s="9">
        <f>O386*2</f>
        <v>18</v>
      </c>
      <c r="Q386" s="9">
        <f>K386*3</f>
        <v>123.60000000000001</v>
      </c>
      <c r="R386" s="9">
        <f>M386+(N386*2)+P386-Q386</f>
        <v>157.79999999999995</v>
      </c>
      <c r="S386" s="12">
        <f>((((R386*(19-B386))*2)/(B386+2)-(B386+1))/100)</f>
        <v>1.4479999999999995</v>
      </c>
      <c r="U386" s="8">
        <v>11</v>
      </c>
      <c r="V386" s="9">
        <v>190</v>
      </c>
    </row>
    <row r="387" spans="1:22" x14ac:dyDescent="0.3">
      <c r="A387" s="11">
        <f>S387+T387</f>
        <v>1.429</v>
      </c>
      <c r="B387" s="9">
        <v>12</v>
      </c>
      <c r="C387" s="9">
        <v>259</v>
      </c>
      <c r="D387" s="8" t="s">
        <v>455</v>
      </c>
      <c r="E387" s="8" t="s">
        <v>46</v>
      </c>
      <c r="F387" s="8" t="s">
        <v>140</v>
      </c>
      <c r="G387" s="9">
        <v>23</v>
      </c>
      <c r="H387" s="9">
        <v>182</v>
      </c>
      <c r="I387" s="9">
        <v>262</v>
      </c>
      <c r="J387" s="9">
        <v>222.2</v>
      </c>
      <c r="K387" s="9">
        <v>31.7</v>
      </c>
      <c r="L387" s="8">
        <v>8</v>
      </c>
      <c r="M387" s="9">
        <f>500-C387</f>
        <v>241</v>
      </c>
      <c r="N387" s="9">
        <f>L387-12</f>
        <v>-4</v>
      </c>
      <c r="O387" s="9">
        <f>32-G387</f>
        <v>9</v>
      </c>
      <c r="P387" s="9">
        <f>O387*2</f>
        <v>18</v>
      </c>
      <c r="Q387" s="9">
        <f>K387*3</f>
        <v>95.1</v>
      </c>
      <c r="R387" s="9">
        <f>M387+(N387*2)+P387-Q387</f>
        <v>155.9</v>
      </c>
      <c r="S387" s="12">
        <f>((((R387*(19-B387))*2)/(B387+2)-(B387+1))/100)</f>
        <v>1.429</v>
      </c>
      <c r="T387" s="9"/>
      <c r="U387" s="8">
        <v>12</v>
      </c>
      <c r="V387" s="9">
        <v>239</v>
      </c>
    </row>
    <row r="388" spans="1:22" x14ac:dyDescent="0.3">
      <c r="A388" s="11">
        <f>S388+T388</f>
        <v>1.3336000000000001</v>
      </c>
      <c r="B388" s="9">
        <v>13</v>
      </c>
      <c r="C388" s="9">
        <v>261</v>
      </c>
      <c r="D388" s="8" t="s">
        <v>464</v>
      </c>
      <c r="E388" s="8" t="s">
        <v>29</v>
      </c>
      <c r="F388" s="8" t="s">
        <v>140</v>
      </c>
      <c r="G388" s="9">
        <v>24</v>
      </c>
      <c r="H388" s="9">
        <v>204</v>
      </c>
      <c r="I388" s="9">
        <v>249</v>
      </c>
      <c r="J388" s="9">
        <v>228.2</v>
      </c>
      <c r="K388" s="9">
        <v>16.399999999999999</v>
      </c>
      <c r="L388" s="8">
        <v>1.2</v>
      </c>
      <c r="M388" s="9">
        <f>500-C388</f>
        <v>239</v>
      </c>
      <c r="N388" s="9">
        <f>L388-12</f>
        <v>-10.8</v>
      </c>
      <c r="O388" s="9">
        <f>32-G388</f>
        <v>8</v>
      </c>
      <c r="P388" s="9">
        <f>O388*2</f>
        <v>16</v>
      </c>
      <c r="Q388" s="9">
        <f>K388*3</f>
        <v>49.199999999999996</v>
      </c>
      <c r="R388" s="9">
        <f>M388+(N388*2)+P388-Q388</f>
        <v>184.20000000000002</v>
      </c>
      <c r="S388" s="12">
        <f>((((R388*(19-B388))*2)/(B388+2)-(B388+1))/100)</f>
        <v>1.3336000000000001</v>
      </c>
      <c r="T388" s="9"/>
      <c r="U388" s="8">
        <v>13</v>
      </c>
      <c r="V388" s="9">
        <v>258</v>
      </c>
    </row>
    <row r="389" spans="1:22" x14ac:dyDescent="0.3">
      <c r="A389" s="11">
        <f>S389+T389</f>
        <v>1.276</v>
      </c>
      <c r="B389" s="9">
        <v>13</v>
      </c>
      <c r="C389" s="9">
        <v>262</v>
      </c>
      <c r="D389" s="8" t="s">
        <v>434</v>
      </c>
      <c r="E389" s="8" t="s">
        <v>23</v>
      </c>
      <c r="F389" s="8" t="s">
        <v>140</v>
      </c>
      <c r="G389" s="9">
        <v>22</v>
      </c>
      <c r="H389" s="9">
        <v>209</v>
      </c>
      <c r="I389" s="9">
        <v>261</v>
      </c>
      <c r="J389" s="9">
        <v>232.2</v>
      </c>
      <c r="K389" s="9">
        <v>19</v>
      </c>
      <c r="L389" s="8">
        <v>0</v>
      </c>
      <c r="M389" s="9">
        <f>500-C389</f>
        <v>238</v>
      </c>
      <c r="N389" s="9">
        <f>L389-12</f>
        <v>-12</v>
      </c>
      <c r="O389" s="9">
        <f>32-G389</f>
        <v>10</v>
      </c>
      <c r="P389" s="9">
        <f>O389*2</f>
        <v>20</v>
      </c>
      <c r="Q389" s="9">
        <f>K389*3</f>
        <v>57</v>
      </c>
      <c r="R389" s="9">
        <f>M389+(N389*2)+P389-Q389</f>
        <v>177</v>
      </c>
      <c r="S389" s="12">
        <f>((((R389*(19-B389))*2)/(B389+2)-(B389+1))/100)</f>
        <v>1.276</v>
      </c>
      <c r="U389" s="8">
        <v>13</v>
      </c>
      <c r="V389" s="9">
        <v>289</v>
      </c>
    </row>
    <row r="390" spans="1:22" x14ac:dyDescent="0.3">
      <c r="A390" s="11">
        <f>S390+T390</f>
        <v>1.1863999999999999</v>
      </c>
      <c r="B390" s="9">
        <v>13</v>
      </c>
      <c r="C390" s="9">
        <v>267</v>
      </c>
      <c r="D390" s="8" t="s">
        <v>473</v>
      </c>
      <c r="E390" s="8" t="s">
        <v>42</v>
      </c>
      <c r="F390" s="8" t="s">
        <v>154</v>
      </c>
      <c r="G390" s="9">
        <v>33</v>
      </c>
      <c r="H390" s="9">
        <v>266</v>
      </c>
      <c r="I390" s="9">
        <v>314</v>
      </c>
      <c r="J390" s="9">
        <v>278.8</v>
      </c>
      <c r="K390" s="9">
        <v>16.8</v>
      </c>
      <c r="L390" s="8">
        <v>7.6</v>
      </c>
      <c r="M390" s="9">
        <f>500-C390</f>
        <v>233</v>
      </c>
      <c r="N390" s="9">
        <f>L390-18</f>
        <v>-10.4</v>
      </c>
      <c r="O390" s="9">
        <f>35-G390</f>
        <v>2</v>
      </c>
      <c r="P390" s="9">
        <f>O390*2</f>
        <v>4</v>
      </c>
      <c r="Q390" s="9">
        <f>K390*3</f>
        <v>50.400000000000006</v>
      </c>
      <c r="R390" s="9">
        <f>M390+(N390*2)+P390-Q390</f>
        <v>165.79999999999998</v>
      </c>
      <c r="S390" s="12">
        <f>((((R390*(19-B390))*2)/(B390+2)-(B390+1))/100)</f>
        <v>1.1863999999999999</v>
      </c>
      <c r="U390" s="8">
        <v>14</v>
      </c>
      <c r="V390" s="9">
        <v>318</v>
      </c>
    </row>
    <row r="391" spans="1:22" x14ac:dyDescent="0.3">
      <c r="A391" s="11">
        <f>S391+T391</f>
        <v>0.88160000000000016</v>
      </c>
      <c r="B391" s="9">
        <v>13</v>
      </c>
      <c r="C391" s="9">
        <v>264</v>
      </c>
      <c r="D391" s="8" t="s">
        <v>462</v>
      </c>
      <c r="E391" s="8" t="s">
        <v>50</v>
      </c>
      <c r="F391" s="8" t="s">
        <v>7</v>
      </c>
      <c r="G391" s="9">
        <v>26</v>
      </c>
      <c r="H391" s="9">
        <v>174</v>
      </c>
      <c r="I391" s="9">
        <v>290</v>
      </c>
      <c r="J391" s="9">
        <v>232.6</v>
      </c>
      <c r="K391" s="9">
        <v>40.299999999999997</v>
      </c>
      <c r="L391" s="8">
        <v>9.3000000000000007</v>
      </c>
      <c r="M391" s="9">
        <f>500-C391</f>
        <v>236</v>
      </c>
      <c r="N391" s="9">
        <f>L391-12</f>
        <v>-2.6999999999999993</v>
      </c>
      <c r="O391" s="9">
        <f>35-G391</f>
        <v>9</v>
      </c>
      <c r="P391" s="9">
        <f>O391*2</f>
        <v>18</v>
      </c>
      <c r="Q391" s="9">
        <f>K391*3</f>
        <v>120.89999999999999</v>
      </c>
      <c r="R391" s="9">
        <f>M391+(N391*2)+P391-Q391</f>
        <v>127.7</v>
      </c>
      <c r="S391" s="12">
        <f>((((R391*(19-B391))*2)/(B391+2)-(B391+1))/100)</f>
        <v>0.88160000000000016</v>
      </c>
      <c r="U391" s="8">
        <v>13</v>
      </c>
      <c r="V391" s="9">
        <v>288</v>
      </c>
    </row>
    <row r="392" spans="1:22" x14ac:dyDescent="0.3">
      <c r="A392" s="11">
        <f>S392+T392</f>
        <v>0.82240000000000013</v>
      </c>
      <c r="B392" s="9">
        <v>13</v>
      </c>
      <c r="C392" s="9">
        <v>302</v>
      </c>
      <c r="D392" s="8" t="s">
        <v>471</v>
      </c>
      <c r="E392" s="8" t="s">
        <v>31</v>
      </c>
      <c r="F392" s="8" t="s">
        <v>140</v>
      </c>
      <c r="G392" s="9">
        <v>34</v>
      </c>
      <c r="H392" s="9">
        <v>284</v>
      </c>
      <c r="I392" s="9">
        <v>346</v>
      </c>
      <c r="J392" s="9">
        <v>313.8</v>
      </c>
      <c r="K392" s="9">
        <v>22.5</v>
      </c>
      <c r="L392" s="8">
        <v>8.9</v>
      </c>
      <c r="M392" s="9">
        <f>500-C392</f>
        <v>198</v>
      </c>
      <c r="N392" s="9">
        <f>L392-12</f>
        <v>-3.0999999999999996</v>
      </c>
      <c r="O392" s="9">
        <f>32-G392</f>
        <v>-2</v>
      </c>
      <c r="P392" s="9">
        <f>O392*2</f>
        <v>-4</v>
      </c>
      <c r="Q392" s="9">
        <f>K392*3</f>
        <v>67.5</v>
      </c>
      <c r="R392" s="9">
        <f>M392+(N392*2)+P392-Q392</f>
        <v>120.30000000000001</v>
      </c>
      <c r="S392" s="12">
        <f>((((R392*(19-B392))*2)/(B392+2)-(B392+1))/100)</f>
        <v>0.82240000000000013</v>
      </c>
      <c r="U392" s="8">
        <v>14</v>
      </c>
      <c r="V392" s="9">
        <v>338</v>
      </c>
    </row>
    <row r="393" spans="1:22" x14ac:dyDescent="0.3">
      <c r="A393" s="11">
        <f>S393+T393</f>
        <v>0.77100000000000013</v>
      </c>
      <c r="B393" s="9">
        <v>12</v>
      </c>
      <c r="C393" s="9">
        <v>256</v>
      </c>
      <c r="D393" s="8" t="s">
        <v>300</v>
      </c>
      <c r="E393" s="8" t="s">
        <v>13</v>
      </c>
      <c r="F393" s="8" t="s">
        <v>154</v>
      </c>
      <c r="G393" s="9">
        <v>32</v>
      </c>
      <c r="H393" s="9">
        <v>217</v>
      </c>
      <c r="I393" s="9">
        <v>351</v>
      </c>
      <c r="J393" s="9">
        <v>288.39999999999998</v>
      </c>
      <c r="K393" s="9">
        <v>41.3</v>
      </c>
      <c r="L393" s="8">
        <v>0</v>
      </c>
      <c r="M393" s="9">
        <f>500-C393</f>
        <v>244</v>
      </c>
      <c r="N393" s="9">
        <f>L393-18</f>
        <v>-18</v>
      </c>
      <c r="O393" s="9">
        <f>35-G393</f>
        <v>3</v>
      </c>
      <c r="P393" s="9">
        <f>O393*2</f>
        <v>6</v>
      </c>
      <c r="Q393" s="9">
        <f>K393*3</f>
        <v>123.89999999999999</v>
      </c>
      <c r="R393" s="9">
        <f>M393+(N393*2)+P393-Q393</f>
        <v>90.100000000000009</v>
      </c>
      <c r="S393" s="12">
        <f>((((R393*(19-B393))*2)/(B393+2)-(B393+1))/100)</f>
        <v>0.77100000000000013</v>
      </c>
      <c r="U393" s="8">
        <v>14</v>
      </c>
      <c r="V393" s="9">
        <v>305</v>
      </c>
    </row>
    <row r="394" spans="1:22" x14ac:dyDescent="0.3">
      <c r="A394" s="11">
        <f>S394+T394</f>
        <v>0.70800000000000007</v>
      </c>
      <c r="B394" s="9">
        <v>13</v>
      </c>
      <c r="C394" s="9">
        <v>286</v>
      </c>
      <c r="D394" s="8" t="s">
        <v>110</v>
      </c>
      <c r="E394" s="8" t="s">
        <v>68</v>
      </c>
      <c r="F394" s="8" t="s">
        <v>7</v>
      </c>
      <c r="G394" s="9">
        <v>25</v>
      </c>
      <c r="H394" s="9">
        <v>257</v>
      </c>
      <c r="I394" s="9">
        <v>348</v>
      </c>
      <c r="J394" s="9">
        <v>300.8</v>
      </c>
      <c r="K394" s="9">
        <v>37.799999999999997</v>
      </c>
      <c r="L394" s="8">
        <v>4.7</v>
      </c>
      <c r="M394" s="9">
        <f>500-C394</f>
        <v>214</v>
      </c>
      <c r="N394" s="9">
        <f>L394-12</f>
        <v>-7.3</v>
      </c>
      <c r="O394" s="9">
        <f>35-G394</f>
        <v>10</v>
      </c>
      <c r="P394" s="9">
        <f>O394*2</f>
        <v>20</v>
      </c>
      <c r="Q394" s="9">
        <f>K394*3</f>
        <v>113.39999999999999</v>
      </c>
      <c r="R394" s="9">
        <f>M394+(N394*2)+P394-Q394</f>
        <v>106.00000000000001</v>
      </c>
      <c r="S394" s="12">
        <f>((((R394*(19-B394))*2)/(B394+2)-(B394+1))/100)</f>
        <v>0.70800000000000007</v>
      </c>
      <c r="U394" s="8">
        <v>13</v>
      </c>
      <c r="V394" s="9">
        <v>287</v>
      </c>
    </row>
    <row r="395" spans="1:22" x14ac:dyDescent="0.3">
      <c r="A395" s="11">
        <f>S395+T395</f>
        <v>0.56000000000000005</v>
      </c>
      <c r="B395" s="9">
        <v>13</v>
      </c>
      <c r="C395" s="9">
        <v>284</v>
      </c>
      <c r="D395" s="8" t="s">
        <v>380</v>
      </c>
      <c r="E395" s="8" t="s">
        <v>15</v>
      </c>
      <c r="F395" s="8" t="s">
        <v>140</v>
      </c>
      <c r="G395" s="9">
        <v>31</v>
      </c>
      <c r="H395" s="9">
        <v>213</v>
      </c>
      <c r="I395" s="9">
        <v>315</v>
      </c>
      <c r="J395" s="9">
        <v>265.39999999999998</v>
      </c>
      <c r="K395" s="9">
        <v>35.5</v>
      </c>
      <c r="L395" s="8">
        <v>0</v>
      </c>
      <c r="M395" s="9">
        <f>500-C395</f>
        <v>216</v>
      </c>
      <c r="N395" s="9">
        <f>L395-12</f>
        <v>-12</v>
      </c>
      <c r="O395" s="9">
        <f>32-G395</f>
        <v>1</v>
      </c>
      <c r="P395" s="9">
        <f>O395*2</f>
        <v>2</v>
      </c>
      <c r="Q395" s="9">
        <f>K395*3</f>
        <v>106.5</v>
      </c>
      <c r="R395" s="9">
        <f>M395+(N395*2)+P395-Q395</f>
        <v>87.5</v>
      </c>
      <c r="S395" s="12">
        <f>((((R395*(19-B395))*2)/(B395+2)-(B395+1))/100)</f>
        <v>0.56000000000000005</v>
      </c>
      <c r="T395" s="9"/>
      <c r="U395" s="8">
        <v>14</v>
      </c>
      <c r="V395" s="9">
        <v>315</v>
      </c>
    </row>
    <row r="396" spans="1:22" x14ac:dyDescent="0.3">
      <c r="A396" s="11">
        <f>S396+T396</f>
        <v>0.5159999999999999</v>
      </c>
      <c r="B396" s="9">
        <v>13</v>
      </c>
      <c r="C396" s="9">
        <v>273</v>
      </c>
      <c r="D396" s="8" t="s">
        <v>463</v>
      </c>
      <c r="E396" s="8" t="s">
        <v>54</v>
      </c>
      <c r="F396" s="8" t="s">
        <v>140</v>
      </c>
      <c r="G396" s="9">
        <v>27</v>
      </c>
      <c r="H396" s="9">
        <v>188</v>
      </c>
      <c r="I396" s="9">
        <v>327</v>
      </c>
      <c r="J396" s="9">
        <v>253.2</v>
      </c>
      <c r="K396" s="9">
        <v>48</v>
      </c>
      <c r="L396" s="8">
        <v>6.5</v>
      </c>
      <c r="M396" s="9">
        <f>500-C396</f>
        <v>227</v>
      </c>
      <c r="N396" s="9">
        <f>L396-12</f>
        <v>-5.5</v>
      </c>
      <c r="O396" s="9">
        <f>32-G396</f>
        <v>5</v>
      </c>
      <c r="P396" s="9">
        <f>O396*2</f>
        <v>10</v>
      </c>
      <c r="Q396" s="9">
        <f>K396*3</f>
        <v>144</v>
      </c>
      <c r="R396" s="9">
        <f>M396+(N396*2)+P396-Q396</f>
        <v>82</v>
      </c>
      <c r="S396" s="12">
        <f>((((R396*(19-B396))*2)/(B396+2)-(B396+1))/100)</f>
        <v>0.5159999999999999</v>
      </c>
      <c r="U396" s="8">
        <v>13</v>
      </c>
      <c r="V396" s="9">
        <v>263</v>
      </c>
    </row>
    <row r="397" spans="1:22" x14ac:dyDescent="0.3">
      <c r="A397" s="11">
        <f>S397+T397</f>
        <v>0.46719999999999984</v>
      </c>
      <c r="B397" s="9">
        <v>13</v>
      </c>
      <c r="C397" s="9">
        <v>268</v>
      </c>
      <c r="D397" s="8" t="s">
        <v>437</v>
      </c>
      <c r="E397" s="8" t="s">
        <v>31</v>
      </c>
      <c r="F397" s="8" t="s">
        <v>140</v>
      </c>
      <c r="G397" s="9">
        <v>22</v>
      </c>
      <c r="H397" s="9">
        <v>182</v>
      </c>
      <c r="I397" s="9">
        <v>307</v>
      </c>
      <c r="J397" s="9">
        <v>242.2</v>
      </c>
      <c r="K397" s="9">
        <v>50.7</v>
      </c>
      <c r="L397" s="8">
        <v>0</v>
      </c>
      <c r="M397" s="9">
        <f>500-C397</f>
        <v>232</v>
      </c>
      <c r="N397" s="9">
        <f>L397-12</f>
        <v>-12</v>
      </c>
      <c r="O397" s="9">
        <f>32-G397</f>
        <v>10</v>
      </c>
      <c r="P397" s="9">
        <f>O397*2</f>
        <v>20</v>
      </c>
      <c r="Q397" s="9">
        <f>K397*3</f>
        <v>152.10000000000002</v>
      </c>
      <c r="R397" s="9">
        <f>M397+(N397*2)+P397-Q397</f>
        <v>75.899999999999977</v>
      </c>
      <c r="S397" s="12">
        <f>((((R397*(19-B397))*2)/(B397+2)-(B397+1))/100)</f>
        <v>0.46719999999999984</v>
      </c>
      <c r="U397" s="8">
        <v>14</v>
      </c>
      <c r="V397" s="9">
        <v>336</v>
      </c>
    </row>
    <row r="398" spans="1:22" x14ac:dyDescent="0.3">
      <c r="A398" s="11">
        <f>S398+T398</f>
        <v>0.45812500000000006</v>
      </c>
      <c r="B398" s="9">
        <v>14</v>
      </c>
      <c r="C398" s="9">
        <v>322</v>
      </c>
      <c r="D398" s="8" t="s">
        <v>475</v>
      </c>
      <c r="E398" s="8" t="s">
        <v>13</v>
      </c>
      <c r="F398" s="8" t="s">
        <v>140</v>
      </c>
      <c r="G398" s="9">
        <v>26</v>
      </c>
      <c r="H398" s="9">
        <v>243</v>
      </c>
      <c r="I398" s="9">
        <v>329</v>
      </c>
      <c r="J398" s="9">
        <v>298.60000000000002</v>
      </c>
      <c r="K398" s="9">
        <v>29.5</v>
      </c>
      <c r="L398" s="8">
        <v>9.9</v>
      </c>
      <c r="M398" s="9">
        <f>500-C398</f>
        <v>178</v>
      </c>
      <c r="N398" s="9">
        <f>L398-12</f>
        <v>-2.0999999999999996</v>
      </c>
      <c r="O398" s="9">
        <f>32-G398</f>
        <v>6</v>
      </c>
      <c r="P398" s="9">
        <f>O398*2</f>
        <v>12</v>
      </c>
      <c r="Q398" s="9">
        <f>K398*3</f>
        <v>88.5</v>
      </c>
      <c r="R398" s="9">
        <f>M398+(N398*2)+P398-Q398</f>
        <v>97.300000000000011</v>
      </c>
      <c r="S398" s="12">
        <f>((((R398*(19-B398))*2)/(B398+2)-(B398+1))/100)</f>
        <v>0.45812500000000006</v>
      </c>
      <c r="U398" s="8">
        <v>15</v>
      </c>
      <c r="V398" s="9">
        <v>373</v>
      </c>
    </row>
    <row r="399" spans="1:22" x14ac:dyDescent="0.3">
      <c r="A399" s="11">
        <f>S399+T399</f>
        <v>0.37919999999999981</v>
      </c>
      <c r="B399" s="9">
        <v>13</v>
      </c>
      <c r="C399" s="9">
        <v>308</v>
      </c>
      <c r="D399" s="8" t="s">
        <v>472</v>
      </c>
      <c r="E399" s="8" t="s">
        <v>76</v>
      </c>
      <c r="F399" s="8" t="s">
        <v>7</v>
      </c>
      <c r="G399" s="9">
        <v>25</v>
      </c>
      <c r="H399" s="9">
        <v>224</v>
      </c>
      <c r="I399" s="9">
        <v>351</v>
      </c>
      <c r="J399" s="9">
        <v>286.39999999999998</v>
      </c>
      <c r="K399" s="9">
        <v>44.1</v>
      </c>
      <c r="L399" s="8">
        <v>7.6</v>
      </c>
      <c r="M399" s="9">
        <f>500-C399</f>
        <v>192</v>
      </c>
      <c r="N399" s="9">
        <f>L399-12</f>
        <v>-4.4000000000000004</v>
      </c>
      <c r="O399" s="9">
        <f>32-G399</f>
        <v>7</v>
      </c>
      <c r="P399" s="9">
        <f>O399*2</f>
        <v>14</v>
      </c>
      <c r="Q399" s="9">
        <f>K399*3</f>
        <v>132.30000000000001</v>
      </c>
      <c r="R399" s="9">
        <f>M399+(N399*2)+P399-Q399</f>
        <v>64.899999999999977</v>
      </c>
      <c r="S399" s="12">
        <f>((((R399*(19-B399))*2)/(B399+2)-(B399+1))/100)</f>
        <v>0.37919999999999981</v>
      </c>
      <c r="T399" s="9"/>
      <c r="U399" s="8">
        <v>14</v>
      </c>
      <c r="V399" s="9">
        <v>311</v>
      </c>
    </row>
    <row r="400" spans="1:22" x14ac:dyDescent="0.3">
      <c r="A400" s="11">
        <f>S400+T400</f>
        <v>0.28999999999999998</v>
      </c>
      <c r="B400" s="9">
        <v>14</v>
      </c>
      <c r="C400" s="9">
        <v>357</v>
      </c>
      <c r="D400" s="8" t="s">
        <v>442</v>
      </c>
      <c r="E400" s="8" t="s">
        <v>6</v>
      </c>
      <c r="F400" s="8" t="s">
        <v>140</v>
      </c>
      <c r="G400" s="9">
        <v>27</v>
      </c>
      <c r="H400" s="9">
        <v>305</v>
      </c>
      <c r="I400" s="9">
        <v>363</v>
      </c>
      <c r="J400" s="9">
        <v>334.6</v>
      </c>
      <c r="K400" s="9">
        <v>23.8</v>
      </c>
      <c r="L400" s="8">
        <v>6.4</v>
      </c>
      <c r="M400" s="9">
        <f>500-C400</f>
        <v>143</v>
      </c>
      <c r="N400" s="9">
        <f>L400-12</f>
        <v>-5.6</v>
      </c>
      <c r="O400" s="9">
        <f>32-G400</f>
        <v>5</v>
      </c>
      <c r="P400" s="9">
        <f>O400*2</f>
        <v>10</v>
      </c>
      <c r="Q400" s="9">
        <f>K400*3</f>
        <v>71.400000000000006</v>
      </c>
      <c r="R400" s="9">
        <f>M400+(N400*2)+P400-Q400</f>
        <v>70.400000000000006</v>
      </c>
      <c r="S400" s="12">
        <f>((((R400*(19-B400))*2)/(B400+2)-(B400+1))/100)</f>
        <v>0.28999999999999998</v>
      </c>
      <c r="U400" s="8">
        <v>15</v>
      </c>
      <c r="V400" s="9">
        <v>367</v>
      </c>
    </row>
    <row r="401" spans="1:22" x14ac:dyDescent="0.3">
      <c r="A401" s="11">
        <f>S401+T401</f>
        <v>3.0588235294117645E-2</v>
      </c>
      <c r="B401" s="9">
        <v>15</v>
      </c>
      <c r="C401" s="9">
        <v>429</v>
      </c>
      <c r="D401" s="8" t="s">
        <v>474</v>
      </c>
      <c r="E401" s="8" t="s">
        <v>6</v>
      </c>
      <c r="F401" s="8" t="s">
        <v>140</v>
      </c>
      <c r="G401" s="9">
        <v>30</v>
      </c>
      <c r="H401" s="9">
        <v>286</v>
      </c>
      <c r="I401" s="9">
        <v>293</v>
      </c>
      <c r="J401" s="9">
        <v>289.5</v>
      </c>
      <c r="K401" s="9">
        <v>3.5</v>
      </c>
      <c r="L401" s="8">
        <v>0</v>
      </c>
      <c r="M401" s="9">
        <f>500-C401</f>
        <v>71</v>
      </c>
      <c r="N401" s="9">
        <f>L401-12</f>
        <v>-12</v>
      </c>
      <c r="O401" s="9">
        <f>32-G401</f>
        <v>2</v>
      </c>
      <c r="P401" s="9">
        <f>O401*2</f>
        <v>4</v>
      </c>
      <c r="Q401" s="9">
        <f>K401*3</f>
        <v>10.5</v>
      </c>
      <c r="R401" s="9">
        <f>M401+(N401*2)+P401-Q401</f>
        <v>40.5</v>
      </c>
      <c r="S401" s="12">
        <f>((((R401*(19-B401))*2)/(B401+2)-(B401+1))/100)</f>
        <v>3.0588235294117645E-2</v>
      </c>
      <c r="T401" s="9"/>
      <c r="U401" s="8">
        <v>15</v>
      </c>
      <c r="V401" s="9">
        <v>407</v>
      </c>
    </row>
    <row r="402" spans="1:22" x14ac:dyDescent="0.3">
      <c r="A402" s="11">
        <f>S402+T402</f>
        <v>2.312499999999993E-2</v>
      </c>
      <c r="B402" s="9">
        <v>14</v>
      </c>
      <c r="C402" s="9">
        <v>334</v>
      </c>
      <c r="D402" s="8" t="s">
        <v>468</v>
      </c>
      <c r="E402" s="8" t="s">
        <v>13</v>
      </c>
      <c r="F402" s="8" t="s">
        <v>0</v>
      </c>
      <c r="G402" s="9">
        <v>23</v>
      </c>
      <c r="H402" s="9">
        <v>239</v>
      </c>
      <c r="I402" s="9">
        <v>347</v>
      </c>
      <c r="J402" s="9">
        <v>271</v>
      </c>
      <c r="K402" s="9">
        <v>44.5</v>
      </c>
      <c r="L402" s="8">
        <v>0.6</v>
      </c>
      <c r="M402" s="9">
        <f>500-C402</f>
        <v>166</v>
      </c>
      <c r="N402" s="9">
        <f>L402-12</f>
        <v>-11.4</v>
      </c>
      <c r="O402" s="9">
        <f>32-G402</f>
        <v>9</v>
      </c>
      <c r="P402" s="9">
        <f>O402*2</f>
        <v>18</v>
      </c>
      <c r="Q402" s="9">
        <f>K402*3</f>
        <v>133.5</v>
      </c>
      <c r="R402" s="9">
        <f>M402+(N402*2)+P402-Q402</f>
        <v>27.699999999999989</v>
      </c>
      <c r="S402" s="12">
        <f>((((R402*(19-B402))*2)/(B402+2)-(B402+1))/100)</f>
        <v>2.312499999999993E-2</v>
      </c>
      <c r="T402" s="9"/>
      <c r="U402" s="8">
        <v>14</v>
      </c>
      <c r="V402" s="9">
        <v>332</v>
      </c>
    </row>
    <row r="403" spans="1:22" x14ac:dyDescent="0.3">
      <c r="A403" s="11">
        <f>S403+T403</f>
        <v>-1.2500000000000001E-2</v>
      </c>
      <c r="B403" s="9">
        <v>14</v>
      </c>
      <c r="C403" s="9">
        <v>323</v>
      </c>
      <c r="D403" s="8" t="s">
        <v>477</v>
      </c>
      <c r="E403" s="8" t="s">
        <v>17</v>
      </c>
      <c r="F403" s="8" t="s">
        <v>154</v>
      </c>
      <c r="G403" s="9">
        <v>27</v>
      </c>
      <c r="H403" s="9">
        <v>255</v>
      </c>
      <c r="I403" s="9">
        <v>374</v>
      </c>
      <c r="J403" s="9">
        <v>299.2</v>
      </c>
      <c r="K403" s="9">
        <v>47</v>
      </c>
      <c r="L403" s="8">
        <v>3</v>
      </c>
      <c r="M403" s="9">
        <f>500-C403</f>
        <v>177</v>
      </c>
      <c r="N403" s="9">
        <f>L403-18</f>
        <v>-15</v>
      </c>
      <c r="O403" s="9">
        <f>35-G403</f>
        <v>8</v>
      </c>
      <c r="P403" s="9">
        <f>O403*2</f>
        <v>16</v>
      </c>
      <c r="Q403" s="9">
        <f>K403*3</f>
        <v>141</v>
      </c>
      <c r="R403" s="9">
        <f>M403+(N403*2)+P403-Q403</f>
        <v>22</v>
      </c>
      <c r="S403" s="12">
        <f>((((R403*(19-B403))*2)/(B403+2)-(B403+1))/100)</f>
        <v>-1.2500000000000001E-2</v>
      </c>
      <c r="U403" s="8">
        <v>15</v>
      </c>
      <c r="V403" s="9">
        <v>355</v>
      </c>
    </row>
    <row r="404" spans="1:22" x14ac:dyDescent="0.3">
      <c r="A404" s="11">
        <f>S404+T404</f>
        <v>-5.1999999999999991E-2</v>
      </c>
      <c r="B404" s="9">
        <v>13</v>
      </c>
      <c r="C404" s="9">
        <v>313</v>
      </c>
      <c r="D404" s="8" t="s">
        <v>454</v>
      </c>
      <c r="E404" s="8" t="s">
        <v>29</v>
      </c>
      <c r="F404" s="8" t="s">
        <v>140</v>
      </c>
      <c r="G404" s="9">
        <v>24</v>
      </c>
      <c r="H404" s="9">
        <v>235</v>
      </c>
      <c r="I404" s="9">
        <v>391</v>
      </c>
      <c r="J404" s="9">
        <v>289.60000000000002</v>
      </c>
      <c r="K404" s="9">
        <v>56</v>
      </c>
      <c r="L404" s="8">
        <v>0</v>
      </c>
      <c r="M404" s="9">
        <f>500-C404</f>
        <v>187</v>
      </c>
      <c r="N404" s="9">
        <f>L404-12</f>
        <v>-12</v>
      </c>
      <c r="O404" s="9">
        <f>32-G404</f>
        <v>8</v>
      </c>
      <c r="P404" s="9">
        <f>O404*2</f>
        <v>16</v>
      </c>
      <c r="Q404" s="9">
        <f>K404*3</f>
        <v>168</v>
      </c>
      <c r="R404" s="9">
        <f>M404+(N404*2)+P404-Q404</f>
        <v>11</v>
      </c>
      <c r="S404" s="12">
        <f>((((R404*(19-B404))*2)/(B404+2)-(B404+1))/100)</f>
        <v>-5.1999999999999991E-2</v>
      </c>
      <c r="U404" s="8">
        <v>15</v>
      </c>
      <c r="V404" s="9">
        <v>375</v>
      </c>
    </row>
    <row r="405" spans="1:22" x14ac:dyDescent="0.3">
      <c r="A405" s="11">
        <f>S405+T405</f>
        <v>-0.18625000000000008</v>
      </c>
      <c r="B405" s="9">
        <v>14</v>
      </c>
      <c r="C405" s="9">
        <v>345</v>
      </c>
      <c r="D405" s="8" t="s">
        <v>469</v>
      </c>
      <c r="E405" s="8" t="s">
        <v>46</v>
      </c>
      <c r="F405" s="8" t="s">
        <v>140</v>
      </c>
      <c r="G405" s="9">
        <v>26</v>
      </c>
      <c r="H405" s="9">
        <v>269</v>
      </c>
      <c r="I405" s="9">
        <v>406</v>
      </c>
      <c r="J405" s="9">
        <v>322</v>
      </c>
      <c r="K405" s="9">
        <v>49.6</v>
      </c>
      <c r="L405" s="8">
        <v>0</v>
      </c>
      <c r="M405" s="9">
        <f>500-C405</f>
        <v>155</v>
      </c>
      <c r="N405" s="9">
        <f>L405-12</f>
        <v>-12</v>
      </c>
      <c r="O405" s="9">
        <f>32-G405</f>
        <v>6</v>
      </c>
      <c r="P405" s="9">
        <f>O405*2</f>
        <v>12</v>
      </c>
      <c r="Q405" s="9">
        <f>K405*3</f>
        <v>148.80000000000001</v>
      </c>
      <c r="R405" s="9">
        <f>M405+(N405*2)+P405-Q405</f>
        <v>-5.8000000000000114</v>
      </c>
      <c r="S405" s="12">
        <f>((((R405*(19-B405))*2)/(B405+2)-(B405+1))/100)</f>
        <v>-0.18625000000000008</v>
      </c>
      <c r="U405" s="8">
        <v>16</v>
      </c>
      <c r="V405" s="9">
        <v>413</v>
      </c>
    </row>
    <row r="406" spans="1:22" x14ac:dyDescent="0.3">
      <c r="A406" s="11">
        <f>S406+T406</f>
        <v>-0.20874999999999985</v>
      </c>
      <c r="B406" s="9">
        <v>14</v>
      </c>
      <c r="C406" s="9">
        <v>371</v>
      </c>
      <c r="D406" s="8" t="s">
        <v>481</v>
      </c>
      <c r="E406" s="8" t="s">
        <v>23</v>
      </c>
      <c r="F406" s="8" t="s">
        <v>140</v>
      </c>
      <c r="G406" s="9">
        <v>25</v>
      </c>
      <c r="H406" s="9">
        <v>306</v>
      </c>
      <c r="I406" s="9">
        <v>406</v>
      </c>
      <c r="J406" s="9">
        <v>342.4</v>
      </c>
      <c r="K406" s="9">
        <v>42.8</v>
      </c>
      <c r="L406" s="8">
        <v>0</v>
      </c>
      <c r="M406" s="9">
        <f>500-C406</f>
        <v>129</v>
      </c>
      <c r="N406" s="9">
        <f>L406-12</f>
        <v>-12</v>
      </c>
      <c r="O406" s="9">
        <f>32-G406</f>
        <v>7</v>
      </c>
      <c r="P406" s="9">
        <f>O406*2</f>
        <v>14</v>
      </c>
      <c r="Q406" s="9">
        <f>K406*3</f>
        <v>128.39999999999998</v>
      </c>
      <c r="R406" s="9">
        <f>M406+(N406*2)+P406-Q406</f>
        <v>-9.3999999999999773</v>
      </c>
      <c r="S406" s="12">
        <f>((((R406*(19-B406))*2)/(B406+2)-(B406+1))/100)</f>
        <v>-0.20874999999999985</v>
      </c>
      <c r="U406" s="8">
        <v>16</v>
      </c>
      <c r="V406" s="9">
        <v>440</v>
      </c>
    </row>
    <row r="407" spans="1:22" x14ac:dyDescent="0.3">
      <c r="A407" s="11">
        <f>S407+T407</f>
        <v>-0.31937500000000013</v>
      </c>
      <c r="B407" s="9">
        <v>14</v>
      </c>
      <c r="C407" s="9">
        <v>368</v>
      </c>
      <c r="D407" s="8" t="s">
        <v>483</v>
      </c>
      <c r="E407" s="8" t="s">
        <v>100</v>
      </c>
      <c r="F407" s="8" t="s">
        <v>140</v>
      </c>
      <c r="G407" s="9">
        <v>24</v>
      </c>
      <c r="H407" s="9">
        <v>268</v>
      </c>
      <c r="I407" s="9">
        <v>411</v>
      </c>
      <c r="J407" s="9">
        <v>341.8</v>
      </c>
      <c r="K407" s="9">
        <v>52.1</v>
      </c>
      <c r="L407" s="8">
        <v>2.6</v>
      </c>
      <c r="M407" s="9">
        <f>500-C407</f>
        <v>132</v>
      </c>
      <c r="N407" s="9">
        <f>L407-12</f>
        <v>-9.4</v>
      </c>
      <c r="O407" s="9">
        <f>32-G407</f>
        <v>8</v>
      </c>
      <c r="P407" s="9">
        <f>O407*2</f>
        <v>16</v>
      </c>
      <c r="Q407" s="9">
        <f>K407*3</f>
        <v>156.30000000000001</v>
      </c>
      <c r="R407" s="9">
        <f>M407+(N407*2)+P407-Q407</f>
        <v>-27.100000000000023</v>
      </c>
      <c r="S407" s="12">
        <f>((((R407*(19-B407))*2)/(B407+2)-(B407+1))/100)</f>
        <v>-0.31937500000000013</v>
      </c>
      <c r="U407" s="8">
        <v>16</v>
      </c>
      <c r="V407" s="9">
        <v>438</v>
      </c>
    </row>
    <row r="408" spans="1:22" x14ac:dyDescent="0.3">
      <c r="A408" s="11">
        <f>S408+T408</f>
        <v>-0.48062500000000019</v>
      </c>
      <c r="B408" s="9">
        <v>14</v>
      </c>
      <c r="C408" s="9">
        <v>339</v>
      </c>
      <c r="D408" s="8" t="s">
        <v>444</v>
      </c>
      <c r="E408" s="8" t="s">
        <v>9</v>
      </c>
      <c r="F408" s="8" t="s">
        <v>140</v>
      </c>
      <c r="G408" s="9">
        <v>24</v>
      </c>
      <c r="H408" s="9">
        <v>224</v>
      </c>
      <c r="I408" s="9">
        <v>399</v>
      </c>
      <c r="J408" s="9">
        <v>319.60000000000002</v>
      </c>
      <c r="K408" s="9">
        <v>69.7</v>
      </c>
      <c r="L408" s="8">
        <v>1.6</v>
      </c>
      <c r="M408" s="9">
        <f>500-C408</f>
        <v>161</v>
      </c>
      <c r="N408" s="9">
        <f>L408-12</f>
        <v>-10.4</v>
      </c>
      <c r="O408" s="9">
        <f>32-G408</f>
        <v>8</v>
      </c>
      <c r="P408" s="9">
        <f>O408*2</f>
        <v>16</v>
      </c>
      <c r="Q408" s="9">
        <f>K408*3</f>
        <v>209.10000000000002</v>
      </c>
      <c r="R408" s="9">
        <f>M408+(N408*2)+P408-Q408</f>
        <v>-52.900000000000034</v>
      </c>
      <c r="S408" s="12">
        <f>((((R408*(19-B408))*2)/(B408+2)-(B408+1))/100)</f>
        <v>-0.48062500000000019</v>
      </c>
      <c r="U408" s="8">
        <v>16</v>
      </c>
      <c r="V408" s="9">
        <v>436</v>
      </c>
    </row>
    <row r="409" spans="1:22" x14ac:dyDescent="0.3">
      <c r="A409" s="11">
        <f>S409+T409</f>
        <v>-0.50164705882352956</v>
      </c>
      <c r="B409" s="9">
        <v>15</v>
      </c>
      <c r="C409" s="9">
        <v>394</v>
      </c>
      <c r="D409" s="8" t="s">
        <v>484</v>
      </c>
      <c r="E409" s="8" t="s">
        <v>11</v>
      </c>
      <c r="F409" s="8" t="s">
        <v>140</v>
      </c>
      <c r="G409" s="9">
        <v>25</v>
      </c>
      <c r="H409" s="9">
        <v>304</v>
      </c>
      <c r="I409" s="9">
        <v>440</v>
      </c>
      <c r="J409" s="9">
        <v>370</v>
      </c>
      <c r="K409" s="9">
        <v>56.2</v>
      </c>
      <c r="L409" s="8">
        <v>0</v>
      </c>
      <c r="M409" s="9">
        <f>500-C409</f>
        <v>106</v>
      </c>
      <c r="N409" s="9">
        <f>L409-12</f>
        <v>-12</v>
      </c>
      <c r="O409" s="9">
        <f>32-G409</f>
        <v>7</v>
      </c>
      <c r="P409" s="9">
        <f>O409*2</f>
        <v>14</v>
      </c>
      <c r="Q409" s="9">
        <f>K409*3</f>
        <v>168.60000000000002</v>
      </c>
      <c r="R409" s="9">
        <f>M409+(N409*2)+P409-Q409</f>
        <v>-72.600000000000023</v>
      </c>
      <c r="S409" s="12">
        <f>((((R409*(19-B409))*2)/(B409+2)-(B409+1))/100)</f>
        <v>-0.50164705882352956</v>
      </c>
      <c r="U409" s="8">
        <v>16</v>
      </c>
      <c r="V409" s="9">
        <v>458</v>
      </c>
    </row>
    <row r="410" spans="1:22" x14ac:dyDescent="0.3">
      <c r="A410" s="11">
        <f>S410+T410</f>
        <v>-0.52658823529411758</v>
      </c>
      <c r="B410" s="9">
        <v>15</v>
      </c>
      <c r="C410" s="9">
        <v>409</v>
      </c>
      <c r="D410" s="8" t="s">
        <v>485</v>
      </c>
      <c r="E410" s="8" t="s">
        <v>40</v>
      </c>
      <c r="F410" s="8" t="s">
        <v>154</v>
      </c>
      <c r="G410" s="9">
        <v>26</v>
      </c>
      <c r="H410" s="9">
        <v>300</v>
      </c>
      <c r="I410" s="9">
        <v>415</v>
      </c>
      <c r="J410" s="9">
        <v>358</v>
      </c>
      <c r="K410" s="9">
        <v>52.3</v>
      </c>
      <c r="L410" s="8">
        <v>0</v>
      </c>
      <c r="M410" s="9">
        <f>500-C410</f>
        <v>91</v>
      </c>
      <c r="N410" s="9">
        <f>L410-12</f>
        <v>-12</v>
      </c>
      <c r="O410" s="9">
        <f>32-G410</f>
        <v>6</v>
      </c>
      <c r="P410" s="9">
        <f>O410*2</f>
        <v>12</v>
      </c>
      <c r="Q410" s="9">
        <f>K410*3</f>
        <v>156.89999999999998</v>
      </c>
      <c r="R410" s="9">
        <f>M410+(N410*2)+P410-Q410</f>
        <v>-77.899999999999977</v>
      </c>
      <c r="S410" s="12">
        <f>((((R410*(19-B410))*2)/(B410+2)-(B410+1))/100)</f>
        <v>-0.52658823529411758</v>
      </c>
      <c r="T410" s="9"/>
      <c r="U410" s="8">
        <v>16</v>
      </c>
      <c r="V410" s="9">
        <v>422</v>
      </c>
    </row>
    <row r="411" spans="1:22" x14ac:dyDescent="0.3">
      <c r="A411" s="11">
        <f>S411+T411</f>
        <v>-0.60366666666666657</v>
      </c>
      <c r="B411" s="9">
        <v>16</v>
      </c>
      <c r="C411" s="9">
        <v>460</v>
      </c>
      <c r="D411" s="8" t="s">
        <v>480</v>
      </c>
      <c r="E411" s="8" t="s">
        <v>29</v>
      </c>
      <c r="F411" s="8" t="s">
        <v>140</v>
      </c>
      <c r="G411" s="9">
        <v>29</v>
      </c>
      <c r="H411" s="9">
        <v>295</v>
      </c>
      <c r="I411" s="9">
        <v>400</v>
      </c>
      <c r="J411" s="9">
        <v>347.5</v>
      </c>
      <c r="K411" s="9">
        <v>52.5</v>
      </c>
      <c r="L411" s="8">
        <v>2.7</v>
      </c>
      <c r="M411" s="9">
        <f>500-C411</f>
        <v>40</v>
      </c>
      <c r="N411" s="9">
        <f>L411-12</f>
        <v>-9.3000000000000007</v>
      </c>
      <c r="O411" s="9">
        <f>32-G411</f>
        <v>3</v>
      </c>
      <c r="P411" s="9">
        <f>O411*2</f>
        <v>6</v>
      </c>
      <c r="Q411" s="9">
        <f>K411*3</f>
        <v>157.5</v>
      </c>
      <c r="R411" s="9">
        <f>M411+(N411*2)+P411-Q411</f>
        <v>-130.1</v>
      </c>
      <c r="S411" s="12">
        <f>((((R411*(19-B411))*2)/(B411+2)-(B411+1))/100)</f>
        <v>-0.60366666666666657</v>
      </c>
      <c r="U411" s="8">
        <v>16</v>
      </c>
      <c r="V411" s="9">
        <v>446</v>
      </c>
    </row>
    <row r="412" spans="1:22" x14ac:dyDescent="0.3">
      <c r="A412" s="11">
        <f>S412+T412</f>
        <v>-0.71576470588235308</v>
      </c>
      <c r="B412" s="9">
        <v>15</v>
      </c>
      <c r="C412" s="9">
        <v>396</v>
      </c>
      <c r="D412" s="8" t="s">
        <v>488</v>
      </c>
      <c r="E412" s="8" t="s">
        <v>21</v>
      </c>
      <c r="F412" s="8" t="s">
        <v>140</v>
      </c>
      <c r="G412" s="9">
        <v>24</v>
      </c>
      <c r="H412" s="9">
        <v>248</v>
      </c>
      <c r="I412" s="9">
        <v>421</v>
      </c>
      <c r="J412" s="9">
        <v>346.5</v>
      </c>
      <c r="K412" s="9">
        <v>72.900000000000006</v>
      </c>
      <c r="L412" s="8">
        <v>2.2999999999999998</v>
      </c>
      <c r="M412" s="9">
        <f>500-C412</f>
        <v>104</v>
      </c>
      <c r="N412" s="9">
        <f>L412-12</f>
        <v>-9.6999999999999993</v>
      </c>
      <c r="O412" s="9">
        <f>32-G412</f>
        <v>8</v>
      </c>
      <c r="P412" s="9">
        <f>O412*2</f>
        <v>16</v>
      </c>
      <c r="Q412" s="9">
        <f>K412*3</f>
        <v>218.70000000000002</v>
      </c>
      <c r="R412" s="9">
        <f>M412+(N412*2)+P412-Q412</f>
        <v>-118.10000000000002</v>
      </c>
      <c r="S412" s="12">
        <f>((((R412*(19-B412))*2)/(B412+2)-(B412+1))/100)</f>
        <v>-0.71576470588235308</v>
      </c>
      <c r="T412" s="9"/>
      <c r="U412" s="8">
        <v>15</v>
      </c>
      <c r="V412" s="9">
        <v>378</v>
      </c>
    </row>
    <row r="413" spans="1:22" x14ac:dyDescent="0.3">
      <c r="A413" s="11">
        <f>S413+T413</f>
        <v>-0.78266666666666662</v>
      </c>
      <c r="B413" s="9">
        <v>16</v>
      </c>
      <c r="C413" s="9">
        <v>459</v>
      </c>
      <c r="D413" s="8" t="s">
        <v>478</v>
      </c>
      <c r="E413" s="8" t="s">
        <v>46</v>
      </c>
      <c r="F413" s="8" t="s">
        <v>140</v>
      </c>
      <c r="G413" s="9">
        <v>22</v>
      </c>
      <c r="H413" s="9">
        <v>284</v>
      </c>
      <c r="I413" s="9">
        <v>448</v>
      </c>
      <c r="J413" s="9">
        <v>387.7</v>
      </c>
      <c r="K413" s="9">
        <v>73.599999999999994</v>
      </c>
      <c r="L413" s="8">
        <v>0</v>
      </c>
      <c r="M413" s="9">
        <f>500-C413</f>
        <v>41</v>
      </c>
      <c r="N413" s="9">
        <f>L413-12</f>
        <v>-12</v>
      </c>
      <c r="O413" s="9">
        <f>32-G413</f>
        <v>10</v>
      </c>
      <c r="P413" s="9">
        <f>O413*2</f>
        <v>20</v>
      </c>
      <c r="Q413" s="9">
        <f>K413*3</f>
        <v>220.79999999999998</v>
      </c>
      <c r="R413" s="9">
        <f>M413+(N413*2)+P413-Q413</f>
        <v>-183.79999999999998</v>
      </c>
      <c r="S413" s="12">
        <f>((((R413*(19-B413))*2)/(B413+2)-(B413+1))/100)</f>
        <v>-0.78266666666666662</v>
      </c>
      <c r="T413" s="9"/>
      <c r="U413" s="8">
        <v>16</v>
      </c>
      <c r="V413" s="9">
        <v>472</v>
      </c>
    </row>
    <row r="414" spans="1:22" x14ac:dyDescent="0.3">
      <c r="A414" s="11">
        <f>S414+T414</f>
        <v>-0.80500000000000005</v>
      </c>
      <c r="B414" s="9">
        <v>16</v>
      </c>
      <c r="C414" s="9">
        <v>464</v>
      </c>
      <c r="D414" s="8" t="s">
        <v>487</v>
      </c>
      <c r="E414" s="8" t="s">
        <v>35</v>
      </c>
      <c r="F414" s="8" t="s">
        <v>0</v>
      </c>
      <c r="G414" s="9">
        <v>25</v>
      </c>
      <c r="H414" s="9">
        <v>294</v>
      </c>
      <c r="I414" s="9">
        <v>456</v>
      </c>
      <c r="J414" s="9">
        <v>396</v>
      </c>
      <c r="K414" s="9">
        <v>72.5</v>
      </c>
      <c r="L414" s="8">
        <v>0.5</v>
      </c>
      <c r="M414" s="9">
        <f>500-C414</f>
        <v>36</v>
      </c>
      <c r="N414" s="9">
        <f>L414-12</f>
        <v>-11.5</v>
      </c>
      <c r="O414" s="9">
        <f>32-G414</f>
        <v>7</v>
      </c>
      <c r="P414" s="9">
        <f>O414*2</f>
        <v>14</v>
      </c>
      <c r="Q414" s="9">
        <f>K414*3</f>
        <v>217.5</v>
      </c>
      <c r="R414" s="9">
        <f>M414+(N414*2)+P414-Q414</f>
        <v>-190.5</v>
      </c>
      <c r="S414" s="12">
        <f>((((R414*(19-B414))*2)/(B414+2)-(B414+1))/100)</f>
        <v>-0.80500000000000005</v>
      </c>
      <c r="T414" s="9"/>
      <c r="U414" s="8">
        <v>16</v>
      </c>
      <c r="V414" s="9">
        <v>415</v>
      </c>
    </row>
    <row r="415" spans="1:22" x14ac:dyDescent="0.3">
      <c r="A415" s="11">
        <f>S415+T415</f>
        <v>-0.99341176470588255</v>
      </c>
      <c r="B415" s="9">
        <v>15</v>
      </c>
      <c r="C415" s="9">
        <v>414</v>
      </c>
      <c r="D415" s="8" t="s">
        <v>486</v>
      </c>
      <c r="E415" s="8" t="s">
        <v>50</v>
      </c>
      <c r="F415" s="8" t="s">
        <v>140</v>
      </c>
      <c r="G415" s="9">
        <v>24</v>
      </c>
      <c r="H415" s="9">
        <v>199</v>
      </c>
      <c r="I415" s="9">
        <v>401</v>
      </c>
      <c r="J415" s="9">
        <v>330</v>
      </c>
      <c r="K415" s="9">
        <v>92.7</v>
      </c>
      <c r="L415" s="8">
        <v>11.5</v>
      </c>
      <c r="M415" s="9">
        <f>500-C415</f>
        <v>86</v>
      </c>
      <c r="N415" s="9">
        <f>L415-12</f>
        <v>-0.5</v>
      </c>
      <c r="O415" s="9">
        <f>32-G415</f>
        <v>8</v>
      </c>
      <c r="P415" s="9">
        <f>O415*2</f>
        <v>16</v>
      </c>
      <c r="Q415" s="9">
        <f>K415*3</f>
        <v>278.10000000000002</v>
      </c>
      <c r="R415" s="9">
        <f>M415+(N415*2)+P415-Q415</f>
        <v>-177.10000000000002</v>
      </c>
      <c r="S415" s="12">
        <f>((((R415*(19-B415))*2)/(B415+2)-(B415+1))/100)</f>
        <v>-0.99341176470588255</v>
      </c>
      <c r="T415" s="9"/>
      <c r="U415" s="8">
        <v>14</v>
      </c>
      <c r="V415" s="9">
        <v>346</v>
      </c>
    </row>
  </sheetData>
  <autoFilter ref="A1:V415" xr:uid="{F3DEB04C-B0E9-4E7C-A988-02B30CD25964}">
    <sortState xmlns:xlrd2="http://schemas.microsoft.com/office/spreadsheetml/2017/richdata2" ref="A2:V415">
      <sortCondition descending="1"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C8D40-29D4-4358-B7F2-DCE263592BDF}">
  <dimension ref="A1:S60"/>
  <sheetViews>
    <sheetView workbookViewId="0">
      <selection activeCell="M2" sqref="M2"/>
    </sheetView>
  </sheetViews>
  <sheetFormatPr defaultRowHeight="14.4" x14ac:dyDescent="0.3"/>
  <cols>
    <col min="1" max="1" width="15.109375" customWidth="1"/>
    <col min="2" max="2" width="5.6640625" customWidth="1"/>
    <col min="3" max="3" width="6" customWidth="1"/>
    <col min="4" max="4" width="25" bestFit="1" customWidth="1"/>
    <col min="17" max="17" width="10.109375" bestFit="1" customWidth="1"/>
  </cols>
  <sheetData>
    <row r="1" spans="1:19" x14ac:dyDescent="0.3">
      <c r="A1" s="7" t="s">
        <v>1</v>
      </c>
      <c r="B1" s="8" t="s">
        <v>121</v>
      </c>
      <c r="C1" s="8" t="s">
        <v>122</v>
      </c>
      <c r="D1" s="8" t="s">
        <v>2</v>
      </c>
      <c r="E1" s="8" t="s">
        <v>3</v>
      </c>
      <c r="F1" s="8" t="s">
        <v>4</v>
      </c>
      <c r="G1" s="9" t="s">
        <v>123</v>
      </c>
      <c r="H1" s="9" t="s">
        <v>124</v>
      </c>
      <c r="I1" s="9" t="s">
        <v>125</v>
      </c>
      <c r="J1" s="9" t="s">
        <v>126</v>
      </c>
      <c r="K1" s="9" t="s">
        <v>127</v>
      </c>
      <c r="L1" s="8" t="s">
        <v>531</v>
      </c>
      <c r="M1" s="7" t="s">
        <v>128</v>
      </c>
      <c r="N1" s="7" t="s">
        <v>129</v>
      </c>
      <c r="O1" s="7" t="s">
        <v>130</v>
      </c>
      <c r="P1" s="7" t="s">
        <v>131</v>
      </c>
      <c r="Q1" s="7" t="s">
        <v>132</v>
      </c>
      <c r="R1" s="7" t="s">
        <v>133</v>
      </c>
      <c r="S1" s="10" t="s">
        <v>134</v>
      </c>
    </row>
    <row r="2" spans="1:19" x14ac:dyDescent="0.3">
      <c r="A2" s="11">
        <f>S2+T2</f>
        <v>31.364999999999998</v>
      </c>
      <c r="B2" s="9">
        <v>4</v>
      </c>
      <c r="C2" s="9">
        <v>26</v>
      </c>
      <c r="D2" s="8" t="s">
        <v>153</v>
      </c>
      <c r="E2" s="8" t="s">
        <v>6</v>
      </c>
      <c r="F2" s="8" t="s">
        <v>154</v>
      </c>
      <c r="G2" s="9">
        <v>26</v>
      </c>
      <c r="H2" s="9">
        <v>24</v>
      </c>
      <c r="I2" s="9">
        <v>30</v>
      </c>
      <c r="J2" s="9">
        <v>26.4</v>
      </c>
      <c r="K2" s="9">
        <v>1.9</v>
      </c>
      <c r="L2" s="8">
        <v>29</v>
      </c>
      <c r="M2" s="9">
        <f>500-C2</f>
        <v>474</v>
      </c>
      <c r="N2" s="9">
        <f>L2-18</f>
        <v>11</v>
      </c>
      <c r="O2" s="9">
        <f>35-G2</f>
        <v>9</v>
      </c>
      <c r="P2" s="9">
        <f>O2*2</f>
        <v>18</v>
      </c>
      <c r="Q2" s="9">
        <f>K2*3</f>
        <v>5.6999999999999993</v>
      </c>
      <c r="R2" s="9">
        <f>M2+(N2*2)+P2-Q2</f>
        <v>508.3</v>
      </c>
      <c r="S2" s="12">
        <f>((((R2*(19-B2))*2)/(B2+2)-(B2+1))/100)+6</f>
        <v>31.364999999999998</v>
      </c>
    </row>
    <row r="3" spans="1:19" x14ac:dyDescent="0.3">
      <c r="A3" s="11">
        <f>S3+T3</f>
        <v>25.808000000000003</v>
      </c>
      <c r="B3" s="9">
        <v>5</v>
      </c>
      <c r="C3" s="9">
        <v>43</v>
      </c>
      <c r="D3" s="8" t="s">
        <v>179</v>
      </c>
      <c r="E3" s="8" t="s">
        <v>17</v>
      </c>
      <c r="F3" s="8" t="s">
        <v>154</v>
      </c>
      <c r="G3" s="9">
        <v>25</v>
      </c>
      <c r="H3" s="9">
        <v>39</v>
      </c>
      <c r="I3" s="9">
        <v>57</v>
      </c>
      <c r="J3" s="9">
        <v>45.1</v>
      </c>
      <c r="K3" s="9">
        <v>5.3</v>
      </c>
      <c r="L3" s="8">
        <v>23.3</v>
      </c>
      <c r="M3" s="9">
        <f>500-C3</f>
        <v>457</v>
      </c>
      <c r="N3" s="9">
        <f>L3-18</f>
        <v>5.3000000000000007</v>
      </c>
      <c r="O3" s="9">
        <f>35-G3</f>
        <v>10</v>
      </c>
      <c r="P3" s="9">
        <f>O3*2</f>
        <v>20</v>
      </c>
      <c r="Q3" s="9">
        <f>K3*3</f>
        <v>15.899999999999999</v>
      </c>
      <c r="R3" s="9">
        <f>M3+(N3*2)+P3-Q3</f>
        <v>471.70000000000005</v>
      </c>
      <c r="S3" s="12">
        <f>((((R3*(19-B3))*2)/(B3+2)-(B3+1))/100)+7</f>
        <v>25.808000000000003</v>
      </c>
    </row>
    <row r="4" spans="1:19" x14ac:dyDescent="0.3">
      <c r="A4" s="11">
        <f>S4+T4</f>
        <v>23.702249999999999</v>
      </c>
      <c r="B4" s="9">
        <v>6</v>
      </c>
      <c r="C4" s="9">
        <v>45</v>
      </c>
      <c r="D4" s="8" t="s">
        <v>168</v>
      </c>
      <c r="E4" s="8" t="s">
        <v>167</v>
      </c>
      <c r="F4" s="8" t="s">
        <v>154</v>
      </c>
      <c r="G4" s="9">
        <v>24</v>
      </c>
      <c r="H4" s="9">
        <v>42</v>
      </c>
      <c r="I4" s="9">
        <v>56</v>
      </c>
      <c r="J4" s="9">
        <v>47.3</v>
      </c>
      <c r="K4" s="9">
        <v>3.9</v>
      </c>
      <c r="L4" s="8">
        <v>28</v>
      </c>
      <c r="M4" s="9">
        <f>500-C4</f>
        <v>455</v>
      </c>
      <c r="N4" s="9">
        <f>L4-18</f>
        <v>10</v>
      </c>
      <c r="O4" s="9">
        <f>35-G4</f>
        <v>11</v>
      </c>
      <c r="P4" s="9">
        <f>O4*2</f>
        <v>22</v>
      </c>
      <c r="Q4" s="9">
        <f>K4*3</f>
        <v>11.7</v>
      </c>
      <c r="R4" s="9">
        <f>M4+(N4*2)+P4-Q4</f>
        <v>485.3</v>
      </c>
      <c r="S4" s="12">
        <f>((((R4*(19-B4))*2)/(B4+2)-(B4+1))/100)+8</f>
        <v>23.702249999999999</v>
      </c>
    </row>
    <row r="5" spans="1:19" x14ac:dyDescent="0.3">
      <c r="A5" s="11">
        <f>S5+T5</f>
        <v>21.532250000000001</v>
      </c>
      <c r="B5" s="9">
        <v>6</v>
      </c>
      <c r="C5" s="9">
        <v>59</v>
      </c>
      <c r="D5" s="8" t="s">
        <v>181</v>
      </c>
      <c r="E5" s="8" t="s">
        <v>23</v>
      </c>
      <c r="F5" s="8" t="s">
        <v>154</v>
      </c>
      <c r="G5" s="9">
        <v>24</v>
      </c>
      <c r="H5" s="9">
        <v>47</v>
      </c>
      <c r="I5" s="9">
        <v>70</v>
      </c>
      <c r="J5" s="9">
        <v>61</v>
      </c>
      <c r="K5" s="9">
        <v>7.9</v>
      </c>
      <c r="L5" s="8">
        <v>23</v>
      </c>
      <c r="M5" s="9">
        <f>500-C5</f>
        <v>441</v>
      </c>
      <c r="N5" s="9">
        <f>L5-18</f>
        <v>5</v>
      </c>
      <c r="O5" s="9">
        <f>35-G5</f>
        <v>11</v>
      </c>
      <c r="P5" s="9">
        <f>O5*2</f>
        <v>22</v>
      </c>
      <c r="Q5" s="9">
        <f>K5*3</f>
        <v>23.700000000000003</v>
      </c>
      <c r="R5" s="9">
        <f>M5+(N5*2)+P5-Q5</f>
        <v>449.3</v>
      </c>
      <c r="S5" s="12">
        <f>((((R5*(19-B5))*2)/(B5+2)-(B5+1))/100)+7</f>
        <v>21.532250000000001</v>
      </c>
    </row>
    <row r="6" spans="1:19" x14ac:dyDescent="0.3">
      <c r="A6" s="11">
        <f>S6+T6</f>
        <v>21.330750000000002</v>
      </c>
      <c r="B6" s="9">
        <v>6</v>
      </c>
      <c r="C6" s="9">
        <v>61</v>
      </c>
      <c r="D6" s="8" t="s">
        <v>184</v>
      </c>
      <c r="E6" s="8" t="s">
        <v>52</v>
      </c>
      <c r="F6" s="8" t="s">
        <v>154</v>
      </c>
      <c r="G6" s="9">
        <v>23</v>
      </c>
      <c r="H6" s="9">
        <v>50</v>
      </c>
      <c r="I6" s="9">
        <v>76</v>
      </c>
      <c r="J6" s="9">
        <v>61.9</v>
      </c>
      <c r="K6" s="9">
        <v>8.5</v>
      </c>
      <c r="L6" s="8">
        <v>20.8</v>
      </c>
      <c r="M6" s="9">
        <f>500-C6</f>
        <v>439</v>
      </c>
      <c r="N6" s="9">
        <f>L6-18</f>
        <v>2.8000000000000007</v>
      </c>
      <c r="O6" s="9">
        <f>35-G6</f>
        <v>12</v>
      </c>
      <c r="P6" s="9">
        <f>O6*2</f>
        <v>24</v>
      </c>
      <c r="Q6" s="9">
        <f>K6*3</f>
        <v>25.5</v>
      </c>
      <c r="R6" s="9">
        <f>M6+(N6*2)+P6-Q6</f>
        <v>443.1</v>
      </c>
      <c r="S6" s="12">
        <f>((((R6*(19-B6))*2)/(B6+2)-(B6+1))/100)+7</f>
        <v>21.330750000000002</v>
      </c>
    </row>
    <row r="7" spans="1:19" x14ac:dyDescent="0.3">
      <c r="A7" s="11">
        <f>S7+T7</f>
        <v>20.629750000000001</v>
      </c>
      <c r="B7" s="9">
        <v>6</v>
      </c>
      <c r="C7" s="9">
        <v>56</v>
      </c>
      <c r="D7" s="8" t="s">
        <v>185</v>
      </c>
      <c r="E7" s="8" t="s">
        <v>96</v>
      </c>
      <c r="F7" s="8" t="s">
        <v>154</v>
      </c>
      <c r="G7" s="9">
        <v>28</v>
      </c>
      <c r="H7" s="9">
        <v>48</v>
      </c>
      <c r="I7" s="9">
        <v>61</v>
      </c>
      <c r="J7" s="9">
        <v>55.8</v>
      </c>
      <c r="K7" s="9">
        <v>3.9</v>
      </c>
      <c r="L7" s="8">
        <v>21</v>
      </c>
      <c r="M7" s="9">
        <f>500-C7</f>
        <v>444</v>
      </c>
      <c r="N7" s="9">
        <f>L7-18</f>
        <v>3</v>
      </c>
      <c r="O7" s="9">
        <f>35-G7</f>
        <v>7</v>
      </c>
      <c r="P7" s="9">
        <f>O7*2</f>
        <v>14</v>
      </c>
      <c r="Q7" s="9">
        <f>K7*3</f>
        <v>11.7</v>
      </c>
      <c r="R7" s="9">
        <f>M7+(N7*2)+P7-Q7</f>
        <v>452.3</v>
      </c>
      <c r="S7" s="12">
        <f>((((R7*(19-B7))*2)/(B7+2)-(B7+1))/100)+6</f>
        <v>20.629750000000001</v>
      </c>
    </row>
    <row r="8" spans="1:19" x14ac:dyDescent="0.3">
      <c r="A8" s="11">
        <f>S8+T8</f>
        <v>18.301333333333332</v>
      </c>
      <c r="B8" s="9">
        <v>7</v>
      </c>
      <c r="C8" s="9">
        <v>77</v>
      </c>
      <c r="D8" s="8" t="s">
        <v>196</v>
      </c>
      <c r="E8" s="8" t="s">
        <v>100</v>
      </c>
      <c r="F8" s="8" t="s">
        <v>154</v>
      </c>
      <c r="G8" s="9">
        <v>24</v>
      </c>
      <c r="H8" s="9">
        <v>71</v>
      </c>
      <c r="I8" s="9">
        <v>91</v>
      </c>
      <c r="J8" s="9">
        <v>79.099999999999994</v>
      </c>
      <c r="K8" s="9">
        <v>6.2</v>
      </c>
      <c r="L8" s="8">
        <v>18.2</v>
      </c>
      <c r="M8" s="9">
        <f>500-C8</f>
        <v>423</v>
      </c>
      <c r="N8" s="9">
        <f>L8-18</f>
        <v>0.19999999999999929</v>
      </c>
      <c r="O8" s="9">
        <f>35-G8</f>
        <v>11</v>
      </c>
      <c r="P8" s="9">
        <f>O8*2</f>
        <v>22</v>
      </c>
      <c r="Q8" s="9">
        <f>K8*3</f>
        <v>18.600000000000001</v>
      </c>
      <c r="R8" s="9">
        <f>M8+(N8*2)+P8-Q8</f>
        <v>426.79999999999995</v>
      </c>
      <c r="S8" s="12">
        <f>((((R8*(19-B8))*2)/(B8+2)-(B8+1))/100)+7</f>
        <v>18.301333333333332</v>
      </c>
    </row>
    <row r="9" spans="1:19" x14ac:dyDescent="0.3">
      <c r="A9" s="11">
        <f>S9+T9</f>
        <v>17.965333333333334</v>
      </c>
      <c r="B9" s="9">
        <v>7</v>
      </c>
      <c r="C9" s="9">
        <v>73</v>
      </c>
      <c r="D9" s="8" t="s">
        <v>176</v>
      </c>
      <c r="E9" s="8" t="s">
        <v>68</v>
      </c>
      <c r="F9" s="8" t="s">
        <v>154</v>
      </c>
      <c r="G9" s="9">
        <v>32</v>
      </c>
      <c r="H9" s="9">
        <v>67</v>
      </c>
      <c r="I9" s="9">
        <v>91</v>
      </c>
      <c r="J9" s="9">
        <v>75.5</v>
      </c>
      <c r="K9" s="9">
        <v>9.1999999999999993</v>
      </c>
      <c r="L9" s="8">
        <v>22.4</v>
      </c>
      <c r="M9" s="9">
        <f>500-C9</f>
        <v>427</v>
      </c>
      <c r="N9" s="9">
        <f>L9-18</f>
        <v>4.3999999999999986</v>
      </c>
      <c r="O9" s="9">
        <f>35-G9</f>
        <v>3</v>
      </c>
      <c r="P9" s="9">
        <f>O9*2</f>
        <v>6</v>
      </c>
      <c r="Q9" s="9">
        <f>K9*3</f>
        <v>27.599999999999998</v>
      </c>
      <c r="R9" s="9">
        <f>M9+(N9*2)+P9-Q9</f>
        <v>414.2</v>
      </c>
      <c r="S9" s="12">
        <f>((((R9*(19-B9))*2)/(B9+2)-(B9+1))/100)+7</f>
        <v>17.965333333333334</v>
      </c>
    </row>
    <row r="10" spans="1:19" x14ac:dyDescent="0.3">
      <c r="A10" s="11">
        <f>S10+T10</f>
        <v>17.186666666666667</v>
      </c>
      <c r="B10" s="9">
        <v>7</v>
      </c>
      <c r="C10" s="9">
        <v>86</v>
      </c>
      <c r="D10" s="8" t="s">
        <v>219</v>
      </c>
      <c r="E10" s="8" t="s">
        <v>85</v>
      </c>
      <c r="F10" s="8" t="s">
        <v>154</v>
      </c>
      <c r="G10" s="9">
        <v>22</v>
      </c>
      <c r="H10" s="9">
        <v>62</v>
      </c>
      <c r="I10" s="9">
        <v>114</v>
      </c>
      <c r="J10" s="9">
        <v>86.4</v>
      </c>
      <c r="K10" s="9">
        <v>16</v>
      </c>
      <c r="L10" s="8">
        <v>14.5</v>
      </c>
      <c r="M10" s="9">
        <f>500-C10</f>
        <v>414</v>
      </c>
      <c r="N10" s="9">
        <f>L10-18</f>
        <v>-3.5</v>
      </c>
      <c r="O10" s="9">
        <f>35-G10</f>
        <v>13</v>
      </c>
      <c r="P10" s="9">
        <f>O10*2</f>
        <v>26</v>
      </c>
      <c r="Q10" s="9">
        <f>K10*3</f>
        <v>48</v>
      </c>
      <c r="R10" s="9">
        <f>M10+(N10*2)+P10-Q10</f>
        <v>385</v>
      </c>
      <c r="S10" s="12">
        <f>((((R10*(19-B10))*2)/(B10+2)-(B10+1))/100)+7</f>
        <v>17.186666666666667</v>
      </c>
    </row>
    <row r="11" spans="1:19" x14ac:dyDescent="0.3">
      <c r="A11" s="11">
        <f>S11+T11</f>
        <v>14.7784</v>
      </c>
      <c r="B11" s="9">
        <v>8</v>
      </c>
      <c r="C11" s="9">
        <v>102</v>
      </c>
      <c r="D11" s="8" t="s">
        <v>239</v>
      </c>
      <c r="E11" s="8" t="s">
        <v>93</v>
      </c>
      <c r="F11" s="8" t="s">
        <v>154</v>
      </c>
      <c r="G11" s="9">
        <v>26</v>
      </c>
      <c r="H11" s="9">
        <v>73</v>
      </c>
      <c r="I11" s="9">
        <v>140</v>
      </c>
      <c r="J11" s="9">
        <v>104.1</v>
      </c>
      <c r="K11" s="9">
        <v>22.6</v>
      </c>
      <c r="L11" s="8">
        <v>0</v>
      </c>
      <c r="M11" s="9">
        <f>500-C11</f>
        <v>398</v>
      </c>
      <c r="N11" s="9">
        <f>L11-18</f>
        <v>-18</v>
      </c>
      <c r="O11" s="9">
        <f>35-G11</f>
        <v>9</v>
      </c>
      <c r="P11" s="9">
        <f>O11*2</f>
        <v>18</v>
      </c>
      <c r="Q11" s="9">
        <f>K11*3</f>
        <v>67.800000000000011</v>
      </c>
      <c r="R11" s="9">
        <f>M11+(N11*2)+P11-Q11</f>
        <v>312.2</v>
      </c>
      <c r="S11" s="12">
        <f>((((R11*(19-B11))*2)/(B11+2)-(B11+1))/100)+8</f>
        <v>14.7784</v>
      </c>
    </row>
    <row r="12" spans="1:19" x14ac:dyDescent="0.3">
      <c r="A12" s="11">
        <f>S12+T12</f>
        <v>14.443636363636365</v>
      </c>
      <c r="B12" s="9">
        <v>9</v>
      </c>
      <c r="C12" s="9">
        <v>116</v>
      </c>
      <c r="D12" s="8" t="s">
        <v>222</v>
      </c>
      <c r="E12" s="8" t="s">
        <v>54</v>
      </c>
      <c r="F12" s="8" t="s">
        <v>154</v>
      </c>
      <c r="G12" s="9">
        <v>37</v>
      </c>
      <c r="H12" s="9">
        <v>105</v>
      </c>
      <c r="I12" s="9">
        <v>125</v>
      </c>
      <c r="J12" s="9">
        <v>117.8</v>
      </c>
      <c r="K12" s="9">
        <v>6.9</v>
      </c>
      <c r="L12" s="8">
        <v>18.3</v>
      </c>
      <c r="M12" s="9">
        <f>500-C12</f>
        <v>384</v>
      </c>
      <c r="N12" s="9">
        <f>L12-18</f>
        <v>0.30000000000000071</v>
      </c>
      <c r="O12" s="9">
        <f>35-G12</f>
        <v>-2</v>
      </c>
      <c r="P12" s="9">
        <f>O12*2</f>
        <v>-4</v>
      </c>
      <c r="Q12" s="9">
        <f>K12*3</f>
        <v>20.700000000000003</v>
      </c>
      <c r="R12" s="9">
        <f>M12+(N12*2)+P12-Q12</f>
        <v>359.90000000000003</v>
      </c>
      <c r="S12" s="12">
        <f>((((R12*(19-B12))*2)/(B12+2)-(B12+1))/100)+8</f>
        <v>14.443636363636365</v>
      </c>
    </row>
    <row r="13" spans="1:19" x14ac:dyDescent="0.3">
      <c r="A13" s="11">
        <f>S13+T13</f>
        <v>14.141818181818181</v>
      </c>
      <c r="B13" s="9">
        <v>9</v>
      </c>
      <c r="C13" s="9">
        <v>137</v>
      </c>
      <c r="D13" s="8" t="s">
        <v>225</v>
      </c>
      <c r="E13" s="8" t="s">
        <v>35</v>
      </c>
      <c r="F13" s="8" t="s">
        <v>154</v>
      </c>
      <c r="G13" s="9">
        <v>26</v>
      </c>
      <c r="H13" s="9">
        <v>127</v>
      </c>
      <c r="I13" s="9">
        <v>158</v>
      </c>
      <c r="J13" s="9">
        <v>142.80000000000001</v>
      </c>
      <c r="K13" s="9">
        <v>10.3</v>
      </c>
      <c r="L13" s="8">
        <v>14.6</v>
      </c>
      <c r="M13" s="9">
        <f>500-C13</f>
        <v>363</v>
      </c>
      <c r="N13" s="9">
        <f>L13-18</f>
        <v>-3.4000000000000004</v>
      </c>
      <c r="O13" s="9">
        <f>35-G13</f>
        <v>9</v>
      </c>
      <c r="P13" s="9">
        <f>O13*2</f>
        <v>18</v>
      </c>
      <c r="Q13" s="9">
        <f>K13*3</f>
        <v>30.900000000000002</v>
      </c>
      <c r="R13" s="9">
        <f>M13+(N13*2)+P13-Q13</f>
        <v>343.3</v>
      </c>
      <c r="S13" s="12">
        <f>((((R13*(19-B13))*2)/(B13+2)-(B13+1))/100)+8</f>
        <v>14.141818181818181</v>
      </c>
    </row>
    <row r="14" spans="1:19" x14ac:dyDescent="0.3">
      <c r="A14" s="11">
        <f>S14+T14</f>
        <v>14.1006</v>
      </c>
      <c r="B14" s="9">
        <v>8</v>
      </c>
      <c r="C14" s="9">
        <v>109</v>
      </c>
      <c r="D14" s="8" t="s">
        <v>233</v>
      </c>
      <c r="E14" s="8" t="s">
        <v>46</v>
      </c>
      <c r="F14" s="8" t="s">
        <v>154</v>
      </c>
      <c r="G14" s="9">
        <v>23</v>
      </c>
      <c r="H14" s="9">
        <v>97</v>
      </c>
      <c r="I14" s="9">
        <v>158</v>
      </c>
      <c r="J14" s="9">
        <v>112.3</v>
      </c>
      <c r="K14" s="9">
        <v>19.100000000000001</v>
      </c>
      <c r="L14" s="8">
        <v>25.3</v>
      </c>
      <c r="M14" s="9">
        <f>500-C14</f>
        <v>391</v>
      </c>
      <c r="N14" s="9">
        <f>L14-18</f>
        <v>7.3000000000000007</v>
      </c>
      <c r="O14" s="9">
        <f>35-G14</f>
        <v>12</v>
      </c>
      <c r="P14" s="9">
        <f>O14*2</f>
        <v>24</v>
      </c>
      <c r="Q14" s="9">
        <f>K14*3</f>
        <v>57.300000000000004</v>
      </c>
      <c r="R14" s="9">
        <f>M14+(N14*2)+P14-Q14</f>
        <v>372.3</v>
      </c>
      <c r="S14" s="12">
        <f>((((R14*(19-B14))*2)/(B14+2)-(B14+1))/100)+6</f>
        <v>14.1006</v>
      </c>
    </row>
    <row r="15" spans="1:19" x14ac:dyDescent="0.3">
      <c r="A15" s="11">
        <f>S15+T15</f>
        <v>13.801400000000001</v>
      </c>
      <c r="B15" s="9">
        <v>8</v>
      </c>
      <c r="C15" s="9">
        <v>99</v>
      </c>
      <c r="D15" s="8" t="s">
        <v>268</v>
      </c>
      <c r="E15" s="8" t="s">
        <v>11</v>
      </c>
      <c r="F15" s="8" t="s">
        <v>154</v>
      </c>
      <c r="G15" s="9">
        <v>21</v>
      </c>
      <c r="H15" s="9">
        <v>83</v>
      </c>
      <c r="I15" s="9">
        <v>142</v>
      </c>
      <c r="J15" s="9">
        <v>100.1</v>
      </c>
      <c r="K15" s="9">
        <v>18.3</v>
      </c>
      <c r="L15" s="8">
        <v>10.3</v>
      </c>
      <c r="M15" s="9">
        <f>500-C15</f>
        <v>401</v>
      </c>
      <c r="N15" s="9">
        <f>L15-18</f>
        <v>-7.6999999999999993</v>
      </c>
      <c r="O15" s="9">
        <f>35-G15</f>
        <v>14</v>
      </c>
      <c r="P15" s="9">
        <f>O15*2</f>
        <v>28</v>
      </c>
      <c r="Q15" s="9">
        <f>K15*3</f>
        <v>54.900000000000006</v>
      </c>
      <c r="R15" s="9">
        <f>M15+(N15*2)+P15-Q15</f>
        <v>358.70000000000005</v>
      </c>
      <c r="S15" s="12">
        <f>((((R15*(19-B15))*2)/(B15+2)-(B15+1))/100)+6</f>
        <v>13.801400000000001</v>
      </c>
    </row>
    <row r="16" spans="1:19" x14ac:dyDescent="0.3">
      <c r="A16" s="11">
        <f>S16+T16</f>
        <v>13.612200000000001</v>
      </c>
      <c r="B16" s="9">
        <v>8</v>
      </c>
      <c r="C16" s="9">
        <v>105</v>
      </c>
      <c r="D16" s="8" t="s">
        <v>266</v>
      </c>
      <c r="E16" s="8" t="s">
        <v>42</v>
      </c>
      <c r="F16" s="8" t="s">
        <v>154</v>
      </c>
      <c r="G16" s="9">
        <v>22</v>
      </c>
      <c r="H16" s="9">
        <v>94</v>
      </c>
      <c r="I16" s="9">
        <v>141</v>
      </c>
      <c r="J16" s="9">
        <v>109.8</v>
      </c>
      <c r="K16" s="9">
        <v>15.5</v>
      </c>
      <c r="L16" s="8">
        <v>5.8</v>
      </c>
      <c r="M16" s="9">
        <f>500-C16</f>
        <v>395</v>
      </c>
      <c r="N16" s="9">
        <f>L16-18</f>
        <v>-12.2</v>
      </c>
      <c r="O16" s="9">
        <f>35-G16</f>
        <v>13</v>
      </c>
      <c r="P16" s="9">
        <f>O16*2</f>
        <v>26</v>
      </c>
      <c r="Q16" s="9">
        <f>K16*3</f>
        <v>46.5</v>
      </c>
      <c r="R16" s="9">
        <f>M16+(N16*2)+P16-Q16</f>
        <v>350.1</v>
      </c>
      <c r="S16" s="12">
        <f>((((R16*(19-B16))*2)/(B16+2)-(B16+1))/100)+6</f>
        <v>13.612200000000001</v>
      </c>
    </row>
    <row r="17" spans="1:19" x14ac:dyDescent="0.3">
      <c r="A17" s="11">
        <f>S17+T17</f>
        <v>12.865500000000001</v>
      </c>
      <c r="B17" s="9">
        <v>10</v>
      </c>
      <c r="C17" s="9">
        <v>154</v>
      </c>
      <c r="D17" s="8" t="s">
        <v>251</v>
      </c>
      <c r="E17" s="8" t="s">
        <v>21</v>
      </c>
      <c r="F17" s="8" t="s">
        <v>154</v>
      </c>
      <c r="G17" s="9">
        <v>28</v>
      </c>
      <c r="H17" s="9">
        <v>150</v>
      </c>
      <c r="I17" s="9">
        <v>173</v>
      </c>
      <c r="J17" s="9">
        <v>159</v>
      </c>
      <c r="K17" s="9">
        <v>7.9</v>
      </c>
      <c r="L17" s="8">
        <v>15.7</v>
      </c>
      <c r="M17" s="9">
        <f>500-C17</f>
        <v>346</v>
      </c>
      <c r="N17" s="9">
        <f>L17-18</f>
        <v>-2.3000000000000007</v>
      </c>
      <c r="O17" s="9">
        <f>35-G17</f>
        <v>7</v>
      </c>
      <c r="P17" s="9">
        <f>O17*2</f>
        <v>14</v>
      </c>
      <c r="Q17" s="9">
        <f>K17*3</f>
        <v>23.700000000000003</v>
      </c>
      <c r="R17" s="9">
        <f>M17+(N17*2)+P17-Q17</f>
        <v>331.7</v>
      </c>
      <c r="S17" s="12">
        <f>((((R17*(19-B17))*2)/(B17+2)-(B17+1))/100)+8</f>
        <v>12.865500000000001</v>
      </c>
    </row>
    <row r="18" spans="1:19" x14ac:dyDescent="0.3">
      <c r="A18" s="11">
        <f>S18+T18</f>
        <v>12.5595</v>
      </c>
      <c r="B18" s="9">
        <v>10</v>
      </c>
      <c r="C18" s="9">
        <v>155</v>
      </c>
      <c r="D18" s="8" t="s">
        <v>245</v>
      </c>
      <c r="E18" s="8" t="s">
        <v>50</v>
      </c>
      <c r="F18" s="8" t="s">
        <v>154</v>
      </c>
      <c r="G18" s="9">
        <v>33</v>
      </c>
      <c r="H18" s="9">
        <v>146</v>
      </c>
      <c r="I18" s="9">
        <v>194</v>
      </c>
      <c r="J18" s="9">
        <v>160.80000000000001</v>
      </c>
      <c r="K18" s="9">
        <v>14.5</v>
      </c>
      <c r="L18" s="8">
        <v>20.9</v>
      </c>
      <c r="M18" s="9">
        <f>500-C18</f>
        <v>345</v>
      </c>
      <c r="N18" s="9">
        <f>L18-18</f>
        <v>2.8999999999999986</v>
      </c>
      <c r="O18" s="9">
        <f>35-G18</f>
        <v>2</v>
      </c>
      <c r="P18" s="9">
        <f>O18*2</f>
        <v>4</v>
      </c>
      <c r="Q18" s="9">
        <f>K18*3</f>
        <v>43.5</v>
      </c>
      <c r="R18" s="9">
        <f>M18+(N18*2)+P18-Q18</f>
        <v>311.3</v>
      </c>
      <c r="S18" s="12">
        <f>((((R18*(19-B18))*2)/(B18+2)-(B18+1))/100)+8</f>
        <v>12.5595</v>
      </c>
    </row>
    <row r="19" spans="1:19" x14ac:dyDescent="0.3">
      <c r="A19" s="11">
        <f>S19+T19</f>
        <v>12.398999999999999</v>
      </c>
      <c r="B19" s="9">
        <v>10</v>
      </c>
      <c r="C19" s="9">
        <v>143</v>
      </c>
      <c r="D19" s="8" t="s">
        <v>259</v>
      </c>
      <c r="E19" s="8" t="s">
        <v>44</v>
      </c>
      <c r="F19" s="8" t="s">
        <v>154</v>
      </c>
      <c r="G19" s="9">
        <v>22</v>
      </c>
      <c r="H19" s="9">
        <v>117</v>
      </c>
      <c r="I19" s="9">
        <v>196</v>
      </c>
      <c r="J19" s="9">
        <v>147.6</v>
      </c>
      <c r="K19" s="9">
        <v>23.6</v>
      </c>
      <c r="L19" s="8">
        <v>12.2</v>
      </c>
      <c r="M19" s="9">
        <f>500-C19</f>
        <v>357</v>
      </c>
      <c r="N19" s="9">
        <f>L19-18</f>
        <v>-5.8000000000000007</v>
      </c>
      <c r="O19" s="9">
        <f>35-G19</f>
        <v>13</v>
      </c>
      <c r="P19" s="9">
        <f>O19*2</f>
        <v>26</v>
      </c>
      <c r="Q19" s="9">
        <f>K19*3</f>
        <v>70.800000000000011</v>
      </c>
      <c r="R19" s="9">
        <f>M19+(N19*2)+P19-Q19</f>
        <v>300.59999999999997</v>
      </c>
      <c r="S19" s="12">
        <f>((((R19*(19-B19))*2)/(B19+2)-(B19+1))/100)+8</f>
        <v>12.398999999999999</v>
      </c>
    </row>
    <row r="20" spans="1:19" x14ac:dyDescent="0.3">
      <c r="A20" s="11">
        <f>S20+T20</f>
        <v>12.392727272727273</v>
      </c>
      <c r="B20" s="9">
        <v>9</v>
      </c>
      <c r="C20" s="9">
        <v>119</v>
      </c>
      <c r="D20" s="8" t="s">
        <v>241</v>
      </c>
      <c r="E20" s="8" t="s">
        <v>83</v>
      </c>
      <c r="F20" s="8" t="s">
        <v>154</v>
      </c>
      <c r="G20" s="9">
        <v>33</v>
      </c>
      <c r="H20" s="9">
        <v>105</v>
      </c>
      <c r="I20" s="9">
        <v>137</v>
      </c>
      <c r="J20" s="9">
        <v>119.6</v>
      </c>
      <c r="K20" s="9">
        <v>9.3000000000000007</v>
      </c>
      <c r="L20" s="8">
        <v>18</v>
      </c>
      <c r="M20" s="9">
        <f>500-C20</f>
        <v>381</v>
      </c>
      <c r="N20" s="9">
        <f>L20-18</f>
        <v>0</v>
      </c>
      <c r="O20" s="9">
        <f>35-G20</f>
        <v>2</v>
      </c>
      <c r="P20" s="9">
        <f>O20*2</f>
        <v>4</v>
      </c>
      <c r="Q20" s="9">
        <f>K20*3</f>
        <v>27.900000000000002</v>
      </c>
      <c r="R20" s="9">
        <f>M20+(N20*2)+P20-Q20</f>
        <v>357.1</v>
      </c>
      <c r="S20" s="12">
        <f>((((R20*(19-B20))*2)/(B20+2)-(B20+1))/100)+6</f>
        <v>12.392727272727273</v>
      </c>
    </row>
    <row r="21" spans="1:19" x14ac:dyDescent="0.3">
      <c r="A21" s="11">
        <f>S21+T21</f>
        <v>12.366</v>
      </c>
      <c r="B21" s="9">
        <v>10</v>
      </c>
      <c r="C21" s="9">
        <v>171</v>
      </c>
      <c r="D21" s="8" t="s">
        <v>252</v>
      </c>
      <c r="E21" s="8" t="s">
        <v>19</v>
      </c>
      <c r="F21" s="8" t="s">
        <v>154</v>
      </c>
      <c r="G21" s="9">
        <v>36</v>
      </c>
      <c r="H21" s="9">
        <v>159</v>
      </c>
      <c r="I21" s="9">
        <v>189</v>
      </c>
      <c r="J21" s="9">
        <v>177.9</v>
      </c>
      <c r="K21" s="9">
        <v>9.4</v>
      </c>
      <c r="L21" s="8">
        <v>17.8</v>
      </c>
      <c r="M21" s="9">
        <f>500-C21</f>
        <v>329</v>
      </c>
      <c r="N21" s="9">
        <f>L21-18</f>
        <v>-0.19999999999999929</v>
      </c>
      <c r="O21" s="9">
        <f>35-G21</f>
        <v>-1</v>
      </c>
      <c r="P21" s="9">
        <f>O21*2</f>
        <v>-2</v>
      </c>
      <c r="Q21" s="9">
        <f>K21*3</f>
        <v>28.200000000000003</v>
      </c>
      <c r="R21" s="9">
        <f>M21+(N21*2)+P21-Q21</f>
        <v>298.40000000000003</v>
      </c>
      <c r="S21" s="12">
        <f>((((R21*(19-B21))*2)/(B21+2)-(B21+1))/100)+8</f>
        <v>12.366</v>
      </c>
    </row>
    <row r="22" spans="1:19" x14ac:dyDescent="0.3">
      <c r="A22" s="11">
        <f>S22+T22</f>
        <v>12.229090909090909</v>
      </c>
      <c r="B22" s="9">
        <v>9</v>
      </c>
      <c r="C22" s="9">
        <v>123</v>
      </c>
      <c r="D22" s="8" t="s">
        <v>262</v>
      </c>
      <c r="E22" s="8" t="s">
        <v>29</v>
      </c>
      <c r="F22" s="8" t="s">
        <v>154</v>
      </c>
      <c r="G22" s="9">
        <v>23</v>
      </c>
      <c r="H22" s="9">
        <v>104</v>
      </c>
      <c r="I22" s="9">
        <v>141</v>
      </c>
      <c r="J22" s="9">
        <v>124.3</v>
      </c>
      <c r="K22" s="9">
        <v>11.5</v>
      </c>
      <c r="L22" s="8">
        <v>8.8000000000000007</v>
      </c>
      <c r="M22" s="9">
        <f>500-C22</f>
        <v>377</v>
      </c>
      <c r="N22" s="9">
        <f>L22-18</f>
        <v>-9.1999999999999993</v>
      </c>
      <c r="O22" s="9">
        <f>35-G22</f>
        <v>12</v>
      </c>
      <c r="P22" s="9">
        <f>O22*2</f>
        <v>24</v>
      </c>
      <c r="Q22" s="9">
        <f>K22*3</f>
        <v>34.5</v>
      </c>
      <c r="R22" s="9">
        <f>M22+(N22*2)+P22-Q22</f>
        <v>348.1</v>
      </c>
      <c r="S22" s="12">
        <f>((((R22*(19-B22))*2)/(B22+2)-(B22+1))/100)+6</f>
        <v>12.229090909090909</v>
      </c>
    </row>
    <row r="23" spans="1:19" x14ac:dyDescent="0.3">
      <c r="A23" s="11">
        <f>S23+T23</f>
        <v>12.206</v>
      </c>
      <c r="B23" s="9">
        <v>10</v>
      </c>
      <c r="C23" s="9">
        <v>142</v>
      </c>
      <c r="D23" s="8" t="s">
        <v>250</v>
      </c>
      <c r="E23" s="8" t="s">
        <v>40</v>
      </c>
      <c r="F23" s="8" t="s">
        <v>154</v>
      </c>
      <c r="G23" s="9">
        <v>24</v>
      </c>
      <c r="H23" s="9">
        <v>127</v>
      </c>
      <c r="I23" s="9">
        <v>168</v>
      </c>
      <c r="J23" s="9">
        <v>146.5</v>
      </c>
      <c r="K23" s="9">
        <v>12.8</v>
      </c>
      <c r="L23" s="8">
        <v>24.4</v>
      </c>
      <c r="M23" s="9">
        <f>500-C23</f>
        <v>358</v>
      </c>
      <c r="N23" s="9">
        <f>L23-18</f>
        <v>6.3999999999999986</v>
      </c>
      <c r="O23" s="9">
        <f>35-G23</f>
        <v>11</v>
      </c>
      <c r="P23" s="9">
        <f>O23*2</f>
        <v>22</v>
      </c>
      <c r="Q23" s="9">
        <f>K23*3</f>
        <v>38.400000000000006</v>
      </c>
      <c r="R23" s="9">
        <f>M23+(N23*2)+P23-Q23</f>
        <v>354.4</v>
      </c>
      <c r="S23" s="12">
        <f>((((R23*(19-B23))*2)/(B23+2)-(B23+1))/100)+7</f>
        <v>12.206</v>
      </c>
    </row>
    <row r="24" spans="1:19" x14ac:dyDescent="0.3">
      <c r="A24" s="11">
        <f>S24+T24</f>
        <v>12.15818181818182</v>
      </c>
      <c r="B24" s="9">
        <v>9</v>
      </c>
      <c r="C24" s="9">
        <v>128</v>
      </c>
      <c r="D24" s="8" t="s">
        <v>236</v>
      </c>
      <c r="E24" s="8" t="s">
        <v>31</v>
      </c>
      <c r="F24" s="8" t="s">
        <v>154</v>
      </c>
      <c r="G24" s="9">
        <v>33</v>
      </c>
      <c r="H24" s="9">
        <v>113</v>
      </c>
      <c r="I24" s="9">
        <v>154</v>
      </c>
      <c r="J24" s="9">
        <v>129.30000000000001</v>
      </c>
      <c r="K24" s="9">
        <v>14</v>
      </c>
      <c r="L24" s="8">
        <v>23.1</v>
      </c>
      <c r="M24" s="9">
        <f>500-C24</f>
        <v>372</v>
      </c>
      <c r="N24" s="9">
        <f>L24-18</f>
        <v>5.1000000000000014</v>
      </c>
      <c r="O24" s="9">
        <f>35-G24</f>
        <v>2</v>
      </c>
      <c r="P24" s="9">
        <f>O24*2</f>
        <v>4</v>
      </c>
      <c r="Q24" s="9">
        <f>K24*3</f>
        <v>42</v>
      </c>
      <c r="R24" s="9">
        <f>M24+(N24*2)+P24-Q24</f>
        <v>344.2</v>
      </c>
      <c r="S24" s="12">
        <f>((((R24*(19-B24))*2)/(B24+2)-(B24+1))/100)+6</f>
        <v>12.15818181818182</v>
      </c>
    </row>
    <row r="25" spans="1:19" x14ac:dyDescent="0.3">
      <c r="A25" s="11">
        <f>S25+T25</f>
        <v>11.8</v>
      </c>
      <c r="B25" s="9">
        <v>11</v>
      </c>
      <c r="C25" s="9">
        <v>180</v>
      </c>
      <c r="D25" s="8" t="s">
        <v>270</v>
      </c>
      <c r="E25" s="8" t="s">
        <v>13</v>
      </c>
      <c r="F25" s="8" t="s">
        <v>154</v>
      </c>
      <c r="G25" s="9">
        <v>23</v>
      </c>
      <c r="H25" s="9">
        <v>153</v>
      </c>
      <c r="I25" s="9">
        <v>167</v>
      </c>
      <c r="J25" s="9">
        <v>158.30000000000001</v>
      </c>
      <c r="K25" s="9">
        <v>5.7</v>
      </c>
      <c r="L25" s="8">
        <v>13.8</v>
      </c>
      <c r="M25" s="9">
        <f>500-C25</f>
        <v>320</v>
      </c>
      <c r="N25" s="9">
        <f>L25-18</f>
        <v>-4.1999999999999993</v>
      </c>
      <c r="O25" s="9">
        <f>35-G25</f>
        <v>12</v>
      </c>
      <c r="P25" s="9">
        <f>O25*2</f>
        <v>24</v>
      </c>
      <c r="Q25" s="9">
        <f>K25*3</f>
        <v>17.100000000000001</v>
      </c>
      <c r="R25" s="9">
        <f>M25+(N25*2)+P25-Q25</f>
        <v>318.5</v>
      </c>
      <c r="S25" s="12">
        <f>((((R25*(19-B25))*2)/(B25+2)-(B25+1))/100)+8</f>
        <v>11.8</v>
      </c>
    </row>
    <row r="26" spans="1:19" x14ac:dyDescent="0.3">
      <c r="A26" s="11">
        <f>S26+T26</f>
        <v>11.612</v>
      </c>
      <c r="B26" s="9">
        <v>10</v>
      </c>
      <c r="C26" s="9">
        <v>163</v>
      </c>
      <c r="D26" s="8" t="s">
        <v>253</v>
      </c>
      <c r="E26" s="8" t="s">
        <v>26</v>
      </c>
      <c r="F26" s="8" t="s">
        <v>154</v>
      </c>
      <c r="G26" s="9">
        <v>24</v>
      </c>
      <c r="H26" s="9">
        <v>150</v>
      </c>
      <c r="I26" s="9">
        <v>206</v>
      </c>
      <c r="J26" s="9">
        <v>171.4</v>
      </c>
      <c r="K26" s="9">
        <v>18.600000000000001</v>
      </c>
      <c r="L26" s="8">
        <v>23.8</v>
      </c>
      <c r="M26" s="9">
        <f>500-C26</f>
        <v>337</v>
      </c>
      <c r="N26" s="9">
        <f>L26-18</f>
        <v>5.8000000000000007</v>
      </c>
      <c r="O26" s="9">
        <f>35-G26</f>
        <v>11</v>
      </c>
      <c r="P26" s="9">
        <f>O26*2</f>
        <v>22</v>
      </c>
      <c r="Q26" s="9">
        <f>K26*3</f>
        <v>55.800000000000004</v>
      </c>
      <c r="R26" s="9">
        <f>M26+(N26*2)+P26-Q26</f>
        <v>314.8</v>
      </c>
      <c r="S26" s="12">
        <f>((((R26*(19-B26))*2)/(B26+2)-(B26+1))/100)+7</f>
        <v>11.612</v>
      </c>
    </row>
    <row r="27" spans="1:19" x14ac:dyDescent="0.3">
      <c r="A27" s="11">
        <f>S27+T27</f>
        <v>10.378</v>
      </c>
      <c r="B27" s="9">
        <v>10</v>
      </c>
      <c r="C27" s="9">
        <v>165</v>
      </c>
      <c r="D27" s="8" t="s">
        <v>267</v>
      </c>
      <c r="E27" s="8" t="s">
        <v>48</v>
      </c>
      <c r="F27" s="8" t="s">
        <v>154</v>
      </c>
      <c r="G27" s="9">
        <v>27</v>
      </c>
      <c r="H27" s="9">
        <v>154</v>
      </c>
      <c r="I27" s="9">
        <v>214</v>
      </c>
      <c r="J27" s="9">
        <v>172.8</v>
      </c>
      <c r="K27" s="9">
        <v>17.8</v>
      </c>
      <c r="L27" s="8">
        <v>18.8</v>
      </c>
      <c r="M27" s="9">
        <f>500-C27</f>
        <v>335</v>
      </c>
      <c r="N27" s="9">
        <f>L27-18</f>
        <v>0.80000000000000071</v>
      </c>
      <c r="O27" s="9">
        <f>35-G27</f>
        <v>8</v>
      </c>
      <c r="P27" s="9">
        <f>O27*2</f>
        <v>16</v>
      </c>
      <c r="Q27" s="9">
        <f>K27*3</f>
        <v>53.400000000000006</v>
      </c>
      <c r="R27" s="9">
        <f>M27+(N27*2)+P27-Q27</f>
        <v>299.20000000000005</v>
      </c>
      <c r="S27" s="12">
        <f>((((R27*(19-B27))*2)/(B27+2)-(B27+1))/100)+6</f>
        <v>10.378</v>
      </c>
    </row>
    <row r="28" spans="1:19" x14ac:dyDescent="0.3">
      <c r="A28" s="11">
        <f>S28+T28</f>
        <v>9.6969999999999992</v>
      </c>
      <c r="B28" s="9">
        <v>10</v>
      </c>
      <c r="C28" s="9">
        <v>161</v>
      </c>
      <c r="D28" s="8" t="s">
        <v>264</v>
      </c>
      <c r="E28" s="8" t="s">
        <v>9</v>
      </c>
      <c r="F28" s="8" t="s">
        <v>154</v>
      </c>
      <c r="G28" s="9">
        <v>44</v>
      </c>
      <c r="H28" s="9">
        <v>132</v>
      </c>
      <c r="I28" s="9">
        <v>231</v>
      </c>
      <c r="J28" s="9">
        <v>170.3</v>
      </c>
      <c r="K28" s="9">
        <v>26.8</v>
      </c>
      <c r="L28" s="8">
        <v>24.6</v>
      </c>
      <c r="M28" s="9">
        <f>500-C28</f>
        <v>339</v>
      </c>
      <c r="N28" s="9">
        <f>L28-18</f>
        <v>6.6000000000000014</v>
      </c>
      <c r="O28" s="9">
        <f>35-G28</f>
        <v>-9</v>
      </c>
      <c r="P28" s="9">
        <f>O28*2</f>
        <v>-18</v>
      </c>
      <c r="Q28" s="9">
        <f>K28*3</f>
        <v>80.400000000000006</v>
      </c>
      <c r="R28" s="9">
        <f>M28+(N28*2)+P28-Q28</f>
        <v>253.79999999999998</v>
      </c>
      <c r="S28" s="12">
        <f>((((R28*(19-B28))*2)/(B28+2)-(B28+1))/100)+6</f>
        <v>9.6969999999999992</v>
      </c>
    </row>
    <row r="29" spans="1:19" x14ac:dyDescent="0.3">
      <c r="A29" s="11">
        <f>S29+T29</f>
        <v>9.2264615384615389</v>
      </c>
      <c r="B29" s="9">
        <v>11</v>
      </c>
      <c r="C29" s="9">
        <v>185</v>
      </c>
      <c r="D29" s="8" t="s">
        <v>432</v>
      </c>
      <c r="E29" s="8" t="s">
        <v>33</v>
      </c>
      <c r="F29" s="8" t="s">
        <v>154</v>
      </c>
      <c r="G29" s="9">
        <v>28</v>
      </c>
      <c r="H29" s="9">
        <v>178</v>
      </c>
      <c r="I29" s="9">
        <v>232</v>
      </c>
      <c r="J29" s="9">
        <v>203.5</v>
      </c>
      <c r="K29" s="9">
        <v>17.100000000000001</v>
      </c>
      <c r="L29" s="8">
        <v>15.1</v>
      </c>
      <c r="M29" s="9">
        <f>500-C29</f>
        <v>315</v>
      </c>
      <c r="N29" s="9">
        <f>L29-18</f>
        <v>-2.9000000000000004</v>
      </c>
      <c r="O29" s="9">
        <f>35-G29</f>
        <v>7</v>
      </c>
      <c r="P29" s="9">
        <f>O29*2</f>
        <v>14</v>
      </c>
      <c r="Q29" s="9">
        <f>K29*3</f>
        <v>51.300000000000004</v>
      </c>
      <c r="R29" s="9">
        <f>M29+(N29*2)+P29-Q29</f>
        <v>271.89999999999998</v>
      </c>
      <c r="S29" s="12">
        <f>((((R29*(19-B29))*2)/(B29+2)-(B29+1))/100)+6</f>
        <v>9.2264615384615389</v>
      </c>
    </row>
    <row r="30" spans="1:19" x14ac:dyDescent="0.3">
      <c r="A30" s="11">
        <f>S30+T30</f>
        <v>9.2110000000000003</v>
      </c>
      <c r="B30" s="9">
        <v>12</v>
      </c>
      <c r="C30" s="9">
        <v>225</v>
      </c>
      <c r="D30" s="8" t="s">
        <v>276</v>
      </c>
      <c r="E30" s="8" t="s">
        <v>11</v>
      </c>
      <c r="F30" s="8" t="s">
        <v>154</v>
      </c>
      <c r="G30" s="9">
        <v>29</v>
      </c>
      <c r="H30" s="9">
        <v>165</v>
      </c>
      <c r="I30" s="9">
        <v>332</v>
      </c>
      <c r="J30" s="9">
        <v>235.6</v>
      </c>
      <c r="K30" s="9">
        <v>48.9</v>
      </c>
      <c r="L30" s="8">
        <v>14.9</v>
      </c>
      <c r="M30" s="9">
        <f>500-C30</f>
        <v>275</v>
      </c>
      <c r="N30" s="9">
        <f>L30-18</f>
        <v>-3.0999999999999996</v>
      </c>
      <c r="O30" s="9">
        <f>35-G30</f>
        <v>6</v>
      </c>
      <c r="P30" s="9">
        <f>O30*2</f>
        <v>12</v>
      </c>
      <c r="Q30" s="9">
        <f>K30*3</f>
        <v>146.69999999999999</v>
      </c>
      <c r="R30" s="9">
        <f>M30+(N30*2)+P30-Q30</f>
        <v>134.10000000000002</v>
      </c>
      <c r="S30" s="12">
        <f>((((R30*(19-B30))*2)/(B30+2)-(B30+1))/100)+8</f>
        <v>9.2110000000000003</v>
      </c>
    </row>
    <row r="31" spans="1:19" x14ac:dyDescent="0.3">
      <c r="A31" s="11">
        <f>S31+T31</f>
        <v>9.0860000000000003</v>
      </c>
      <c r="B31" s="9">
        <v>12</v>
      </c>
      <c r="C31" s="9">
        <v>231</v>
      </c>
      <c r="D31" s="8" t="s">
        <v>280</v>
      </c>
      <c r="E31" s="8" t="s">
        <v>73</v>
      </c>
      <c r="F31" s="8" t="s">
        <v>154</v>
      </c>
      <c r="G31" s="9">
        <v>39</v>
      </c>
      <c r="H31" s="9">
        <v>183</v>
      </c>
      <c r="I31" s="9">
        <v>320</v>
      </c>
      <c r="J31" s="9">
        <v>240.6</v>
      </c>
      <c r="K31" s="9">
        <v>43.2</v>
      </c>
      <c r="L31" s="8">
        <v>13.1</v>
      </c>
      <c r="M31" s="9">
        <f>500-C31</f>
        <v>269</v>
      </c>
      <c r="N31" s="9">
        <f>L31-18</f>
        <v>-4.9000000000000004</v>
      </c>
      <c r="O31" s="9">
        <f>35-G31</f>
        <v>-4</v>
      </c>
      <c r="P31" s="9">
        <f>O31*2</f>
        <v>-8</v>
      </c>
      <c r="Q31" s="9">
        <f>K31*3</f>
        <v>129.60000000000002</v>
      </c>
      <c r="R31" s="9">
        <f>M31+(N31*2)+P31-Q31</f>
        <v>121.59999999999997</v>
      </c>
      <c r="S31" s="12">
        <f>((((R31*(19-B31))*2)/(B31+2)-(B31+1))/100)+8</f>
        <v>9.0860000000000003</v>
      </c>
    </row>
    <row r="32" spans="1:19" x14ac:dyDescent="0.3">
      <c r="A32" s="11">
        <f>S32+T32</f>
        <v>8.5850000000000009</v>
      </c>
      <c r="B32" s="9">
        <v>12</v>
      </c>
      <c r="C32" s="9">
        <v>246</v>
      </c>
      <c r="D32" s="8" t="s">
        <v>325</v>
      </c>
      <c r="E32" s="8" t="s">
        <v>54</v>
      </c>
      <c r="F32" s="8" t="s">
        <v>154</v>
      </c>
      <c r="G32" s="9">
        <v>22</v>
      </c>
      <c r="H32" s="9">
        <v>197</v>
      </c>
      <c r="I32" s="9">
        <v>278</v>
      </c>
      <c r="J32" s="9">
        <v>232.5</v>
      </c>
      <c r="K32" s="9">
        <v>24.3</v>
      </c>
      <c r="L32" s="8">
        <v>0.2</v>
      </c>
      <c r="M32" s="9">
        <f>500-C32</f>
        <v>254</v>
      </c>
      <c r="N32" s="9">
        <f>L32-18</f>
        <v>-17.8</v>
      </c>
      <c r="O32" s="9">
        <f>35-G32</f>
        <v>13</v>
      </c>
      <c r="P32" s="9">
        <f>O32*2</f>
        <v>26</v>
      </c>
      <c r="Q32" s="9">
        <f>K32*3</f>
        <v>72.900000000000006</v>
      </c>
      <c r="R32" s="9">
        <f>M32+(N32*2)+P32-Q32</f>
        <v>171.5</v>
      </c>
      <c r="S32" s="12">
        <f>((((R32*(19-B32))*2)/(B32+2)-(B32+1))/100)+7</f>
        <v>8.5850000000000009</v>
      </c>
    </row>
    <row r="33" spans="1:19" x14ac:dyDescent="0.3">
      <c r="A33" s="11">
        <f>S33+T33</f>
        <v>8.5421538461538464</v>
      </c>
      <c r="B33" s="9">
        <v>11</v>
      </c>
      <c r="C33" s="9">
        <v>208</v>
      </c>
      <c r="D33" s="8" t="s">
        <v>321</v>
      </c>
      <c r="E33" s="8" t="s">
        <v>33</v>
      </c>
      <c r="F33" s="8" t="s">
        <v>154</v>
      </c>
      <c r="G33" s="9">
        <v>24</v>
      </c>
      <c r="H33" s="9">
        <v>199</v>
      </c>
      <c r="I33" s="9">
        <v>275</v>
      </c>
      <c r="J33" s="9">
        <v>239.4</v>
      </c>
      <c r="K33" s="9">
        <v>22.9</v>
      </c>
      <c r="L33" s="8">
        <v>3.5</v>
      </c>
      <c r="M33" s="9">
        <f>500-C33</f>
        <v>292</v>
      </c>
      <c r="N33" s="9">
        <f>L33-18</f>
        <v>-14.5</v>
      </c>
      <c r="O33" s="9">
        <f>35-G33</f>
        <v>11</v>
      </c>
      <c r="P33" s="9">
        <f>O33*2</f>
        <v>22</v>
      </c>
      <c r="Q33" s="9">
        <f>K33*3</f>
        <v>68.699999999999989</v>
      </c>
      <c r="R33" s="9">
        <f>M33+(N33*2)+P33-Q33</f>
        <v>216.3</v>
      </c>
      <c r="S33" s="12">
        <f>((((R33*(19-B33))*2)/(B33+2)-(B33+1))/100)+6</f>
        <v>8.5421538461538464</v>
      </c>
    </row>
    <row r="34" spans="1:19" x14ac:dyDescent="0.3">
      <c r="A34" s="11">
        <f>S34+T34</f>
        <v>8.2689230769230768</v>
      </c>
      <c r="B34" s="9">
        <v>11</v>
      </c>
      <c r="C34" s="9">
        <v>206</v>
      </c>
      <c r="D34" s="8" t="s">
        <v>258</v>
      </c>
      <c r="E34" s="8" t="s">
        <v>76</v>
      </c>
      <c r="F34" s="8" t="s">
        <v>154</v>
      </c>
      <c r="G34" s="9">
        <v>27</v>
      </c>
      <c r="H34" s="9">
        <v>169</v>
      </c>
      <c r="I34" s="9">
        <v>284</v>
      </c>
      <c r="J34" s="9">
        <v>204.4</v>
      </c>
      <c r="K34" s="9">
        <v>37.700000000000003</v>
      </c>
      <c r="L34" s="8">
        <v>16.600000000000001</v>
      </c>
      <c r="M34" s="9">
        <f>500-C34</f>
        <v>294</v>
      </c>
      <c r="N34" s="9">
        <f>L34-18</f>
        <v>-1.3999999999999986</v>
      </c>
      <c r="O34" s="9">
        <f>35-G34</f>
        <v>8</v>
      </c>
      <c r="P34" s="9">
        <f>O34*2</f>
        <v>16</v>
      </c>
      <c r="Q34" s="9">
        <f>K34*3</f>
        <v>113.10000000000001</v>
      </c>
      <c r="R34" s="9">
        <f>M34+(N34*2)+P34-Q34</f>
        <v>194.09999999999997</v>
      </c>
      <c r="S34" s="12">
        <f>((((R34*(19-B34))*2)/(B34+2)-(B34+1))/100)+6</f>
        <v>8.2689230769230768</v>
      </c>
    </row>
    <row r="35" spans="1:19" x14ac:dyDescent="0.3">
      <c r="A35" s="11">
        <f>S35+T35</f>
        <v>7.5950000000000006</v>
      </c>
      <c r="B35" s="9">
        <v>14</v>
      </c>
      <c r="C35" s="9">
        <v>324</v>
      </c>
      <c r="D35" s="8" t="s">
        <v>363</v>
      </c>
      <c r="E35" s="8" t="s">
        <v>57</v>
      </c>
      <c r="F35" s="8" t="s">
        <v>154</v>
      </c>
      <c r="G35" s="9">
        <v>28</v>
      </c>
      <c r="H35" s="9">
        <v>279</v>
      </c>
      <c r="I35" s="9">
        <v>338</v>
      </c>
      <c r="J35" s="9">
        <v>300</v>
      </c>
      <c r="K35" s="9">
        <v>25.4</v>
      </c>
      <c r="L35" s="8">
        <v>20.7</v>
      </c>
      <c r="M35" s="9">
        <f>500-C35</f>
        <v>176</v>
      </c>
      <c r="N35" s="9">
        <f>L35-18</f>
        <v>2.6999999999999993</v>
      </c>
      <c r="O35" s="9">
        <f>35-G35</f>
        <v>7</v>
      </c>
      <c r="P35" s="9">
        <f>O35*2</f>
        <v>14</v>
      </c>
      <c r="Q35" s="9">
        <f>K35*3</f>
        <v>76.199999999999989</v>
      </c>
      <c r="R35" s="9">
        <f>M35+(N35*2)+P35-Q35</f>
        <v>119.20000000000002</v>
      </c>
      <c r="S35" s="12">
        <f>((((R35*(19-B35))*2)/(B35+2)-(B35+1))/100)+7</f>
        <v>7.5950000000000006</v>
      </c>
    </row>
    <row r="36" spans="1:19" x14ac:dyDescent="0.3">
      <c r="A36" s="11">
        <f>S36+T36</f>
        <v>7.5170000000000003</v>
      </c>
      <c r="B36" s="9">
        <v>12</v>
      </c>
      <c r="C36" s="9">
        <v>227</v>
      </c>
      <c r="D36" s="8" t="s">
        <v>456</v>
      </c>
      <c r="E36" s="8" t="s">
        <v>76</v>
      </c>
      <c r="F36" s="8" t="s">
        <v>154</v>
      </c>
      <c r="G36" s="9">
        <v>31</v>
      </c>
      <c r="H36" s="9">
        <v>214</v>
      </c>
      <c r="I36" s="9">
        <v>336</v>
      </c>
      <c r="J36" s="9">
        <v>266.5</v>
      </c>
      <c r="K36" s="9">
        <v>31.7</v>
      </c>
      <c r="L36" s="8">
        <v>7.4</v>
      </c>
      <c r="M36" s="9">
        <f>500-C36</f>
        <v>273</v>
      </c>
      <c r="N36" s="9">
        <f>L36-18</f>
        <v>-10.6</v>
      </c>
      <c r="O36" s="9">
        <f>35-G36</f>
        <v>4</v>
      </c>
      <c r="P36" s="9">
        <f>O36*2</f>
        <v>8</v>
      </c>
      <c r="Q36" s="9">
        <f>K36*3</f>
        <v>95.1</v>
      </c>
      <c r="R36" s="9">
        <f>M36+(N36*2)+P36-Q36</f>
        <v>164.70000000000002</v>
      </c>
      <c r="S36" s="12">
        <f>((((R36*(19-B36))*2)/(B36+2)-(B36+1))/100)+6</f>
        <v>7.5170000000000003</v>
      </c>
    </row>
    <row r="37" spans="1:19" x14ac:dyDescent="0.3">
      <c r="A37" s="11">
        <f>S37+T37</f>
        <v>7.2931249999999999</v>
      </c>
      <c r="B37" s="9">
        <v>14</v>
      </c>
      <c r="C37" s="9">
        <v>328</v>
      </c>
      <c r="D37" s="8" t="s">
        <v>439</v>
      </c>
      <c r="E37" s="8" t="s">
        <v>9</v>
      </c>
      <c r="F37" s="8" t="s">
        <v>154</v>
      </c>
      <c r="G37" s="9">
        <v>23</v>
      </c>
      <c r="H37" s="9">
        <v>266</v>
      </c>
      <c r="I37" s="9">
        <v>344</v>
      </c>
      <c r="J37" s="9">
        <v>306</v>
      </c>
      <c r="K37" s="9">
        <v>29.7</v>
      </c>
      <c r="L37" s="8">
        <v>0</v>
      </c>
      <c r="M37" s="9">
        <f>500-C37</f>
        <v>172</v>
      </c>
      <c r="N37" s="9">
        <f>L37-18</f>
        <v>-18</v>
      </c>
      <c r="O37" s="9">
        <f>35-G37</f>
        <v>12</v>
      </c>
      <c r="P37" s="9">
        <f>O37*2</f>
        <v>24</v>
      </c>
      <c r="Q37" s="9">
        <f>K37*3</f>
        <v>89.1</v>
      </c>
      <c r="R37" s="9">
        <f>M37+(N37*2)+P37-Q37</f>
        <v>70.900000000000006</v>
      </c>
      <c r="S37" s="12">
        <f>((((R37*(19-B37))*2)/(B37+2)-(B37+1))/100)+7</f>
        <v>7.2931249999999999</v>
      </c>
    </row>
    <row r="38" spans="1:19" x14ac:dyDescent="0.3">
      <c r="A38" s="11">
        <f>S38+T38</f>
        <v>7.2807999999999993</v>
      </c>
      <c r="B38" s="9">
        <v>13</v>
      </c>
      <c r="C38" s="9">
        <v>310</v>
      </c>
      <c r="D38" s="8" t="s">
        <v>452</v>
      </c>
      <c r="E38" s="8" t="s">
        <v>93</v>
      </c>
      <c r="F38" s="8" t="s">
        <v>154</v>
      </c>
      <c r="G38" s="9">
        <v>32</v>
      </c>
      <c r="H38" s="9">
        <v>202</v>
      </c>
      <c r="I38" s="9">
        <v>346</v>
      </c>
      <c r="J38" s="9">
        <v>289.2</v>
      </c>
      <c r="K38" s="9">
        <v>49.2</v>
      </c>
      <c r="L38" s="8">
        <v>20.100000000000001</v>
      </c>
      <c r="M38" s="9">
        <f>500-C38</f>
        <v>190</v>
      </c>
      <c r="N38" s="9">
        <f>L38-18</f>
        <v>2.1000000000000014</v>
      </c>
      <c r="O38" s="9">
        <f>35-G38</f>
        <v>3</v>
      </c>
      <c r="P38" s="9">
        <f>O38*2</f>
        <v>6</v>
      </c>
      <c r="Q38" s="9">
        <f>K38*3</f>
        <v>147.60000000000002</v>
      </c>
      <c r="R38" s="9">
        <f>M38+(N38*2)+P38-Q38</f>
        <v>52.599999999999966</v>
      </c>
      <c r="S38" s="12">
        <f>((((R38*(19-B38))*2)/(B38+2)-(B38+1))/100)+7</f>
        <v>7.2807999999999993</v>
      </c>
    </row>
    <row r="39" spans="1:19" x14ac:dyDescent="0.3">
      <c r="A39" s="11">
        <f>S39+T39</f>
        <v>7.2450000000000001</v>
      </c>
      <c r="B39" s="9">
        <v>14</v>
      </c>
      <c r="C39" s="9">
        <v>342</v>
      </c>
      <c r="D39" s="8" t="s">
        <v>441</v>
      </c>
      <c r="E39" s="8" t="s">
        <v>15</v>
      </c>
      <c r="F39" s="8" t="s">
        <v>154</v>
      </c>
      <c r="G39" s="9">
        <v>27</v>
      </c>
      <c r="H39" s="9">
        <v>291</v>
      </c>
      <c r="I39" s="9">
        <v>365</v>
      </c>
      <c r="J39" s="9">
        <v>320.60000000000002</v>
      </c>
      <c r="K39" s="9">
        <v>27</v>
      </c>
      <c r="L39" s="8">
        <v>3.1</v>
      </c>
      <c r="M39" s="9">
        <f>500-C39</f>
        <v>158</v>
      </c>
      <c r="N39" s="9">
        <f>L39-18</f>
        <v>-14.9</v>
      </c>
      <c r="O39" s="9">
        <f>35-G39</f>
        <v>8</v>
      </c>
      <c r="P39" s="9">
        <f>O39*2</f>
        <v>16</v>
      </c>
      <c r="Q39" s="9">
        <f>K39*3</f>
        <v>81</v>
      </c>
      <c r="R39" s="9">
        <f>M39+(N39*2)+P39-Q39</f>
        <v>63.199999999999989</v>
      </c>
      <c r="S39" s="12">
        <f>((((R39*(19-B39))*2)/(B39+2)-(B39+1))/100)+7</f>
        <v>7.2450000000000001</v>
      </c>
    </row>
    <row r="40" spans="1:19" x14ac:dyDescent="0.3">
      <c r="A40" s="11">
        <f>S40+T40</f>
        <v>7.0987499999999999</v>
      </c>
      <c r="B40" s="9">
        <v>14</v>
      </c>
      <c r="C40" s="9">
        <v>338</v>
      </c>
      <c r="D40" s="8" t="s">
        <v>453</v>
      </c>
      <c r="E40" s="8" t="s">
        <v>29</v>
      </c>
      <c r="F40" s="8" t="s">
        <v>154</v>
      </c>
      <c r="G40" s="9">
        <v>28</v>
      </c>
      <c r="H40" s="9">
        <v>275</v>
      </c>
      <c r="I40" s="9">
        <v>395</v>
      </c>
      <c r="J40" s="9">
        <v>318.60000000000002</v>
      </c>
      <c r="K40" s="9">
        <v>40.4</v>
      </c>
      <c r="L40" s="8">
        <v>10.5</v>
      </c>
      <c r="M40" s="9">
        <f>500-C40</f>
        <v>162</v>
      </c>
      <c r="N40" s="9">
        <f>L40-18</f>
        <v>-7.5</v>
      </c>
      <c r="O40" s="9">
        <f>35-G40</f>
        <v>7</v>
      </c>
      <c r="P40" s="9">
        <f>O40*2</f>
        <v>14</v>
      </c>
      <c r="Q40" s="9">
        <f>K40*3</f>
        <v>121.19999999999999</v>
      </c>
      <c r="R40" s="9">
        <f>M40+(N40*2)+P40-Q40</f>
        <v>39.800000000000011</v>
      </c>
      <c r="S40" s="12">
        <f>((((R40*(19-B40))*2)/(B40+2)-(B40+1))/100)+7</f>
        <v>7.0987499999999999</v>
      </c>
    </row>
    <row r="41" spans="1:19" x14ac:dyDescent="0.3">
      <c r="A41" s="11">
        <f>S41+T41</f>
        <v>7.0128000000000004</v>
      </c>
      <c r="B41" s="9">
        <v>13</v>
      </c>
      <c r="C41" s="9">
        <v>307</v>
      </c>
      <c r="D41" s="8" t="s">
        <v>446</v>
      </c>
      <c r="E41" s="8" t="s">
        <v>93</v>
      </c>
      <c r="F41" s="8" t="s">
        <v>154</v>
      </c>
      <c r="G41" s="9">
        <v>22</v>
      </c>
      <c r="H41" s="9">
        <v>201</v>
      </c>
      <c r="I41" s="9">
        <v>373</v>
      </c>
      <c r="J41" s="9">
        <v>285.8</v>
      </c>
      <c r="K41" s="9">
        <v>58.5</v>
      </c>
      <c r="L41" s="8">
        <v>5.8</v>
      </c>
      <c r="M41" s="9">
        <f>500-C41</f>
        <v>193</v>
      </c>
      <c r="N41" s="9">
        <f>L41-18</f>
        <v>-12.2</v>
      </c>
      <c r="O41" s="9">
        <f>35-G41</f>
        <v>13</v>
      </c>
      <c r="P41" s="9">
        <f>O41*2</f>
        <v>26</v>
      </c>
      <c r="Q41" s="9">
        <f>K41*3</f>
        <v>175.5</v>
      </c>
      <c r="R41" s="9">
        <f>M41+(N41*2)+P41-Q41</f>
        <v>19.099999999999994</v>
      </c>
      <c r="S41" s="12">
        <f>((((R41*(19-B41))*2)/(B41+2)-(B41+1))/100)+7</f>
        <v>7.0128000000000004</v>
      </c>
    </row>
    <row r="42" spans="1:19" x14ac:dyDescent="0.3">
      <c r="A42" s="11">
        <f>S42+T42</f>
        <v>6.8968749999999996</v>
      </c>
      <c r="B42" s="9">
        <v>14</v>
      </c>
      <c r="C42" s="9">
        <v>343</v>
      </c>
      <c r="D42" s="8" t="s">
        <v>447</v>
      </c>
      <c r="E42" s="8" t="s">
        <v>85</v>
      </c>
      <c r="F42" s="8" t="s">
        <v>154</v>
      </c>
      <c r="G42" s="9">
        <v>25</v>
      </c>
      <c r="H42" s="9">
        <v>261</v>
      </c>
      <c r="I42" s="9">
        <v>378</v>
      </c>
      <c r="J42" s="9">
        <v>321</v>
      </c>
      <c r="K42" s="9">
        <v>44.5</v>
      </c>
      <c r="L42" s="8">
        <v>0</v>
      </c>
      <c r="M42" s="9">
        <f>500-C42</f>
        <v>157</v>
      </c>
      <c r="N42" s="9">
        <f>L42-18</f>
        <v>-18</v>
      </c>
      <c r="O42" s="9">
        <f>35-G42</f>
        <v>10</v>
      </c>
      <c r="P42" s="9">
        <f>O42*2</f>
        <v>20</v>
      </c>
      <c r="Q42" s="9">
        <f>K42*3</f>
        <v>133.5</v>
      </c>
      <c r="R42" s="9">
        <f>M42+(N42*2)+P42-Q42</f>
        <v>7.5</v>
      </c>
      <c r="S42" s="12">
        <f>((((R42*(19-B42))*2)/(B42+2)-(B42+1))/100)+7</f>
        <v>6.8968749999999996</v>
      </c>
    </row>
    <row r="43" spans="1:19" x14ac:dyDescent="0.3">
      <c r="A43" s="11">
        <f>S43+T43</f>
        <v>6.7279999999999998</v>
      </c>
      <c r="B43" s="9">
        <v>13</v>
      </c>
      <c r="C43" s="9">
        <v>275</v>
      </c>
      <c r="D43" s="8" t="s">
        <v>290</v>
      </c>
      <c r="E43" s="8" t="s">
        <v>57</v>
      </c>
      <c r="F43" s="8" t="s">
        <v>154</v>
      </c>
      <c r="G43" s="9">
        <v>38</v>
      </c>
      <c r="H43" s="9">
        <v>251</v>
      </c>
      <c r="I43" s="9">
        <v>334</v>
      </c>
      <c r="J43" s="9">
        <v>291.5</v>
      </c>
      <c r="K43" s="9">
        <v>25.3</v>
      </c>
      <c r="L43" s="8">
        <v>0.7</v>
      </c>
      <c r="M43" s="9">
        <f>500-C43</f>
        <v>225</v>
      </c>
      <c r="N43" s="9">
        <f>L43-18</f>
        <v>-17.3</v>
      </c>
      <c r="O43" s="9">
        <f>35-G43</f>
        <v>-3</v>
      </c>
      <c r="P43" s="9">
        <f>O43*2</f>
        <v>-6</v>
      </c>
      <c r="Q43" s="9">
        <f>K43*3</f>
        <v>75.900000000000006</v>
      </c>
      <c r="R43" s="9">
        <f>M43+(N43*2)+P43-Q43</f>
        <v>108.5</v>
      </c>
      <c r="S43" s="12">
        <f>((((R43*(19-B43))*2)/(B43+2)-(B43+1))/100)+6</f>
        <v>6.7279999999999998</v>
      </c>
    </row>
    <row r="44" spans="1:19" x14ac:dyDescent="0.3">
      <c r="A44" s="11">
        <f>S44+T44</f>
        <v>6.7225000000000001</v>
      </c>
      <c r="B44" s="9">
        <v>14</v>
      </c>
      <c r="C44" s="9">
        <v>366</v>
      </c>
      <c r="D44" s="8" t="s">
        <v>465</v>
      </c>
      <c r="E44" s="8" t="s">
        <v>73</v>
      </c>
      <c r="F44" s="8" t="s">
        <v>154</v>
      </c>
      <c r="G44" s="9">
        <v>24</v>
      </c>
      <c r="H44" s="9">
        <v>289</v>
      </c>
      <c r="I44" s="9">
        <v>410</v>
      </c>
      <c r="J44" s="9">
        <v>341.4</v>
      </c>
      <c r="K44" s="9">
        <v>46.8</v>
      </c>
      <c r="L44" s="8">
        <v>0</v>
      </c>
      <c r="M44" s="9">
        <f>500-C44</f>
        <v>134</v>
      </c>
      <c r="N44" s="9">
        <f>L44-18</f>
        <v>-18</v>
      </c>
      <c r="O44" s="9">
        <f>35-G44</f>
        <v>11</v>
      </c>
      <c r="P44" s="9">
        <f>O44*2</f>
        <v>22</v>
      </c>
      <c r="Q44" s="9">
        <f>K44*3</f>
        <v>140.39999999999998</v>
      </c>
      <c r="R44" s="9">
        <f>M44+(N44*2)+P44-Q44</f>
        <v>-20.399999999999977</v>
      </c>
      <c r="S44" s="12">
        <f>((((R44*(19-B44))*2)/(B44+2)-(B44+1))/100)+7</f>
        <v>6.7225000000000001</v>
      </c>
    </row>
    <row r="45" spans="1:19" x14ac:dyDescent="0.3">
      <c r="A45" s="11">
        <f>S45+T45</f>
        <v>6.5091764705882351</v>
      </c>
      <c r="B45" s="9">
        <v>15</v>
      </c>
      <c r="C45" s="9">
        <v>401</v>
      </c>
      <c r="D45" s="8" t="s">
        <v>397</v>
      </c>
      <c r="E45" s="8" t="s">
        <v>57</v>
      </c>
      <c r="F45" s="8" t="s">
        <v>154</v>
      </c>
      <c r="G45" s="9">
        <v>25</v>
      </c>
      <c r="H45" s="9">
        <v>297</v>
      </c>
      <c r="I45" s="9">
        <v>404</v>
      </c>
      <c r="J45" s="9">
        <v>351.5</v>
      </c>
      <c r="K45" s="9">
        <v>51.1</v>
      </c>
      <c r="L45" s="8">
        <v>0</v>
      </c>
      <c r="M45" s="9">
        <f>500-C45</f>
        <v>99</v>
      </c>
      <c r="N45" s="9">
        <f>L45-18</f>
        <v>-18</v>
      </c>
      <c r="O45" s="9">
        <f>35-G45</f>
        <v>10</v>
      </c>
      <c r="P45" s="9">
        <f>O45*2</f>
        <v>20</v>
      </c>
      <c r="Q45" s="9">
        <f>K45*3</f>
        <v>153.30000000000001</v>
      </c>
      <c r="R45" s="9">
        <f>M45+(N45*2)+P45-Q45</f>
        <v>-70.300000000000011</v>
      </c>
      <c r="S45" s="12">
        <f>((((R45*(19-B45))*2)/(B45+2)-(B45+1))/100)+7</f>
        <v>6.5091764705882351</v>
      </c>
    </row>
    <row r="46" spans="1:19" x14ac:dyDescent="0.3">
      <c r="A46" s="11">
        <f>S46+T46</f>
        <v>6.4654117647058822</v>
      </c>
      <c r="B46" s="9">
        <v>15</v>
      </c>
      <c r="C46" s="9">
        <v>404</v>
      </c>
      <c r="D46" s="8" t="s">
        <v>476</v>
      </c>
      <c r="E46" s="8" t="s">
        <v>13</v>
      </c>
      <c r="F46" s="8" t="s">
        <v>154</v>
      </c>
      <c r="G46" s="9">
        <v>25</v>
      </c>
      <c r="H46" s="9">
        <v>252</v>
      </c>
      <c r="I46" s="9">
        <v>382</v>
      </c>
      <c r="J46" s="9">
        <v>314</v>
      </c>
      <c r="K46" s="9">
        <v>53.2</v>
      </c>
      <c r="L46" s="8">
        <v>0</v>
      </c>
      <c r="M46" s="9">
        <f>500-C46</f>
        <v>96</v>
      </c>
      <c r="N46" s="9">
        <f>L46-18</f>
        <v>-18</v>
      </c>
      <c r="O46" s="9">
        <f>35-G46</f>
        <v>10</v>
      </c>
      <c r="P46" s="9">
        <f>O46*2</f>
        <v>20</v>
      </c>
      <c r="Q46" s="9">
        <f>K46*3</f>
        <v>159.60000000000002</v>
      </c>
      <c r="R46" s="9">
        <f>M46+(N46*2)+P46-Q46</f>
        <v>-79.600000000000023</v>
      </c>
      <c r="S46" s="12">
        <f>((((R46*(19-B46))*2)/(B46+2)-(B46+1))/100)+7</f>
        <v>6.4654117647058822</v>
      </c>
    </row>
    <row r="47" spans="1:19" x14ac:dyDescent="0.3">
      <c r="A47" s="11">
        <f>S47+T47</f>
        <v>6.3975</v>
      </c>
      <c r="B47" s="9">
        <v>14</v>
      </c>
      <c r="C47" s="9">
        <v>356</v>
      </c>
      <c r="D47" s="8" t="s">
        <v>445</v>
      </c>
      <c r="E47" s="8" t="s">
        <v>50</v>
      </c>
      <c r="F47" s="8" t="s">
        <v>154</v>
      </c>
      <c r="G47" s="9">
        <v>22</v>
      </c>
      <c r="H47" s="9">
        <v>212</v>
      </c>
      <c r="I47" s="9">
        <v>386</v>
      </c>
      <c r="J47" s="9">
        <v>299.8</v>
      </c>
      <c r="K47" s="9">
        <v>68.8</v>
      </c>
      <c r="L47" s="8">
        <v>0</v>
      </c>
      <c r="M47" s="9">
        <f>500-C47</f>
        <v>144</v>
      </c>
      <c r="N47" s="9">
        <f>L47-18</f>
        <v>-18</v>
      </c>
      <c r="O47" s="9">
        <f>35-G47</f>
        <v>13</v>
      </c>
      <c r="P47" s="9">
        <f>O47*2</f>
        <v>26</v>
      </c>
      <c r="Q47" s="9">
        <f>K47*3</f>
        <v>206.39999999999998</v>
      </c>
      <c r="R47" s="9">
        <f>M47+(N47*2)+P47-Q47</f>
        <v>-72.399999999999977</v>
      </c>
      <c r="S47" s="12">
        <f>((((R47*(19-B47))*2)/(B47+2)-(B47+1))/100)+7</f>
        <v>6.3975</v>
      </c>
    </row>
    <row r="48" spans="1:19" x14ac:dyDescent="0.3">
      <c r="A48" s="11">
        <f>S48+T48</f>
        <v>6.3686666666666669</v>
      </c>
      <c r="B48" s="9">
        <v>16</v>
      </c>
      <c r="C48" s="9">
        <v>462</v>
      </c>
      <c r="D48" s="8" t="s">
        <v>466</v>
      </c>
      <c r="E48" s="8" t="s">
        <v>73</v>
      </c>
      <c r="F48" s="8" t="s">
        <v>154</v>
      </c>
      <c r="G48" s="9">
        <v>26</v>
      </c>
      <c r="H48" s="9">
        <v>319</v>
      </c>
      <c r="I48" s="9">
        <v>441</v>
      </c>
      <c r="J48" s="9">
        <v>392.3</v>
      </c>
      <c r="K48" s="9">
        <v>52.8</v>
      </c>
      <c r="L48" s="8">
        <v>0</v>
      </c>
      <c r="M48" s="9">
        <f>500-C48</f>
        <v>38</v>
      </c>
      <c r="N48" s="9">
        <f>L48-18</f>
        <v>-18</v>
      </c>
      <c r="O48" s="9">
        <f>35-G48</f>
        <v>9</v>
      </c>
      <c r="P48" s="9">
        <f>O48*2</f>
        <v>18</v>
      </c>
      <c r="Q48" s="9">
        <f>K48*3</f>
        <v>158.39999999999998</v>
      </c>
      <c r="R48" s="9">
        <f>M48+(N48*2)+P48-Q48</f>
        <v>-138.39999999999998</v>
      </c>
      <c r="S48" s="12">
        <f>((((R48*(19-B48))*2)/(B48+2)-(B48+1))/100)+7</f>
        <v>6.3686666666666669</v>
      </c>
    </row>
    <row r="49" spans="1:19" x14ac:dyDescent="0.3">
      <c r="A49" s="11">
        <f>S49+T49</f>
        <v>6.3366666666666669</v>
      </c>
      <c r="B49" s="9">
        <v>16</v>
      </c>
      <c r="C49" s="9">
        <v>468</v>
      </c>
      <c r="D49" s="8" t="s">
        <v>470</v>
      </c>
      <c r="E49" s="8" t="s">
        <v>100</v>
      </c>
      <c r="F49" s="8" t="s">
        <v>154</v>
      </c>
      <c r="G49" s="9">
        <v>29</v>
      </c>
      <c r="H49" s="9">
        <v>326</v>
      </c>
      <c r="I49" s="9">
        <v>445</v>
      </c>
      <c r="J49" s="9">
        <v>398.7</v>
      </c>
      <c r="K49" s="9">
        <v>52</v>
      </c>
      <c r="L49" s="8">
        <v>0</v>
      </c>
      <c r="M49" s="9">
        <f>500-C49</f>
        <v>32</v>
      </c>
      <c r="N49" s="9">
        <f>L49-18</f>
        <v>-18</v>
      </c>
      <c r="O49" s="9">
        <f>35-G49</f>
        <v>6</v>
      </c>
      <c r="P49" s="9">
        <f>O49*2</f>
        <v>12</v>
      </c>
      <c r="Q49" s="9">
        <f>K49*3</f>
        <v>156</v>
      </c>
      <c r="R49" s="9">
        <f>M49+(N49*2)+P49-Q49</f>
        <v>-148</v>
      </c>
      <c r="S49" s="12">
        <f>((((R49*(19-B49))*2)/(B49+2)-(B49+1))/100)+7</f>
        <v>6.3366666666666669</v>
      </c>
    </row>
    <row r="50" spans="1:19" x14ac:dyDescent="0.3">
      <c r="A50" s="11">
        <f>S50+T50</f>
        <v>6.3256470588235292</v>
      </c>
      <c r="B50" s="9">
        <v>15</v>
      </c>
      <c r="C50" s="9">
        <v>402</v>
      </c>
      <c r="D50" s="8" t="s">
        <v>467</v>
      </c>
      <c r="E50" s="8" t="s">
        <v>42</v>
      </c>
      <c r="F50" s="8" t="s">
        <v>154</v>
      </c>
      <c r="G50" s="9">
        <v>32</v>
      </c>
      <c r="H50" s="9">
        <v>282</v>
      </c>
      <c r="I50" s="9">
        <v>423</v>
      </c>
      <c r="J50" s="9">
        <v>351.8</v>
      </c>
      <c r="K50" s="9">
        <v>59.1</v>
      </c>
      <c r="L50" s="8">
        <v>0</v>
      </c>
      <c r="M50" s="9">
        <f>500-C50</f>
        <v>98</v>
      </c>
      <c r="N50" s="9">
        <f>L50-18</f>
        <v>-18</v>
      </c>
      <c r="O50" s="9">
        <f>35-G50</f>
        <v>3</v>
      </c>
      <c r="P50" s="9">
        <f>O50*2</f>
        <v>6</v>
      </c>
      <c r="Q50" s="9">
        <f>K50*3</f>
        <v>177.3</v>
      </c>
      <c r="R50" s="9">
        <f>M50+(N50*2)+P50-Q50</f>
        <v>-109.30000000000001</v>
      </c>
      <c r="S50" s="12">
        <f>((((R50*(19-B50))*2)/(B50+2)-(B50+1))/100)+7</f>
        <v>6.3256470588235292</v>
      </c>
    </row>
    <row r="51" spans="1:19" x14ac:dyDescent="0.3">
      <c r="A51" s="11">
        <f>S51+T51</f>
        <v>6.1974999999999998</v>
      </c>
      <c r="B51" s="9">
        <v>14</v>
      </c>
      <c r="C51" s="9">
        <v>374</v>
      </c>
      <c r="D51" s="8" t="s">
        <v>449</v>
      </c>
      <c r="E51" s="8" t="s">
        <v>21</v>
      </c>
      <c r="F51" s="8" t="s">
        <v>154</v>
      </c>
      <c r="G51" s="9">
        <v>23</v>
      </c>
      <c r="H51" s="9">
        <v>211</v>
      </c>
      <c r="I51" s="9">
        <v>402</v>
      </c>
      <c r="J51" s="9">
        <v>315</v>
      </c>
      <c r="K51" s="9">
        <v>72.8</v>
      </c>
      <c r="L51" s="8">
        <v>0</v>
      </c>
      <c r="M51" s="9">
        <f>500-C51</f>
        <v>126</v>
      </c>
      <c r="N51" s="9">
        <f>L51-18</f>
        <v>-18</v>
      </c>
      <c r="O51" s="9">
        <f>35-G51</f>
        <v>12</v>
      </c>
      <c r="P51" s="9">
        <f>O51*2</f>
        <v>24</v>
      </c>
      <c r="Q51" s="9">
        <f>K51*3</f>
        <v>218.39999999999998</v>
      </c>
      <c r="R51" s="9">
        <f>M51+(N51*2)+P51-Q51</f>
        <v>-104.39999999999998</v>
      </c>
      <c r="S51" s="12">
        <f>((((R51*(19-B51))*2)/(B51+2)-(B51+1))/100)+7</f>
        <v>6.1974999999999998</v>
      </c>
    </row>
    <row r="52" spans="1:19" x14ac:dyDescent="0.3">
      <c r="A52" s="11">
        <f>S52+T52</f>
        <v>5.9233333333333338</v>
      </c>
      <c r="B52" s="9">
        <v>16</v>
      </c>
      <c r="C52" s="9">
        <v>477</v>
      </c>
      <c r="D52" s="8" t="s">
        <v>482</v>
      </c>
      <c r="E52" s="8" t="s">
        <v>336</v>
      </c>
      <c r="F52" s="8" t="s">
        <v>154</v>
      </c>
      <c r="G52" s="9">
        <v>31</v>
      </c>
      <c r="H52" s="9">
        <v>305</v>
      </c>
      <c r="I52" s="9">
        <v>483</v>
      </c>
      <c r="J52" s="9">
        <v>394</v>
      </c>
      <c r="K52" s="9">
        <v>89</v>
      </c>
      <c r="L52" s="8">
        <v>0</v>
      </c>
      <c r="M52" s="9">
        <f>500-C52</f>
        <v>23</v>
      </c>
      <c r="N52" s="9">
        <f>L52-18</f>
        <v>-18</v>
      </c>
      <c r="O52" s="9">
        <f>35-G52</f>
        <v>4</v>
      </c>
      <c r="P52" s="9">
        <f>O52*2</f>
        <v>8</v>
      </c>
      <c r="Q52" s="9">
        <f>K52*3</f>
        <v>267</v>
      </c>
      <c r="R52" s="9">
        <f>M52+(N52*2)+P52-Q52</f>
        <v>-272</v>
      </c>
      <c r="S52" s="12">
        <f>((((R52*(19-B52))*2)/(B52+2)-(B52+1))/100)+7</f>
        <v>5.9233333333333338</v>
      </c>
    </row>
    <row r="53" spans="1:19" x14ac:dyDescent="0.3">
      <c r="A53" s="11">
        <f>S53+T53</f>
        <v>4.5549999999999997</v>
      </c>
      <c r="B53" s="9">
        <v>10</v>
      </c>
      <c r="C53" s="9">
        <v>153</v>
      </c>
      <c r="D53" s="8" t="s">
        <v>277</v>
      </c>
      <c r="E53" s="8" t="s">
        <v>15</v>
      </c>
      <c r="F53" s="8" t="s">
        <v>154</v>
      </c>
      <c r="G53" s="9">
        <v>30</v>
      </c>
      <c r="H53" s="9">
        <v>134</v>
      </c>
      <c r="I53" s="9">
        <v>194</v>
      </c>
      <c r="J53" s="9">
        <v>158.1</v>
      </c>
      <c r="K53" s="9">
        <v>17.8</v>
      </c>
      <c r="L53" s="8">
        <v>21.7</v>
      </c>
      <c r="M53" s="9">
        <f>500-C53</f>
        <v>347</v>
      </c>
      <c r="N53" s="9">
        <f>L53-18</f>
        <v>3.6999999999999993</v>
      </c>
      <c r="O53" s="9">
        <f>35-G53</f>
        <v>5</v>
      </c>
      <c r="P53" s="9">
        <f>O53*2</f>
        <v>10</v>
      </c>
      <c r="Q53" s="9">
        <f>K53*3</f>
        <v>53.400000000000006</v>
      </c>
      <c r="R53" s="9">
        <f>M53+(N53*2)+P53-Q53</f>
        <v>311</v>
      </c>
      <c r="S53" s="12">
        <f>((((R53*(19-B53))*2)/(B53+2)-(B53+1))/100)</f>
        <v>4.5549999999999997</v>
      </c>
    </row>
    <row r="54" spans="1:19" x14ac:dyDescent="0.3">
      <c r="A54" s="11">
        <f>S54+T54</f>
        <v>1.1863999999999999</v>
      </c>
      <c r="B54" s="9">
        <v>13</v>
      </c>
      <c r="C54" s="9">
        <v>267</v>
      </c>
      <c r="D54" s="8" t="s">
        <v>473</v>
      </c>
      <c r="E54" s="8" t="s">
        <v>42</v>
      </c>
      <c r="F54" s="8" t="s">
        <v>154</v>
      </c>
      <c r="G54" s="9">
        <v>33</v>
      </c>
      <c r="H54" s="9">
        <v>266</v>
      </c>
      <c r="I54" s="9">
        <v>314</v>
      </c>
      <c r="J54" s="9">
        <v>278.8</v>
      </c>
      <c r="K54" s="9">
        <v>16.8</v>
      </c>
      <c r="L54" s="8">
        <v>7.6</v>
      </c>
      <c r="M54" s="9">
        <f>500-C54</f>
        <v>233</v>
      </c>
      <c r="N54" s="9">
        <f>L54-18</f>
        <v>-10.4</v>
      </c>
      <c r="O54" s="9">
        <f>35-G54</f>
        <v>2</v>
      </c>
      <c r="P54" s="9">
        <f>O54*2</f>
        <v>4</v>
      </c>
      <c r="Q54" s="9">
        <f>K54*3</f>
        <v>50.400000000000006</v>
      </c>
      <c r="R54" s="9">
        <f>M54+(N54*2)+P54-Q54</f>
        <v>165.79999999999998</v>
      </c>
      <c r="S54" s="12">
        <f>((((R54*(19-B54))*2)/(B54+2)-(B54+1))/100)</f>
        <v>1.1863999999999999</v>
      </c>
    </row>
    <row r="55" spans="1:19" x14ac:dyDescent="0.3">
      <c r="A55" s="11">
        <f>S55+T55</f>
        <v>0.77100000000000013</v>
      </c>
      <c r="B55" s="9">
        <v>12</v>
      </c>
      <c r="C55" s="9">
        <v>256</v>
      </c>
      <c r="D55" s="8" t="s">
        <v>300</v>
      </c>
      <c r="E55" s="8" t="s">
        <v>13</v>
      </c>
      <c r="F55" s="8" t="s">
        <v>154</v>
      </c>
      <c r="G55" s="9">
        <v>32</v>
      </c>
      <c r="H55" s="9">
        <v>217</v>
      </c>
      <c r="I55" s="9">
        <v>351</v>
      </c>
      <c r="J55" s="9">
        <v>288.39999999999998</v>
      </c>
      <c r="K55" s="9">
        <v>41.3</v>
      </c>
      <c r="L55" s="8">
        <v>0</v>
      </c>
      <c r="M55" s="9">
        <f>500-C55</f>
        <v>244</v>
      </c>
      <c r="N55" s="9">
        <f>L55-18</f>
        <v>-18</v>
      </c>
      <c r="O55" s="9">
        <f>35-G55</f>
        <v>3</v>
      </c>
      <c r="P55" s="9">
        <f>O55*2</f>
        <v>6</v>
      </c>
      <c r="Q55" s="9">
        <f>K55*3</f>
        <v>123.89999999999999</v>
      </c>
      <c r="R55" s="9">
        <f>M55+(N55*2)+P55-Q55</f>
        <v>90.100000000000009</v>
      </c>
      <c r="S55" s="12">
        <f>((((R55*(19-B55))*2)/(B55+2)-(B55+1))/100)</f>
        <v>0.77100000000000013</v>
      </c>
    </row>
    <row r="56" spans="1:19" x14ac:dyDescent="0.3">
      <c r="A56" s="11">
        <f>S56+T56</f>
        <v>-1.2500000000000001E-2</v>
      </c>
      <c r="B56" s="9">
        <v>14</v>
      </c>
      <c r="C56" s="9">
        <v>323</v>
      </c>
      <c r="D56" s="8" t="s">
        <v>477</v>
      </c>
      <c r="E56" s="8" t="s">
        <v>17</v>
      </c>
      <c r="F56" s="8" t="s">
        <v>154</v>
      </c>
      <c r="G56" s="9">
        <v>27</v>
      </c>
      <c r="H56" s="9">
        <v>255</v>
      </c>
      <c r="I56" s="9">
        <v>374</v>
      </c>
      <c r="J56" s="9">
        <v>299.2</v>
      </c>
      <c r="K56" s="9">
        <v>47</v>
      </c>
      <c r="L56" s="8">
        <v>3</v>
      </c>
      <c r="M56" s="9">
        <f>500-C56</f>
        <v>177</v>
      </c>
      <c r="N56" s="9">
        <f>L56-18</f>
        <v>-15</v>
      </c>
      <c r="O56" s="9">
        <f>35-G56</f>
        <v>8</v>
      </c>
      <c r="P56" s="9">
        <f>O56*2</f>
        <v>16</v>
      </c>
      <c r="Q56" s="9">
        <f>K56*3</f>
        <v>141</v>
      </c>
      <c r="R56" s="9">
        <f>M56+(N56*2)+P56-Q56</f>
        <v>22</v>
      </c>
      <c r="S56" s="12">
        <f>((((R56*(19-B56))*2)/(B56+2)-(B56+1))/100)</f>
        <v>-1.2500000000000001E-2</v>
      </c>
    </row>
    <row r="57" spans="1:19" x14ac:dyDescent="0.3">
      <c r="A57" s="11">
        <f>S57+T57</f>
        <v>-0.52658823529411758</v>
      </c>
      <c r="B57" s="9">
        <v>15</v>
      </c>
      <c r="C57" s="9">
        <v>409</v>
      </c>
      <c r="D57" s="8" t="s">
        <v>485</v>
      </c>
      <c r="E57" s="8" t="s">
        <v>40</v>
      </c>
      <c r="F57" s="8" t="s">
        <v>154</v>
      </c>
      <c r="G57" s="9">
        <v>26</v>
      </c>
      <c r="H57" s="9">
        <v>300</v>
      </c>
      <c r="I57" s="9">
        <v>415</v>
      </c>
      <c r="J57" s="9">
        <v>358</v>
      </c>
      <c r="K57" s="9">
        <v>52.3</v>
      </c>
      <c r="L57" s="8">
        <v>0</v>
      </c>
      <c r="M57" s="9">
        <f>500-C57</f>
        <v>91</v>
      </c>
      <c r="N57" s="9">
        <f>L57-12</f>
        <v>-12</v>
      </c>
      <c r="O57" s="9">
        <f>32-G57</f>
        <v>6</v>
      </c>
      <c r="P57" s="9">
        <f>O57*2</f>
        <v>12</v>
      </c>
      <c r="Q57" s="9">
        <f>K57*3</f>
        <v>156.89999999999998</v>
      </c>
      <c r="R57" s="9">
        <f>M57+(N57*2)+P57-Q57</f>
        <v>-77.899999999999977</v>
      </c>
      <c r="S57" s="12">
        <f>((((R57*(19-B57))*2)/(B57+2)-(B57+1))/100)</f>
        <v>-0.52658823529411758</v>
      </c>
    </row>
    <row r="58" spans="1:19" x14ac:dyDescent="0.3">
      <c r="F58" s="4"/>
      <c r="L58" s="4"/>
      <c r="M58" s="4"/>
      <c r="N58" s="4"/>
      <c r="O58" s="4"/>
      <c r="P58" s="4"/>
      <c r="Q58" s="4"/>
    </row>
    <row r="59" spans="1:19" x14ac:dyDescent="0.3">
      <c r="F59" s="4"/>
      <c r="L59" s="4"/>
      <c r="M59" s="4"/>
      <c r="N59" s="4"/>
      <c r="O59" s="4"/>
      <c r="P59" s="4"/>
      <c r="Q59" s="4"/>
    </row>
    <row r="60" spans="1:19" x14ac:dyDescent="0.3">
      <c r="F60" s="4"/>
      <c r="L60" s="4"/>
      <c r="M60" s="4"/>
      <c r="N60" s="4"/>
      <c r="O60" s="4"/>
      <c r="P60" s="4"/>
      <c r="Q60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B3023-77AF-4D7C-A03E-26871B3A59A3}">
  <dimension ref="A1:S135"/>
  <sheetViews>
    <sheetView workbookViewId="0">
      <selection sqref="A1:S125"/>
    </sheetView>
  </sheetViews>
  <sheetFormatPr defaultRowHeight="14.4" x14ac:dyDescent="0.3"/>
  <cols>
    <col min="1" max="1" width="15.109375" customWidth="1"/>
    <col min="2" max="2" width="5.6640625" customWidth="1"/>
    <col min="3" max="3" width="6" customWidth="1"/>
    <col min="4" max="4" width="25" bestFit="1" customWidth="1"/>
    <col min="17" max="17" width="10.109375" bestFit="1" customWidth="1"/>
  </cols>
  <sheetData>
    <row r="1" spans="1:19" x14ac:dyDescent="0.3">
      <c r="A1" s="7" t="s">
        <v>1</v>
      </c>
      <c r="B1" s="8" t="s">
        <v>121</v>
      </c>
      <c r="C1" s="8" t="s">
        <v>122</v>
      </c>
      <c r="D1" s="8" t="s">
        <v>2</v>
      </c>
      <c r="E1" s="8" t="s">
        <v>3</v>
      </c>
      <c r="F1" s="8" t="s">
        <v>4</v>
      </c>
      <c r="G1" s="9" t="s">
        <v>123</v>
      </c>
      <c r="H1" s="9" t="s">
        <v>124</v>
      </c>
      <c r="I1" s="9" t="s">
        <v>125</v>
      </c>
      <c r="J1" s="9" t="s">
        <v>126</v>
      </c>
      <c r="K1" s="9" t="s">
        <v>127</v>
      </c>
      <c r="L1" s="8" t="s">
        <v>531</v>
      </c>
      <c r="M1" s="7" t="s">
        <v>128</v>
      </c>
      <c r="N1" s="7" t="s">
        <v>129</v>
      </c>
      <c r="O1" s="7" t="s">
        <v>130</v>
      </c>
      <c r="P1" s="7" t="s">
        <v>131</v>
      </c>
      <c r="Q1" s="7" t="s">
        <v>132</v>
      </c>
      <c r="R1" s="7" t="s">
        <v>133</v>
      </c>
      <c r="S1" s="10" t="s">
        <v>134</v>
      </c>
    </row>
    <row r="2" spans="1:19" x14ac:dyDescent="0.3">
      <c r="A2" s="11">
        <f>S2+T2</f>
        <v>70.759999999999991</v>
      </c>
      <c r="B2" s="9">
        <v>1</v>
      </c>
      <c r="C2" s="9">
        <v>1</v>
      </c>
      <c r="D2" s="8" t="s">
        <v>138</v>
      </c>
      <c r="E2" s="8" t="s">
        <v>40</v>
      </c>
      <c r="F2" s="8" t="s">
        <v>0</v>
      </c>
      <c r="G2" s="9">
        <v>25</v>
      </c>
      <c r="H2" s="9">
        <v>1</v>
      </c>
      <c r="I2" s="9">
        <v>1</v>
      </c>
      <c r="J2" s="9">
        <v>1</v>
      </c>
      <c r="K2" s="9">
        <v>0</v>
      </c>
      <c r="L2" s="8">
        <v>19.5</v>
      </c>
      <c r="M2" s="9">
        <f>500-C2</f>
        <v>499</v>
      </c>
      <c r="N2" s="9">
        <f>L2-12</f>
        <v>7.5</v>
      </c>
      <c r="O2" s="9">
        <f>30-G2</f>
        <v>5</v>
      </c>
      <c r="P2" s="9">
        <f>O2*2</f>
        <v>10</v>
      </c>
      <c r="Q2" s="9">
        <f>K2*3</f>
        <v>0</v>
      </c>
      <c r="R2" s="9">
        <f>M2+(N2*3)+P2-Q2</f>
        <v>531.5</v>
      </c>
      <c r="S2" s="12">
        <f>((((R2*(19-B2))*2)/(B2+2)-(B2+1))/100)+7</f>
        <v>70.759999999999991</v>
      </c>
    </row>
    <row r="3" spans="1:19" x14ac:dyDescent="0.3">
      <c r="A3" s="11">
        <f>S3+T3</f>
        <v>68.924000000000007</v>
      </c>
      <c r="B3" s="9">
        <v>1</v>
      </c>
      <c r="C3" s="9">
        <v>3</v>
      </c>
      <c r="D3" s="8" t="s">
        <v>137</v>
      </c>
      <c r="E3" s="8" t="s">
        <v>26</v>
      </c>
      <c r="F3" s="8" t="s">
        <v>0</v>
      </c>
      <c r="G3" s="9">
        <v>24</v>
      </c>
      <c r="H3" s="9">
        <v>2</v>
      </c>
      <c r="I3" s="9">
        <v>7</v>
      </c>
      <c r="J3" s="9">
        <v>3.9</v>
      </c>
      <c r="K3" s="9">
        <v>1.5</v>
      </c>
      <c r="L3" s="8">
        <v>15.9</v>
      </c>
      <c r="M3" s="9">
        <f>500-C3</f>
        <v>497</v>
      </c>
      <c r="N3" s="9">
        <f>L3-12</f>
        <v>3.9000000000000004</v>
      </c>
      <c r="O3" s="9">
        <f>30-G3</f>
        <v>6</v>
      </c>
      <c r="P3" s="9">
        <f>O3*2</f>
        <v>12</v>
      </c>
      <c r="Q3" s="9">
        <f>K3*3</f>
        <v>4.5</v>
      </c>
      <c r="R3" s="9">
        <f>M3+(N3*3)+P3-Q3</f>
        <v>516.20000000000005</v>
      </c>
      <c r="S3" s="12">
        <f>((((R3*(19-B3))*2)/(B3+2)-(B3+1))/100)+7</f>
        <v>68.924000000000007</v>
      </c>
    </row>
    <row r="4" spans="1:19" x14ac:dyDescent="0.3">
      <c r="A4" s="11">
        <f>S4+T4</f>
        <v>68.023999999999987</v>
      </c>
      <c r="B4" s="9">
        <v>1</v>
      </c>
      <c r="C4" s="9">
        <v>4</v>
      </c>
      <c r="D4" s="8" t="s">
        <v>141</v>
      </c>
      <c r="E4" s="8" t="s">
        <v>21</v>
      </c>
      <c r="F4" s="8" t="s">
        <v>0</v>
      </c>
      <c r="G4" s="9">
        <v>22</v>
      </c>
      <c r="H4" s="9">
        <v>2</v>
      </c>
      <c r="I4" s="9">
        <v>9</v>
      </c>
      <c r="J4" s="9">
        <v>4</v>
      </c>
      <c r="K4" s="9">
        <v>2.2000000000000002</v>
      </c>
      <c r="L4" s="8">
        <v>13.1</v>
      </c>
      <c r="M4" s="9">
        <f>500-C4</f>
        <v>496</v>
      </c>
      <c r="N4" s="9">
        <f>L4-12</f>
        <v>1.0999999999999996</v>
      </c>
      <c r="O4" s="9">
        <f>30-G4</f>
        <v>8</v>
      </c>
      <c r="P4" s="9">
        <f>O4*2</f>
        <v>16</v>
      </c>
      <c r="Q4" s="9">
        <f>K4*3</f>
        <v>6.6000000000000005</v>
      </c>
      <c r="R4" s="9">
        <f>M4+(N4*3)+P4-Q4</f>
        <v>508.69999999999993</v>
      </c>
      <c r="S4" s="12">
        <f>((((R4*(19-B4))*2)/(B4+2)-(B4+1))/100)+7</f>
        <v>68.023999999999987</v>
      </c>
    </row>
    <row r="5" spans="1:19" x14ac:dyDescent="0.3">
      <c r="A5" s="11">
        <f>S5+T5</f>
        <v>67.844000000000008</v>
      </c>
      <c r="B5" s="9">
        <v>1</v>
      </c>
      <c r="C5" s="9">
        <v>2</v>
      </c>
      <c r="D5" s="8" t="s">
        <v>136</v>
      </c>
      <c r="E5" s="8" t="s">
        <v>50</v>
      </c>
      <c r="F5" s="8" t="s">
        <v>0</v>
      </c>
      <c r="G5" s="9">
        <v>26</v>
      </c>
      <c r="H5" s="9">
        <v>2</v>
      </c>
      <c r="I5" s="9">
        <v>8</v>
      </c>
      <c r="J5" s="9">
        <v>3.9</v>
      </c>
      <c r="K5" s="9">
        <v>2.1</v>
      </c>
      <c r="L5" s="8">
        <v>14.5</v>
      </c>
      <c r="M5" s="9">
        <f>500-C5</f>
        <v>498</v>
      </c>
      <c r="N5" s="9">
        <f>L5-12</f>
        <v>2.5</v>
      </c>
      <c r="O5" s="9">
        <f>30-G5</f>
        <v>4</v>
      </c>
      <c r="P5" s="9">
        <f>O5*2</f>
        <v>8</v>
      </c>
      <c r="Q5" s="9">
        <f>K5*3</f>
        <v>6.3000000000000007</v>
      </c>
      <c r="R5" s="9">
        <f>M5+(N5*3)+P5-Q5</f>
        <v>507.2</v>
      </c>
      <c r="S5" s="12">
        <f>((((R5*(19-B5))*2)/(B5+2)-(B5+1))/100)+7</f>
        <v>67.844000000000008</v>
      </c>
    </row>
    <row r="6" spans="1:19" x14ac:dyDescent="0.3">
      <c r="A6" s="11">
        <f>S6+T6</f>
        <v>49.096000000000004</v>
      </c>
      <c r="B6" s="9">
        <v>2</v>
      </c>
      <c r="C6" s="9">
        <v>7</v>
      </c>
      <c r="D6" s="8" t="s">
        <v>143</v>
      </c>
      <c r="E6" s="8" t="s">
        <v>76</v>
      </c>
      <c r="F6" s="8" t="s">
        <v>0</v>
      </c>
      <c r="G6" s="9">
        <v>26</v>
      </c>
      <c r="H6" s="9">
        <v>4</v>
      </c>
      <c r="I6" s="9">
        <v>17</v>
      </c>
      <c r="J6" s="9">
        <v>8.8000000000000007</v>
      </c>
      <c r="K6" s="9">
        <v>4.3</v>
      </c>
      <c r="L6" s="8">
        <v>14.5</v>
      </c>
      <c r="M6" s="9">
        <f>500-C6</f>
        <v>493</v>
      </c>
      <c r="N6" s="9">
        <f>L6-12</f>
        <v>2.5</v>
      </c>
      <c r="O6" s="9">
        <f>30-G6</f>
        <v>4</v>
      </c>
      <c r="P6" s="9">
        <f>O6*2</f>
        <v>8</v>
      </c>
      <c r="Q6" s="9">
        <f>K6*3</f>
        <v>12.899999999999999</v>
      </c>
      <c r="R6" s="9">
        <f>M6+(N6*3)+P6-Q6</f>
        <v>495.6</v>
      </c>
      <c r="S6" s="12">
        <f>((((R6*(19-B6))*2)/(B6+2)-(B6+1))/100)+7</f>
        <v>49.096000000000004</v>
      </c>
    </row>
    <row r="7" spans="1:19" x14ac:dyDescent="0.3">
      <c r="A7" s="11">
        <f>S7+T7</f>
        <v>40.04160000000001</v>
      </c>
      <c r="B7" s="9">
        <v>3</v>
      </c>
      <c r="C7" s="9">
        <v>17</v>
      </c>
      <c r="D7" s="8" t="s">
        <v>145</v>
      </c>
      <c r="E7" s="8" t="s">
        <v>83</v>
      </c>
      <c r="F7" s="8" t="s">
        <v>0</v>
      </c>
      <c r="G7" s="9">
        <v>27</v>
      </c>
      <c r="H7" s="9">
        <v>9</v>
      </c>
      <c r="I7" s="9">
        <v>24</v>
      </c>
      <c r="J7" s="9">
        <v>18</v>
      </c>
      <c r="K7" s="9">
        <v>4.5999999999999996</v>
      </c>
      <c r="L7" s="8">
        <v>25.9</v>
      </c>
      <c r="M7" s="9">
        <f>500-C7</f>
        <v>483</v>
      </c>
      <c r="N7" s="9">
        <f>L7-12</f>
        <v>13.899999999999999</v>
      </c>
      <c r="O7" s="9">
        <f>30-G7</f>
        <v>3</v>
      </c>
      <c r="P7" s="9">
        <f>O7*2</f>
        <v>6</v>
      </c>
      <c r="Q7" s="9">
        <f>K7*3</f>
        <v>13.799999999999999</v>
      </c>
      <c r="R7" s="9">
        <f>M7+(N7*3)+P7-Q7</f>
        <v>516.90000000000009</v>
      </c>
      <c r="S7" s="12">
        <f>((((R7*(19-B7))*2)/(B7+2)-(B7+1))/100)+7</f>
        <v>40.04160000000001</v>
      </c>
    </row>
    <row r="8" spans="1:19" x14ac:dyDescent="0.3">
      <c r="A8" s="11">
        <f>S8+T8</f>
        <v>39.631999999999998</v>
      </c>
      <c r="B8" s="9">
        <v>3</v>
      </c>
      <c r="C8" s="9">
        <v>14</v>
      </c>
      <c r="D8" s="8" t="s">
        <v>150</v>
      </c>
      <c r="E8" s="8" t="s">
        <v>73</v>
      </c>
      <c r="F8" s="8" t="s">
        <v>0</v>
      </c>
      <c r="G8" s="9">
        <v>23</v>
      </c>
      <c r="H8" s="9">
        <v>10</v>
      </c>
      <c r="I8" s="9">
        <v>20</v>
      </c>
      <c r="J8" s="9">
        <v>15.4</v>
      </c>
      <c r="K8" s="9">
        <v>3.1</v>
      </c>
      <c r="L8" s="8">
        <v>18.600000000000001</v>
      </c>
      <c r="M8" s="9">
        <f>500-C8</f>
        <v>486</v>
      </c>
      <c r="N8" s="9">
        <f>L8-12</f>
        <v>6.6000000000000014</v>
      </c>
      <c r="O8" s="9">
        <f>30-G8</f>
        <v>7</v>
      </c>
      <c r="P8" s="9">
        <f>O8*2</f>
        <v>14</v>
      </c>
      <c r="Q8" s="9">
        <f>K8*3</f>
        <v>9.3000000000000007</v>
      </c>
      <c r="R8" s="9">
        <f>M8+(N8*3)+P8-Q8</f>
        <v>510.49999999999994</v>
      </c>
      <c r="S8" s="12">
        <f>((((R8*(19-B8))*2)/(B8+2)-(B8+1))/100)+7</f>
        <v>39.631999999999998</v>
      </c>
    </row>
    <row r="9" spans="1:19" x14ac:dyDescent="0.3">
      <c r="A9" s="11">
        <f>S9+T9</f>
        <v>38.972799999999992</v>
      </c>
      <c r="B9" s="9">
        <v>3</v>
      </c>
      <c r="C9" s="9">
        <v>18</v>
      </c>
      <c r="D9" s="8" t="s">
        <v>149</v>
      </c>
      <c r="E9" s="8" t="s">
        <v>54</v>
      </c>
      <c r="F9" s="8" t="s">
        <v>0</v>
      </c>
      <c r="G9" s="9">
        <v>26</v>
      </c>
      <c r="H9" s="9">
        <v>13</v>
      </c>
      <c r="I9" s="9">
        <v>25</v>
      </c>
      <c r="J9" s="9">
        <v>18.600000000000001</v>
      </c>
      <c r="K9" s="9">
        <v>3.2</v>
      </c>
      <c r="L9" s="8">
        <v>18.600000000000001</v>
      </c>
      <c r="M9" s="9">
        <f>500-C9</f>
        <v>482</v>
      </c>
      <c r="N9" s="9">
        <f>L9-12</f>
        <v>6.6000000000000014</v>
      </c>
      <c r="O9" s="9">
        <f>30-G9</f>
        <v>4</v>
      </c>
      <c r="P9" s="9">
        <f>O9*2</f>
        <v>8</v>
      </c>
      <c r="Q9" s="9">
        <f>K9*3</f>
        <v>9.6000000000000014</v>
      </c>
      <c r="R9" s="9">
        <f>M9+(N9*3)+P9-Q9</f>
        <v>500.2</v>
      </c>
      <c r="S9" s="12">
        <f>((((R9*(19-B9))*2)/(B9+2)-(B9+1))/100)+7</f>
        <v>38.972799999999992</v>
      </c>
    </row>
    <row r="10" spans="1:19" x14ac:dyDescent="0.3">
      <c r="A10" s="11">
        <f>S10+T10</f>
        <v>38.358400000000003</v>
      </c>
      <c r="B10" s="9">
        <v>3</v>
      </c>
      <c r="C10" s="9">
        <v>12</v>
      </c>
      <c r="D10" s="8" t="s">
        <v>148</v>
      </c>
      <c r="E10" s="8" t="s">
        <v>57</v>
      </c>
      <c r="F10" s="8" t="s">
        <v>0</v>
      </c>
      <c r="G10" s="9">
        <v>23</v>
      </c>
      <c r="H10" s="9">
        <v>9</v>
      </c>
      <c r="I10" s="9">
        <v>23</v>
      </c>
      <c r="J10" s="9">
        <v>14.8</v>
      </c>
      <c r="K10" s="9">
        <v>5.3</v>
      </c>
      <c r="L10" s="8">
        <v>13.5</v>
      </c>
      <c r="M10" s="9">
        <f>500-C10</f>
        <v>488</v>
      </c>
      <c r="N10" s="9">
        <f>L10-12</f>
        <v>1.5</v>
      </c>
      <c r="O10" s="9">
        <f>30-G10</f>
        <v>7</v>
      </c>
      <c r="P10" s="9">
        <f>O10*2</f>
        <v>14</v>
      </c>
      <c r="Q10" s="9">
        <f>K10*3</f>
        <v>15.899999999999999</v>
      </c>
      <c r="R10" s="9">
        <f>M10+(N10*3)+P10-Q10</f>
        <v>490.6</v>
      </c>
      <c r="S10" s="12">
        <f>((((R10*(19-B10))*2)/(B10+2)-(B10+1))/100)+7</f>
        <v>38.358400000000003</v>
      </c>
    </row>
    <row r="11" spans="1:19" x14ac:dyDescent="0.3">
      <c r="A11" s="11">
        <f>S11+T11</f>
        <v>38.249600000000001</v>
      </c>
      <c r="B11" s="9">
        <v>3</v>
      </c>
      <c r="C11" s="9">
        <v>16</v>
      </c>
      <c r="D11" s="8" t="s">
        <v>151</v>
      </c>
      <c r="E11" s="8" t="s">
        <v>35</v>
      </c>
      <c r="F11" s="8" t="s">
        <v>0</v>
      </c>
      <c r="G11" s="9">
        <v>25</v>
      </c>
      <c r="H11" s="9">
        <v>9</v>
      </c>
      <c r="I11" s="9">
        <v>22</v>
      </c>
      <c r="J11" s="9">
        <v>17.600000000000001</v>
      </c>
      <c r="K11" s="9">
        <v>4.4000000000000004</v>
      </c>
      <c r="L11" s="8">
        <v>14.7</v>
      </c>
      <c r="M11" s="9">
        <f>500-C11</f>
        <v>484</v>
      </c>
      <c r="N11" s="9">
        <f>L11-12</f>
        <v>2.6999999999999993</v>
      </c>
      <c r="O11" s="9">
        <f>30-G11</f>
        <v>5</v>
      </c>
      <c r="P11" s="9">
        <f>O11*2</f>
        <v>10</v>
      </c>
      <c r="Q11" s="9">
        <f>K11*3</f>
        <v>13.200000000000001</v>
      </c>
      <c r="R11" s="9">
        <f>M11+(N11*3)+P11-Q11</f>
        <v>488.90000000000003</v>
      </c>
      <c r="S11" s="12">
        <f>((((R11*(19-B11))*2)/(B11+2)-(B11+1))/100)+7</f>
        <v>38.249600000000001</v>
      </c>
    </row>
    <row r="12" spans="1:19" x14ac:dyDescent="0.3">
      <c r="A12" s="11">
        <f>S12+T12</f>
        <v>37.987200000000001</v>
      </c>
      <c r="B12" s="9">
        <v>3</v>
      </c>
      <c r="C12" s="9">
        <v>15</v>
      </c>
      <c r="D12" s="8" t="s">
        <v>152</v>
      </c>
      <c r="E12" s="8" t="s">
        <v>48</v>
      </c>
      <c r="F12" s="8" t="s">
        <v>0</v>
      </c>
      <c r="G12" s="9">
        <v>22</v>
      </c>
      <c r="H12" s="9">
        <v>7</v>
      </c>
      <c r="I12" s="9">
        <v>42</v>
      </c>
      <c r="J12" s="9">
        <v>15.9</v>
      </c>
      <c r="K12" s="9">
        <v>10.6</v>
      </c>
      <c r="L12" s="8">
        <v>17.2</v>
      </c>
      <c r="M12" s="9">
        <f>500-C12</f>
        <v>485</v>
      </c>
      <c r="N12" s="9">
        <f>L12-12</f>
        <v>5.1999999999999993</v>
      </c>
      <c r="O12" s="9">
        <f>30-G12</f>
        <v>8</v>
      </c>
      <c r="P12" s="9">
        <f>O12*2</f>
        <v>16</v>
      </c>
      <c r="Q12" s="9">
        <f>K12*3</f>
        <v>31.799999999999997</v>
      </c>
      <c r="R12" s="9">
        <f>M12+(N12*3)+P12-Q12</f>
        <v>484.8</v>
      </c>
      <c r="S12" s="12">
        <f>((((R12*(19-B12))*2)/(B12+2)-(B12+1))/100)+7</f>
        <v>37.987200000000001</v>
      </c>
    </row>
    <row r="13" spans="1:19" x14ac:dyDescent="0.3">
      <c r="A13" s="11">
        <f>S13+T13</f>
        <v>31.475000000000001</v>
      </c>
      <c r="B13" s="9">
        <v>4</v>
      </c>
      <c r="C13" s="9">
        <v>28</v>
      </c>
      <c r="D13" s="8" t="s">
        <v>159</v>
      </c>
      <c r="E13" s="8" t="s">
        <v>52</v>
      </c>
      <c r="F13" s="8" t="s">
        <v>0</v>
      </c>
      <c r="G13" s="9">
        <v>26</v>
      </c>
      <c r="H13" s="9">
        <v>22</v>
      </c>
      <c r="I13" s="9">
        <v>43</v>
      </c>
      <c r="J13" s="9">
        <v>29</v>
      </c>
      <c r="K13" s="9">
        <v>6.1</v>
      </c>
      <c r="L13" s="8">
        <v>21.6</v>
      </c>
      <c r="M13" s="9">
        <f>500-C13</f>
        <v>472</v>
      </c>
      <c r="N13" s="9">
        <f>L13-12</f>
        <v>9.6000000000000014</v>
      </c>
      <c r="O13" s="9">
        <f>30-G13</f>
        <v>4</v>
      </c>
      <c r="P13" s="9">
        <f>O13*2</f>
        <v>8</v>
      </c>
      <c r="Q13" s="9">
        <f>K13*3</f>
        <v>18.299999999999997</v>
      </c>
      <c r="R13" s="9">
        <f>M13+(N13*3)+P13-Q13</f>
        <v>490.5</v>
      </c>
      <c r="S13" s="12">
        <f>((((R13*(19-B13))*2)/(B13+2)-(B13+1))/100)+7</f>
        <v>31.475000000000001</v>
      </c>
    </row>
    <row r="14" spans="1:19" x14ac:dyDescent="0.3">
      <c r="A14" s="11">
        <f>S14+T14</f>
        <v>30.820000000000004</v>
      </c>
      <c r="B14" s="9">
        <v>4</v>
      </c>
      <c r="C14" s="9">
        <v>27</v>
      </c>
      <c r="D14" s="8" t="s">
        <v>160</v>
      </c>
      <c r="E14" s="8" t="s">
        <v>96</v>
      </c>
      <c r="F14" s="8" t="s">
        <v>0</v>
      </c>
      <c r="G14" s="9">
        <v>26</v>
      </c>
      <c r="H14" s="9">
        <v>21</v>
      </c>
      <c r="I14" s="9">
        <v>40</v>
      </c>
      <c r="J14" s="9">
        <v>28.3</v>
      </c>
      <c r="K14" s="9">
        <v>6.8</v>
      </c>
      <c r="L14" s="8">
        <v>17.600000000000001</v>
      </c>
      <c r="M14" s="9">
        <f>500-C14</f>
        <v>473</v>
      </c>
      <c r="N14" s="9">
        <f>L14-12</f>
        <v>5.6000000000000014</v>
      </c>
      <c r="O14" s="9">
        <f>30-G14</f>
        <v>4</v>
      </c>
      <c r="P14" s="9">
        <f>O14*2</f>
        <v>8</v>
      </c>
      <c r="Q14" s="9">
        <f>K14*3</f>
        <v>20.399999999999999</v>
      </c>
      <c r="R14" s="9">
        <f>M14+(N14*3)+P14-Q14</f>
        <v>477.40000000000003</v>
      </c>
      <c r="S14" s="12">
        <f>((((R14*(19-B14))*2)/(B14+2)-(B14+1))/100)+7</f>
        <v>30.820000000000004</v>
      </c>
    </row>
    <row r="15" spans="1:19" x14ac:dyDescent="0.3">
      <c r="A15" s="11">
        <f>S15+T15</f>
        <v>30.764999999999997</v>
      </c>
      <c r="B15" s="9">
        <v>4</v>
      </c>
      <c r="C15" s="9">
        <v>25</v>
      </c>
      <c r="D15" s="8" t="s">
        <v>164</v>
      </c>
      <c r="E15" s="8" t="s">
        <v>100</v>
      </c>
      <c r="F15" s="8" t="s">
        <v>0</v>
      </c>
      <c r="G15" s="9">
        <v>25</v>
      </c>
      <c r="H15" s="9">
        <v>18</v>
      </c>
      <c r="I15" s="9">
        <v>33</v>
      </c>
      <c r="J15" s="9">
        <v>25.6</v>
      </c>
      <c r="K15" s="9">
        <v>5.2</v>
      </c>
      <c r="L15" s="8">
        <v>14.3</v>
      </c>
      <c r="M15" s="9">
        <f>500-C15</f>
        <v>475</v>
      </c>
      <c r="N15" s="9">
        <f>L15-12</f>
        <v>2.3000000000000007</v>
      </c>
      <c r="O15" s="9">
        <f>30-G15</f>
        <v>5</v>
      </c>
      <c r="P15" s="9">
        <f>O15*2</f>
        <v>10</v>
      </c>
      <c r="Q15" s="9">
        <f>K15*3</f>
        <v>15.600000000000001</v>
      </c>
      <c r="R15" s="9">
        <f>M15+(N15*3)+P15-Q15</f>
        <v>476.29999999999995</v>
      </c>
      <c r="S15" s="12">
        <f>((((R15*(19-B15))*2)/(B15+2)-(B15+1))/100)+7</f>
        <v>30.764999999999997</v>
      </c>
    </row>
    <row r="16" spans="1:19" x14ac:dyDescent="0.3">
      <c r="A16" s="11">
        <f>S16+T16</f>
        <v>29.94</v>
      </c>
      <c r="B16" s="9">
        <v>4</v>
      </c>
      <c r="C16" s="9">
        <v>30</v>
      </c>
      <c r="D16" s="8" t="s">
        <v>175</v>
      </c>
      <c r="E16" s="8" t="s">
        <v>33</v>
      </c>
      <c r="F16" s="8" t="s">
        <v>0</v>
      </c>
      <c r="G16" s="9">
        <v>21</v>
      </c>
      <c r="H16" s="9">
        <v>23</v>
      </c>
      <c r="I16" s="9">
        <v>42</v>
      </c>
      <c r="J16" s="9">
        <v>30</v>
      </c>
      <c r="K16" s="9">
        <v>6.3</v>
      </c>
      <c r="L16" s="8">
        <v>8.9</v>
      </c>
      <c r="M16" s="9">
        <f>500-C16</f>
        <v>470</v>
      </c>
      <c r="N16" s="9">
        <f>L16-12</f>
        <v>-3.0999999999999996</v>
      </c>
      <c r="O16" s="9">
        <f>30-G16</f>
        <v>9</v>
      </c>
      <c r="P16" s="9">
        <f>O16*2</f>
        <v>18</v>
      </c>
      <c r="Q16" s="9">
        <f>K16*3</f>
        <v>18.899999999999999</v>
      </c>
      <c r="R16" s="9">
        <f>M16+(N16*3)+P16-Q16</f>
        <v>459.8</v>
      </c>
      <c r="S16" s="12">
        <f>((((R16*(19-B16))*2)/(B16+2)-(B16+1))/100)+7</f>
        <v>29.94</v>
      </c>
    </row>
    <row r="17" spans="1:19" x14ac:dyDescent="0.3">
      <c r="A17" s="11">
        <f>S17+T17</f>
        <v>29.835000000000001</v>
      </c>
      <c r="B17" s="9">
        <v>4</v>
      </c>
      <c r="C17" s="9">
        <v>31</v>
      </c>
      <c r="D17" s="8" t="s">
        <v>172</v>
      </c>
      <c r="E17" s="8" t="s">
        <v>6</v>
      </c>
      <c r="F17" s="8" t="s">
        <v>0</v>
      </c>
      <c r="G17" s="9">
        <v>22</v>
      </c>
      <c r="H17" s="9">
        <v>21</v>
      </c>
      <c r="I17" s="9">
        <v>51</v>
      </c>
      <c r="J17" s="9">
        <v>31.1</v>
      </c>
      <c r="K17" s="9">
        <v>9.4</v>
      </c>
      <c r="L17" s="8">
        <v>12.3</v>
      </c>
      <c r="M17" s="9">
        <f>500-C17</f>
        <v>469</v>
      </c>
      <c r="N17" s="9">
        <f>L17-12</f>
        <v>0.30000000000000071</v>
      </c>
      <c r="O17" s="9">
        <f>30-G17</f>
        <v>8</v>
      </c>
      <c r="P17" s="9">
        <f>O17*2</f>
        <v>16</v>
      </c>
      <c r="Q17" s="9">
        <f>K17*3</f>
        <v>28.200000000000003</v>
      </c>
      <c r="R17" s="9">
        <f>M17+(N17*3)+P17-Q17</f>
        <v>457.7</v>
      </c>
      <c r="S17" s="12">
        <f>((((R17*(19-B17))*2)/(B17+2)-(B17+1))/100)+7</f>
        <v>29.835000000000001</v>
      </c>
    </row>
    <row r="18" spans="1:19" x14ac:dyDescent="0.3">
      <c r="A18" s="11">
        <f>S18+T18</f>
        <v>25.436</v>
      </c>
      <c r="B18" s="9">
        <v>5</v>
      </c>
      <c r="C18" s="9">
        <v>40</v>
      </c>
      <c r="D18" s="8" t="s">
        <v>171</v>
      </c>
      <c r="E18" s="8" t="s">
        <v>42</v>
      </c>
      <c r="F18" s="8" t="s">
        <v>0</v>
      </c>
      <c r="G18" s="9">
        <v>24</v>
      </c>
      <c r="H18" s="9">
        <v>34</v>
      </c>
      <c r="I18" s="9">
        <v>50</v>
      </c>
      <c r="J18" s="9">
        <v>41</v>
      </c>
      <c r="K18" s="9">
        <v>6.1</v>
      </c>
      <c r="L18" s="8">
        <v>14.9</v>
      </c>
      <c r="M18" s="9">
        <f>500-C18</f>
        <v>460</v>
      </c>
      <c r="N18" s="9">
        <f>L18-12</f>
        <v>2.9000000000000004</v>
      </c>
      <c r="O18" s="9">
        <f>30-G18</f>
        <v>6</v>
      </c>
      <c r="P18" s="9">
        <f>O18*2</f>
        <v>12</v>
      </c>
      <c r="Q18" s="9">
        <f>K18*3</f>
        <v>18.299999999999997</v>
      </c>
      <c r="R18" s="9">
        <f>M18+(N18*3)+P18-Q18</f>
        <v>462.4</v>
      </c>
      <c r="S18" s="12">
        <f>((((R18*(19-B18))*2)/(B18+2)-(B18+1))/100)+7</f>
        <v>25.436</v>
      </c>
    </row>
    <row r="19" spans="1:19" x14ac:dyDescent="0.3">
      <c r="A19" s="11">
        <f>S19+T19</f>
        <v>22.972000000000001</v>
      </c>
      <c r="B19" s="9">
        <v>5</v>
      </c>
      <c r="C19" s="9">
        <v>39</v>
      </c>
      <c r="D19" s="8" t="s">
        <v>198</v>
      </c>
      <c r="E19" s="8" t="s">
        <v>23</v>
      </c>
      <c r="F19" s="8" t="s">
        <v>0</v>
      </c>
      <c r="G19" s="9">
        <v>22</v>
      </c>
      <c r="H19" s="9">
        <v>21</v>
      </c>
      <c r="I19" s="9">
        <v>62</v>
      </c>
      <c r="J19" s="9">
        <v>39.6</v>
      </c>
      <c r="K19" s="9">
        <v>13.4</v>
      </c>
      <c r="L19" s="8">
        <v>0</v>
      </c>
      <c r="M19" s="9">
        <f>500-C19</f>
        <v>461</v>
      </c>
      <c r="N19" s="9">
        <f>L19-12</f>
        <v>-12</v>
      </c>
      <c r="O19" s="9">
        <f>30-G19</f>
        <v>8</v>
      </c>
      <c r="P19" s="9">
        <f>O19*2</f>
        <v>16</v>
      </c>
      <c r="Q19" s="9">
        <f>K19*3</f>
        <v>40.200000000000003</v>
      </c>
      <c r="R19" s="9">
        <f>M19+(N19*3)+P19-Q19</f>
        <v>400.8</v>
      </c>
      <c r="S19" s="12">
        <f>((((R19*(19-B19))*2)/(B19+2)-(B19+1))/100)+7</f>
        <v>22.972000000000001</v>
      </c>
    </row>
    <row r="20" spans="1:19" x14ac:dyDescent="0.3">
      <c r="A20" s="11">
        <f>S20+T20</f>
        <v>21.792250000000003</v>
      </c>
      <c r="B20" s="9">
        <v>6</v>
      </c>
      <c r="C20" s="9">
        <v>51</v>
      </c>
      <c r="D20" s="8" t="s">
        <v>178</v>
      </c>
      <c r="E20" s="8" t="s">
        <v>35</v>
      </c>
      <c r="F20" s="8" t="s">
        <v>0</v>
      </c>
      <c r="G20" s="9">
        <v>26</v>
      </c>
      <c r="H20" s="9">
        <v>46</v>
      </c>
      <c r="I20" s="9">
        <v>58</v>
      </c>
      <c r="J20" s="9">
        <v>52.9</v>
      </c>
      <c r="K20" s="9">
        <v>4.8</v>
      </c>
      <c r="L20" s="8">
        <v>16.899999999999999</v>
      </c>
      <c r="M20" s="9">
        <f>500-C20</f>
        <v>449</v>
      </c>
      <c r="N20" s="9">
        <f>L20-12</f>
        <v>4.8999999999999986</v>
      </c>
      <c r="O20" s="9">
        <f>30-G20</f>
        <v>4</v>
      </c>
      <c r="P20" s="9">
        <f>O20*2</f>
        <v>8</v>
      </c>
      <c r="Q20" s="9">
        <f>K20*3</f>
        <v>14.399999999999999</v>
      </c>
      <c r="R20" s="9">
        <f>M20+(N20*3)+P20-Q20</f>
        <v>457.3</v>
      </c>
      <c r="S20" s="12">
        <f>((((R20*(19-B20))*2)/(B20+2)-(B20+1))/100)+7</f>
        <v>21.792250000000003</v>
      </c>
    </row>
    <row r="21" spans="1:19" x14ac:dyDescent="0.3">
      <c r="A21" s="11">
        <f>S21+T21</f>
        <v>21.281999999999996</v>
      </c>
      <c r="B21" s="9">
        <v>6</v>
      </c>
      <c r="C21" s="9">
        <v>55</v>
      </c>
      <c r="D21" s="8" t="s">
        <v>183</v>
      </c>
      <c r="E21" s="8" t="s">
        <v>15</v>
      </c>
      <c r="F21" s="8" t="s">
        <v>0</v>
      </c>
      <c r="G21" s="9">
        <v>23</v>
      </c>
      <c r="H21" s="9">
        <v>46</v>
      </c>
      <c r="I21" s="9">
        <v>69</v>
      </c>
      <c r="J21" s="9">
        <v>54.4</v>
      </c>
      <c r="K21" s="9">
        <v>7.6</v>
      </c>
      <c r="L21" s="8">
        <v>13.8</v>
      </c>
      <c r="M21" s="9">
        <f>500-C21</f>
        <v>445</v>
      </c>
      <c r="N21" s="9">
        <f>L21-12</f>
        <v>1.8000000000000007</v>
      </c>
      <c r="O21" s="9">
        <f>30-G21</f>
        <v>7</v>
      </c>
      <c r="P21" s="9">
        <f>O21*2</f>
        <v>14</v>
      </c>
      <c r="Q21" s="9">
        <f>K21*3</f>
        <v>22.799999999999997</v>
      </c>
      <c r="R21" s="9">
        <f>M21+(N21*3)+P21-Q21</f>
        <v>441.59999999999997</v>
      </c>
      <c r="S21" s="12">
        <f>((((R21*(19-B21))*2)/(B21+2)-(B21+1))/100)+7</f>
        <v>21.281999999999996</v>
      </c>
    </row>
    <row r="22" spans="1:19" x14ac:dyDescent="0.3">
      <c r="A22" s="11">
        <f>S22+T22</f>
        <v>20.84975</v>
      </c>
      <c r="B22" s="9">
        <v>6</v>
      </c>
      <c r="C22" s="9">
        <v>48</v>
      </c>
      <c r="D22" s="8" t="s">
        <v>188</v>
      </c>
      <c r="E22" s="8" t="s">
        <v>46</v>
      </c>
      <c r="F22" s="8" t="s">
        <v>0</v>
      </c>
      <c r="G22" s="9">
        <v>24</v>
      </c>
      <c r="H22" s="9">
        <v>40</v>
      </c>
      <c r="I22" s="9">
        <v>69</v>
      </c>
      <c r="J22" s="9">
        <v>51.4</v>
      </c>
      <c r="K22" s="9">
        <v>10</v>
      </c>
      <c r="L22" s="8">
        <v>10.1</v>
      </c>
      <c r="M22" s="9">
        <f>500-C22</f>
        <v>452</v>
      </c>
      <c r="N22" s="9">
        <f>L22-12</f>
        <v>-1.9000000000000004</v>
      </c>
      <c r="O22" s="9">
        <f>30-G22</f>
        <v>6</v>
      </c>
      <c r="P22" s="9">
        <f>O22*2</f>
        <v>12</v>
      </c>
      <c r="Q22" s="9">
        <f>K22*3</f>
        <v>30</v>
      </c>
      <c r="R22" s="9">
        <f>M22+(N22*3)+P22-Q22</f>
        <v>428.3</v>
      </c>
      <c r="S22" s="12">
        <f>((((R22*(19-B22))*2)/(B22+2)-(B22+1))/100)+7</f>
        <v>20.84975</v>
      </c>
    </row>
    <row r="23" spans="1:19" x14ac:dyDescent="0.3">
      <c r="A23" s="11">
        <f>S23+T23</f>
        <v>19.722000000000001</v>
      </c>
      <c r="B23" s="9">
        <v>6</v>
      </c>
      <c r="C23" s="9">
        <v>60</v>
      </c>
      <c r="D23" s="8" t="s">
        <v>216</v>
      </c>
      <c r="E23" s="8" t="s">
        <v>31</v>
      </c>
      <c r="F23" s="8" t="s">
        <v>0</v>
      </c>
      <c r="G23" s="9">
        <v>22</v>
      </c>
      <c r="H23" s="9">
        <v>46</v>
      </c>
      <c r="I23" s="9">
        <v>76</v>
      </c>
      <c r="J23" s="9">
        <v>61.5</v>
      </c>
      <c r="K23" s="9">
        <v>8.8000000000000007</v>
      </c>
      <c r="L23" s="8">
        <v>0</v>
      </c>
      <c r="M23" s="9">
        <f>500-C23</f>
        <v>440</v>
      </c>
      <c r="N23" s="9">
        <f>L23-12</f>
        <v>-12</v>
      </c>
      <c r="O23" s="9">
        <f>30-G23</f>
        <v>8</v>
      </c>
      <c r="P23" s="9">
        <f>O23*2</f>
        <v>16</v>
      </c>
      <c r="Q23" s="9">
        <f>K23*3</f>
        <v>26.400000000000002</v>
      </c>
      <c r="R23" s="9">
        <f>M23+(N23*3)+P23-Q23</f>
        <v>393.6</v>
      </c>
      <c r="S23" s="12">
        <f>((((R23*(19-B23))*2)/(B23+2)-(B23+1))/100)+7</f>
        <v>19.722000000000001</v>
      </c>
    </row>
    <row r="24" spans="1:19" x14ac:dyDescent="0.3">
      <c r="A24" s="11">
        <f>S24+T24</f>
        <v>17.882666666666669</v>
      </c>
      <c r="B24" s="9">
        <v>7</v>
      </c>
      <c r="C24" s="9">
        <v>64</v>
      </c>
      <c r="D24" s="8" t="s">
        <v>194</v>
      </c>
      <c r="E24" s="8" t="s">
        <v>68</v>
      </c>
      <c r="F24" s="8" t="s">
        <v>0</v>
      </c>
      <c r="G24" s="9">
        <v>27</v>
      </c>
      <c r="H24" s="9">
        <v>51</v>
      </c>
      <c r="I24" s="9">
        <v>83</v>
      </c>
      <c r="J24" s="9">
        <v>66.3</v>
      </c>
      <c r="K24" s="9">
        <v>10.3</v>
      </c>
      <c r="L24" s="8">
        <v>12</v>
      </c>
      <c r="M24" s="9">
        <f>500-C24</f>
        <v>436</v>
      </c>
      <c r="N24" s="9">
        <f>L24-12</f>
        <v>0</v>
      </c>
      <c r="O24" s="9">
        <f>30-G24</f>
        <v>3</v>
      </c>
      <c r="P24" s="9">
        <f>O24*2</f>
        <v>6</v>
      </c>
      <c r="Q24" s="9">
        <f>K24*3</f>
        <v>30.900000000000002</v>
      </c>
      <c r="R24" s="9">
        <f>M24+(N24*3)+P24-Q24</f>
        <v>411.1</v>
      </c>
      <c r="S24" s="12">
        <f>((((R24*(19-B24))*2)/(B24+2)-(B24+1))/100)+7</f>
        <v>17.882666666666669</v>
      </c>
    </row>
    <row r="25" spans="1:19" x14ac:dyDescent="0.3">
      <c r="A25" s="11">
        <f>S25+T25</f>
        <v>17.562666666666669</v>
      </c>
      <c r="B25" s="9">
        <v>7</v>
      </c>
      <c r="C25" s="9">
        <v>66</v>
      </c>
      <c r="D25" s="8" t="s">
        <v>191</v>
      </c>
      <c r="E25" s="8" t="s">
        <v>85</v>
      </c>
      <c r="F25" s="8" t="s">
        <v>0</v>
      </c>
      <c r="G25" s="9">
        <v>23</v>
      </c>
      <c r="H25" s="9">
        <v>42</v>
      </c>
      <c r="I25" s="9">
        <v>115</v>
      </c>
      <c r="J25" s="9">
        <v>67.8</v>
      </c>
      <c r="K25" s="9">
        <v>20.2</v>
      </c>
      <c r="L25" s="8">
        <v>15.9</v>
      </c>
      <c r="M25" s="9">
        <f>500-C25</f>
        <v>434</v>
      </c>
      <c r="N25" s="9">
        <f>L25-12</f>
        <v>3.9000000000000004</v>
      </c>
      <c r="O25" s="9">
        <f>30-G25</f>
        <v>7</v>
      </c>
      <c r="P25" s="9">
        <f>O25*2</f>
        <v>14</v>
      </c>
      <c r="Q25" s="9">
        <f>K25*3</f>
        <v>60.599999999999994</v>
      </c>
      <c r="R25" s="9">
        <f>M25+(N25*3)+P25-Q25</f>
        <v>399.1</v>
      </c>
      <c r="S25" s="12">
        <f>((((R25*(19-B25))*2)/(B25+2)-(B25+1))/100)+7</f>
        <v>17.562666666666669</v>
      </c>
    </row>
    <row r="26" spans="1:19" x14ac:dyDescent="0.3">
      <c r="A26" s="11">
        <f>S26+T26</f>
        <v>17.560000000000002</v>
      </c>
      <c r="B26" s="9">
        <v>7</v>
      </c>
      <c r="C26" s="9">
        <v>84</v>
      </c>
      <c r="D26" s="8" t="s">
        <v>208</v>
      </c>
      <c r="E26" s="8" t="s">
        <v>167</v>
      </c>
      <c r="F26" s="8" t="s">
        <v>0</v>
      </c>
      <c r="G26" s="9">
        <v>25</v>
      </c>
      <c r="H26" s="9">
        <v>71</v>
      </c>
      <c r="I26" s="9">
        <v>108</v>
      </c>
      <c r="J26" s="9">
        <v>84.1</v>
      </c>
      <c r="K26" s="9">
        <v>11.9</v>
      </c>
      <c r="L26" s="8">
        <v>14.9</v>
      </c>
      <c r="M26" s="9">
        <f>500-C26</f>
        <v>416</v>
      </c>
      <c r="N26" s="9">
        <f>L26-12</f>
        <v>2.9000000000000004</v>
      </c>
      <c r="O26" s="9">
        <f>30-G26</f>
        <v>5</v>
      </c>
      <c r="P26" s="9">
        <f>O26*2</f>
        <v>10</v>
      </c>
      <c r="Q26" s="9">
        <f>K26*3</f>
        <v>35.700000000000003</v>
      </c>
      <c r="R26" s="9">
        <f>M26+(N26*3)+P26-Q26</f>
        <v>399</v>
      </c>
      <c r="S26" s="12">
        <f>((((R26*(19-B26))*2)/(B26+2)-(B26+1))/100)+7</f>
        <v>17.560000000000002</v>
      </c>
    </row>
    <row r="27" spans="1:19" x14ac:dyDescent="0.3">
      <c r="A27" s="11">
        <f>S27+T27</f>
        <v>17.557333333333332</v>
      </c>
      <c r="B27" s="9">
        <v>7</v>
      </c>
      <c r="C27" s="9">
        <v>78</v>
      </c>
      <c r="D27" s="8" t="s">
        <v>212</v>
      </c>
      <c r="E27" s="8" t="s">
        <v>31</v>
      </c>
      <c r="F27" s="8" t="s">
        <v>0</v>
      </c>
      <c r="G27" s="9">
        <v>24</v>
      </c>
      <c r="H27" s="9">
        <v>53</v>
      </c>
      <c r="I27" s="9">
        <v>107</v>
      </c>
      <c r="J27" s="9">
        <v>80.599999999999994</v>
      </c>
      <c r="K27" s="9">
        <v>16.2</v>
      </c>
      <c r="L27" s="8">
        <v>16.5</v>
      </c>
      <c r="M27" s="9">
        <f>500-C27</f>
        <v>422</v>
      </c>
      <c r="N27" s="9">
        <f>L27-12</f>
        <v>4.5</v>
      </c>
      <c r="O27" s="9">
        <f>30-G27</f>
        <v>6</v>
      </c>
      <c r="P27" s="9">
        <f>O27*2</f>
        <v>12</v>
      </c>
      <c r="Q27" s="9">
        <f>K27*3</f>
        <v>48.599999999999994</v>
      </c>
      <c r="R27" s="9">
        <f>M27+(N27*3)+P27-Q27</f>
        <v>398.9</v>
      </c>
      <c r="S27" s="12">
        <f>((((R27*(19-B27))*2)/(B27+2)-(B27+1))/100)+7</f>
        <v>17.557333333333332</v>
      </c>
    </row>
    <row r="28" spans="1:19" x14ac:dyDescent="0.3">
      <c r="A28" s="11">
        <f>S28+T28</f>
        <v>17.485333333333333</v>
      </c>
      <c r="B28" s="9">
        <v>7</v>
      </c>
      <c r="C28" s="9">
        <v>82</v>
      </c>
      <c r="D28" s="8" t="s">
        <v>215</v>
      </c>
      <c r="E28" s="8" t="s">
        <v>44</v>
      </c>
      <c r="F28" s="8" t="s">
        <v>0</v>
      </c>
      <c r="G28" s="9">
        <v>22</v>
      </c>
      <c r="H28" s="9">
        <v>73</v>
      </c>
      <c r="I28" s="9">
        <v>96</v>
      </c>
      <c r="J28" s="9">
        <v>83.8</v>
      </c>
      <c r="K28" s="9">
        <v>7.9</v>
      </c>
      <c r="L28" s="8">
        <v>7.3</v>
      </c>
      <c r="M28" s="9">
        <f>500-C28</f>
        <v>418</v>
      </c>
      <c r="N28" s="9">
        <f>L28-12</f>
        <v>-4.7</v>
      </c>
      <c r="O28" s="9">
        <f>30-G28</f>
        <v>8</v>
      </c>
      <c r="P28" s="9">
        <f>O28*2</f>
        <v>16</v>
      </c>
      <c r="Q28" s="9">
        <f>K28*3</f>
        <v>23.700000000000003</v>
      </c>
      <c r="R28" s="9">
        <f>M28+(N28*3)+P28-Q28</f>
        <v>396.2</v>
      </c>
      <c r="S28" s="12">
        <f>((((R28*(19-B28))*2)/(B28+2)-(B28+1))/100)+7</f>
        <v>17.485333333333333</v>
      </c>
    </row>
    <row r="29" spans="1:19" x14ac:dyDescent="0.3">
      <c r="A29" s="11">
        <f>S29+T29</f>
        <v>17.149333333333335</v>
      </c>
      <c r="B29" s="9">
        <v>7</v>
      </c>
      <c r="C29" s="9">
        <v>79</v>
      </c>
      <c r="D29" s="8" t="s">
        <v>242</v>
      </c>
      <c r="E29" s="8" t="s">
        <v>11</v>
      </c>
      <c r="F29" s="8" t="s">
        <v>0</v>
      </c>
      <c r="G29" s="9">
        <v>22</v>
      </c>
      <c r="H29" s="9">
        <v>70</v>
      </c>
      <c r="I29" s="9">
        <v>110</v>
      </c>
      <c r="J29" s="9">
        <v>81.599999999999994</v>
      </c>
      <c r="K29" s="9">
        <v>12.8</v>
      </c>
      <c r="L29" s="8">
        <v>7</v>
      </c>
      <c r="M29" s="9">
        <f>500-C29</f>
        <v>421</v>
      </c>
      <c r="N29" s="9">
        <f>L29-12</f>
        <v>-5</v>
      </c>
      <c r="O29" s="9">
        <f>30-G29</f>
        <v>8</v>
      </c>
      <c r="P29" s="9">
        <f>O29*2</f>
        <v>16</v>
      </c>
      <c r="Q29" s="9">
        <f>K29*3</f>
        <v>38.400000000000006</v>
      </c>
      <c r="R29" s="9">
        <f>M29+(N29*3)+P29-Q29</f>
        <v>383.6</v>
      </c>
      <c r="S29" s="12">
        <f>((((R29*(19-B29))*2)/(B29+2)-(B29+1))/100)+7</f>
        <v>17.149333333333335</v>
      </c>
    </row>
    <row r="30" spans="1:19" x14ac:dyDescent="0.3">
      <c r="A30" s="11">
        <f>S30+T30</f>
        <v>16.911999999999999</v>
      </c>
      <c r="B30" s="9">
        <v>7</v>
      </c>
      <c r="C30" s="9">
        <v>83</v>
      </c>
      <c r="D30" s="8" t="s">
        <v>206</v>
      </c>
      <c r="E30" s="8" t="s">
        <v>13</v>
      </c>
      <c r="F30" s="8" t="s">
        <v>0</v>
      </c>
      <c r="G30" s="9">
        <v>24</v>
      </c>
      <c r="H30" s="9">
        <v>70</v>
      </c>
      <c r="I30" s="9">
        <v>115</v>
      </c>
      <c r="J30" s="9">
        <v>84</v>
      </c>
      <c r="K30" s="9">
        <v>14.3</v>
      </c>
      <c r="L30" s="8">
        <v>8.1999999999999993</v>
      </c>
      <c r="M30" s="9">
        <f>500-C30</f>
        <v>417</v>
      </c>
      <c r="N30" s="9">
        <f>L30-12</f>
        <v>-3.8000000000000007</v>
      </c>
      <c r="O30" s="9">
        <f>30-G30</f>
        <v>6</v>
      </c>
      <c r="P30" s="9">
        <f>O30*2</f>
        <v>12</v>
      </c>
      <c r="Q30" s="9">
        <f>K30*3</f>
        <v>42.900000000000006</v>
      </c>
      <c r="R30" s="9">
        <f>M30+(N30*3)+P30-Q30</f>
        <v>374.70000000000005</v>
      </c>
      <c r="S30" s="12">
        <f>((((R30*(19-B30))*2)/(B30+2)-(B30+1))/100)+7</f>
        <v>16.911999999999999</v>
      </c>
    </row>
    <row r="31" spans="1:19" x14ac:dyDescent="0.3">
      <c r="A31" s="11">
        <f>S31+T31</f>
        <v>15.904</v>
      </c>
      <c r="B31" s="9">
        <v>7</v>
      </c>
      <c r="C31" s="9">
        <v>81</v>
      </c>
      <c r="D31" s="8" t="s">
        <v>214</v>
      </c>
      <c r="E31" s="8" t="s">
        <v>85</v>
      </c>
      <c r="F31" s="8" t="s">
        <v>0</v>
      </c>
      <c r="G31" s="9">
        <v>22</v>
      </c>
      <c r="H31" s="9">
        <v>61</v>
      </c>
      <c r="I31" s="9">
        <v>115</v>
      </c>
      <c r="J31" s="9">
        <v>82.3</v>
      </c>
      <c r="K31" s="9">
        <v>20.7</v>
      </c>
      <c r="L31" s="8">
        <v>0</v>
      </c>
      <c r="M31" s="9">
        <f>500-C31</f>
        <v>419</v>
      </c>
      <c r="N31" s="9">
        <f>L31-12</f>
        <v>-12</v>
      </c>
      <c r="O31" s="9">
        <f>30-G31</f>
        <v>8</v>
      </c>
      <c r="P31" s="9">
        <f>O31*2</f>
        <v>16</v>
      </c>
      <c r="Q31" s="9">
        <f>K31*3</f>
        <v>62.099999999999994</v>
      </c>
      <c r="R31" s="9">
        <f>M31+(N31*3)+P31-Q31</f>
        <v>336.9</v>
      </c>
      <c r="S31" s="12">
        <f>((((R31*(19-B31))*2)/(B31+2)-(B31+1))/100)+7</f>
        <v>15.904</v>
      </c>
    </row>
    <row r="32" spans="1:19" x14ac:dyDescent="0.3">
      <c r="A32" s="11">
        <f>S32+T32</f>
        <v>15.4658</v>
      </c>
      <c r="B32" s="9">
        <v>8</v>
      </c>
      <c r="C32" s="9">
        <v>96</v>
      </c>
      <c r="D32" s="8" t="s">
        <v>218</v>
      </c>
      <c r="E32" s="8" t="s">
        <v>9</v>
      </c>
      <c r="F32" s="8" t="s">
        <v>0</v>
      </c>
      <c r="G32" s="9">
        <v>26</v>
      </c>
      <c r="H32" s="9">
        <v>88</v>
      </c>
      <c r="I32" s="9">
        <v>112</v>
      </c>
      <c r="J32" s="9">
        <v>98.5</v>
      </c>
      <c r="K32" s="9">
        <v>7.1</v>
      </c>
      <c r="L32" s="8">
        <v>11.4</v>
      </c>
      <c r="M32" s="9">
        <f>500-C32</f>
        <v>404</v>
      </c>
      <c r="N32" s="9">
        <f>L32-12</f>
        <v>-0.59999999999999964</v>
      </c>
      <c r="O32" s="9">
        <f>30-G32</f>
        <v>4</v>
      </c>
      <c r="P32" s="9">
        <f>O32*2</f>
        <v>8</v>
      </c>
      <c r="Q32" s="9">
        <f>K32*3</f>
        <v>21.299999999999997</v>
      </c>
      <c r="R32" s="9">
        <f>M32+(N32*3)+P32-Q32</f>
        <v>388.9</v>
      </c>
      <c r="S32" s="12">
        <f>((((R32*(19-B32))*2)/(B32+2)-(B32+1))/100)+7</f>
        <v>15.4658</v>
      </c>
    </row>
    <row r="33" spans="1:19" x14ac:dyDescent="0.3">
      <c r="A33" s="11">
        <f>S33+T33</f>
        <v>15.0786</v>
      </c>
      <c r="B33" s="9">
        <v>8</v>
      </c>
      <c r="C33" s="9">
        <v>103</v>
      </c>
      <c r="D33" s="8" t="s">
        <v>213</v>
      </c>
      <c r="E33" s="8" t="s">
        <v>33</v>
      </c>
      <c r="F33" s="8" t="s">
        <v>0</v>
      </c>
      <c r="G33" s="9">
        <v>28</v>
      </c>
      <c r="H33" s="9">
        <v>90</v>
      </c>
      <c r="I33" s="9">
        <v>125</v>
      </c>
      <c r="J33" s="9">
        <v>106.5</v>
      </c>
      <c r="K33" s="9">
        <v>11.3</v>
      </c>
      <c r="L33" s="8">
        <v>13.4</v>
      </c>
      <c r="M33" s="9">
        <f>500-C33</f>
        <v>397</v>
      </c>
      <c r="N33" s="9">
        <f>L33-12</f>
        <v>1.4000000000000004</v>
      </c>
      <c r="O33" s="9">
        <f>30-G33</f>
        <v>2</v>
      </c>
      <c r="P33" s="9">
        <f>O33*2</f>
        <v>4</v>
      </c>
      <c r="Q33" s="9">
        <f>K33*3</f>
        <v>33.900000000000006</v>
      </c>
      <c r="R33" s="9">
        <f>M33+(N33*3)+P33-Q33</f>
        <v>371.29999999999995</v>
      </c>
      <c r="S33" s="12">
        <f>((((R33*(19-B33))*2)/(B33+2)-(B33+1))/100)+7</f>
        <v>15.0786</v>
      </c>
    </row>
    <row r="34" spans="1:19" x14ac:dyDescent="0.3">
      <c r="A34" s="11">
        <f>S34+T34</f>
        <v>15.05</v>
      </c>
      <c r="B34" s="9">
        <v>8</v>
      </c>
      <c r="C34" s="9">
        <v>94</v>
      </c>
      <c r="D34" s="8" t="s">
        <v>217</v>
      </c>
      <c r="E34" s="8" t="s">
        <v>96</v>
      </c>
      <c r="F34" s="8" t="s">
        <v>0</v>
      </c>
      <c r="G34" s="9">
        <v>24</v>
      </c>
      <c r="H34" s="9">
        <v>68</v>
      </c>
      <c r="I34" s="9">
        <v>122</v>
      </c>
      <c r="J34" s="9">
        <v>96.5</v>
      </c>
      <c r="K34" s="9">
        <v>15.4</v>
      </c>
      <c r="L34" s="8">
        <v>11.4</v>
      </c>
      <c r="M34" s="9">
        <f>500-C34</f>
        <v>406</v>
      </c>
      <c r="N34" s="9">
        <f>L34-12</f>
        <v>-0.59999999999999964</v>
      </c>
      <c r="O34" s="9">
        <f>30-G34</f>
        <v>6</v>
      </c>
      <c r="P34" s="9">
        <f>O34*2</f>
        <v>12</v>
      </c>
      <c r="Q34" s="9">
        <f>K34*3</f>
        <v>46.2</v>
      </c>
      <c r="R34" s="9">
        <f>M34+(N34*3)+P34-Q34</f>
        <v>370</v>
      </c>
      <c r="S34" s="12">
        <f>((((R34*(19-B34))*2)/(B34+2)-(B34+1))/100)+7</f>
        <v>15.05</v>
      </c>
    </row>
    <row r="35" spans="1:19" x14ac:dyDescent="0.3">
      <c r="A35" s="11">
        <f>S35+T35</f>
        <v>14.957599999999999</v>
      </c>
      <c r="B35" s="9">
        <v>8</v>
      </c>
      <c r="C35" s="9">
        <v>93</v>
      </c>
      <c r="D35" s="8" t="s">
        <v>223</v>
      </c>
      <c r="E35" s="8" t="s">
        <v>54</v>
      </c>
      <c r="F35" s="8" t="s">
        <v>0</v>
      </c>
      <c r="G35" s="9">
        <v>23</v>
      </c>
      <c r="H35" s="9">
        <v>75</v>
      </c>
      <c r="I35" s="9">
        <v>112</v>
      </c>
      <c r="J35" s="9">
        <v>96.3</v>
      </c>
      <c r="K35" s="9">
        <v>12</v>
      </c>
      <c r="L35" s="8">
        <v>5.6</v>
      </c>
      <c r="M35" s="9">
        <f>500-C35</f>
        <v>407</v>
      </c>
      <c r="N35" s="9">
        <f>L35-12</f>
        <v>-6.4</v>
      </c>
      <c r="O35" s="9">
        <f>30-G35</f>
        <v>7</v>
      </c>
      <c r="P35" s="9">
        <f>O35*2</f>
        <v>14</v>
      </c>
      <c r="Q35" s="9">
        <f>K35*3</f>
        <v>36</v>
      </c>
      <c r="R35" s="9">
        <f>M35+(N35*3)+P35-Q35</f>
        <v>365.8</v>
      </c>
      <c r="S35" s="12">
        <f>((((R35*(19-B35))*2)/(B35+2)-(B35+1))/100)+7</f>
        <v>14.957599999999999</v>
      </c>
    </row>
    <row r="36" spans="1:19" x14ac:dyDescent="0.3">
      <c r="A36" s="11">
        <f>S36+T36</f>
        <v>14.858599999999999</v>
      </c>
      <c r="B36" s="9">
        <v>8</v>
      </c>
      <c r="C36" s="9">
        <v>108</v>
      </c>
      <c r="D36" s="8" t="s">
        <v>229</v>
      </c>
      <c r="E36" s="8" t="s">
        <v>17</v>
      </c>
      <c r="F36" s="8" t="s">
        <v>0</v>
      </c>
      <c r="G36" s="9">
        <v>23</v>
      </c>
      <c r="H36" s="9">
        <v>80</v>
      </c>
      <c r="I36" s="9">
        <v>132</v>
      </c>
      <c r="J36" s="9">
        <v>111.9</v>
      </c>
      <c r="K36" s="9">
        <v>18.100000000000001</v>
      </c>
      <c r="L36" s="8">
        <v>15.2</v>
      </c>
      <c r="M36" s="9">
        <f>500-C36</f>
        <v>392</v>
      </c>
      <c r="N36" s="9">
        <f>L36-12</f>
        <v>3.1999999999999993</v>
      </c>
      <c r="O36" s="9">
        <f>30-G36</f>
        <v>7</v>
      </c>
      <c r="P36" s="9">
        <f>O36*2</f>
        <v>14</v>
      </c>
      <c r="Q36" s="9">
        <f>K36*3</f>
        <v>54.300000000000004</v>
      </c>
      <c r="R36" s="9">
        <f>M36+(N36*3)+P36-Q36</f>
        <v>361.3</v>
      </c>
      <c r="S36" s="12">
        <f>((((R36*(19-B36))*2)/(B36+2)-(B36+1))/100)+7</f>
        <v>14.858599999999999</v>
      </c>
    </row>
    <row r="37" spans="1:19" x14ac:dyDescent="0.3">
      <c r="A37" s="11">
        <f>S37+T37</f>
        <v>14.434000000000001</v>
      </c>
      <c r="B37" s="9">
        <v>8</v>
      </c>
      <c r="C37" s="9">
        <v>104</v>
      </c>
      <c r="D37" s="8" t="s">
        <v>221</v>
      </c>
      <c r="E37" s="8" t="s">
        <v>29</v>
      </c>
      <c r="F37" s="8" t="s">
        <v>0</v>
      </c>
      <c r="G37" s="9">
        <v>24</v>
      </c>
      <c r="H37" s="9">
        <v>84</v>
      </c>
      <c r="I37" s="9">
        <v>136</v>
      </c>
      <c r="J37" s="9">
        <v>109.6</v>
      </c>
      <c r="K37" s="9">
        <v>18</v>
      </c>
      <c r="L37" s="8">
        <v>8</v>
      </c>
      <c r="M37" s="9">
        <f>500-C37</f>
        <v>396</v>
      </c>
      <c r="N37" s="9">
        <f>L37-12</f>
        <v>-4</v>
      </c>
      <c r="O37" s="9">
        <f>30-G37</f>
        <v>6</v>
      </c>
      <c r="P37" s="9">
        <f>O37*2</f>
        <v>12</v>
      </c>
      <c r="Q37" s="9">
        <f>K37*3</f>
        <v>54</v>
      </c>
      <c r="R37" s="9">
        <f>M37+(N37*3)+P37-Q37</f>
        <v>342</v>
      </c>
      <c r="S37" s="12">
        <f>((((R37*(19-B37))*2)/(B37+2)-(B37+1))/100)+7</f>
        <v>14.434000000000001</v>
      </c>
    </row>
    <row r="38" spans="1:19" x14ac:dyDescent="0.3">
      <c r="A38" s="11">
        <f>S38+T38</f>
        <v>13.225454545454545</v>
      </c>
      <c r="B38" s="9">
        <v>9</v>
      </c>
      <c r="C38" s="9">
        <v>133</v>
      </c>
      <c r="D38" s="8" t="s">
        <v>263</v>
      </c>
      <c r="E38" s="8" t="s">
        <v>19</v>
      </c>
      <c r="F38" s="8" t="s">
        <v>0</v>
      </c>
      <c r="G38" s="9">
        <v>28</v>
      </c>
      <c r="H38" s="9">
        <v>126</v>
      </c>
      <c r="I38" s="9">
        <v>147</v>
      </c>
      <c r="J38" s="9">
        <v>136.4</v>
      </c>
      <c r="K38" s="9">
        <v>7</v>
      </c>
      <c r="L38" s="8">
        <v>11.3</v>
      </c>
      <c r="M38" s="9">
        <f>500-C38</f>
        <v>367</v>
      </c>
      <c r="N38" s="9">
        <f>L38-12</f>
        <v>-0.69999999999999929</v>
      </c>
      <c r="O38" s="9">
        <f>30-G38</f>
        <v>2</v>
      </c>
      <c r="P38" s="9">
        <f>O38*2</f>
        <v>4</v>
      </c>
      <c r="Q38" s="9">
        <f>K38*3</f>
        <v>21</v>
      </c>
      <c r="R38" s="9">
        <f>M38+(N38*3)+P38-Q38</f>
        <v>347.9</v>
      </c>
      <c r="S38" s="12">
        <f>((((R38*(19-B38))*2)/(B38+2)-(B38+1))/100)+7</f>
        <v>13.225454545454545</v>
      </c>
    </row>
    <row r="39" spans="1:19" x14ac:dyDescent="0.3">
      <c r="A39" s="11">
        <f>S39+T39</f>
        <v>13.181818181818182</v>
      </c>
      <c r="B39" s="9">
        <v>9</v>
      </c>
      <c r="C39" s="9">
        <v>118</v>
      </c>
      <c r="D39" s="8" t="s">
        <v>256</v>
      </c>
      <c r="E39" s="8" t="s">
        <v>46</v>
      </c>
      <c r="F39" s="8" t="s">
        <v>0</v>
      </c>
      <c r="G39" s="9">
        <v>22</v>
      </c>
      <c r="H39" s="9">
        <v>100</v>
      </c>
      <c r="I39" s="9">
        <v>147</v>
      </c>
      <c r="J39" s="9">
        <v>119.5</v>
      </c>
      <c r="K39" s="9">
        <v>17.2</v>
      </c>
      <c r="L39" s="8">
        <v>11.7</v>
      </c>
      <c r="M39" s="9">
        <f>500-C39</f>
        <v>382</v>
      </c>
      <c r="N39" s="9">
        <f>L39-12</f>
        <v>-0.30000000000000071</v>
      </c>
      <c r="O39" s="9">
        <f>30-G39</f>
        <v>8</v>
      </c>
      <c r="P39" s="9">
        <f>O39*2</f>
        <v>16</v>
      </c>
      <c r="Q39" s="9">
        <f>K39*3</f>
        <v>51.599999999999994</v>
      </c>
      <c r="R39" s="9">
        <f>M39+(N39*3)+P39-Q39</f>
        <v>345.5</v>
      </c>
      <c r="S39" s="12">
        <f>((((R39*(19-B39))*2)/(B39+2)-(B39+1))/100)+7</f>
        <v>13.181818181818182</v>
      </c>
    </row>
    <row r="40" spans="1:19" x14ac:dyDescent="0.3">
      <c r="A40" s="11">
        <f>S40+T40</f>
        <v>12.983636363636363</v>
      </c>
      <c r="B40" s="9">
        <v>9</v>
      </c>
      <c r="C40" s="9">
        <v>115</v>
      </c>
      <c r="D40" s="8" t="s">
        <v>220</v>
      </c>
      <c r="E40" s="8" t="s">
        <v>21</v>
      </c>
      <c r="F40" s="8" t="s">
        <v>0</v>
      </c>
      <c r="G40" s="9">
        <v>24</v>
      </c>
      <c r="H40" s="9">
        <v>83</v>
      </c>
      <c r="I40" s="9">
        <v>146</v>
      </c>
      <c r="J40" s="9">
        <v>117.4</v>
      </c>
      <c r="K40" s="9">
        <v>18.100000000000001</v>
      </c>
      <c r="L40" s="8">
        <v>9.3000000000000007</v>
      </c>
      <c r="M40" s="9">
        <f>500-C40</f>
        <v>385</v>
      </c>
      <c r="N40" s="9">
        <f>L40-12</f>
        <v>-2.6999999999999993</v>
      </c>
      <c r="O40" s="9">
        <f>30-G40</f>
        <v>6</v>
      </c>
      <c r="P40" s="9">
        <f>O40*2</f>
        <v>12</v>
      </c>
      <c r="Q40" s="9">
        <f>K40*3</f>
        <v>54.300000000000004</v>
      </c>
      <c r="R40" s="9">
        <f>M40+(N40*3)+P40-Q40</f>
        <v>334.59999999999997</v>
      </c>
      <c r="S40" s="12">
        <f>((((R40*(19-B40))*2)/(B40+2)-(B40+1))/100)+7</f>
        <v>12.983636363636363</v>
      </c>
    </row>
    <row r="41" spans="1:19" x14ac:dyDescent="0.3">
      <c r="A41" s="11">
        <f>S41+T41</f>
        <v>12.967272727272729</v>
      </c>
      <c r="B41" s="9">
        <v>9</v>
      </c>
      <c r="C41" s="9">
        <v>126</v>
      </c>
      <c r="D41" s="8" t="s">
        <v>238</v>
      </c>
      <c r="E41" s="8" t="s">
        <v>167</v>
      </c>
      <c r="F41" s="8" t="s">
        <v>0</v>
      </c>
      <c r="G41" s="9">
        <v>26</v>
      </c>
      <c r="H41" s="9">
        <v>98</v>
      </c>
      <c r="I41" s="9">
        <v>149</v>
      </c>
      <c r="J41" s="9">
        <v>127</v>
      </c>
      <c r="K41" s="9">
        <v>15.8</v>
      </c>
      <c r="L41" s="8">
        <v>11.7</v>
      </c>
      <c r="M41" s="9">
        <f>500-C41</f>
        <v>374</v>
      </c>
      <c r="N41" s="9">
        <f>L41-12</f>
        <v>-0.30000000000000071</v>
      </c>
      <c r="O41" s="9">
        <f>30-G41</f>
        <v>4</v>
      </c>
      <c r="P41" s="9">
        <f>O41*2</f>
        <v>8</v>
      </c>
      <c r="Q41" s="9">
        <f>K41*3</f>
        <v>47.400000000000006</v>
      </c>
      <c r="R41" s="9">
        <f>M41+(N41*3)+P41-Q41</f>
        <v>333.70000000000005</v>
      </c>
      <c r="S41" s="12">
        <f>((((R41*(19-B41))*2)/(B41+2)-(B41+1))/100)+7</f>
        <v>12.967272727272729</v>
      </c>
    </row>
    <row r="42" spans="1:19" x14ac:dyDescent="0.3">
      <c r="A42" s="11">
        <f>S42+T42</f>
        <v>12.754545454545454</v>
      </c>
      <c r="B42" s="9">
        <v>9</v>
      </c>
      <c r="C42" s="9">
        <v>112</v>
      </c>
      <c r="D42" s="8" t="s">
        <v>235</v>
      </c>
      <c r="E42" s="8" t="s">
        <v>9</v>
      </c>
      <c r="F42" s="8" t="s">
        <v>0</v>
      </c>
      <c r="G42" s="9">
        <v>24</v>
      </c>
      <c r="H42" s="9">
        <v>85</v>
      </c>
      <c r="I42" s="9">
        <v>139</v>
      </c>
      <c r="J42" s="9">
        <v>116.1</v>
      </c>
      <c r="K42" s="9">
        <v>17.399999999999999</v>
      </c>
      <c r="L42" s="8">
        <v>3.4</v>
      </c>
      <c r="M42" s="9">
        <f>500-C42</f>
        <v>388</v>
      </c>
      <c r="N42" s="9">
        <f>L42-12</f>
        <v>-8.6</v>
      </c>
      <c r="O42" s="9">
        <f>30-G42</f>
        <v>6</v>
      </c>
      <c r="P42" s="9">
        <f>O42*2</f>
        <v>12</v>
      </c>
      <c r="Q42" s="9">
        <f>K42*3</f>
        <v>52.199999999999996</v>
      </c>
      <c r="R42" s="9">
        <f>M42+(N42*3)+P42-Q42</f>
        <v>322</v>
      </c>
      <c r="S42" s="12">
        <f>((((R42*(19-B42))*2)/(B42+2)-(B42+1))/100)+7</f>
        <v>12.754545454545454</v>
      </c>
    </row>
    <row r="43" spans="1:19" x14ac:dyDescent="0.3">
      <c r="A43" s="11">
        <f>S43+T43</f>
        <v>12.605454545454545</v>
      </c>
      <c r="B43" s="9">
        <v>9</v>
      </c>
      <c r="C43" s="9">
        <v>131</v>
      </c>
      <c r="D43" s="8" t="s">
        <v>237</v>
      </c>
      <c r="E43" s="8" t="s">
        <v>17</v>
      </c>
      <c r="F43" s="8" t="s">
        <v>0</v>
      </c>
      <c r="G43" s="9">
        <v>24</v>
      </c>
      <c r="H43" s="9">
        <v>101</v>
      </c>
      <c r="I43" s="9">
        <v>160</v>
      </c>
      <c r="J43" s="9">
        <v>131.9</v>
      </c>
      <c r="K43" s="9">
        <v>20.7</v>
      </c>
      <c r="L43" s="8">
        <v>10.3</v>
      </c>
      <c r="M43" s="9">
        <f>500-C43</f>
        <v>369</v>
      </c>
      <c r="N43" s="9">
        <f>L43-12</f>
        <v>-1.6999999999999993</v>
      </c>
      <c r="O43" s="9">
        <f>30-G43</f>
        <v>6</v>
      </c>
      <c r="P43" s="9">
        <f>O43*2</f>
        <v>12</v>
      </c>
      <c r="Q43" s="9">
        <f>K43*3</f>
        <v>62.099999999999994</v>
      </c>
      <c r="R43" s="9">
        <f>M43+(N43*3)+P43-Q43</f>
        <v>313.79999999999995</v>
      </c>
      <c r="S43" s="12">
        <f>((((R43*(19-B43))*2)/(B43+2)-(B43+1))/100)+7</f>
        <v>12.605454545454545</v>
      </c>
    </row>
    <row r="44" spans="1:19" x14ac:dyDescent="0.3">
      <c r="A44" s="11">
        <f>S44+T44</f>
        <v>12.42909090909091</v>
      </c>
      <c r="B44" s="9">
        <v>9</v>
      </c>
      <c r="C44" s="9">
        <v>139</v>
      </c>
      <c r="D44" s="8" t="s">
        <v>271</v>
      </c>
      <c r="E44" s="8" t="s">
        <v>40</v>
      </c>
      <c r="F44" s="8" t="s">
        <v>0</v>
      </c>
      <c r="G44" s="9">
        <v>22</v>
      </c>
      <c r="H44" s="9">
        <v>122</v>
      </c>
      <c r="I44" s="9">
        <v>182</v>
      </c>
      <c r="J44" s="9">
        <v>144.30000000000001</v>
      </c>
      <c r="K44" s="9">
        <v>18.100000000000001</v>
      </c>
      <c r="L44" s="8">
        <v>5.8</v>
      </c>
      <c r="M44" s="9">
        <f>500-C44</f>
        <v>361</v>
      </c>
      <c r="N44" s="9">
        <f>L44-12</f>
        <v>-6.2</v>
      </c>
      <c r="O44" s="9">
        <f>30-G44</f>
        <v>8</v>
      </c>
      <c r="P44" s="9">
        <f>O44*2</f>
        <v>16</v>
      </c>
      <c r="Q44" s="9">
        <f>K44*3</f>
        <v>54.300000000000004</v>
      </c>
      <c r="R44" s="9">
        <f>M44+(N44*3)+P44-Q44</f>
        <v>304.09999999999997</v>
      </c>
      <c r="S44" s="12">
        <f>((((R44*(19-B44))*2)/(B44+2)-(B44+1))/100)+7</f>
        <v>12.42909090909091</v>
      </c>
    </row>
    <row r="45" spans="1:19" x14ac:dyDescent="0.3">
      <c r="A45" s="11">
        <f>S45+T45</f>
        <v>12.330909090909092</v>
      </c>
      <c r="B45" s="9">
        <v>9</v>
      </c>
      <c r="C45" s="9">
        <v>117</v>
      </c>
      <c r="D45" s="8" t="s">
        <v>226</v>
      </c>
      <c r="E45" s="8" t="s">
        <v>15</v>
      </c>
      <c r="F45" s="8" t="s">
        <v>0</v>
      </c>
      <c r="G45" s="9">
        <v>27</v>
      </c>
      <c r="H45" s="9">
        <v>89</v>
      </c>
      <c r="I45" s="9">
        <v>161</v>
      </c>
      <c r="J45" s="9">
        <v>118.3</v>
      </c>
      <c r="K45" s="9">
        <v>25.9</v>
      </c>
      <c r="L45" s="8">
        <v>7.8</v>
      </c>
      <c r="M45" s="9">
        <f>500-C45</f>
        <v>383</v>
      </c>
      <c r="N45" s="9">
        <f>L45-12</f>
        <v>-4.2</v>
      </c>
      <c r="O45" s="9">
        <f>30-G45</f>
        <v>3</v>
      </c>
      <c r="P45" s="9">
        <f>O45*2</f>
        <v>6</v>
      </c>
      <c r="Q45" s="9">
        <f>K45*3</f>
        <v>77.699999999999989</v>
      </c>
      <c r="R45" s="9">
        <f>M45+(N45*3)+P45-Q45</f>
        <v>298.7</v>
      </c>
      <c r="S45" s="12">
        <f>((((R45*(19-B45))*2)/(B45+2)-(B45+1))/100)+7</f>
        <v>12.330909090909092</v>
      </c>
    </row>
    <row r="46" spans="1:19" x14ac:dyDescent="0.3">
      <c r="A46" s="11">
        <f>S46+T46</f>
        <v>11.411</v>
      </c>
      <c r="B46" s="9">
        <v>10</v>
      </c>
      <c r="C46" s="9">
        <v>160</v>
      </c>
      <c r="D46" s="8" t="s">
        <v>273</v>
      </c>
      <c r="E46" s="8" t="s">
        <v>57</v>
      </c>
      <c r="F46" s="8" t="s">
        <v>0</v>
      </c>
      <c r="G46" s="9">
        <v>28</v>
      </c>
      <c r="H46" s="9">
        <v>144</v>
      </c>
      <c r="I46" s="9">
        <v>185</v>
      </c>
      <c r="J46" s="9">
        <v>168.9</v>
      </c>
      <c r="K46" s="9">
        <v>13.1</v>
      </c>
      <c r="L46" s="8">
        <v>10.9</v>
      </c>
      <c r="M46" s="9">
        <f>500-C46</f>
        <v>340</v>
      </c>
      <c r="N46" s="9">
        <f>L46-12</f>
        <v>-1.0999999999999996</v>
      </c>
      <c r="O46" s="9">
        <f>30-G46</f>
        <v>2</v>
      </c>
      <c r="P46" s="9">
        <f>O46*2</f>
        <v>4</v>
      </c>
      <c r="Q46" s="9">
        <f>K46*3</f>
        <v>39.299999999999997</v>
      </c>
      <c r="R46" s="9">
        <f>M46+(N46*3)+P46-Q46</f>
        <v>301.39999999999998</v>
      </c>
      <c r="S46" s="12">
        <f>((((R46*(19-B46))*2)/(B46+2)-(B46+1))/100)+7</f>
        <v>11.411</v>
      </c>
    </row>
    <row r="47" spans="1:19" x14ac:dyDescent="0.3">
      <c r="A47" s="11">
        <f>S47+T47</f>
        <v>11.307500000000001</v>
      </c>
      <c r="B47" s="9">
        <v>10</v>
      </c>
      <c r="C47" s="9">
        <v>149</v>
      </c>
      <c r="D47" s="8" t="s">
        <v>249</v>
      </c>
      <c r="E47" s="8" t="s">
        <v>50</v>
      </c>
      <c r="F47" s="8" t="s">
        <v>0</v>
      </c>
      <c r="G47" s="9">
        <v>23</v>
      </c>
      <c r="H47" s="9">
        <v>115</v>
      </c>
      <c r="I47" s="9">
        <v>182</v>
      </c>
      <c r="J47" s="9">
        <v>153.30000000000001</v>
      </c>
      <c r="K47" s="9">
        <v>19.100000000000001</v>
      </c>
      <c r="L47" s="8">
        <v>7.6</v>
      </c>
      <c r="M47" s="9">
        <f>500-C47</f>
        <v>351</v>
      </c>
      <c r="N47" s="9">
        <f>L47-12</f>
        <v>-4.4000000000000004</v>
      </c>
      <c r="O47" s="9">
        <f>30-G47</f>
        <v>7</v>
      </c>
      <c r="P47" s="9">
        <f>O47*2</f>
        <v>14</v>
      </c>
      <c r="Q47" s="9">
        <f>K47*3</f>
        <v>57.300000000000004</v>
      </c>
      <c r="R47" s="9">
        <f>M47+(N47*3)+P47-Q47</f>
        <v>294.5</v>
      </c>
      <c r="S47" s="12">
        <f>((((R47*(19-B47))*2)/(B47+2)-(B47+1))/100)+7</f>
        <v>11.307500000000001</v>
      </c>
    </row>
    <row r="48" spans="1:19" x14ac:dyDescent="0.3">
      <c r="A48" s="11">
        <f>S48+T48</f>
        <v>11.27</v>
      </c>
      <c r="B48" s="9">
        <v>10</v>
      </c>
      <c r="C48" s="9">
        <v>147</v>
      </c>
      <c r="D48" s="8" t="s">
        <v>291</v>
      </c>
      <c r="E48" s="8" t="s">
        <v>11</v>
      </c>
      <c r="F48" s="8" t="s">
        <v>0</v>
      </c>
      <c r="G48" s="9">
        <v>23</v>
      </c>
      <c r="H48" s="9">
        <v>114</v>
      </c>
      <c r="I48" s="9">
        <v>186</v>
      </c>
      <c r="J48" s="9">
        <v>152.4</v>
      </c>
      <c r="K48" s="9">
        <v>24.8</v>
      </c>
      <c r="L48" s="8">
        <v>11.8</v>
      </c>
      <c r="M48" s="9">
        <f>500-C48</f>
        <v>353</v>
      </c>
      <c r="N48" s="9">
        <f>L48-12</f>
        <v>-0.19999999999999929</v>
      </c>
      <c r="O48" s="9">
        <f>30-G48</f>
        <v>7</v>
      </c>
      <c r="P48" s="9">
        <f>O48*2</f>
        <v>14</v>
      </c>
      <c r="Q48" s="9">
        <f>K48*3</f>
        <v>74.400000000000006</v>
      </c>
      <c r="R48" s="9">
        <f>M48+(N48*3)+P48-Q48</f>
        <v>292</v>
      </c>
      <c r="S48" s="12">
        <f>((((R48*(19-B48))*2)/(B48+2)-(B48+1))/100)+7</f>
        <v>11.27</v>
      </c>
    </row>
    <row r="49" spans="1:19" x14ac:dyDescent="0.3">
      <c r="A49" s="11">
        <f>S49+T49</f>
        <v>11.1515</v>
      </c>
      <c r="B49" s="9">
        <v>10</v>
      </c>
      <c r="C49" s="9">
        <v>148</v>
      </c>
      <c r="D49" s="8" t="s">
        <v>282</v>
      </c>
      <c r="E49" s="8" t="s">
        <v>13</v>
      </c>
      <c r="F49" s="8" t="s">
        <v>0</v>
      </c>
      <c r="G49" s="9">
        <v>26</v>
      </c>
      <c r="H49" s="9">
        <v>123</v>
      </c>
      <c r="I49" s="9">
        <v>175</v>
      </c>
      <c r="J49" s="9">
        <v>153</v>
      </c>
      <c r="K49" s="9">
        <v>17</v>
      </c>
      <c r="L49" s="8">
        <v>3.7</v>
      </c>
      <c r="M49" s="9">
        <f>500-C49</f>
        <v>352</v>
      </c>
      <c r="N49" s="9">
        <f>L49-12</f>
        <v>-8.3000000000000007</v>
      </c>
      <c r="O49" s="9">
        <f>30-G49</f>
        <v>4</v>
      </c>
      <c r="P49" s="9">
        <f>O49*2</f>
        <v>8</v>
      </c>
      <c r="Q49" s="9">
        <f>K49*3</f>
        <v>51</v>
      </c>
      <c r="R49" s="9">
        <f>M49+(N49*3)+P49-Q49</f>
        <v>284.10000000000002</v>
      </c>
      <c r="S49" s="12">
        <f>((((R49*(19-B49))*2)/(B49+2)-(B49+1))/100)+7</f>
        <v>11.1515</v>
      </c>
    </row>
    <row r="50" spans="1:19" x14ac:dyDescent="0.3">
      <c r="A50" s="11">
        <f>S50+T50</f>
        <v>10.667</v>
      </c>
      <c r="B50" s="9">
        <v>10</v>
      </c>
      <c r="C50" s="9">
        <v>156</v>
      </c>
      <c r="D50" s="8" t="s">
        <v>294</v>
      </c>
      <c r="E50" s="8" t="s">
        <v>23</v>
      </c>
      <c r="F50" s="8" t="s">
        <v>0</v>
      </c>
      <c r="G50" s="9">
        <v>26</v>
      </c>
      <c r="H50" s="9">
        <v>137</v>
      </c>
      <c r="I50" s="9">
        <v>199</v>
      </c>
      <c r="J50" s="9">
        <v>161.6</v>
      </c>
      <c r="K50" s="9">
        <v>21.4</v>
      </c>
      <c r="L50" s="8">
        <v>0</v>
      </c>
      <c r="M50" s="9">
        <f>500-C50</f>
        <v>344</v>
      </c>
      <c r="N50" s="9">
        <f>L50-12</f>
        <v>-12</v>
      </c>
      <c r="O50" s="9">
        <f>30-G50</f>
        <v>4</v>
      </c>
      <c r="P50" s="9">
        <f>O50*2</f>
        <v>8</v>
      </c>
      <c r="Q50" s="9">
        <f>K50*3</f>
        <v>64.199999999999989</v>
      </c>
      <c r="R50" s="9">
        <f>M50+(N50*3)+P50-Q50</f>
        <v>251.8</v>
      </c>
      <c r="S50" s="12">
        <f>((((R50*(19-B50))*2)/(B50+2)-(B50+1))/100)+7</f>
        <v>10.667</v>
      </c>
    </row>
    <row r="51" spans="1:19" x14ac:dyDescent="0.3">
      <c r="A51" s="11">
        <f>S51+T51</f>
        <v>10.645999999999999</v>
      </c>
      <c r="B51" s="9">
        <v>10</v>
      </c>
      <c r="C51" s="9">
        <v>158</v>
      </c>
      <c r="D51" s="8" t="s">
        <v>310</v>
      </c>
      <c r="E51" s="8" t="s">
        <v>13</v>
      </c>
      <c r="F51" s="8" t="s">
        <v>0</v>
      </c>
      <c r="G51" s="9">
        <v>23</v>
      </c>
      <c r="H51" s="9">
        <v>130</v>
      </c>
      <c r="I51" s="9">
        <v>212</v>
      </c>
      <c r="J51" s="9">
        <v>165</v>
      </c>
      <c r="K51" s="9">
        <v>23.3</v>
      </c>
      <c r="L51" s="8">
        <v>0.1</v>
      </c>
      <c r="M51" s="9">
        <f>500-C51</f>
        <v>342</v>
      </c>
      <c r="N51" s="9">
        <f>L51-12</f>
        <v>-11.9</v>
      </c>
      <c r="O51" s="9">
        <f>30-G51</f>
        <v>7</v>
      </c>
      <c r="P51" s="9">
        <f>O51*2</f>
        <v>14</v>
      </c>
      <c r="Q51" s="9">
        <f>K51*3</f>
        <v>69.900000000000006</v>
      </c>
      <c r="R51" s="9">
        <f>M51+(N51*3)+P51-Q51</f>
        <v>250.4</v>
      </c>
      <c r="S51" s="12">
        <f>((((R51*(19-B51))*2)/(B51+2)-(B51+1))/100)+7</f>
        <v>10.645999999999999</v>
      </c>
    </row>
    <row r="52" spans="1:19" x14ac:dyDescent="0.3">
      <c r="A52" s="11">
        <f>S52+T52</f>
        <v>10.61</v>
      </c>
      <c r="B52" s="9">
        <v>10</v>
      </c>
      <c r="C52" s="9">
        <v>164</v>
      </c>
      <c r="D52" s="8" t="s">
        <v>265</v>
      </c>
      <c r="E52" s="8" t="s">
        <v>93</v>
      </c>
      <c r="F52" s="8" t="s">
        <v>0</v>
      </c>
      <c r="G52" s="9">
        <v>29</v>
      </c>
      <c r="H52" s="9">
        <v>132</v>
      </c>
      <c r="I52" s="9">
        <v>206</v>
      </c>
      <c r="J52" s="9">
        <v>172.6</v>
      </c>
      <c r="K52" s="9">
        <v>24.8</v>
      </c>
      <c r="L52" s="8">
        <v>6.8</v>
      </c>
      <c r="M52" s="9">
        <f>500-C52</f>
        <v>336</v>
      </c>
      <c r="N52" s="9">
        <f>L52-12</f>
        <v>-5.2</v>
      </c>
      <c r="O52" s="9">
        <f>30-G52</f>
        <v>1</v>
      </c>
      <c r="P52" s="9">
        <f>O52*2</f>
        <v>2</v>
      </c>
      <c r="Q52" s="9">
        <f>K52*3</f>
        <v>74.400000000000006</v>
      </c>
      <c r="R52" s="9">
        <f>M52+(N52*3)+P52-Q52</f>
        <v>247.99999999999997</v>
      </c>
      <c r="S52" s="12">
        <f>((((R52*(19-B52))*2)/(B52+2)-(B52+1))/100)+7</f>
        <v>10.61</v>
      </c>
    </row>
    <row r="53" spans="1:19" x14ac:dyDescent="0.3">
      <c r="A53" s="11">
        <f>S53+T53</f>
        <v>10.5335</v>
      </c>
      <c r="B53" s="9">
        <v>10</v>
      </c>
      <c r="C53" s="9">
        <v>168</v>
      </c>
      <c r="D53" s="8" t="s">
        <v>269</v>
      </c>
      <c r="E53" s="8" t="s">
        <v>93</v>
      </c>
      <c r="F53" s="8" t="s">
        <v>0</v>
      </c>
      <c r="G53" s="9">
        <v>27</v>
      </c>
      <c r="H53" s="9">
        <v>131</v>
      </c>
      <c r="I53" s="9">
        <v>220</v>
      </c>
      <c r="J53" s="9">
        <v>175.4</v>
      </c>
      <c r="K53" s="9">
        <v>24.3</v>
      </c>
      <c r="L53" s="8">
        <v>4.5999999999999996</v>
      </c>
      <c r="M53" s="9">
        <f>500-C53</f>
        <v>332</v>
      </c>
      <c r="N53" s="9">
        <f>L53-12</f>
        <v>-7.4</v>
      </c>
      <c r="O53" s="9">
        <f>30-G53</f>
        <v>3</v>
      </c>
      <c r="P53" s="9">
        <f>O53*2</f>
        <v>6</v>
      </c>
      <c r="Q53" s="9">
        <f>K53*3</f>
        <v>72.900000000000006</v>
      </c>
      <c r="R53" s="9">
        <f>M53+(N53*3)+P53-Q53</f>
        <v>242.9</v>
      </c>
      <c r="S53" s="12">
        <f>((((R53*(19-B53))*2)/(B53+2)-(B53+1))/100)+7</f>
        <v>10.5335</v>
      </c>
    </row>
    <row r="54" spans="1:19" x14ac:dyDescent="0.3">
      <c r="A54" s="11">
        <f>S54+T54</f>
        <v>10.134499999999999</v>
      </c>
      <c r="B54" s="9">
        <v>10</v>
      </c>
      <c r="C54" s="9">
        <v>157</v>
      </c>
      <c r="D54" s="8" t="s">
        <v>272</v>
      </c>
      <c r="E54" s="8" t="s">
        <v>48</v>
      </c>
      <c r="F54" s="8" t="s">
        <v>0</v>
      </c>
      <c r="G54" s="9">
        <v>26</v>
      </c>
      <c r="H54" s="9">
        <v>118</v>
      </c>
      <c r="I54" s="9">
        <v>277</v>
      </c>
      <c r="J54" s="9">
        <v>162.6</v>
      </c>
      <c r="K54" s="9">
        <v>46.2</v>
      </c>
      <c r="L54" s="8">
        <v>13.3</v>
      </c>
      <c r="M54" s="9">
        <f>500-C54</f>
        <v>343</v>
      </c>
      <c r="N54" s="9">
        <f>L54-12</f>
        <v>1.3000000000000007</v>
      </c>
      <c r="O54" s="9">
        <f>30-G54</f>
        <v>4</v>
      </c>
      <c r="P54" s="9">
        <f>O54*2</f>
        <v>8</v>
      </c>
      <c r="Q54" s="9">
        <f>K54*3</f>
        <v>138.60000000000002</v>
      </c>
      <c r="R54" s="9">
        <f>M54+(N54*3)+P54-Q54</f>
        <v>216.29999999999995</v>
      </c>
      <c r="S54" s="12">
        <f>((((R54*(19-B54))*2)/(B54+2)-(B54+1))/100)+7</f>
        <v>10.134499999999999</v>
      </c>
    </row>
    <row r="55" spans="1:19" x14ac:dyDescent="0.3">
      <c r="A55" s="11">
        <f>S55+T55</f>
        <v>9.9766153846153838</v>
      </c>
      <c r="B55" s="9">
        <v>11</v>
      </c>
      <c r="C55" s="9">
        <v>178</v>
      </c>
      <c r="D55" s="8" t="s">
        <v>299</v>
      </c>
      <c r="E55" s="8" t="s">
        <v>68</v>
      </c>
      <c r="F55" s="8" t="s">
        <v>0</v>
      </c>
      <c r="G55" s="9">
        <v>25</v>
      </c>
      <c r="H55" s="9">
        <v>168</v>
      </c>
      <c r="I55" s="9">
        <v>225</v>
      </c>
      <c r="J55" s="9">
        <v>195.6</v>
      </c>
      <c r="K55" s="9">
        <v>15.6</v>
      </c>
      <c r="L55" s="8">
        <v>0.8</v>
      </c>
      <c r="M55" s="9">
        <f>500-C55</f>
        <v>322</v>
      </c>
      <c r="N55" s="9">
        <f>L55-12</f>
        <v>-11.2</v>
      </c>
      <c r="O55" s="9">
        <f>30-G55</f>
        <v>5</v>
      </c>
      <c r="P55" s="9">
        <f>O55*2</f>
        <v>10</v>
      </c>
      <c r="Q55" s="9">
        <f>K55*3</f>
        <v>46.8</v>
      </c>
      <c r="R55" s="9">
        <f>M55+(N55*3)+P55-Q55</f>
        <v>251.59999999999997</v>
      </c>
      <c r="S55" s="12">
        <f>((((R55*(19-B55))*2)/(B55+2)-(B55+1))/100)+7</f>
        <v>9.9766153846153838</v>
      </c>
    </row>
    <row r="56" spans="1:19" x14ac:dyDescent="0.3">
      <c r="A56" s="11">
        <f>S56+T56</f>
        <v>9.9261538461538468</v>
      </c>
      <c r="B56" s="9">
        <v>11</v>
      </c>
      <c r="C56" s="9">
        <v>195</v>
      </c>
      <c r="D56" s="8" t="s">
        <v>339</v>
      </c>
      <c r="E56" s="8" t="s">
        <v>52</v>
      </c>
      <c r="F56" s="8" t="s">
        <v>0</v>
      </c>
      <c r="G56" s="9">
        <v>22</v>
      </c>
      <c r="H56" s="9">
        <v>177</v>
      </c>
      <c r="I56" s="9">
        <v>218</v>
      </c>
      <c r="J56" s="9">
        <v>190</v>
      </c>
      <c r="K56" s="9">
        <v>14.2</v>
      </c>
      <c r="L56" s="8">
        <v>1.7</v>
      </c>
      <c r="M56" s="9">
        <f>500-C56</f>
        <v>305</v>
      </c>
      <c r="N56" s="9">
        <f>L56-12</f>
        <v>-10.3</v>
      </c>
      <c r="O56" s="9">
        <f>30-G56</f>
        <v>8</v>
      </c>
      <c r="P56" s="9">
        <f>O56*2</f>
        <v>16</v>
      </c>
      <c r="Q56" s="9">
        <f>K56*3</f>
        <v>42.599999999999994</v>
      </c>
      <c r="R56" s="9">
        <f>M56+(N56*3)+P56-Q56</f>
        <v>247.50000000000003</v>
      </c>
      <c r="S56" s="12">
        <f>((((R56*(19-B56))*2)/(B56+2)-(B56+1))/100)+7</f>
        <v>9.9261538461538468</v>
      </c>
    </row>
    <row r="57" spans="1:19" x14ac:dyDescent="0.3">
      <c r="A57" s="11">
        <f>S57+T57</f>
        <v>9.8646153846153837</v>
      </c>
      <c r="B57" s="9">
        <v>11</v>
      </c>
      <c r="C57" s="9">
        <v>201</v>
      </c>
      <c r="D57" s="8" t="s">
        <v>312</v>
      </c>
      <c r="E57" s="8" t="s">
        <v>54</v>
      </c>
      <c r="F57" s="8" t="s">
        <v>0</v>
      </c>
      <c r="G57" s="9">
        <v>23</v>
      </c>
      <c r="H57" s="9">
        <v>187</v>
      </c>
      <c r="I57" s="9">
        <v>220</v>
      </c>
      <c r="J57" s="9">
        <v>200.4</v>
      </c>
      <c r="K57" s="9">
        <v>12.1</v>
      </c>
      <c r="L57" s="8">
        <v>0.6</v>
      </c>
      <c r="M57" s="9">
        <f>500-C57</f>
        <v>299</v>
      </c>
      <c r="N57" s="9">
        <f>L57-12</f>
        <v>-11.4</v>
      </c>
      <c r="O57" s="9">
        <f>30-G57</f>
        <v>7</v>
      </c>
      <c r="P57" s="9">
        <f>O57*2</f>
        <v>14</v>
      </c>
      <c r="Q57" s="9">
        <f>K57*3</f>
        <v>36.299999999999997</v>
      </c>
      <c r="R57" s="9">
        <f>M57+(N57*3)+P57-Q57</f>
        <v>242.5</v>
      </c>
      <c r="S57" s="12">
        <f>((((R57*(19-B57))*2)/(B57+2)-(B57+1))/100)+7</f>
        <v>9.8646153846153837</v>
      </c>
    </row>
    <row r="58" spans="1:19" x14ac:dyDescent="0.3">
      <c r="A58" s="11">
        <f>S58+T58</f>
        <v>9.7144615384615385</v>
      </c>
      <c r="B58" s="9">
        <v>11</v>
      </c>
      <c r="C58" s="9">
        <v>191</v>
      </c>
      <c r="D58" s="8" t="s">
        <v>285</v>
      </c>
      <c r="E58" s="8" t="s">
        <v>13</v>
      </c>
      <c r="F58" s="8" t="s">
        <v>0</v>
      </c>
      <c r="G58" s="9">
        <v>29</v>
      </c>
      <c r="H58" s="9">
        <v>164</v>
      </c>
      <c r="I58" s="9">
        <v>244</v>
      </c>
      <c r="J58" s="9">
        <v>214.3</v>
      </c>
      <c r="K58" s="9">
        <v>25.3</v>
      </c>
      <c r="L58" s="8">
        <v>10.4</v>
      </c>
      <c r="M58" s="9">
        <f>500-C58</f>
        <v>309</v>
      </c>
      <c r="N58" s="9">
        <f>L58-12</f>
        <v>-1.5999999999999996</v>
      </c>
      <c r="O58" s="9">
        <f>30-G58</f>
        <v>1</v>
      </c>
      <c r="P58" s="9">
        <f>O58*2</f>
        <v>2</v>
      </c>
      <c r="Q58" s="9">
        <f>K58*3</f>
        <v>75.900000000000006</v>
      </c>
      <c r="R58" s="9">
        <f>M58+(N58*3)+P58-Q58</f>
        <v>230.29999999999998</v>
      </c>
      <c r="S58" s="12">
        <f>((((R58*(19-B58))*2)/(B58+2)-(B58+1))/100)+7</f>
        <v>9.7144615384615385</v>
      </c>
    </row>
    <row r="59" spans="1:19" x14ac:dyDescent="0.3">
      <c r="A59" s="11">
        <f>S59+T59</f>
        <v>9.5284999999999993</v>
      </c>
      <c r="B59" s="9">
        <v>10</v>
      </c>
      <c r="C59" s="9">
        <v>174</v>
      </c>
      <c r="D59" s="8" t="s">
        <v>279</v>
      </c>
      <c r="E59" s="8" t="s">
        <v>11</v>
      </c>
      <c r="F59" s="8" t="s">
        <v>0</v>
      </c>
      <c r="G59" s="9">
        <v>29</v>
      </c>
      <c r="H59" s="9">
        <v>123</v>
      </c>
      <c r="I59" s="9">
        <v>261</v>
      </c>
      <c r="J59" s="9">
        <v>181</v>
      </c>
      <c r="K59" s="9">
        <v>40.700000000000003</v>
      </c>
      <c r="L59" s="8">
        <v>2</v>
      </c>
      <c r="M59" s="9">
        <f>500-C59</f>
        <v>326</v>
      </c>
      <c r="N59" s="9">
        <f>L59-12</f>
        <v>-10</v>
      </c>
      <c r="O59" s="9">
        <f>30-G59</f>
        <v>1</v>
      </c>
      <c r="P59" s="9">
        <f>O59*2</f>
        <v>2</v>
      </c>
      <c r="Q59" s="9">
        <f>K59*3</f>
        <v>122.10000000000001</v>
      </c>
      <c r="R59" s="9">
        <f>M59+(N59*3)+P59-Q59</f>
        <v>175.89999999999998</v>
      </c>
      <c r="S59" s="12">
        <f>((((R59*(19-B59))*2)/(B59+2)-(B59+1))/100)+7</f>
        <v>9.5284999999999993</v>
      </c>
    </row>
    <row r="60" spans="1:19" x14ac:dyDescent="0.3">
      <c r="A60" s="11">
        <f>S60+T60</f>
        <v>9.5052307692307689</v>
      </c>
      <c r="B60" s="9">
        <v>11</v>
      </c>
      <c r="C60" s="9">
        <v>189</v>
      </c>
      <c r="D60" s="8" t="s">
        <v>303</v>
      </c>
      <c r="E60" s="8" t="s">
        <v>21</v>
      </c>
      <c r="F60" s="8" t="s">
        <v>0</v>
      </c>
      <c r="G60" s="9">
        <v>25</v>
      </c>
      <c r="H60" s="9">
        <v>183</v>
      </c>
      <c r="I60" s="9">
        <v>272</v>
      </c>
      <c r="J60" s="9">
        <v>208.5</v>
      </c>
      <c r="K60" s="9">
        <v>26.4</v>
      </c>
      <c r="L60" s="8">
        <v>2.5</v>
      </c>
      <c r="M60" s="9">
        <f>500-C60</f>
        <v>311</v>
      </c>
      <c r="N60" s="9">
        <f>L60-12</f>
        <v>-9.5</v>
      </c>
      <c r="O60" s="9">
        <f>30-G60</f>
        <v>5</v>
      </c>
      <c r="P60" s="9">
        <f>O60*2</f>
        <v>10</v>
      </c>
      <c r="Q60" s="9">
        <f>K60*3</f>
        <v>79.199999999999989</v>
      </c>
      <c r="R60" s="9">
        <f>M60+(N60*3)+P60-Q60</f>
        <v>213.3</v>
      </c>
      <c r="S60" s="12">
        <f>((((R60*(19-B60))*2)/(B60+2)-(B60+1))/100)+7</f>
        <v>9.5052307692307689</v>
      </c>
    </row>
    <row r="61" spans="1:19" x14ac:dyDescent="0.3">
      <c r="A61" s="11">
        <f>S61+T61</f>
        <v>9.4596923076923076</v>
      </c>
      <c r="B61" s="9">
        <v>11</v>
      </c>
      <c r="C61" s="9">
        <v>182</v>
      </c>
      <c r="D61" s="8" t="s">
        <v>292</v>
      </c>
      <c r="E61" s="8" t="s">
        <v>42</v>
      </c>
      <c r="F61" s="8" t="s">
        <v>0</v>
      </c>
      <c r="G61" s="9">
        <v>26</v>
      </c>
      <c r="H61" s="9">
        <v>163</v>
      </c>
      <c r="I61" s="9">
        <v>238</v>
      </c>
      <c r="J61" s="9">
        <v>199.9</v>
      </c>
      <c r="K61" s="9">
        <v>26.8</v>
      </c>
      <c r="L61" s="8">
        <v>0</v>
      </c>
      <c r="M61" s="9">
        <f>500-C61</f>
        <v>318</v>
      </c>
      <c r="N61" s="9">
        <f>L61-12</f>
        <v>-12</v>
      </c>
      <c r="O61" s="9">
        <f>30-G61</f>
        <v>4</v>
      </c>
      <c r="P61" s="9">
        <f>O61*2</f>
        <v>8</v>
      </c>
      <c r="Q61" s="9">
        <f>K61*3</f>
        <v>80.400000000000006</v>
      </c>
      <c r="R61" s="9">
        <f>M61+(N61*3)+P61-Q61</f>
        <v>209.6</v>
      </c>
      <c r="S61" s="12">
        <f>((((R61*(19-B61))*2)/(B61+2)-(B61+1))/100)+7</f>
        <v>9.4596923076923076</v>
      </c>
    </row>
    <row r="62" spans="1:19" x14ac:dyDescent="0.3">
      <c r="A62" s="11">
        <f>S62+T62</f>
        <v>9.4473846153846139</v>
      </c>
      <c r="B62" s="9">
        <v>11</v>
      </c>
      <c r="C62" s="9">
        <v>179</v>
      </c>
      <c r="D62" s="8" t="s">
        <v>295</v>
      </c>
      <c r="E62" s="8" t="s">
        <v>76</v>
      </c>
      <c r="F62" s="8" t="s">
        <v>0</v>
      </c>
      <c r="G62" s="9">
        <v>31</v>
      </c>
      <c r="H62" s="9">
        <v>164</v>
      </c>
      <c r="I62" s="9">
        <v>263</v>
      </c>
      <c r="J62" s="9">
        <v>196.1</v>
      </c>
      <c r="K62" s="9">
        <v>33.1</v>
      </c>
      <c r="L62" s="8">
        <v>8.3000000000000007</v>
      </c>
      <c r="M62" s="9">
        <f>500-C62</f>
        <v>321</v>
      </c>
      <c r="N62" s="9">
        <f>L62-12</f>
        <v>-3.6999999999999993</v>
      </c>
      <c r="O62" s="9">
        <f>30-G62</f>
        <v>-1</v>
      </c>
      <c r="P62" s="9">
        <f>O62*2</f>
        <v>-2</v>
      </c>
      <c r="Q62" s="9">
        <f>K62*3</f>
        <v>99.300000000000011</v>
      </c>
      <c r="R62" s="9">
        <f>M62+(N62*3)+P62-Q62</f>
        <v>208.59999999999997</v>
      </c>
      <c r="S62" s="12">
        <f>((((R62*(19-B62))*2)/(B62+2)-(B62+1))/100)+7</f>
        <v>9.4473846153846139</v>
      </c>
    </row>
    <row r="63" spans="1:19" x14ac:dyDescent="0.3">
      <c r="A63" s="11">
        <f>S63+T63</f>
        <v>9.428923076923077</v>
      </c>
      <c r="B63" s="9">
        <v>11</v>
      </c>
      <c r="C63" s="9">
        <v>188</v>
      </c>
      <c r="D63" s="8" t="s">
        <v>311</v>
      </c>
      <c r="E63" s="8" t="s">
        <v>29</v>
      </c>
      <c r="F63" s="8" t="s">
        <v>0</v>
      </c>
      <c r="G63" s="9">
        <v>22</v>
      </c>
      <c r="H63" s="9">
        <v>132</v>
      </c>
      <c r="I63" s="9">
        <v>236</v>
      </c>
      <c r="J63" s="9">
        <v>206.5</v>
      </c>
      <c r="K63" s="9">
        <v>31.6</v>
      </c>
      <c r="L63" s="8">
        <v>3.3</v>
      </c>
      <c r="M63" s="9">
        <f>500-C63</f>
        <v>312</v>
      </c>
      <c r="N63" s="9">
        <f>L63-12</f>
        <v>-8.6999999999999993</v>
      </c>
      <c r="O63" s="9">
        <f>30-G63</f>
        <v>8</v>
      </c>
      <c r="P63" s="9">
        <f>O63*2</f>
        <v>16</v>
      </c>
      <c r="Q63" s="9">
        <f>K63*3</f>
        <v>94.800000000000011</v>
      </c>
      <c r="R63" s="9">
        <f>M63+(N63*3)+P63-Q63</f>
        <v>207.09999999999997</v>
      </c>
      <c r="S63" s="12">
        <f>((((R63*(19-B63))*2)/(B63+2)-(B63+1))/100)+7</f>
        <v>9.428923076923077</v>
      </c>
    </row>
    <row r="64" spans="1:19" x14ac:dyDescent="0.3">
      <c r="A64" s="11">
        <f>S64+T64</f>
        <v>9.3747692307692301</v>
      </c>
      <c r="B64" s="9">
        <v>11</v>
      </c>
      <c r="C64" s="9">
        <v>213</v>
      </c>
      <c r="D64" s="8" t="s">
        <v>334</v>
      </c>
      <c r="E64" s="8" t="s">
        <v>19</v>
      </c>
      <c r="F64" s="8" t="s">
        <v>0</v>
      </c>
      <c r="G64" s="9">
        <v>27</v>
      </c>
      <c r="H64" s="9">
        <v>197</v>
      </c>
      <c r="I64" s="9">
        <v>257</v>
      </c>
      <c r="J64" s="9">
        <v>216.3</v>
      </c>
      <c r="K64" s="9">
        <v>19.5</v>
      </c>
      <c r="L64" s="8">
        <v>1.4</v>
      </c>
      <c r="M64" s="9">
        <f>500-C64</f>
        <v>287</v>
      </c>
      <c r="N64" s="9">
        <f>L64-12</f>
        <v>-10.6</v>
      </c>
      <c r="O64" s="9">
        <f>30-G64</f>
        <v>3</v>
      </c>
      <c r="P64" s="9">
        <f>O64*2</f>
        <v>6</v>
      </c>
      <c r="Q64" s="9">
        <f>K64*3</f>
        <v>58.5</v>
      </c>
      <c r="R64" s="9">
        <f>M64+(N64*3)+P64-Q64</f>
        <v>202.7</v>
      </c>
      <c r="S64" s="12">
        <f>((((R64*(19-B64))*2)/(B64+2)-(B64+1))/100)+7</f>
        <v>9.3747692307692301</v>
      </c>
    </row>
    <row r="65" spans="1:19" x14ac:dyDescent="0.3">
      <c r="A65" s="11">
        <f>S65+T65</f>
        <v>9.2935384615384606</v>
      </c>
      <c r="B65" s="9">
        <v>11</v>
      </c>
      <c r="C65" s="9">
        <v>186</v>
      </c>
      <c r="D65" s="8" t="s">
        <v>296</v>
      </c>
      <c r="E65" s="8" t="s">
        <v>9</v>
      </c>
      <c r="F65" s="8" t="s">
        <v>0</v>
      </c>
      <c r="G65" s="9">
        <v>24</v>
      </c>
      <c r="H65" s="9">
        <v>166</v>
      </c>
      <c r="I65" s="9">
        <v>252</v>
      </c>
      <c r="J65" s="9">
        <v>205.9</v>
      </c>
      <c r="K65" s="9">
        <v>31.3</v>
      </c>
      <c r="L65" s="8">
        <v>0</v>
      </c>
      <c r="M65" s="9">
        <f>500-C65</f>
        <v>314</v>
      </c>
      <c r="N65" s="9">
        <f>L65-12</f>
        <v>-12</v>
      </c>
      <c r="O65" s="9">
        <f>30-G65</f>
        <v>6</v>
      </c>
      <c r="P65" s="9">
        <f>O65*2</f>
        <v>12</v>
      </c>
      <c r="Q65" s="9">
        <f>K65*3</f>
        <v>93.9</v>
      </c>
      <c r="R65" s="9">
        <f>M65+(N65*3)+P65-Q65</f>
        <v>196.1</v>
      </c>
      <c r="S65" s="12">
        <f>((((R65*(19-B65))*2)/(B65+2)-(B65+1))/100)+7</f>
        <v>9.2935384615384606</v>
      </c>
    </row>
    <row r="66" spans="1:19" x14ac:dyDescent="0.3">
      <c r="A66" s="11">
        <f>S66+T66</f>
        <v>9.2836923076923075</v>
      </c>
      <c r="B66" s="9">
        <v>11</v>
      </c>
      <c r="C66" s="9">
        <v>187</v>
      </c>
      <c r="D66" s="8" t="s">
        <v>302</v>
      </c>
      <c r="E66" s="8" t="s">
        <v>83</v>
      </c>
      <c r="F66" s="8" t="s">
        <v>0</v>
      </c>
      <c r="G66" s="9">
        <v>23</v>
      </c>
      <c r="H66" s="9">
        <v>174</v>
      </c>
      <c r="I66" s="9">
        <v>276</v>
      </c>
      <c r="J66" s="9">
        <v>206</v>
      </c>
      <c r="K66" s="9">
        <v>31.9</v>
      </c>
      <c r="L66" s="8">
        <v>0</v>
      </c>
      <c r="M66" s="9">
        <f>500-C66</f>
        <v>313</v>
      </c>
      <c r="N66" s="9">
        <f>L66-12</f>
        <v>-12</v>
      </c>
      <c r="O66" s="9">
        <f>30-G66</f>
        <v>7</v>
      </c>
      <c r="P66" s="9">
        <f>O66*2</f>
        <v>14</v>
      </c>
      <c r="Q66" s="9">
        <f>K66*3</f>
        <v>95.699999999999989</v>
      </c>
      <c r="R66" s="9">
        <f>M66+(N66*3)+P66-Q66</f>
        <v>195.3</v>
      </c>
      <c r="S66" s="12">
        <f>((((R66*(19-B66))*2)/(B66+2)-(B66+1))/100)+7</f>
        <v>9.2836923076923075</v>
      </c>
    </row>
    <row r="67" spans="1:19" x14ac:dyDescent="0.3">
      <c r="A67" s="11">
        <f>S67+T67</f>
        <v>9.2652307692307687</v>
      </c>
      <c r="B67" s="9">
        <v>11</v>
      </c>
      <c r="C67" s="9">
        <v>211</v>
      </c>
      <c r="D67" s="8" t="s">
        <v>352</v>
      </c>
      <c r="E67" s="8" t="s">
        <v>73</v>
      </c>
      <c r="F67" s="8" t="s">
        <v>0</v>
      </c>
      <c r="G67" s="9">
        <v>23</v>
      </c>
      <c r="H67" s="9">
        <v>198</v>
      </c>
      <c r="I67" s="9">
        <v>280</v>
      </c>
      <c r="J67" s="9">
        <v>244.8</v>
      </c>
      <c r="K67" s="9">
        <v>24.4</v>
      </c>
      <c r="L67" s="8">
        <v>0</v>
      </c>
      <c r="M67" s="9">
        <f>500-C67</f>
        <v>289</v>
      </c>
      <c r="N67" s="9">
        <f>L67-12</f>
        <v>-12</v>
      </c>
      <c r="O67" s="9">
        <f>30-G67</f>
        <v>7</v>
      </c>
      <c r="P67" s="9">
        <f>O67*2</f>
        <v>14</v>
      </c>
      <c r="Q67" s="9">
        <f>K67*3</f>
        <v>73.199999999999989</v>
      </c>
      <c r="R67" s="9">
        <f>M67+(N67*3)+P67-Q67</f>
        <v>193.8</v>
      </c>
      <c r="S67" s="12">
        <f>((((R67*(19-B67))*2)/(B67+2)-(B67+1))/100)+7</f>
        <v>9.2652307692307687</v>
      </c>
    </row>
    <row r="68" spans="1:19" x14ac:dyDescent="0.3">
      <c r="A68" s="11">
        <f>S68+T68</f>
        <v>9.2455384615384624</v>
      </c>
      <c r="B68" s="9">
        <v>11</v>
      </c>
      <c r="C68" s="9">
        <v>210</v>
      </c>
      <c r="D68" s="8" t="s">
        <v>307</v>
      </c>
      <c r="E68" s="8" t="s">
        <v>44</v>
      </c>
      <c r="F68" s="8" t="s">
        <v>0</v>
      </c>
      <c r="G68" s="9">
        <v>24</v>
      </c>
      <c r="H68" s="9">
        <v>162</v>
      </c>
      <c r="I68" s="9">
        <v>264</v>
      </c>
      <c r="J68" s="9">
        <v>212.4</v>
      </c>
      <c r="K68" s="9">
        <v>28.4</v>
      </c>
      <c r="L68" s="8">
        <v>3.8</v>
      </c>
      <c r="M68" s="9">
        <f>500-C68</f>
        <v>290</v>
      </c>
      <c r="N68" s="9">
        <f>L68-12</f>
        <v>-8.1999999999999993</v>
      </c>
      <c r="O68" s="9">
        <f>30-G68</f>
        <v>6</v>
      </c>
      <c r="P68" s="9">
        <f>O68*2</f>
        <v>12</v>
      </c>
      <c r="Q68" s="9">
        <f>K68*3</f>
        <v>85.199999999999989</v>
      </c>
      <c r="R68" s="9">
        <f>M68+(N68*3)+P68-Q68</f>
        <v>192.2</v>
      </c>
      <c r="S68" s="12">
        <f>((((R68*(19-B68))*2)/(B68+2)-(B68+1))/100)+7</f>
        <v>9.2455384615384624</v>
      </c>
    </row>
    <row r="69" spans="1:19" x14ac:dyDescent="0.3">
      <c r="A69" s="11">
        <f>S69+T69</f>
        <v>9.1667692307692299</v>
      </c>
      <c r="B69" s="9">
        <v>11</v>
      </c>
      <c r="C69" s="9">
        <v>215</v>
      </c>
      <c r="D69" s="8" t="s">
        <v>315</v>
      </c>
      <c r="E69" s="8" t="s">
        <v>52</v>
      </c>
      <c r="F69" s="8" t="s">
        <v>0</v>
      </c>
      <c r="G69" s="9">
        <v>25</v>
      </c>
      <c r="H69" s="9">
        <v>208</v>
      </c>
      <c r="I69" s="9">
        <v>292</v>
      </c>
      <c r="J69" s="9">
        <v>248.8</v>
      </c>
      <c r="K69" s="9">
        <v>27.1</v>
      </c>
      <c r="L69" s="8">
        <v>2.7</v>
      </c>
      <c r="M69" s="9">
        <f>500-C69</f>
        <v>285</v>
      </c>
      <c r="N69" s="9">
        <f>L69-12</f>
        <v>-9.3000000000000007</v>
      </c>
      <c r="O69" s="9">
        <f>30-G69</f>
        <v>5</v>
      </c>
      <c r="P69" s="9">
        <f>O69*2</f>
        <v>10</v>
      </c>
      <c r="Q69" s="9">
        <f>K69*3</f>
        <v>81.300000000000011</v>
      </c>
      <c r="R69" s="9">
        <f>M69+(N69*3)+P69-Q69</f>
        <v>185.8</v>
      </c>
      <c r="S69" s="12">
        <f>((((R69*(19-B69))*2)/(B69+2)-(B69+1))/100)+7</f>
        <v>9.1667692307692299</v>
      </c>
    </row>
    <row r="70" spans="1:19" x14ac:dyDescent="0.3">
      <c r="A70" s="11">
        <f>S70+T70</f>
        <v>8.9710000000000001</v>
      </c>
      <c r="B70" s="9">
        <v>12</v>
      </c>
      <c r="C70" s="9">
        <v>223</v>
      </c>
      <c r="D70" s="8" t="s">
        <v>319</v>
      </c>
      <c r="E70" s="8" t="s">
        <v>100</v>
      </c>
      <c r="F70" s="8" t="s">
        <v>0</v>
      </c>
      <c r="G70" s="9">
        <v>24</v>
      </c>
      <c r="H70" s="9">
        <v>177</v>
      </c>
      <c r="I70" s="9">
        <v>230</v>
      </c>
      <c r="J70" s="9">
        <v>191.5</v>
      </c>
      <c r="K70" s="9">
        <v>17.8</v>
      </c>
      <c r="L70" s="8">
        <v>3.5</v>
      </c>
      <c r="M70" s="9">
        <f>500-C70</f>
        <v>277</v>
      </c>
      <c r="N70" s="9">
        <f>L70-12</f>
        <v>-8.5</v>
      </c>
      <c r="O70" s="9">
        <f>30-G70</f>
        <v>6</v>
      </c>
      <c r="P70" s="9">
        <f>O70*2</f>
        <v>12</v>
      </c>
      <c r="Q70" s="9">
        <f>K70*3</f>
        <v>53.400000000000006</v>
      </c>
      <c r="R70" s="9">
        <f>M70+(N70*3)+P70-Q70</f>
        <v>210.1</v>
      </c>
      <c r="S70" s="12">
        <f>((((R70*(19-B70))*2)/(B70+2)-(B70+1))/100)+7</f>
        <v>8.9710000000000001</v>
      </c>
    </row>
    <row r="71" spans="1:19" x14ac:dyDescent="0.3">
      <c r="A71" s="11">
        <f>S71+T71</f>
        <v>8.7789999999999999</v>
      </c>
      <c r="B71" s="9">
        <v>12</v>
      </c>
      <c r="C71" s="9">
        <v>248</v>
      </c>
      <c r="D71" s="8" t="s">
        <v>332</v>
      </c>
      <c r="E71" s="8" t="s">
        <v>93</v>
      </c>
      <c r="F71" s="8" t="s">
        <v>0</v>
      </c>
      <c r="G71" s="9">
        <v>31</v>
      </c>
      <c r="H71" s="9">
        <v>218</v>
      </c>
      <c r="I71" s="9">
        <v>260</v>
      </c>
      <c r="J71" s="9">
        <v>242</v>
      </c>
      <c r="K71" s="9">
        <v>13.9</v>
      </c>
      <c r="L71" s="8">
        <v>6.2</v>
      </c>
      <c r="M71" s="9">
        <f>500-C71</f>
        <v>252</v>
      </c>
      <c r="N71" s="9">
        <f>L71-12</f>
        <v>-5.8</v>
      </c>
      <c r="O71" s="9">
        <f>30-G71</f>
        <v>-1</v>
      </c>
      <c r="P71" s="9">
        <f>O71*2</f>
        <v>-2</v>
      </c>
      <c r="Q71" s="9">
        <f>K71*3</f>
        <v>41.7</v>
      </c>
      <c r="R71" s="9">
        <f>M71+(N71*3)+P71-Q71</f>
        <v>190.89999999999998</v>
      </c>
      <c r="S71" s="12">
        <f>((((R71*(19-B71))*2)/(B71+2)-(B71+1))/100)+7</f>
        <v>8.7789999999999999</v>
      </c>
    </row>
    <row r="72" spans="1:19" x14ac:dyDescent="0.3">
      <c r="A72" s="11">
        <f>S72+T72</f>
        <v>8.7539999999999996</v>
      </c>
      <c r="B72" s="9">
        <v>12</v>
      </c>
      <c r="C72" s="9">
        <v>247</v>
      </c>
      <c r="D72" s="8" t="s">
        <v>370</v>
      </c>
      <c r="E72" s="8" t="s">
        <v>42</v>
      </c>
      <c r="F72" s="8" t="s">
        <v>0</v>
      </c>
      <c r="G72" s="9">
        <v>23</v>
      </c>
      <c r="H72" s="9">
        <v>216</v>
      </c>
      <c r="I72" s="9">
        <v>264</v>
      </c>
      <c r="J72" s="9">
        <v>239.3</v>
      </c>
      <c r="K72" s="9">
        <v>14.4</v>
      </c>
      <c r="L72" s="8">
        <v>0.2</v>
      </c>
      <c r="M72" s="9">
        <f>500-C72</f>
        <v>253</v>
      </c>
      <c r="N72" s="9">
        <f>L72-12</f>
        <v>-11.8</v>
      </c>
      <c r="O72" s="9">
        <f>30-G72</f>
        <v>7</v>
      </c>
      <c r="P72" s="9">
        <f>O72*2</f>
        <v>14</v>
      </c>
      <c r="Q72" s="9">
        <f>K72*3</f>
        <v>43.2</v>
      </c>
      <c r="R72" s="9">
        <f>M72+(N72*3)+P72-Q72</f>
        <v>188.39999999999998</v>
      </c>
      <c r="S72" s="12">
        <f>((((R72*(19-B72))*2)/(B72+2)-(B72+1))/100)+7</f>
        <v>8.7539999999999996</v>
      </c>
    </row>
    <row r="73" spans="1:19" x14ac:dyDescent="0.3">
      <c r="A73" s="11">
        <f>S73+T73</f>
        <v>8.7289999999999992</v>
      </c>
      <c r="B73" s="9">
        <v>12</v>
      </c>
      <c r="C73" s="9">
        <v>236</v>
      </c>
      <c r="D73" s="8" t="s">
        <v>359</v>
      </c>
      <c r="E73" s="8" t="s">
        <v>46</v>
      </c>
      <c r="F73" s="8" t="s">
        <v>0</v>
      </c>
      <c r="G73" s="9">
        <v>26</v>
      </c>
      <c r="H73" s="9">
        <v>223</v>
      </c>
      <c r="I73" s="9">
        <v>280</v>
      </c>
      <c r="J73" s="9">
        <v>249.6</v>
      </c>
      <c r="K73" s="9">
        <v>18</v>
      </c>
      <c r="L73" s="8">
        <v>1.3</v>
      </c>
      <c r="M73" s="9">
        <f>500-C73</f>
        <v>264</v>
      </c>
      <c r="N73" s="9">
        <f>L73-12</f>
        <v>-10.7</v>
      </c>
      <c r="O73" s="9">
        <f>30-G73</f>
        <v>4</v>
      </c>
      <c r="P73" s="9">
        <f>O73*2</f>
        <v>8</v>
      </c>
      <c r="Q73" s="9">
        <f>K73*3</f>
        <v>54</v>
      </c>
      <c r="R73" s="9">
        <f>M73+(N73*3)+P73-Q73</f>
        <v>185.9</v>
      </c>
      <c r="S73" s="12">
        <f>((((R73*(19-B73))*2)/(B73+2)-(B73+1))/100)+7</f>
        <v>8.7289999999999992</v>
      </c>
    </row>
    <row r="74" spans="1:19" x14ac:dyDescent="0.3">
      <c r="A74" s="11">
        <f>S74+T74</f>
        <v>8.6920000000000002</v>
      </c>
      <c r="B74" s="9">
        <v>12</v>
      </c>
      <c r="C74" s="9">
        <v>238</v>
      </c>
      <c r="D74" s="8" t="s">
        <v>313</v>
      </c>
      <c r="E74" s="8" t="s">
        <v>57</v>
      </c>
      <c r="F74" s="8" t="s">
        <v>0</v>
      </c>
      <c r="G74" s="9">
        <v>21</v>
      </c>
      <c r="H74" s="9">
        <v>188</v>
      </c>
      <c r="I74" s="9">
        <v>255</v>
      </c>
      <c r="J74" s="9">
        <v>216.8</v>
      </c>
      <c r="K74" s="9">
        <v>22.2</v>
      </c>
      <c r="L74" s="8">
        <v>1.6</v>
      </c>
      <c r="M74" s="9">
        <f>500-C74</f>
        <v>262</v>
      </c>
      <c r="N74" s="9">
        <f>L74-12</f>
        <v>-10.4</v>
      </c>
      <c r="O74" s="9">
        <f>30-G74</f>
        <v>9</v>
      </c>
      <c r="P74" s="9">
        <f>O74*2</f>
        <v>18</v>
      </c>
      <c r="Q74" s="9">
        <f>K74*3</f>
        <v>66.599999999999994</v>
      </c>
      <c r="R74" s="9">
        <f>M74+(N74*3)+P74-Q74</f>
        <v>182.20000000000002</v>
      </c>
      <c r="S74" s="12">
        <f>((((R74*(19-B74))*2)/(B74+2)-(B74+1))/100)+7</f>
        <v>8.6920000000000002</v>
      </c>
    </row>
    <row r="75" spans="1:19" x14ac:dyDescent="0.3">
      <c r="A75" s="11">
        <f>S75+T75</f>
        <v>8.5389999999999997</v>
      </c>
      <c r="B75" s="9">
        <v>12</v>
      </c>
      <c r="C75" s="9">
        <v>222</v>
      </c>
      <c r="D75" s="8" t="s">
        <v>297</v>
      </c>
      <c r="E75" s="8" t="s">
        <v>9</v>
      </c>
      <c r="F75" s="8" t="s">
        <v>0</v>
      </c>
      <c r="G75" s="9">
        <v>29</v>
      </c>
      <c r="H75" s="9">
        <v>178</v>
      </c>
      <c r="I75" s="9">
        <v>296</v>
      </c>
      <c r="J75" s="9">
        <v>225.7</v>
      </c>
      <c r="K75" s="9">
        <v>34.700000000000003</v>
      </c>
      <c r="L75" s="8">
        <v>9</v>
      </c>
      <c r="M75" s="9">
        <f>500-C75</f>
        <v>278</v>
      </c>
      <c r="N75" s="9">
        <f>L75-12</f>
        <v>-3</v>
      </c>
      <c r="O75" s="9">
        <f>30-G75</f>
        <v>1</v>
      </c>
      <c r="P75" s="9">
        <f>O75*2</f>
        <v>2</v>
      </c>
      <c r="Q75" s="9">
        <f>K75*3</f>
        <v>104.10000000000001</v>
      </c>
      <c r="R75" s="9">
        <f>M75+(N75*3)+P75-Q75</f>
        <v>166.89999999999998</v>
      </c>
      <c r="S75" s="12">
        <f>((((R75*(19-B75))*2)/(B75+2)-(B75+1))/100)+7</f>
        <v>8.5389999999999997</v>
      </c>
    </row>
    <row r="76" spans="1:19" x14ac:dyDescent="0.3">
      <c r="A76" s="11">
        <f>S76+T76</f>
        <v>8.5380000000000003</v>
      </c>
      <c r="B76" s="9">
        <v>12</v>
      </c>
      <c r="C76" s="9">
        <v>249</v>
      </c>
      <c r="D76" s="8" t="s">
        <v>324</v>
      </c>
      <c r="E76" s="8" t="s">
        <v>44</v>
      </c>
      <c r="F76" s="8" t="s">
        <v>0</v>
      </c>
      <c r="G76" s="9">
        <v>28</v>
      </c>
      <c r="H76" s="9">
        <v>217</v>
      </c>
      <c r="I76" s="9">
        <v>280</v>
      </c>
      <c r="J76" s="9">
        <v>242.7</v>
      </c>
      <c r="K76" s="9">
        <v>20.7</v>
      </c>
      <c r="L76" s="8">
        <v>3.3</v>
      </c>
      <c r="M76" s="9">
        <f>500-C76</f>
        <v>251</v>
      </c>
      <c r="N76" s="9">
        <f>L76-12</f>
        <v>-8.6999999999999993</v>
      </c>
      <c r="O76" s="9">
        <f>30-G76</f>
        <v>2</v>
      </c>
      <c r="P76" s="9">
        <f>O76*2</f>
        <v>4</v>
      </c>
      <c r="Q76" s="9">
        <f>K76*3</f>
        <v>62.099999999999994</v>
      </c>
      <c r="R76" s="9">
        <f>M76+(N76*3)+P76-Q76</f>
        <v>166.8</v>
      </c>
      <c r="S76" s="12">
        <f>((((R76*(19-B76))*2)/(B76+2)-(B76+1))/100)+7</f>
        <v>8.5380000000000003</v>
      </c>
    </row>
    <row r="77" spans="1:19" x14ac:dyDescent="0.3">
      <c r="A77" s="11">
        <f>S77+T77</f>
        <v>8.516</v>
      </c>
      <c r="B77" s="9">
        <v>12</v>
      </c>
      <c r="C77" s="9">
        <v>224</v>
      </c>
      <c r="D77" s="8" t="s">
        <v>375</v>
      </c>
      <c r="E77" s="8" t="s">
        <v>52</v>
      </c>
      <c r="F77" s="8" t="s">
        <v>0</v>
      </c>
      <c r="G77" s="9">
        <v>23</v>
      </c>
      <c r="H77" s="9">
        <v>213</v>
      </c>
      <c r="I77" s="9">
        <v>306</v>
      </c>
      <c r="J77" s="9">
        <v>234.7</v>
      </c>
      <c r="K77" s="9">
        <v>29.8</v>
      </c>
      <c r="L77" s="8">
        <v>0</v>
      </c>
      <c r="M77" s="9">
        <f>500-C77</f>
        <v>276</v>
      </c>
      <c r="N77" s="9">
        <f>L77-12</f>
        <v>-12</v>
      </c>
      <c r="O77" s="9">
        <f>30-G77</f>
        <v>7</v>
      </c>
      <c r="P77" s="9">
        <f>O77*2</f>
        <v>14</v>
      </c>
      <c r="Q77" s="9">
        <f>K77*3</f>
        <v>89.4</v>
      </c>
      <c r="R77" s="9">
        <f>M77+(N77*3)+P77-Q77</f>
        <v>164.6</v>
      </c>
      <c r="S77" s="12">
        <f>((((R77*(19-B77))*2)/(B77+2)-(B77+1))/100)+7</f>
        <v>8.516</v>
      </c>
    </row>
    <row r="78" spans="1:19" x14ac:dyDescent="0.3">
      <c r="A78" s="11">
        <f>S78+T78</f>
        <v>8.3610000000000007</v>
      </c>
      <c r="B78" s="9">
        <v>12</v>
      </c>
      <c r="C78" s="9">
        <v>226</v>
      </c>
      <c r="D78" s="8" t="s">
        <v>381</v>
      </c>
      <c r="E78" s="8" t="s">
        <v>44</v>
      </c>
      <c r="F78" s="8" t="s">
        <v>0</v>
      </c>
      <c r="G78" s="9">
        <v>23</v>
      </c>
      <c r="H78" s="9">
        <v>195</v>
      </c>
      <c r="I78" s="9">
        <v>292</v>
      </c>
      <c r="J78" s="9">
        <v>236.3</v>
      </c>
      <c r="K78" s="9">
        <v>34.299999999999997</v>
      </c>
      <c r="L78" s="8">
        <v>0</v>
      </c>
      <c r="M78" s="9">
        <f>500-C78</f>
        <v>274</v>
      </c>
      <c r="N78" s="9">
        <f>L78-12</f>
        <v>-12</v>
      </c>
      <c r="O78" s="9">
        <f>30-G78</f>
        <v>7</v>
      </c>
      <c r="P78" s="9">
        <f>O78*2</f>
        <v>14</v>
      </c>
      <c r="Q78" s="9">
        <f>K78*3</f>
        <v>102.89999999999999</v>
      </c>
      <c r="R78" s="9">
        <f>M78+(N78*3)+P78-Q78</f>
        <v>149.10000000000002</v>
      </c>
      <c r="S78" s="12">
        <f>((((R78*(19-B78))*2)/(B78+2)-(B78+1))/100)+7</f>
        <v>8.3610000000000007</v>
      </c>
    </row>
    <row r="79" spans="1:19" x14ac:dyDescent="0.3">
      <c r="A79" s="11">
        <f>S79+T79</f>
        <v>8.2210000000000001</v>
      </c>
      <c r="B79" s="9">
        <v>12</v>
      </c>
      <c r="C79" s="9">
        <v>255</v>
      </c>
      <c r="D79" s="8" t="s">
        <v>328</v>
      </c>
      <c r="E79" s="8" t="s">
        <v>6</v>
      </c>
      <c r="F79" s="8" t="s">
        <v>0</v>
      </c>
      <c r="G79" s="9">
        <v>26</v>
      </c>
      <c r="H79" s="9">
        <v>240</v>
      </c>
      <c r="I79" s="9">
        <v>335</v>
      </c>
      <c r="J79" s="9">
        <v>286.89999999999998</v>
      </c>
      <c r="K79" s="9">
        <v>33.799999999999997</v>
      </c>
      <c r="L79" s="8">
        <v>6.5</v>
      </c>
      <c r="M79" s="9">
        <f>500-C79</f>
        <v>245</v>
      </c>
      <c r="N79" s="9">
        <f>L79-12</f>
        <v>-5.5</v>
      </c>
      <c r="O79" s="9">
        <f>30-G79</f>
        <v>4</v>
      </c>
      <c r="P79" s="9">
        <f>O79*2</f>
        <v>8</v>
      </c>
      <c r="Q79" s="9">
        <f>K79*3</f>
        <v>101.39999999999999</v>
      </c>
      <c r="R79" s="9">
        <f>M79+(N79*3)+P79-Q79</f>
        <v>135.10000000000002</v>
      </c>
      <c r="S79" s="12">
        <f>((((R79*(19-B79))*2)/(B79+2)-(B79+1))/100)+7</f>
        <v>8.2210000000000001</v>
      </c>
    </row>
    <row r="80" spans="1:19" x14ac:dyDescent="0.3">
      <c r="A80" s="11">
        <f>S80+T80</f>
        <v>8.1920000000000002</v>
      </c>
      <c r="B80" s="9">
        <v>12</v>
      </c>
      <c r="C80" s="9">
        <v>230</v>
      </c>
      <c r="D80" s="8" t="s">
        <v>293</v>
      </c>
      <c r="E80" s="8" t="s">
        <v>42</v>
      </c>
      <c r="F80" s="8" t="s">
        <v>0</v>
      </c>
      <c r="G80" s="9">
        <v>29</v>
      </c>
      <c r="H80" s="9">
        <v>194</v>
      </c>
      <c r="I80" s="9">
        <v>321</v>
      </c>
      <c r="J80" s="9">
        <v>238.7</v>
      </c>
      <c r="K80" s="9">
        <v>40.9</v>
      </c>
      <c r="L80" s="8">
        <v>6.3</v>
      </c>
      <c r="M80" s="9">
        <f>500-C80</f>
        <v>270</v>
      </c>
      <c r="N80" s="9">
        <f>L80-12</f>
        <v>-5.7</v>
      </c>
      <c r="O80" s="9">
        <f>30-G80</f>
        <v>1</v>
      </c>
      <c r="P80" s="9">
        <f>O80*2</f>
        <v>2</v>
      </c>
      <c r="Q80" s="9">
        <f>K80*3</f>
        <v>122.69999999999999</v>
      </c>
      <c r="R80" s="9">
        <f>M80+(N80*3)+P80-Q80</f>
        <v>132.20000000000002</v>
      </c>
      <c r="S80" s="12">
        <f>((((R80*(19-B80))*2)/(B80+2)-(B80+1))/100)+7</f>
        <v>8.1920000000000002</v>
      </c>
    </row>
    <row r="81" spans="1:19" x14ac:dyDescent="0.3">
      <c r="A81" s="11">
        <f>S81+T81</f>
        <v>8.0792000000000002</v>
      </c>
      <c r="B81" s="9">
        <v>13</v>
      </c>
      <c r="C81" s="9">
        <v>266</v>
      </c>
      <c r="D81" s="8" t="s">
        <v>384</v>
      </c>
      <c r="E81" s="8" t="s">
        <v>48</v>
      </c>
      <c r="F81" s="8" t="s">
        <v>0</v>
      </c>
      <c r="G81" s="9">
        <v>21</v>
      </c>
      <c r="H81" s="9">
        <v>198</v>
      </c>
      <c r="I81" s="9">
        <v>253</v>
      </c>
      <c r="J81" s="9">
        <v>235</v>
      </c>
      <c r="K81" s="9">
        <v>21.2</v>
      </c>
      <c r="L81" s="8">
        <v>0</v>
      </c>
      <c r="M81" s="9">
        <f>500-C81</f>
        <v>234</v>
      </c>
      <c r="N81" s="9">
        <f>L81-12</f>
        <v>-12</v>
      </c>
      <c r="O81" s="9">
        <f>30-G81</f>
        <v>9</v>
      </c>
      <c r="P81" s="9">
        <f>O81*2</f>
        <v>18</v>
      </c>
      <c r="Q81" s="9">
        <f>K81*3</f>
        <v>63.599999999999994</v>
      </c>
      <c r="R81" s="9">
        <f>M81+(N81*3)+P81-Q81</f>
        <v>152.4</v>
      </c>
      <c r="S81" s="12">
        <f>((((R81*(19-B81))*2)/(B81+2)-(B81+1))/100)+7</f>
        <v>8.0792000000000002</v>
      </c>
    </row>
    <row r="82" spans="1:19" x14ac:dyDescent="0.3">
      <c r="A82" s="11">
        <f>S82+T82</f>
        <v>7.9950000000000001</v>
      </c>
      <c r="B82" s="9">
        <v>12</v>
      </c>
      <c r="C82" s="9">
        <v>232</v>
      </c>
      <c r="D82" s="8" t="s">
        <v>382</v>
      </c>
      <c r="E82" s="8" t="s">
        <v>68</v>
      </c>
      <c r="F82" s="8" t="s">
        <v>0</v>
      </c>
      <c r="G82" s="9">
        <v>23</v>
      </c>
      <c r="H82" s="9">
        <v>188</v>
      </c>
      <c r="I82" s="9">
        <v>327</v>
      </c>
      <c r="J82" s="9">
        <v>271.8</v>
      </c>
      <c r="K82" s="9">
        <v>45</v>
      </c>
      <c r="L82" s="8">
        <v>0.5</v>
      </c>
      <c r="M82" s="9">
        <f>500-C82</f>
        <v>268</v>
      </c>
      <c r="N82" s="9">
        <f>L82-12</f>
        <v>-11.5</v>
      </c>
      <c r="O82" s="9">
        <f>30-G82</f>
        <v>7</v>
      </c>
      <c r="P82" s="9">
        <f>O82*2</f>
        <v>14</v>
      </c>
      <c r="Q82" s="9">
        <f>K82*3</f>
        <v>135</v>
      </c>
      <c r="R82" s="9">
        <f>M82+(N82*3)+P82-Q82</f>
        <v>112.5</v>
      </c>
      <c r="S82" s="12">
        <f>((((R82*(19-B82))*2)/(B82+2)-(B82+1))/100)+7</f>
        <v>7.9950000000000001</v>
      </c>
    </row>
    <row r="83" spans="1:19" x14ac:dyDescent="0.3">
      <c r="A83" s="11">
        <f>S83+T83</f>
        <v>7.8870000000000005</v>
      </c>
      <c r="B83" s="9">
        <v>12</v>
      </c>
      <c r="C83" s="9">
        <v>250</v>
      </c>
      <c r="D83" s="8" t="s">
        <v>376</v>
      </c>
      <c r="E83" s="8" t="s">
        <v>6</v>
      </c>
      <c r="F83" s="8" t="s">
        <v>0</v>
      </c>
      <c r="G83" s="9">
        <v>29</v>
      </c>
      <c r="H83" s="9">
        <v>232</v>
      </c>
      <c r="I83" s="9">
        <v>358</v>
      </c>
      <c r="J83" s="9">
        <v>277.7</v>
      </c>
      <c r="K83" s="9">
        <v>39.299999999999997</v>
      </c>
      <c r="L83" s="8">
        <v>1.2</v>
      </c>
      <c r="M83" s="9">
        <f>500-C83</f>
        <v>250</v>
      </c>
      <c r="N83" s="9">
        <f>L83-12</f>
        <v>-10.8</v>
      </c>
      <c r="O83" s="9">
        <f>30-G83</f>
        <v>1</v>
      </c>
      <c r="P83" s="9">
        <f>O83*2</f>
        <v>2</v>
      </c>
      <c r="Q83" s="9">
        <f>K83*3</f>
        <v>117.89999999999999</v>
      </c>
      <c r="R83" s="9">
        <f>M83+(N83*3)+P83-Q83</f>
        <v>101.7</v>
      </c>
      <c r="S83" s="12">
        <f>((((R83*(19-B83))*2)/(B83+2)-(B83+1))/100)+7</f>
        <v>7.8870000000000005</v>
      </c>
    </row>
    <row r="84" spans="1:19" x14ac:dyDescent="0.3">
      <c r="A84" s="11">
        <f>S84+T84</f>
        <v>7.8860000000000001</v>
      </c>
      <c r="B84" s="9">
        <v>12</v>
      </c>
      <c r="C84" s="9">
        <v>244</v>
      </c>
      <c r="D84" s="8" t="s">
        <v>342</v>
      </c>
      <c r="E84" s="8" t="s">
        <v>11</v>
      </c>
      <c r="F84" s="8" t="s">
        <v>0</v>
      </c>
      <c r="G84" s="9">
        <v>25</v>
      </c>
      <c r="H84" s="9">
        <v>221</v>
      </c>
      <c r="I84" s="9">
        <v>362</v>
      </c>
      <c r="J84" s="9">
        <v>265.10000000000002</v>
      </c>
      <c r="K84" s="9">
        <v>42.8</v>
      </c>
      <c r="L84" s="8">
        <v>0</v>
      </c>
      <c r="M84" s="9">
        <f>500-C84</f>
        <v>256</v>
      </c>
      <c r="N84" s="9">
        <f>L84-12</f>
        <v>-12</v>
      </c>
      <c r="O84" s="9">
        <f>30-G84</f>
        <v>5</v>
      </c>
      <c r="P84" s="9">
        <f>O84*2</f>
        <v>10</v>
      </c>
      <c r="Q84" s="9">
        <f>K84*3</f>
        <v>128.39999999999998</v>
      </c>
      <c r="R84" s="9">
        <f>M84+(N84*3)+P84-Q84</f>
        <v>101.60000000000002</v>
      </c>
      <c r="S84" s="12">
        <f>((((R84*(19-B84))*2)/(B84+2)-(B84+1))/100)+7</f>
        <v>7.8860000000000001</v>
      </c>
    </row>
    <row r="85" spans="1:19" x14ac:dyDescent="0.3">
      <c r="A85" s="11">
        <f>S85+T85</f>
        <v>7.8710000000000004</v>
      </c>
      <c r="B85" s="9">
        <v>12</v>
      </c>
      <c r="C85" s="9">
        <v>253</v>
      </c>
      <c r="D85" s="8" t="s">
        <v>338</v>
      </c>
      <c r="E85" s="8" t="s">
        <v>29</v>
      </c>
      <c r="F85" s="8" t="s">
        <v>0</v>
      </c>
      <c r="G85" s="9">
        <v>28</v>
      </c>
      <c r="H85" s="9">
        <v>235</v>
      </c>
      <c r="I85" s="9">
        <v>368</v>
      </c>
      <c r="J85" s="9">
        <v>285.3</v>
      </c>
      <c r="K85" s="9">
        <v>42.4</v>
      </c>
      <c r="L85" s="8">
        <v>4.0999999999999996</v>
      </c>
      <c r="M85" s="9">
        <f>500-C85</f>
        <v>247</v>
      </c>
      <c r="N85" s="9">
        <f>L85-12</f>
        <v>-7.9</v>
      </c>
      <c r="O85" s="9">
        <f>30-G85</f>
        <v>2</v>
      </c>
      <c r="P85" s="9">
        <f>O85*2</f>
        <v>4</v>
      </c>
      <c r="Q85" s="9">
        <f>K85*3</f>
        <v>127.19999999999999</v>
      </c>
      <c r="R85" s="9">
        <f>M85+(N85*3)+P85-Q85</f>
        <v>100.10000000000002</v>
      </c>
      <c r="S85" s="12">
        <f>((((R85*(19-B85))*2)/(B85+2)-(B85+1))/100)+7</f>
        <v>7.8710000000000004</v>
      </c>
    </row>
    <row r="86" spans="1:19" x14ac:dyDescent="0.3">
      <c r="A86" s="11">
        <f>S86+T86</f>
        <v>7.7952000000000004</v>
      </c>
      <c r="B86" s="9">
        <v>13</v>
      </c>
      <c r="C86" s="9">
        <v>265</v>
      </c>
      <c r="D86" s="8" t="s">
        <v>318</v>
      </c>
      <c r="E86" s="8" t="s">
        <v>11</v>
      </c>
      <c r="F86" s="8" t="s">
        <v>0</v>
      </c>
      <c r="G86" s="9">
        <v>25</v>
      </c>
      <c r="H86" s="9">
        <v>220</v>
      </c>
      <c r="I86" s="9">
        <v>347</v>
      </c>
      <c r="J86" s="9">
        <v>272.5</v>
      </c>
      <c r="K86" s="9">
        <v>40</v>
      </c>
      <c r="L86" s="8">
        <v>9.3000000000000007</v>
      </c>
      <c r="M86" s="9">
        <f>500-C86</f>
        <v>235</v>
      </c>
      <c r="N86" s="9">
        <f>L86-12</f>
        <v>-2.6999999999999993</v>
      </c>
      <c r="O86" s="9">
        <f>30-G86</f>
        <v>5</v>
      </c>
      <c r="P86" s="9">
        <f>O86*2</f>
        <v>10</v>
      </c>
      <c r="Q86" s="9">
        <f>K86*3</f>
        <v>120</v>
      </c>
      <c r="R86" s="9">
        <f>M86+(N86*3)+P86-Q86</f>
        <v>116.9</v>
      </c>
      <c r="S86" s="12">
        <f>((((R86*(19-B86))*2)/(B86+2)-(B86+1))/100)+7</f>
        <v>7.7952000000000004</v>
      </c>
    </row>
    <row r="87" spans="1:19" x14ac:dyDescent="0.3">
      <c r="A87" s="11">
        <f>S87+T87</f>
        <v>7.7219999999999995</v>
      </c>
      <c r="B87" s="9">
        <v>12</v>
      </c>
      <c r="C87" s="9">
        <v>243</v>
      </c>
      <c r="D87" s="8" t="s">
        <v>317</v>
      </c>
      <c r="E87" s="8" t="s">
        <v>33</v>
      </c>
      <c r="F87" s="8" t="s">
        <v>0</v>
      </c>
      <c r="G87" s="9">
        <v>25</v>
      </c>
      <c r="H87" s="9">
        <v>225</v>
      </c>
      <c r="I87" s="9">
        <v>371</v>
      </c>
      <c r="J87" s="9">
        <v>290.39999999999998</v>
      </c>
      <c r="K87" s="9">
        <v>51</v>
      </c>
      <c r="L87" s="8">
        <v>2.4</v>
      </c>
      <c r="M87" s="9">
        <f>500-C87</f>
        <v>257</v>
      </c>
      <c r="N87" s="9">
        <f>L87-12</f>
        <v>-9.6</v>
      </c>
      <c r="O87" s="9">
        <f>30-G87</f>
        <v>5</v>
      </c>
      <c r="P87" s="9">
        <f>O87*2</f>
        <v>10</v>
      </c>
      <c r="Q87" s="9">
        <f>K87*3</f>
        <v>153</v>
      </c>
      <c r="R87" s="9">
        <f>M87+(N87*3)+P87-Q87</f>
        <v>85.199999999999989</v>
      </c>
      <c r="S87" s="12">
        <f>((((R87*(19-B87))*2)/(B87+2)-(B87+1))/100)+7</f>
        <v>7.7219999999999995</v>
      </c>
    </row>
    <row r="88" spans="1:19" x14ac:dyDescent="0.3">
      <c r="A88" s="11">
        <f>S88+T88</f>
        <v>7.7016</v>
      </c>
      <c r="B88" s="9">
        <v>13</v>
      </c>
      <c r="C88" s="9">
        <v>263</v>
      </c>
      <c r="D88" s="8" t="s">
        <v>409</v>
      </c>
      <c r="E88" s="8" t="s">
        <v>73</v>
      </c>
      <c r="F88" s="8" t="s">
        <v>0</v>
      </c>
      <c r="G88" s="9">
        <v>23</v>
      </c>
      <c r="H88" s="9">
        <v>203</v>
      </c>
      <c r="I88" s="9">
        <v>305</v>
      </c>
      <c r="J88" s="9">
        <v>271.8</v>
      </c>
      <c r="K88" s="9">
        <v>36.6</v>
      </c>
      <c r="L88" s="8">
        <v>0</v>
      </c>
      <c r="M88" s="9">
        <f>500-C88</f>
        <v>237</v>
      </c>
      <c r="N88" s="9">
        <f>L88-12</f>
        <v>-12</v>
      </c>
      <c r="O88" s="9">
        <f>30-G88</f>
        <v>7</v>
      </c>
      <c r="P88" s="9">
        <f>O88*2</f>
        <v>14</v>
      </c>
      <c r="Q88" s="9">
        <f>K88*3</f>
        <v>109.80000000000001</v>
      </c>
      <c r="R88" s="9">
        <f>M88+(N88*3)+P88-Q88</f>
        <v>105.19999999999999</v>
      </c>
      <c r="S88" s="12">
        <f>((((R88*(19-B88))*2)/(B88+2)-(B88+1))/100)+7</f>
        <v>7.7016</v>
      </c>
    </row>
    <row r="89" spans="1:19" x14ac:dyDescent="0.3">
      <c r="A89" s="11">
        <f>S89+T89</f>
        <v>7.4992000000000001</v>
      </c>
      <c r="B89" s="9">
        <v>13</v>
      </c>
      <c r="C89" s="9">
        <v>303</v>
      </c>
      <c r="D89" s="8" t="s">
        <v>331</v>
      </c>
      <c r="E89" s="8" t="s">
        <v>26</v>
      </c>
      <c r="F89" s="8" t="s">
        <v>0</v>
      </c>
      <c r="G89" s="9">
        <v>29</v>
      </c>
      <c r="H89" s="9">
        <v>208</v>
      </c>
      <c r="I89" s="9">
        <v>284</v>
      </c>
      <c r="J89" s="9">
        <v>236.3</v>
      </c>
      <c r="K89" s="9">
        <v>29.9</v>
      </c>
      <c r="L89" s="8">
        <v>2.2000000000000002</v>
      </c>
      <c r="M89" s="9">
        <f>500-C89</f>
        <v>197</v>
      </c>
      <c r="N89" s="9">
        <f>L89-12</f>
        <v>-9.8000000000000007</v>
      </c>
      <c r="O89" s="9">
        <f>30-G89</f>
        <v>1</v>
      </c>
      <c r="P89" s="9">
        <f>O89*2</f>
        <v>2</v>
      </c>
      <c r="Q89" s="9">
        <f>K89*3</f>
        <v>89.699999999999989</v>
      </c>
      <c r="R89" s="9">
        <f>M89+(N89*3)+P89-Q89</f>
        <v>79.900000000000006</v>
      </c>
      <c r="S89" s="12">
        <f>((((R89*(19-B89))*2)/(B89+2)-(B89+1))/100)+7</f>
        <v>7.4992000000000001</v>
      </c>
    </row>
    <row r="90" spans="1:19" x14ac:dyDescent="0.3">
      <c r="A90" s="11">
        <f>S90+T90</f>
        <v>7.4408000000000003</v>
      </c>
      <c r="B90" s="9">
        <v>13</v>
      </c>
      <c r="C90" s="9">
        <v>319</v>
      </c>
      <c r="D90" s="8" t="s">
        <v>408</v>
      </c>
      <c r="E90" s="8" t="s">
        <v>6</v>
      </c>
      <c r="F90" s="8" t="s">
        <v>0</v>
      </c>
      <c r="G90" s="9">
        <v>29</v>
      </c>
      <c r="H90" s="9">
        <v>274</v>
      </c>
      <c r="I90" s="9">
        <v>330</v>
      </c>
      <c r="J90" s="9">
        <v>295.8</v>
      </c>
      <c r="K90" s="9">
        <v>25.9</v>
      </c>
      <c r="L90" s="8">
        <v>1.1000000000000001</v>
      </c>
      <c r="M90" s="9">
        <f>500-C90</f>
        <v>181</v>
      </c>
      <c r="N90" s="9">
        <f>L90-12</f>
        <v>-10.9</v>
      </c>
      <c r="O90" s="9">
        <f>30-G90</f>
        <v>1</v>
      </c>
      <c r="P90" s="9">
        <f>O90*2</f>
        <v>2</v>
      </c>
      <c r="Q90" s="9">
        <f>K90*3</f>
        <v>77.699999999999989</v>
      </c>
      <c r="R90" s="9">
        <f>M90+(N90*3)+P90-Q90</f>
        <v>72.600000000000023</v>
      </c>
      <c r="S90" s="12">
        <f>((((R90*(19-B90))*2)/(B90+2)-(B90+1))/100)+7</f>
        <v>7.4408000000000003</v>
      </c>
    </row>
    <row r="91" spans="1:19" x14ac:dyDescent="0.3">
      <c r="A91" s="11">
        <f>S91+T91</f>
        <v>7.4264000000000001</v>
      </c>
      <c r="B91" s="9">
        <v>13</v>
      </c>
      <c r="C91" s="9">
        <v>270</v>
      </c>
      <c r="D91" s="8" t="s">
        <v>386</v>
      </c>
      <c r="E91" s="8" t="s">
        <v>167</v>
      </c>
      <c r="F91" s="8" t="s">
        <v>0</v>
      </c>
      <c r="G91" s="9">
        <v>22</v>
      </c>
      <c r="H91" s="9">
        <v>207</v>
      </c>
      <c r="I91" s="9">
        <v>345</v>
      </c>
      <c r="J91" s="9">
        <v>284.2</v>
      </c>
      <c r="K91" s="9">
        <v>46.4</v>
      </c>
      <c r="L91" s="8">
        <v>0</v>
      </c>
      <c r="M91" s="9">
        <f>500-C91</f>
        <v>230</v>
      </c>
      <c r="N91" s="9">
        <f>L91-12</f>
        <v>-12</v>
      </c>
      <c r="O91" s="9">
        <f>30-G91</f>
        <v>8</v>
      </c>
      <c r="P91" s="9">
        <f>O91*2</f>
        <v>16</v>
      </c>
      <c r="Q91" s="9">
        <f>K91*3</f>
        <v>139.19999999999999</v>
      </c>
      <c r="R91" s="9">
        <f>M91+(N91*3)+P91-Q91</f>
        <v>70.800000000000011</v>
      </c>
      <c r="S91" s="12">
        <f>((((R91*(19-B91))*2)/(B91+2)-(B91+1))/100)+7</f>
        <v>7.4264000000000001</v>
      </c>
    </row>
    <row r="92" spans="1:19" x14ac:dyDescent="0.3">
      <c r="A92" s="11">
        <f>S92+T92</f>
        <v>7.2703999999999995</v>
      </c>
      <c r="B92" s="9">
        <v>13</v>
      </c>
      <c r="C92" s="9">
        <v>318</v>
      </c>
      <c r="D92" s="8" t="s">
        <v>387</v>
      </c>
      <c r="E92" s="8" t="s">
        <v>85</v>
      </c>
      <c r="F92" s="8" t="s">
        <v>0</v>
      </c>
      <c r="G92" s="9">
        <v>31</v>
      </c>
      <c r="H92" s="9">
        <v>232</v>
      </c>
      <c r="I92" s="9">
        <v>328</v>
      </c>
      <c r="J92" s="9">
        <v>294.60000000000002</v>
      </c>
      <c r="K92" s="9">
        <v>35.200000000000003</v>
      </c>
      <c r="L92" s="8">
        <v>4.3</v>
      </c>
      <c r="M92" s="9">
        <f>500-C92</f>
        <v>182</v>
      </c>
      <c r="N92" s="9">
        <f>L92-12</f>
        <v>-7.7</v>
      </c>
      <c r="O92" s="9">
        <f>30-G92</f>
        <v>-1</v>
      </c>
      <c r="P92" s="9">
        <f>O92*2</f>
        <v>-2</v>
      </c>
      <c r="Q92" s="9">
        <f>K92*3</f>
        <v>105.60000000000001</v>
      </c>
      <c r="R92" s="9">
        <f>M92+(N92*3)+P92-Q92</f>
        <v>51.3</v>
      </c>
      <c r="S92" s="12">
        <f>((((R92*(19-B92))*2)/(B92+2)-(B92+1))/100)+7</f>
        <v>7.2703999999999995</v>
      </c>
    </row>
    <row r="93" spans="1:19" x14ac:dyDescent="0.3">
      <c r="A93" s="11">
        <f>S93+T93</f>
        <v>7.1536</v>
      </c>
      <c r="B93" s="9">
        <v>13</v>
      </c>
      <c r="C93" s="9">
        <v>274</v>
      </c>
      <c r="D93" s="8" t="s">
        <v>390</v>
      </c>
      <c r="E93" s="8" t="s">
        <v>46</v>
      </c>
      <c r="F93" s="8" t="s">
        <v>0</v>
      </c>
      <c r="G93" s="9">
        <v>24</v>
      </c>
      <c r="H93" s="9">
        <v>190</v>
      </c>
      <c r="I93" s="9">
        <v>342</v>
      </c>
      <c r="J93" s="9">
        <v>255.2</v>
      </c>
      <c r="K93" s="9">
        <v>55.1</v>
      </c>
      <c r="L93" s="8">
        <v>0</v>
      </c>
      <c r="M93" s="9">
        <f>500-C93</f>
        <v>226</v>
      </c>
      <c r="N93" s="9">
        <f>L93-12</f>
        <v>-12</v>
      </c>
      <c r="O93" s="9">
        <f>30-G93</f>
        <v>6</v>
      </c>
      <c r="P93" s="9">
        <f>O93*2</f>
        <v>12</v>
      </c>
      <c r="Q93" s="9">
        <f>K93*3</f>
        <v>165.3</v>
      </c>
      <c r="R93" s="9">
        <f>M93+(N93*3)+P93-Q93</f>
        <v>36.699999999999989</v>
      </c>
      <c r="S93" s="12">
        <f>((((R93*(19-B93))*2)/(B93+2)-(B93+1))/100)+7</f>
        <v>7.1536</v>
      </c>
    </row>
    <row r="94" spans="1:19" x14ac:dyDescent="0.3">
      <c r="A94" s="11">
        <f>S94+T94</f>
        <v>7.1063999999999998</v>
      </c>
      <c r="B94" s="9">
        <v>13</v>
      </c>
      <c r="C94" s="9">
        <v>300</v>
      </c>
      <c r="D94" s="8" t="s">
        <v>412</v>
      </c>
      <c r="E94" s="8" t="s">
        <v>336</v>
      </c>
      <c r="F94" s="8" t="s">
        <v>0</v>
      </c>
      <c r="G94" s="9">
        <v>27</v>
      </c>
      <c r="H94" s="9">
        <v>199</v>
      </c>
      <c r="I94" s="9">
        <v>333</v>
      </c>
      <c r="J94" s="9">
        <v>280.60000000000002</v>
      </c>
      <c r="K94" s="9">
        <v>46.4</v>
      </c>
      <c r="L94" s="8">
        <v>0</v>
      </c>
      <c r="M94" s="9">
        <f>500-C94</f>
        <v>200</v>
      </c>
      <c r="N94" s="9">
        <f>L94-12</f>
        <v>-12</v>
      </c>
      <c r="O94" s="9">
        <f>30-G94</f>
        <v>3</v>
      </c>
      <c r="P94" s="9">
        <f>O94*2</f>
        <v>6</v>
      </c>
      <c r="Q94" s="9">
        <f>K94*3</f>
        <v>139.19999999999999</v>
      </c>
      <c r="R94" s="9">
        <f>M94+(N94*3)+P94-Q94</f>
        <v>30.800000000000011</v>
      </c>
      <c r="S94" s="12">
        <f>((((R94*(19-B94))*2)/(B94+2)-(B94+1))/100)+7</f>
        <v>7.1063999999999998</v>
      </c>
    </row>
    <row r="95" spans="1:19" x14ac:dyDescent="0.3">
      <c r="A95" s="11">
        <f>S95+T95</f>
        <v>6.8668750000000003</v>
      </c>
      <c r="B95" s="9">
        <v>14</v>
      </c>
      <c r="C95" s="9">
        <v>361</v>
      </c>
      <c r="D95" s="8" t="s">
        <v>385</v>
      </c>
      <c r="E95" s="8" t="s">
        <v>68</v>
      </c>
      <c r="F95" s="8" t="s">
        <v>0</v>
      </c>
      <c r="G95" s="9">
        <v>23</v>
      </c>
      <c r="H95" s="9">
        <v>279</v>
      </c>
      <c r="I95" s="9">
        <v>376</v>
      </c>
      <c r="J95" s="9">
        <v>337.6</v>
      </c>
      <c r="K95" s="9">
        <v>41</v>
      </c>
      <c r="L95" s="8">
        <v>2.9</v>
      </c>
      <c r="M95" s="9">
        <f>500-C95</f>
        <v>139</v>
      </c>
      <c r="N95" s="9">
        <f>L95-12</f>
        <v>-9.1</v>
      </c>
      <c r="O95" s="9">
        <f>30-G95</f>
        <v>7</v>
      </c>
      <c r="P95" s="9">
        <f>O95*2</f>
        <v>14</v>
      </c>
      <c r="Q95" s="9">
        <f>K95*3</f>
        <v>123</v>
      </c>
      <c r="R95" s="9">
        <f>M95+(N95*3)+P95-Q95</f>
        <v>2.7000000000000028</v>
      </c>
      <c r="S95" s="12">
        <f>((((R95*(19-B95))*2)/(B95+2)-(B95+1))/100)+7</f>
        <v>6.8668750000000003</v>
      </c>
    </row>
    <row r="96" spans="1:19" x14ac:dyDescent="0.3">
      <c r="A96" s="11">
        <f>S96+T96</f>
        <v>6.8544</v>
      </c>
      <c r="B96" s="9">
        <v>13</v>
      </c>
      <c r="C96" s="9">
        <v>317</v>
      </c>
      <c r="D96" s="8" t="s">
        <v>393</v>
      </c>
      <c r="E96" s="8" t="s">
        <v>100</v>
      </c>
      <c r="F96" s="8" t="s">
        <v>0</v>
      </c>
      <c r="G96" s="9">
        <v>26</v>
      </c>
      <c r="H96" s="9">
        <v>221</v>
      </c>
      <c r="I96" s="9">
        <v>369</v>
      </c>
      <c r="J96" s="9">
        <v>294.60000000000002</v>
      </c>
      <c r="K96" s="9">
        <v>54.1</v>
      </c>
      <c r="L96" s="8">
        <v>2.2000000000000002</v>
      </c>
      <c r="M96" s="9">
        <f>500-C96</f>
        <v>183</v>
      </c>
      <c r="N96" s="9">
        <f>L96-12</f>
        <v>-9.8000000000000007</v>
      </c>
      <c r="O96" s="9">
        <f>30-G96</f>
        <v>4</v>
      </c>
      <c r="P96" s="9">
        <f>O96*2</f>
        <v>8</v>
      </c>
      <c r="Q96" s="9">
        <f>K96*3</f>
        <v>162.30000000000001</v>
      </c>
      <c r="R96" s="9">
        <f>M96+(N96*3)+P96-Q96</f>
        <v>-0.70000000000001705</v>
      </c>
      <c r="S96" s="12">
        <f>((((R96*(19-B96))*2)/(B96+2)-(B96+1))/100)+7</f>
        <v>6.8544</v>
      </c>
    </row>
    <row r="97" spans="1:19" x14ac:dyDescent="0.3">
      <c r="A97" s="11">
        <f>S97+T97</f>
        <v>6.7896000000000001</v>
      </c>
      <c r="B97" s="9">
        <v>13</v>
      </c>
      <c r="C97" s="9">
        <v>299</v>
      </c>
      <c r="D97" s="8" t="s">
        <v>400</v>
      </c>
      <c r="E97" s="8" t="s">
        <v>17</v>
      </c>
      <c r="F97" s="8" t="s">
        <v>0</v>
      </c>
      <c r="G97" s="9">
        <v>26</v>
      </c>
      <c r="H97" s="9">
        <v>207</v>
      </c>
      <c r="I97" s="9">
        <v>358</v>
      </c>
      <c r="J97" s="9">
        <v>279.8</v>
      </c>
      <c r="K97" s="9">
        <v>61</v>
      </c>
      <c r="L97" s="8">
        <v>0.4</v>
      </c>
      <c r="M97" s="9">
        <f>500-C97</f>
        <v>201</v>
      </c>
      <c r="N97" s="9">
        <f>L97-12</f>
        <v>-11.6</v>
      </c>
      <c r="O97" s="9">
        <f>30-G97</f>
        <v>4</v>
      </c>
      <c r="P97" s="9">
        <f>O97*2</f>
        <v>8</v>
      </c>
      <c r="Q97" s="9">
        <f>K97*3</f>
        <v>183</v>
      </c>
      <c r="R97" s="9">
        <f>M97+(N97*3)+P97-Q97</f>
        <v>-8.8000000000000114</v>
      </c>
      <c r="S97" s="12">
        <f>((((R97*(19-B97))*2)/(B97+2)-(B97+1))/100)+7</f>
        <v>6.7896000000000001</v>
      </c>
    </row>
    <row r="98" spans="1:19" x14ac:dyDescent="0.3">
      <c r="A98" s="11">
        <f>S98+T98</f>
        <v>6.7243750000000002</v>
      </c>
      <c r="B98" s="9">
        <v>14</v>
      </c>
      <c r="C98" s="9">
        <v>347</v>
      </c>
      <c r="D98" s="8" t="s">
        <v>423</v>
      </c>
      <c r="E98" s="8" t="s">
        <v>19</v>
      </c>
      <c r="F98" s="8" t="s">
        <v>0</v>
      </c>
      <c r="G98" s="9">
        <v>21</v>
      </c>
      <c r="H98" s="9">
        <v>242</v>
      </c>
      <c r="I98" s="9">
        <v>370</v>
      </c>
      <c r="J98" s="9">
        <v>285.3</v>
      </c>
      <c r="K98" s="9">
        <v>51.7</v>
      </c>
      <c r="L98" s="8">
        <v>0</v>
      </c>
      <c r="M98" s="9">
        <f>500-C98</f>
        <v>153</v>
      </c>
      <c r="N98" s="9">
        <f>L98-12</f>
        <v>-12</v>
      </c>
      <c r="O98" s="9">
        <f>30-G98</f>
        <v>9</v>
      </c>
      <c r="P98" s="9">
        <f>O98*2</f>
        <v>18</v>
      </c>
      <c r="Q98" s="9">
        <f>K98*3</f>
        <v>155.10000000000002</v>
      </c>
      <c r="R98" s="9">
        <f>M98+(N98*3)+P98-Q98</f>
        <v>-20.100000000000023</v>
      </c>
      <c r="S98" s="12">
        <f>((((R98*(19-B98))*2)/(B98+2)-(B98+1))/100)+7</f>
        <v>6.7243750000000002</v>
      </c>
    </row>
    <row r="99" spans="1:19" x14ac:dyDescent="0.3">
      <c r="A99" s="11">
        <f>S99+T99</f>
        <v>6.6587499999999995</v>
      </c>
      <c r="B99" s="9">
        <v>14</v>
      </c>
      <c r="C99" s="9">
        <v>370</v>
      </c>
      <c r="D99" s="8" t="s">
        <v>404</v>
      </c>
      <c r="E99" s="8" t="s">
        <v>33</v>
      </c>
      <c r="F99" s="8" t="s">
        <v>0</v>
      </c>
      <c r="G99" s="9">
        <v>26</v>
      </c>
      <c r="H99" s="9">
        <v>287</v>
      </c>
      <c r="I99" s="9">
        <v>408</v>
      </c>
      <c r="J99" s="9">
        <v>342.4</v>
      </c>
      <c r="K99" s="9">
        <v>44.2</v>
      </c>
      <c r="L99" s="8">
        <v>0</v>
      </c>
      <c r="M99" s="9">
        <f>500-C99</f>
        <v>130</v>
      </c>
      <c r="N99" s="9">
        <f>L99-12</f>
        <v>-12</v>
      </c>
      <c r="O99" s="9">
        <f>30-G99</f>
        <v>4</v>
      </c>
      <c r="P99" s="9">
        <f>O99*2</f>
        <v>8</v>
      </c>
      <c r="Q99" s="9">
        <f>K99*3</f>
        <v>132.60000000000002</v>
      </c>
      <c r="R99" s="9">
        <f>M99+(N99*3)+P99-Q99</f>
        <v>-30.600000000000023</v>
      </c>
      <c r="S99" s="12">
        <f>((((R99*(19-B99))*2)/(B99+2)-(B99+1))/100)+7</f>
        <v>6.6587499999999995</v>
      </c>
    </row>
    <row r="100" spans="1:19" x14ac:dyDescent="0.3">
      <c r="A100" s="11">
        <f>S100+T100</f>
        <v>6.610823529411765</v>
      </c>
      <c r="B100" s="9">
        <v>15</v>
      </c>
      <c r="C100" s="9">
        <v>383</v>
      </c>
      <c r="D100" s="8" t="s">
        <v>401</v>
      </c>
      <c r="E100" s="8" t="s">
        <v>100</v>
      </c>
      <c r="F100" s="8" t="s">
        <v>0</v>
      </c>
      <c r="G100" s="9">
        <v>23</v>
      </c>
      <c r="H100" s="9">
        <v>299</v>
      </c>
      <c r="I100" s="9">
        <v>427</v>
      </c>
      <c r="J100" s="9">
        <v>358.4</v>
      </c>
      <c r="K100" s="9">
        <v>47.9</v>
      </c>
      <c r="L100" s="8">
        <v>0</v>
      </c>
      <c r="M100" s="9">
        <f>500-C100</f>
        <v>117</v>
      </c>
      <c r="N100" s="9">
        <f>L100-12</f>
        <v>-12</v>
      </c>
      <c r="O100" s="9">
        <f>30-G100</f>
        <v>7</v>
      </c>
      <c r="P100" s="9">
        <f>O100*2</f>
        <v>14</v>
      </c>
      <c r="Q100" s="9">
        <f>K100*3</f>
        <v>143.69999999999999</v>
      </c>
      <c r="R100" s="9">
        <f>M100+(N100*3)+P100-Q100</f>
        <v>-48.699999999999989</v>
      </c>
      <c r="S100" s="12">
        <f>((((R100*(19-B100))*2)/(B100+2)-(B100+1))/100)+7</f>
        <v>6.610823529411765</v>
      </c>
    </row>
    <row r="101" spans="1:19" x14ac:dyDescent="0.3">
      <c r="A101" s="11">
        <f>S101+T101</f>
        <v>6.5016470588235293</v>
      </c>
      <c r="B101" s="9">
        <v>15</v>
      </c>
      <c r="C101" s="9">
        <v>398</v>
      </c>
      <c r="D101" s="8" t="s">
        <v>402</v>
      </c>
      <c r="E101" s="8" t="s">
        <v>73</v>
      </c>
      <c r="F101" s="8" t="s">
        <v>0</v>
      </c>
      <c r="G101" s="9">
        <v>25</v>
      </c>
      <c r="H101" s="9">
        <v>272</v>
      </c>
      <c r="I101" s="9">
        <v>407</v>
      </c>
      <c r="J101" s="9">
        <v>349.5</v>
      </c>
      <c r="K101" s="9">
        <v>49.3</v>
      </c>
      <c r="L101" s="8">
        <v>0</v>
      </c>
      <c r="M101" s="9">
        <f>500-C101</f>
        <v>102</v>
      </c>
      <c r="N101" s="9">
        <f>L101-12</f>
        <v>-12</v>
      </c>
      <c r="O101" s="9">
        <f>30-G101</f>
        <v>5</v>
      </c>
      <c r="P101" s="9">
        <f>O101*2</f>
        <v>10</v>
      </c>
      <c r="Q101" s="9">
        <f>K101*3</f>
        <v>147.89999999999998</v>
      </c>
      <c r="R101" s="9">
        <f>M101+(N101*3)+P101-Q101</f>
        <v>-71.899999999999977</v>
      </c>
      <c r="S101" s="12">
        <f>((((R101*(19-B101))*2)/(B101+2)-(B101+1))/100)+7</f>
        <v>6.5016470588235293</v>
      </c>
    </row>
    <row r="102" spans="1:19" x14ac:dyDescent="0.3">
      <c r="A102" s="11">
        <f>S102+T102</f>
        <v>6.4555294117647062</v>
      </c>
      <c r="B102" s="9">
        <v>15</v>
      </c>
      <c r="C102" s="9">
        <v>397</v>
      </c>
      <c r="D102" s="8" t="s">
        <v>410</v>
      </c>
      <c r="E102" s="8" t="s">
        <v>93</v>
      </c>
      <c r="F102" s="8" t="s">
        <v>0</v>
      </c>
      <c r="G102" s="9">
        <v>31</v>
      </c>
      <c r="H102" s="9">
        <v>268</v>
      </c>
      <c r="I102" s="9">
        <v>403</v>
      </c>
      <c r="J102" s="9">
        <v>346.8</v>
      </c>
      <c r="K102" s="9">
        <v>49.9</v>
      </c>
      <c r="L102" s="8">
        <v>1</v>
      </c>
      <c r="M102" s="9">
        <f>500-C102</f>
        <v>103</v>
      </c>
      <c r="N102" s="9">
        <f>L102-12</f>
        <v>-11</v>
      </c>
      <c r="O102" s="9">
        <f>30-G102</f>
        <v>-1</v>
      </c>
      <c r="P102" s="9">
        <f>O102*2</f>
        <v>-2</v>
      </c>
      <c r="Q102" s="9">
        <f>K102*3</f>
        <v>149.69999999999999</v>
      </c>
      <c r="R102" s="9">
        <f>M102+(N102*3)+P102-Q102</f>
        <v>-81.699999999999989</v>
      </c>
      <c r="S102" s="12">
        <f>((((R102*(19-B102))*2)/(B102+2)-(B102+1))/100)+7</f>
        <v>6.4555294117647062</v>
      </c>
    </row>
    <row r="103" spans="1:19" x14ac:dyDescent="0.3">
      <c r="A103" s="11">
        <f>S103+T103</f>
        <v>6.3580000000000005</v>
      </c>
      <c r="B103" s="9">
        <v>16</v>
      </c>
      <c r="C103" s="9">
        <v>486</v>
      </c>
      <c r="D103" s="8" t="s">
        <v>411</v>
      </c>
      <c r="E103" s="8" t="s">
        <v>40</v>
      </c>
      <c r="F103" s="8" t="s">
        <v>0</v>
      </c>
      <c r="G103" s="9">
        <v>25</v>
      </c>
      <c r="H103" s="9">
        <v>361</v>
      </c>
      <c r="I103" s="9">
        <v>478</v>
      </c>
      <c r="J103" s="9">
        <v>435.7</v>
      </c>
      <c r="K103" s="9">
        <v>53</v>
      </c>
      <c r="L103" s="8">
        <v>9.8000000000000007</v>
      </c>
      <c r="M103" s="9">
        <f>500-C103</f>
        <v>14</v>
      </c>
      <c r="N103" s="9">
        <f>L103-12</f>
        <v>-2.1999999999999993</v>
      </c>
      <c r="O103" s="9">
        <f>30-G103</f>
        <v>5</v>
      </c>
      <c r="P103" s="9">
        <f>O103*2</f>
        <v>10</v>
      </c>
      <c r="Q103" s="9">
        <f>K103*3</f>
        <v>159</v>
      </c>
      <c r="R103" s="9">
        <f>M103+(N103*3)+P103-Q103</f>
        <v>-141.6</v>
      </c>
      <c r="S103" s="12">
        <f>((((R103*(19-B103))*2)/(B103+2)-(B103+1))/100)+7</f>
        <v>6.3580000000000005</v>
      </c>
    </row>
    <row r="104" spans="1:19" x14ac:dyDescent="0.3">
      <c r="A104" s="11">
        <f>S104+T104</f>
        <v>6.3496666666666668</v>
      </c>
      <c r="B104" s="9">
        <v>16</v>
      </c>
      <c r="C104" s="9">
        <v>454</v>
      </c>
      <c r="D104" s="8" t="s">
        <v>416</v>
      </c>
      <c r="E104" s="8" t="s">
        <v>83</v>
      </c>
      <c r="F104" s="8" t="s">
        <v>0</v>
      </c>
      <c r="G104" s="9">
        <v>25</v>
      </c>
      <c r="H104" s="9">
        <v>343</v>
      </c>
      <c r="I104" s="9">
        <v>466</v>
      </c>
      <c r="J104" s="9">
        <v>403.8</v>
      </c>
      <c r="K104" s="9">
        <v>54.7</v>
      </c>
      <c r="L104" s="8">
        <v>0</v>
      </c>
      <c r="M104" s="9">
        <f>500-C104</f>
        <v>46</v>
      </c>
      <c r="N104" s="9">
        <f>L104-12</f>
        <v>-12</v>
      </c>
      <c r="O104" s="9">
        <f>30-G104</f>
        <v>5</v>
      </c>
      <c r="P104" s="9">
        <f>O104*2</f>
        <v>10</v>
      </c>
      <c r="Q104" s="9">
        <f>K104*3</f>
        <v>164.10000000000002</v>
      </c>
      <c r="R104" s="9">
        <f>M104+(N104*3)+P104-Q104</f>
        <v>-144.10000000000002</v>
      </c>
      <c r="S104" s="12">
        <f>((((R104*(19-B104))*2)/(B104+2)-(B104+1))/100)+7</f>
        <v>6.3496666666666668</v>
      </c>
    </row>
    <row r="105" spans="1:19" x14ac:dyDescent="0.3">
      <c r="A105" s="11">
        <f>S105+T105</f>
        <v>6.347294117647059</v>
      </c>
      <c r="B105" s="9">
        <v>15</v>
      </c>
      <c r="C105" s="9">
        <v>413</v>
      </c>
      <c r="D105" s="8" t="s">
        <v>396</v>
      </c>
      <c r="E105" s="8" t="s">
        <v>85</v>
      </c>
      <c r="F105" s="8" t="s">
        <v>0</v>
      </c>
      <c r="G105" s="9">
        <v>27</v>
      </c>
      <c r="H105" s="9">
        <v>276</v>
      </c>
      <c r="I105" s="9">
        <v>420</v>
      </c>
      <c r="J105" s="9">
        <v>363.5</v>
      </c>
      <c r="K105" s="9">
        <v>54</v>
      </c>
      <c r="L105" s="8">
        <v>0.1</v>
      </c>
      <c r="M105" s="9">
        <f>500-C105</f>
        <v>87</v>
      </c>
      <c r="N105" s="9">
        <f>L105-12</f>
        <v>-11.9</v>
      </c>
      <c r="O105" s="9">
        <f>30-G105</f>
        <v>3</v>
      </c>
      <c r="P105" s="9">
        <f>O105*2</f>
        <v>6</v>
      </c>
      <c r="Q105" s="9">
        <f>K105*3</f>
        <v>162</v>
      </c>
      <c r="R105" s="9">
        <f>M105+(N105*3)+P105-Q105</f>
        <v>-104.7</v>
      </c>
      <c r="S105" s="12">
        <f>((((R105*(19-B105))*2)/(B105+2)-(B105+1))/100)+7</f>
        <v>6.347294117647059</v>
      </c>
    </row>
    <row r="106" spans="1:19" x14ac:dyDescent="0.3">
      <c r="A106" s="11">
        <f>S106+T106</f>
        <v>6.2912941176470589</v>
      </c>
      <c r="B106" s="9">
        <v>15</v>
      </c>
      <c r="C106" s="9">
        <v>387</v>
      </c>
      <c r="D106" s="8" t="s">
        <v>392</v>
      </c>
      <c r="E106" s="8" t="s">
        <v>29</v>
      </c>
      <c r="F106" s="8" t="s">
        <v>0</v>
      </c>
      <c r="G106" s="9">
        <v>23</v>
      </c>
      <c r="H106" s="9">
        <v>252</v>
      </c>
      <c r="I106" s="9">
        <v>416</v>
      </c>
      <c r="J106" s="9">
        <v>334.8</v>
      </c>
      <c r="K106" s="9">
        <v>69.2</v>
      </c>
      <c r="L106" s="8">
        <v>0</v>
      </c>
      <c r="M106" s="9">
        <f>500-C106</f>
        <v>113</v>
      </c>
      <c r="N106" s="9">
        <f>L106-12</f>
        <v>-12</v>
      </c>
      <c r="O106" s="9">
        <f>30-G106</f>
        <v>7</v>
      </c>
      <c r="P106" s="9">
        <f>O106*2</f>
        <v>14</v>
      </c>
      <c r="Q106" s="9">
        <f>K106*3</f>
        <v>207.60000000000002</v>
      </c>
      <c r="R106" s="9">
        <f>M106+(N106*3)+P106-Q106</f>
        <v>-116.60000000000002</v>
      </c>
      <c r="S106" s="12">
        <f>((((R106*(19-B106))*2)/(B106+2)-(B106+1))/100)+7</f>
        <v>6.2912941176470589</v>
      </c>
    </row>
    <row r="107" spans="1:19" x14ac:dyDescent="0.3">
      <c r="A107" s="11">
        <f>S107+T107</f>
        <v>6.2691764705882349</v>
      </c>
      <c r="B107" s="9">
        <v>15</v>
      </c>
      <c r="C107" s="9">
        <v>393</v>
      </c>
      <c r="D107" s="8" t="s">
        <v>383</v>
      </c>
      <c r="E107" s="8" t="s">
        <v>57</v>
      </c>
      <c r="F107" s="8" t="s">
        <v>0</v>
      </c>
      <c r="G107" s="9">
        <v>27</v>
      </c>
      <c r="H107" s="9">
        <v>222</v>
      </c>
      <c r="I107" s="9">
        <v>418</v>
      </c>
      <c r="J107" s="9">
        <v>344.8</v>
      </c>
      <c r="K107" s="9">
        <v>74.900000000000006</v>
      </c>
      <c r="L107" s="8">
        <v>8.8000000000000007</v>
      </c>
      <c r="M107" s="9">
        <f>500-C107</f>
        <v>107</v>
      </c>
      <c r="N107" s="9">
        <f>L107-12</f>
        <v>-3.1999999999999993</v>
      </c>
      <c r="O107" s="9">
        <f>30-G107</f>
        <v>3</v>
      </c>
      <c r="P107" s="9">
        <f>O107*2</f>
        <v>6</v>
      </c>
      <c r="Q107" s="9">
        <f>K107*3</f>
        <v>224.70000000000002</v>
      </c>
      <c r="R107" s="9">
        <f>M107+(N107*3)+P107-Q107</f>
        <v>-121.30000000000001</v>
      </c>
      <c r="S107" s="12">
        <f>((((R107*(19-B107))*2)/(B107+2)-(B107+1))/100)+7</f>
        <v>6.2691764705882349</v>
      </c>
    </row>
    <row r="108" spans="1:19" x14ac:dyDescent="0.3">
      <c r="A108" s="11">
        <f>S108+T108</f>
        <v>6.2586666666666666</v>
      </c>
      <c r="B108" s="9">
        <v>16</v>
      </c>
      <c r="C108" s="9">
        <v>484</v>
      </c>
      <c r="D108" s="8" t="s">
        <v>418</v>
      </c>
      <c r="E108" s="8" t="s">
        <v>100</v>
      </c>
      <c r="F108" s="8" t="s">
        <v>0</v>
      </c>
      <c r="G108" s="9">
        <v>22</v>
      </c>
      <c r="H108" s="9">
        <v>352</v>
      </c>
      <c r="I108" s="9">
        <v>475</v>
      </c>
      <c r="J108" s="9">
        <v>430.7</v>
      </c>
      <c r="K108" s="9">
        <v>55.8</v>
      </c>
      <c r="L108" s="8">
        <v>0</v>
      </c>
      <c r="M108" s="9">
        <f>500-C108</f>
        <v>16</v>
      </c>
      <c r="N108" s="9">
        <f>L108-12</f>
        <v>-12</v>
      </c>
      <c r="O108" s="9">
        <f>30-G108</f>
        <v>8</v>
      </c>
      <c r="P108" s="9">
        <f>O108*2</f>
        <v>16</v>
      </c>
      <c r="Q108" s="9">
        <f>K108*3</f>
        <v>167.39999999999998</v>
      </c>
      <c r="R108" s="9">
        <f>M108+(N108*3)+P108-Q108</f>
        <v>-171.39999999999998</v>
      </c>
      <c r="S108" s="12">
        <f>((((R108*(19-B108))*2)/(B108+2)-(B108+1))/100)+7</f>
        <v>6.2586666666666666</v>
      </c>
    </row>
    <row r="109" spans="1:19" x14ac:dyDescent="0.3">
      <c r="A109" s="11">
        <f>S109+T109</f>
        <v>6.2536666666666667</v>
      </c>
      <c r="B109" s="9">
        <v>16</v>
      </c>
      <c r="C109" s="9">
        <v>485</v>
      </c>
      <c r="D109" s="8" t="s">
        <v>405</v>
      </c>
      <c r="E109" s="8" t="s">
        <v>31</v>
      </c>
      <c r="F109" s="8" t="s">
        <v>0</v>
      </c>
      <c r="G109" s="9">
        <v>23</v>
      </c>
      <c r="H109" s="9">
        <v>355</v>
      </c>
      <c r="I109" s="9">
        <v>477</v>
      </c>
      <c r="J109" s="9">
        <v>433</v>
      </c>
      <c r="K109" s="9">
        <v>55.3</v>
      </c>
      <c r="L109" s="8">
        <v>0</v>
      </c>
      <c r="M109" s="9">
        <f>500-C109</f>
        <v>15</v>
      </c>
      <c r="N109" s="9">
        <f>L109-12</f>
        <v>-12</v>
      </c>
      <c r="O109" s="9">
        <f>30-G109</f>
        <v>7</v>
      </c>
      <c r="P109" s="9">
        <f>O109*2</f>
        <v>14</v>
      </c>
      <c r="Q109" s="9">
        <f>K109*3</f>
        <v>165.89999999999998</v>
      </c>
      <c r="R109" s="9">
        <f>M109+(N109*3)+P109-Q109</f>
        <v>-172.89999999999998</v>
      </c>
      <c r="S109" s="12">
        <f>((((R109*(19-B109))*2)/(B109+2)-(B109+1))/100)+7</f>
        <v>6.2536666666666667</v>
      </c>
    </row>
    <row r="110" spans="1:19" x14ac:dyDescent="0.3">
      <c r="A110" s="11">
        <f>S110+T110</f>
        <v>6.2503333333333337</v>
      </c>
      <c r="B110" s="9">
        <v>16</v>
      </c>
      <c r="C110" s="9">
        <v>483</v>
      </c>
      <c r="D110" s="8" t="s">
        <v>415</v>
      </c>
      <c r="E110" s="8" t="s">
        <v>46</v>
      </c>
      <c r="F110" s="8" t="s">
        <v>0</v>
      </c>
      <c r="G110" s="9">
        <v>23</v>
      </c>
      <c r="H110" s="9">
        <v>350</v>
      </c>
      <c r="I110" s="9">
        <v>474</v>
      </c>
      <c r="J110" s="9">
        <v>429.3</v>
      </c>
      <c r="K110" s="9">
        <v>56.3</v>
      </c>
      <c r="L110" s="8">
        <v>0</v>
      </c>
      <c r="M110" s="9">
        <f>500-C110</f>
        <v>17</v>
      </c>
      <c r="N110" s="9">
        <f>L110-12</f>
        <v>-12</v>
      </c>
      <c r="O110" s="9">
        <f>30-G110</f>
        <v>7</v>
      </c>
      <c r="P110" s="9">
        <f>O110*2</f>
        <v>14</v>
      </c>
      <c r="Q110" s="9">
        <f>K110*3</f>
        <v>168.89999999999998</v>
      </c>
      <c r="R110" s="9">
        <f>M110+(N110*3)+P110-Q110</f>
        <v>-173.89999999999998</v>
      </c>
      <c r="S110" s="12">
        <f>((((R110*(19-B110))*2)/(B110+2)-(B110+1))/100)+7</f>
        <v>6.2503333333333337</v>
      </c>
    </row>
    <row r="111" spans="1:19" x14ac:dyDescent="0.3">
      <c r="A111" s="11">
        <f>S111+T111</f>
        <v>6.2348235294117647</v>
      </c>
      <c r="B111" s="9">
        <v>15</v>
      </c>
      <c r="C111" s="9">
        <v>433</v>
      </c>
      <c r="D111" s="8" t="s">
        <v>413</v>
      </c>
      <c r="E111" s="8" t="s">
        <v>21</v>
      </c>
      <c r="F111" s="8" t="s">
        <v>0</v>
      </c>
      <c r="G111" s="9">
        <v>27</v>
      </c>
      <c r="H111" s="9">
        <v>302</v>
      </c>
      <c r="I111" s="9">
        <v>437</v>
      </c>
      <c r="J111" s="9">
        <v>385</v>
      </c>
      <c r="K111" s="9">
        <v>55.2</v>
      </c>
      <c r="L111" s="8">
        <v>0</v>
      </c>
      <c r="M111" s="9">
        <f>500-C111</f>
        <v>67</v>
      </c>
      <c r="N111" s="9">
        <f>L111-12</f>
        <v>-12</v>
      </c>
      <c r="O111" s="9">
        <f>30-G111</f>
        <v>3</v>
      </c>
      <c r="P111" s="9">
        <f>O111*2</f>
        <v>6</v>
      </c>
      <c r="Q111" s="9">
        <f>K111*3</f>
        <v>165.60000000000002</v>
      </c>
      <c r="R111" s="9">
        <f>M111+(N111*3)+P111-Q111</f>
        <v>-128.60000000000002</v>
      </c>
      <c r="S111" s="12">
        <f>((((R111*(19-B111))*2)/(B111+2)-(B111+1))/100)+7</f>
        <v>6.2348235294117647</v>
      </c>
    </row>
    <row r="112" spans="1:19" x14ac:dyDescent="0.3">
      <c r="A112" s="11">
        <f>S112+T112</f>
        <v>6.2320000000000002</v>
      </c>
      <c r="B112" s="9">
        <v>16</v>
      </c>
      <c r="C112" s="9">
        <v>478</v>
      </c>
      <c r="D112" s="8" t="s">
        <v>421</v>
      </c>
      <c r="E112" s="8" t="s">
        <v>19</v>
      </c>
      <c r="F112" s="8" t="s">
        <v>0</v>
      </c>
      <c r="G112" s="9">
        <v>26</v>
      </c>
      <c r="H112" s="9">
        <v>334</v>
      </c>
      <c r="I112" s="9">
        <v>458</v>
      </c>
      <c r="J112" s="9">
        <v>415.7</v>
      </c>
      <c r="K112" s="9">
        <v>57.8</v>
      </c>
      <c r="L112" s="8">
        <v>0</v>
      </c>
      <c r="M112" s="9">
        <f>500-C112</f>
        <v>22</v>
      </c>
      <c r="N112" s="9">
        <f>L112-12</f>
        <v>-12</v>
      </c>
      <c r="O112" s="9">
        <f>30-G112</f>
        <v>4</v>
      </c>
      <c r="P112" s="9">
        <f>O112*2</f>
        <v>8</v>
      </c>
      <c r="Q112" s="9">
        <f>K112*3</f>
        <v>173.39999999999998</v>
      </c>
      <c r="R112" s="9">
        <f>M112+(N112*3)+P112-Q112</f>
        <v>-179.39999999999998</v>
      </c>
      <c r="S112" s="12">
        <f>((((R112*(19-B112))*2)/(B112+2)-(B112+1))/100)+7</f>
        <v>6.2320000000000002</v>
      </c>
    </row>
    <row r="113" spans="1:19" x14ac:dyDescent="0.3">
      <c r="A113" s="11">
        <f>S113+T113</f>
        <v>6.1585882352941175</v>
      </c>
      <c r="B113" s="9">
        <v>15</v>
      </c>
      <c r="C113" s="9">
        <v>442</v>
      </c>
      <c r="D113" s="8" t="s">
        <v>394</v>
      </c>
      <c r="E113" s="8" t="s">
        <v>68</v>
      </c>
      <c r="F113" s="8" t="s">
        <v>0</v>
      </c>
      <c r="G113" s="9">
        <v>27</v>
      </c>
      <c r="H113" s="9">
        <v>278</v>
      </c>
      <c r="I113" s="9">
        <v>425</v>
      </c>
      <c r="J113" s="9">
        <v>367.3</v>
      </c>
      <c r="K113" s="9">
        <v>64</v>
      </c>
      <c r="L113" s="8">
        <v>6.4</v>
      </c>
      <c r="M113" s="9">
        <f>500-C113</f>
        <v>58</v>
      </c>
      <c r="N113" s="9">
        <f>L113-12</f>
        <v>-5.6</v>
      </c>
      <c r="O113" s="9">
        <f>30-G113</f>
        <v>3</v>
      </c>
      <c r="P113" s="9">
        <f>O113*2</f>
        <v>6</v>
      </c>
      <c r="Q113" s="9">
        <f>K113*3</f>
        <v>192</v>
      </c>
      <c r="R113" s="9">
        <f>M113+(N113*3)+P113-Q113</f>
        <v>-144.80000000000001</v>
      </c>
      <c r="S113" s="12">
        <f>((((R113*(19-B113))*2)/(B113+2)-(B113+1))/100)+7</f>
        <v>6.1585882352941175</v>
      </c>
    </row>
    <row r="114" spans="1:19" x14ac:dyDescent="0.3">
      <c r="A114" s="11">
        <f>S114+T114</f>
        <v>6.1449411764705886</v>
      </c>
      <c r="B114" s="9">
        <v>15</v>
      </c>
      <c r="C114" s="9">
        <v>441</v>
      </c>
      <c r="D114" s="8" t="s">
        <v>417</v>
      </c>
      <c r="E114" s="8" t="s">
        <v>6</v>
      </c>
      <c r="F114" s="8" t="s">
        <v>0</v>
      </c>
      <c r="G114" s="9">
        <v>24</v>
      </c>
      <c r="H114" s="9">
        <v>326</v>
      </c>
      <c r="I114" s="9">
        <v>469</v>
      </c>
      <c r="J114" s="9">
        <v>392.5</v>
      </c>
      <c r="K114" s="9">
        <v>60.9</v>
      </c>
      <c r="L114" s="8">
        <v>0</v>
      </c>
      <c r="M114" s="9">
        <f>500-C114</f>
        <v>59</v>
      </c>
      <c r="N114" s="9">
        <f>L114-12</f>
        <v>-12</v>
      </c>
      <c r="O114" s="9">
        <f>30-G114</f>
        <v>6</v>
      </c>
      <c r="P114" s="9">
        <f>O114*2</f>
        <v>12</v>
      </c>
      <c r="Q114" s="9">
        <f>K114*3</f>
        <v>182.7</v>
      </c>
      <c r="R114" s="9">
        <f>M114+(N114*3)+P114-Q114</f>
        <v>-147.69999999999999</v>
      </c>
      <c r="S114" s="12">
        <f>((((R114*(19-B114))*2)/(B114+2)-(B114+1))/100)+7</f>
        <v>6.1449411764705886</v>
      </c>
    </row>
    <row r="115" spans="1:19" x14ac:dyDescent="0.3">
      <c r="A115" s="11">
        <f>S115+T115</f>
        <v>6.1379999999999999</v>
      </c>
      <c r="B115" s="9">
        <v>16</v>
      </c>
      <c r="C115" s="9">
        <v>458</v>
      </c>
      <c r="D115" s="8" t="s">
        <v>422</v>
      </c>
      <c r="E115" s="8" t="s">
        <v>48</v>
      </c>
      <c r="F115" s="8" t="s">
        <v>0</v>
      </c>
      <c r="G115" s="9">
        <v>24</v>
      </c>
      <c r="H115" s="9">
        <v>281</v>
      </c>
      <c r="I115" s="9">
        <v>450</v>
      </c>
      <c r="J115" s="9">
        <v>386.7</v>
      </c>
      <c r="K115" s="9">
        <v>75.2</v>
      </c>
      <c r="L115" s="8">
        <v>0</v>
      </c>
      <c r="M115" s="9">
        <f>500-C115</f>
        <v>42</v>
      </c>
      <c r="N115" s="9">
        <f>L115-12</f>
        <v>-12</v>
      </c>
      <c r="O115" s="9">
        <f>30-G115</f>
        <v>6</v>
      </c>
      <c r="P115" s="9">
        <f>O115*2</f>
        <v>12</v>
      </c>
      <c r="Q115" s="9">
        <f>K115*3</f>
        <v>225.60000000000002</v>
      </c>
      <c r="R115" s="9">
        <f>M115+(N115*3)+P115-Q115</f>
        <v>-207.60000000000002</v>
      </c>
      <c r="S115" s="12">
        <f>((((R115*(19-B115))*2)/(B115+2)-(B115+1))/100)+7</f>
        <v>6.1379999999999999</v>
      </c>
    </row>
    <row r="116" spans="1:19" x14ac:dyDescent="0.3">
      <c r="A116" s="11">
        <f>S116+T116</f>
        <v>6.1369411764705877</v>
      </c>
      <c r="B116" s="9">
        <v>15</v>
      </c>
      <c r="C116" s="9">
        <v>421</v>
      </c>
      <c r="D116" s="8" t="s">
        <v>395</v>
      </c>
      <c r="E116" s="8" t="s">
        <v>31</v>
      </c>
      <c r="F116" s="8" t="s">
        <v>0</v>
      </c>
      <c r="G116" s="9">
        <v>23</v>
      </c>
      <c r="H116" s="9">
        <v>243</v>
      </c>
      <c r="I116" s="9">
        <v>404</v>
      </c>
      <c r="J116" s="9">
        <v>338.3</v>
      </c>
      <c r="K116" s="9">
        <v>69</v>
      </c>
      <c r="L116" s="8">
        <v>0.2</v>
      </c>
      <c r="M116" s="9">
        <f>500-C116</f>
        <v>79</v>
      </c>
      <c r="N116" s="9">
        <f>L116-12</f>
        <v>-11.8</v>
      </c>
      <c r="O116" s="9">
        <f>30-G116</f>
        <v>7</v>
      </c>
      <c r="P116" s="9">
        <f>O116*2</f>
        <v>14</v>
      </c>
      <c r="Q116" s="9">
        <f>K116*3</f>
        <v>207</v>
      </c>
      <c r="R116" s="9">
        <f>M116+(N116*3)+P116-Q116</f>
        <v>-149.4</v>
      </c>
      <c r="S116" s="12">
        <f>((((R116*(19-B116))*2)/(B116+2)-(B116+1))/100)+7</f>
        <v>6.1369411764705877</v>
      </c>
    </row>
    <row r="117" spans="1:19" x14ac:dyDescent="0.3">
      <c r="A117" s="11">
        <f>S117+T117</f>
        <v>6.0993750000000002</v>
      </c>
      <c r="B117" s="9">
        <v>14</v>
      </c>
      <c r="C117" s="9">
        <v>350</v>
      </c>
      <c r="D117" s="8" t="s">
        <v>414</v>
      </c>
      <c r="E117" s="8" t="s">
        <v>23</v>
      </c>
      <c r="F117" s="8" t="s">
        <v>0</v>
      </c>
      <c r="G117" s="9">
        <v>23</v>
      </c>
      <c r="H117" s="9">
        <v>185</v>
      </c>
      <c r="I117" s="9">
        <v>414</v>
      </c>
      <c r="J117" s="9">
        <v>326</v>
      </c>
      <c r="K117" s="9">
        <v>82.7</v>
      </c>
      <c r="L117" s="8">
        <v>0</v>
      </c>
      <c r="M117" s="9">
        <f>500-C117</f>
        <v>150</v>
      </c>
      <c r="N117" s="9">
        <f>L117-12</f>
        <v>-12</v>
      </c>
      <c r="O117" s="9">
        <f>30-G117</f>
        <v>7</v>
      </c>
      <c r="P117" s="9">
        <f>O117*2</f>
        <v>14</v>
      </c>
      <c r="Q117" s="9">
        <f>K117*3</f>
        <v>248.10000000000002</v>
      </c>
      <c r="R117" s="9">
        <f>M117+(N117*3)+P117-Q117</f>
        <v>-120.10000000000002</v>
      </c>
      <c r="S117" s="12">
        <f>((((R117*(19-B117))*2)/(B117+2)-(B117+1))/100)+7</f>
        <v>6.0993750000000002</v>
      </c>
    </row>
    <row r="118" spans="1:19" x14ac:dyDescent="0.3">
      <c r="A118" s="11">
        <f>S118+T118</f>
        <v>6.0983529411764703</v>
      </c>
      <c r="B118" s="9">
        <v>15</v>
      </c>
      <c r="C118" s="9">
        <v>436</v>
      </c>
      <c r="D118" s="8" t="s">
        <v>389</v>
      </c>
      <c r="E118" s="8" t="s">
        <v>26</v>
      </c>
      <c r="F118" s="8" t="s">
        <v>0</v>
      </c>
      <c r="G118" s="9">
        <v>22</v>
      </c>
      <c r="H118" s="9">
        <v>266</v>
      </c>
      <c r="I118" s="9">
        <v>419</v>
      </c>
      <c r="J118" s="9">
        <v>361</v>
      </c>
      <c r="K118" s="9">
        <v>67.7</v>
      </c>
      <c r="L118" s="8">
        <v>0.5</v>
      </c>
      <c r="M118" s="9">
        <f>500-C118</f>
        <v>64</v>
      </c>
      <c r="N118" s="9">
        <f>L118-12</f>
        <v>-11.5</v>
      </c>
      <c r="O118" s="9">
        <f>30-G118</f>
        <v>8</v>
      </c>
      <c r="P118" s="9">
        <f>O118*2</f>
        <v>16</v>
      </c>
      <c r="Q118" s="9">
        <f>K118*3</f>
        <v>203.10000000000002</v>
      </c>
      <c r="R118" s="9">
        <f>M118+(N118*3)+P118-Q118</f>
        <v>-157.60000000000002</v>
      </c>
      <c r="S118" s="12">
        <f>((((R118*(19-B118))*2)/(B118+2)-(B118+1))/100)+7</f>
        <v>6.0983529411764703</v>
      </c>
    </row>
    <row r="119" spans="1:19" x14ac:dyDescent="0.3">
      <c r="A119" s="11">
        <f>S119+T119</f>
        <v>6.0806666666666667</v>
      </c>
      <c r="B119" s="9">
        <v>16</v>
      </c>
      <c r="C119" s="9">
        <v>448</v>
      </c>
      <c r="D119" s="8" t="s">
        <v>420</v>
      </c>
      <c r="E119" s="8" t="s">
        <v>336</v>
      </c>
      <c r="F119" s="8" t="s">
        <v>0</v>
      </c>
      <c r="G119" s="9">
        <v>28</v>
      </c>
      <c r="H119" s="9">
        <v>259</v>
      </c>
      <c r="I119" s="9">
        <v>444</v>
      </c>
      <c r="J119" s="9">
        <v>373.3</v>
      </c>
      <c r="K119" s="9">
        <v>81.599999999999994</v>
      </c>
      <c r="L119" s="8">
        <v>0</v>
      </c>
      <c r="M119" s="9">
        <f>500-C119</f>
        <v>52</v>
      </c>
      <c r="N119" s="9">
        <f>L119-12</f>
        <v>-12</v>
      </c>
      <c r="O119" s="9">
        <f>30-G119</f>
        <v>2</v>
      </c>
      <c r="P119" s="9">
        <f>O119*2</f>
        <v>4</v>
      </c>
      <c r="Q119" s="9">
        <f>K119*3</f>
        <v>244.79999999999998</v>
      </c>
      <c r="R119" s="9">
        <f>M119+(N119*3)+P119-Q119</f>
        <v>-224.79999999999998</v>
      </c>
      <c r="S119" s="12">
        <f>((((R119*(19-B119))*2)/(B119+2)-(B119+1))/100)+7</f>
        <v>6.0806666666666667</v>
      </c>
    </row>
    <row r="120" spans="1:19" x14ac:dyDescent="0.3">
      <c r="A120" s="11">
        <f>S120+T120</f>
        <v>5.9251764705882355</v>
      </c>
      <c r="B120" s="9">
        <v>15</v>
      </c>
      <c r="C120" s="9">
        <v>432</v>
      </c>
      <c r="D120" s="8" t="s">
        <v>419</v>
      </c>
      <c r="E120" s="8" t="s">
        <v>15</v>
      </c>
      <c r="F120" s="8" t="s">
        <v>0</v>
      </c>
      <c r="G120" s="9">
        <v>28</v>
      </c>
      <c r="H120" s="9">
        <v>276</v>
      </c>
      <c r="I120" s="9">
        <v>463</v>
      </c>
      <c r="J120" s="9">
        <v>384.8</v>
      </c>
      <c r="K120" s="9">
        <v>76.8</v>
      </c>
      <c r="L120" s="8">
        <v>0</v>
      </c>
      <c r="M120" s="9">
        <f>500-C120</f>
        <v>68</v>
      </c>
      <c r="N120" s="9">
        <f>L120-12</f>
        <v>-12</v>
      </c>
      <c r="O120" s="9">
        <f>30-G120</f>
        <v>2</v>
      </c>
      <c r="P120" s="9">
        <f>O120*2</f>
        <v>4</v>
      </c>
      <c r="Q120" s="9">
        <f>K120*3</f>
        <v>230.39999999999998</v>
      </c>
      <c r="R120" s="9">
        <f>M120+(N120*3)+P120-Q120</f>
        <v>-194.39999999999998</v>
      </c>
      <c r="S120" s="12">
        <f>((((R120*(19-B120))*2)/(B120+2)-(B120+1))/100)+7</f>
        <v>5.9251764705882355</v>
      </c>
    </row>
    <row r="121" spans="1:19" x14ac:dyDescent="0.3">
      <c r="A121" s="11">
        <f>S121+T121</f>
        <v>5.7910588235294123</v>
      </c>
      <c r="B121" s="9">
        <v>15</v>
      </c>
      <c r="C121" s="9">
        <v>445</v>
      </c>
      <c r="D121" s="8" t="s">
        <v>425</v>
      </c>
      <c r="E121" s="8" t="s">
        <v>50</v>
      </c>
      <c r="F121" s="8" t="s">
        <v>0</v>
      </c>
      <c r="G121" s="9">
        <v>23</v>
      </c>
      <c r="H121" s="9">
        <v>251</v>
      </c>
      <c r="I121" s="9">
        <v>445</v>
      </c>
      <c r="J121" s="9">
        <v>370.3</v>
      </c>
      <c r="K121" s="9">
        <v>85.3</v>
      </c>
      <c r="L121" s="8">
        <v>0</v>
      </c>
      <c r="M121" s="9">
        <f>500-C121</f>
        <v>55</v>
      </c>
      <c r="N121" s="9">
        <f>L121-12</f>
        <v>-12</v>
      </c>
      <c r="O121" s="9">
        <f>30-G121</f>
        <v>7</v>
      </c>
      <c r="P121" s="9">
        <f>O121*2</f>
        <v>14</v>
      </c>
      <c r="Q121" s="9">
        <f>K121*3</f>
        <v>255.89999999999998</v>
      </c>
      <c r="R121" s="9">
        <f>M121+(N121*3)+P121-Q121</f>
        <v>-222.89999999999998</v>
      </c>
      <c r="S121" s="12">
        <f>((((R121*(19-B121))*2)/(B121+2)-(B121+1))/100)+7</f>
        <v>5.7910588235294123</v>
      </c>
    </row>
    <row r="122" spans="1:19" x14ac:dyDescent="0.3">
      <c r="A122" s="11">
        <f>S122+T122</f>
        <v>2.9212307692307689</v>
      </c>
      <c r="B122" s="9">
        <v>11</v>
      </c>
      <c r="C122" s="9">
        <v>214</v>
      </c>
      <c r="D122" s="8" t="s">
        <v>443</v>
      </c>
      <c r="E122" s="8" t="s">
        <v>23</v>
      </c>
      <c r="F122" s="8" t="s">
        <v>0</v>
      </c>
      <c r="G122" s="9">
        <v>25</v>
      </c>
      <c r="H122" s="9">
        <v>146</v>
      </c>
      <c r="I122" s="9">
        <v>196</v>
      </c>
      <c r="J122" s="9">
        <v>174.3</v>
      </c>
      <c r="K122" s="9">
        <v>16.7</v>
      </c>
      <c r="L122" s="8">
        <v>10.6</v>
      </c>
      <c r="M122" s="9">
        <f>500-C122</f>
        <v>286</v>
      </c>
      <c r="N122" s="9">
        <f>L122-12</f>
        <v>-1.4000000000000004</v>
      </c>
      <c r="O122" s="9">
        <f>32-G122</f>
        <v>7</v>
      </c>
      <c r="P122" s="9">
        <f>O122*2</f>
        <v>14</v>
      </c>
      <c r="Q122" s="9">
        <f>K122*3</f>
        <v>50.099999999999994</v>
      </c>
      <c r="R122" s="9">
        <f>M122+(N122*2)+P122-Q122</f>
        <v>247.1</v>
      </c>
      <c r="S122" s="12">
        <f>((((R122*(19-B122))*2)/(B122+2)-(B122+1))/100)</f>
        <v>2.9212307692307689</v>
      </c>
    </row>
    <row r="123" spans="1:19" x14ac:dyDescent="0.3">
      <c r="A123" s="11">
        <f>S123+T123</f>
        <v>2.1339999999999995</v>
      </c>
      <c r="B123" s="9">
        <v>12</v>
      </c>
      <c r="C123" s="9">
        <v>220</v>
      </c>
      <c r="D123" s="8" t="s">
        <v>450</v>
      </c>
      <c r="E123" s="8" t="s">
        <v>76</v>
      </c>
      <c r="F123" s="8" t="s">
        <v>0</v>
      </c>
      <c r="G123" s="9">
        <v>23</v>
      </c>
      <c r="H123" s="9">
        <v>161</v>
      </c>
      <c r="I123" s="9">
        <v>207</v>
      </c>
      <c r="J123" s="9">
        <v>184</v>
      </c>
      <c r="K123" s="9">
        <v>18</v>
      </c>
      <c r="L123" s="8">
        <v>3.2</v>
      </c>
      <c r="M123" s="9">
        <f>500-C123</f>
        <v>280</v>
      </c>
      <c r="N123" s="9">
        <f>L123-12</f>
        <v>-8.8000000000000007</v>
      </c>
      <c r="O123" s="9">
        <f>32-G123</f>
        <v>9</v>
      </c>
      <c r="P123" s="9">
        <f>O123*2</f>
        <v>18</v>
      </c>
      <c r="Q123" s="9">
        <f>K123*3</f>
        <v>54</v>
      </c>
      <c r="R123" s="9">
        <f>M123+(N123*2)+P123-Q123</f>
        <v>226.39999999999998</v>
      </c>
      <c r="S123" s="12">
        <f>((((R123*(19-B123))*2)/(B123+2)-(B123+1))/100)</f>
        <v>2.1339999999999995</v>
      </c>
    </row>
    <row r="124" spans="1:19" x14ac:dyDescent="0.3">
      <c r="A124" s="11">
        <f>S124+T124</f>
        <v>2.312499999999993E-2</v>
      </c>
      <c r="B124" s="9">
        <v>14</v>
      </c>
      <c r="C124" s="9">
        <v>334</v>
      </c>
      <c r="D124" s="8" t="s">
        <v>468</v>
      </c>
      <c r="E124" s="8" t="s">
        <v>13</v>
      </c>
      <c r="F124" s="8" t="s">
        <v>0</v>
      </c>
      <c r="G124" s="9">
        <v>23</v>
      </c>
      <c r="H124" s="9">
        <v>239</v>
      </c>
      <c r="I124" s="9">
        <v>347</v>
      </c>
      <c r="J124" s="9">
        <v>271</v>
      </c>
      <c r="K124" s="9">
        <v>44.5</v>
      </c>
      <c r="L124" s="8">
        <v>0.6</v>
      </c>
      <c r="M124" s="9">
        <f>500-C124</f>
        <v>166</v>
      </c>
      <c r="N124" s="9">
        <f>L124-12</f>
        <v>-11.4</v>
      </c>
      <c r="O124" s="9">
        <f>32-G124</f>
        <v>9</v>
      </c>
      <c r="P124" s="9">
        <f>O124*2</f>
        <v>18</v>
      </c>
      <c r="Q124" s="9">
        <f>K124*3</f>
        <v>133.5</v>
      </c>
      <c r="R124" s="9">
        <f>M124+(N124*2)+P124-Q124</f>
        <v>27.699999999999989</v>
      </c>
      <c r="S124" s="12">
        <f>((((R124*(19-B124))*2)/(B124+2)-(B124+1))/100)</f>
        <v>2.312499999999993E-2</v>
      </c>
    </row>
    <row r="125" spans="1:19" x14ac:dyDescent="0.3">
      <c r="A125" s="11">
        <f>S125+T125</f>
        <v>-0.80500000000000005</v>
      </c>
      <c r="B125" s="9">
        <v>16</v>
      </c>
      <c r="C125" s="9">
        <v>464</v>
      </c>
      <c r="D125" s="8" t="s">
        <v>487</v>
      </c>
      <c r="E125" s="8" t="s">
        <v>35</v>
      </c>
      <c r="F125" s="8" t="s">
        <v>0</v>
      </c>
      <c r="G125" s="9">
        <v>25</v>
      </c>
      <c r="H125" s="9">
        <v>294</v>
      </c>
      <c r="I125" s="9">
        <v>456</v>
      </c>
      <c r="J125" s="9">
        <v>396</v>
      </c>
      <c r="K125" s="9">
        <v>72.5</v>
      </c>
      <c r="L125" s="8">
        <v>0.5</v>
      </c>
      <c r="M125" s="9">
        <f>500-C125</f>
        <v>36</v>
      </c>
      <c r="N125" s="9">
        <f>L125-12</f>
        <v>-11.5</v>
      </c>
      <c r="O125" s="9">
        <f>32-G125</f>
        <v>7</v>
      </c>
      <c r="P125" s="9">
        <f>O125*2</f>
        <v>14</v>
      </c>
      <c r="Q125" s="9">
        <f>K125*3</f>
        <v>217.5</v>
      </c>
      <c r="R125" s="9">
        <f>M125+(N125*2)+P125-Q125</f>
        <v>-190.5</v>
      </c>
      <c r="S125" s="12">
        <f>((((R125*(19-B125))*2)/(B125+2)-(B125+1))/100)</f>
        <v>-0.80500000000000005</v>
      </c>
    </row>
    <row r="126" spans="1:19" x14ac:dyDescent="0.3">
      <c r="A126">
        <v>16</v>
      </c>
      <c r="B126">
        <v>482</v>
      </c>
      <c r="C126" t="s">
        <v>389</v>
      </c>
      <c r="D126" t="s">
        <v>26</v>
      </c>
      <c r="E126" t="s">
        <v>0</v>
      </c>
      <c r="F126" s="4">
        <v>22</v>
      </c>
      <c r="G126" s="4">
        <v>308</v>
      </c>
      <c r="H126" s="4">
        <v>327</v>
      </c>
      <c r="I126" s="4">
        <v>317.5</v>
      </c>
      <c r="J126" s="4">
        <v>9.5</v>
      </c>
      <c r="K126">
        <f>VLOOKUP($C:$C,'Trade Values'!$D:$L,9,FALSE)</f>
        <v>0.5</v>
      </c>
      <c r="L126" s="4">
        <f t="shared" ref="L66:L129" si="0">500-B126</f>
        <v>18</v>
      </c>
      <c r="M126" s="4">
        <f t="shared" ref="M66:M129" si="1">K126-12</f>
        <v>-11.5</v>
      </c>
      <c r="N126" s="4">
        <f t="shared" ref="N66:N129" si="2">30-F126</f>
        <v>8</v>
      </c>
      <c r="O126" s="4">
        <f t="shared" ref="O66:O129" si="3">N126*2</f>
        <v>16</v>
      </c>
      <c r="P126" s="4">
        <f t="shared" ref="P66:P129" si="4">J126*3</f>
        <v>28.5</v>
      </c>
      <c r="Q126" s="4">
        <f t="shared" ref="Q66:Q129" si="5">L126+(M126*3)+O126-P126</f>
        <v>-29</v>
      </c>
    </row>
    <row r="127" spans="1:19" x14ac:dyDescent="0.3">
      <c r="A127">
        <v>16</v>
      </c>
      <c r="B127">
        <v>488</v>
      </c>
      <c r="C127" t="s">
        <v>499</v>
      </c>
      <c r="D127" t="s">
        <v>26</v>
      </c>
      <c r="E127" t="s">
        <v>0</v>
      </c>
      <c r="F127" s="4">
        <v>30</v>
      </c>
      <c r="G127" s="4">
        <v>276</v>
      </c>
      <c r="H127" s="4">
        <v>373</v>
      </c>
      <c r="I127" s="4">
        <v>324.5</v>
      </c>
      <c r="J127" s="4">
        <v>48.5</v>
      </c>
      <c r="K127" t="e">
        <f>VLOOKUP($C:$C,'Trade Values'!$D:$L,9,FALSE)</f>
        <v>#N/A</v>
      </c>
      <c r="L127" s="4">
        <f t="shared" si="0"/>
        <v>12</v>
      </c>
      <c r="M127" s="4" t="e">
        <f t="shared" si="1"/>
        <v>#N/A</v>
      </c>
      <c r="N127" s="4">
        <f t="shared" si="2"/>
        <v>0</v>
      </c>
      <c r="O127" s="4">
        <f t="shared" si="3"/>
        <v>0</v>
      </c>
      <c r="P127" s="4">
        <f t="shared" si="4"/>
        <v>145.5</v>
      </c>
      <c r="Q127" s="4" t="e">
        <f t="shared" si="5"/>
        <v>#N/A</v>
      </c>
    </row>
    <row r="128" spans="1:19" x14ac:dyDescent="0.3">
      <c r="A128">
        <v>16</v>
      </c>
      <c r="B128">
        <v>494</v>
      </c>
      <c r="C128" t="s">
        <v>500</v>
      </c>
      <c r="D128" t="s">
        <v>44</v>
      </c>
      <c r="E128" t="s">
        <v>0</v>
      </c>
      <c r="F128" s="4">
        <v>24</v>
      </c>
      <c r="G128" s="4">
        <v>305</v>
      </c>
      <c r="H128" s="4">
        <v>409</v>
      </c>
      <c r="I128" s="4">
        <v>362</v>
      </c>
      <c r="J128" s="4">
        <v>43</v>
      </c>
      <c r="K128" t="e">
        <f>VLOOKUP($C:$C,'Trade Values'!$D:$L,9,FALSE)</f>
        <v>#N/A</v>
      </c>
      <c r="L128" s="4">
        <f t="shared" si="0"/>
        <v>6</v>
      </c>
      <c r="M128" s="4" t="e">
        <f t="shared" si="1"/>
        <v>#N/A</v>
      </c>
      <c r="N128" s="4">
        <f t="shared" si="2"/>
        <v>6</v>
      </c>
      <c r="O128" s="4">
        <f t="shared" si="3"/>
        <v>12</v>
      </c>
      <c r="P128" s="4">
        <f t="shared" si="4"/>
        <v>129</v>
      </c>
      <c r="Q128" s="4" t="e">
        <f t="shared" si="5"/>
        <v>#N/A</v>
      </c>
    </row>
    <row r="129" spans="1:17" x14ac:dyDescent="0.3">
      <c r="A129">
        <v>16</v>
      </c>
      <c r="B129">
        <v>498</v>
      </c>
      <c r="C129" t="s">
        <v>411</v>
      </c>
      <c r="D129" t="s">
        <v>40</v>
      </c>
      <c r="E129" t="s">
        <v>0</v>
      </c>
      <c r="F129" s="4">
        <v>25</v>
      </c>
      <c r="G129" s="4">
        <v>361</v>
      </c>
      <c r="H129" s="4">
        <v>417</v>
      </c>
      <c r="I129" s="4">
        <v>380.3</v>
      </c>
      <c r="J129" s="4">
        <v>22.9</v>
      </c>
      <c r="K129">
        <f>VLOOKUP($C:$C,'Trade Values'!$D:$L,9,FALSE)</f>
        <v>9.8000000000000007</v>
      </c>
      <c r="L129" s="4">
        <f t="shared" si="0"/>
        <v>2</v>
      </c>
      <c r="M129" s="4">
        <f t="shared" si="1"/>
        <v>-2.1999999999999993</v>
      </c>
      <c r="N129" s="4">
        <f t="shared" si="2"/>
        <v>5</v>
      </c>
      <c r="O129" s="4">
        <f t="shared" si="3"/>
        <v>10</v>
      </c>
      <c r="P129" s="4">
        <f t="shared" si="4"/>
        <v>68.699999999999989</v>
      </c>
      <c r="Q129" s="4">
        <f t="shared" si="5"/>
        <v>-63.299999999999983</v>
      </c>
    </row>
    <row r="130" spans="1:17" x14ac:dyDescent="0.3">
      <c r="A130">
        <v>16</v>
      </c>
      <c r="B130">
        <v>500</v>
      </c>
      <c r="C130" t="s">
        <v>501</v>
      </c>
      <c r="D130" t="s">
        <v>29</v>
      </c>
      <c r="E130" t="s">
        <v>0</v>
      </c>
      <c r="F130" s="4">
        <v>28</v>
      </c>
      <c r="G130" s="4">
        <v>332</v>
      </c>
      <c r="H130" s="4">
        <v>363</v>
      </c>
      <c r="I130" s="4">
        <v>347.5</v>
      </c>
      <c r="J130" s="4">
        <v>15.5</v>
      </c>
      <c r="K130" t="e">
        <f>VLOOKUP($C:$C,'Trade Values'!$D:$L,9,FALSE)</f>
        <v>#N/A</v>
      </c>
      <c r="L130" s="4">
        <f t="shared" ref="L130:L135" si="6">500-B130</f>
        <v>0</v>
      </c>
      <c r="M130" s="4" t="e">
        <f t="shared" ref="M130:M135" si="7">K130-12</f>
        <v>#N/A</v>
      </c>
      <c r="N130" s="4">
        <f t="shared" ref="N130:N135" si="8">30-F130</f>
        <v>2</v>
      </c>
      <c r="O130" s="4">
        <f t="shared" ref="O130:O135" si="9">N130*2</f>
        <v>4</v>
      </c>
      <c r="P130" s="4">
        <f t="shared" ref="P130:P135" si="10">J130*3</f>
        <v>46.5</v>
      </c>
      <c r="Q130" s="4" t="e">
        <f t="shared" ref="Q130:Q135" si="11">L130+(M130*3)+O130-P130</f>
        <v>#N/A</v>
      </c>
    </row>
    <row r="131" spans="1:17" x14ac:dyDescent="0.3">
      <c r="A131">
        <v>16</v>
      </c>
      <c r="B131">
        <v>503</v>
      </c>
      <c r="C131" t="s">
        <v>502</v>
      </c>
      <c r="D131" t="s">
        <v>76</v>
      </c>
      <c r="E131" t="s">
        <v>0</v>
      </c>
      <c r="F131" s="4">
        <v>21</v>
      </c>
      <c r="G131" s="4">
        <v>346</v>
      </c>
      <c r="H131" s="4">
        <v>354</v>
      </c>
      <c r="I131" s="4">
        <v>350</v>
      </c>
      <c r="J131" s="4">
        <v>4</v>
      </c>
      <c r="K131" t="e">
        <f>VLOOKUP($C:$C,'Trade Values'!$D:$L,9,FALSE)</f>
        <v>#N/A</v>
      </c>
      <c r="L131" s="4">
        <f t="shared" si="6"/>
        <v>-3</v>
      </c>
      <c r="M131" s="4" t="e">
        <f t="shared" si="7"/>
        <v>#N/A</v>
      </c>
      <c r="N131" s="4">
        <f t="shared" si="8"/>
        <v>9</v>
      </c>
      <c r="O131" s="4">
        <f t="shared" si="9"/>
        <v>18</v>
      </c>
      <c r="P131" s="4">
        <f t="shared" si="10"/>
        <v>12</v>
      </c>
      <c r="Q131" s="4" t="e">
        <f t="shared" si="11"/>
        <v>#N/A</v>
      </c>
    </row>
    <row r="132" spans="1:17" x14ac:dyDescent="0.3">
      <c r="A132">
        <v>16</v>
      </c>
      <c r="B132">
        <v>507</v>
      </c>
      <c r="C132" t="s">
        <v>426</v>
      </c>
      <c r="D132" t="s">
        <v>83</v>
      </c>
      <c r="E132" t="s">
        <v>0</v>
      </c>
      <c r="F132" s="4">
        <v>25</v>
      </c>
      <c r="G132" s="4">
        <v>312</v>
      </c>
      <c r="H132" s="4">
        <v>412</v>
      </c>
      <c r="I132" s="4">
        <v>362</v>
      </c>
      <c r="J132" s="4">
        <v>50</v>
      </c>
      <c r="K132" t="e">
        <f>VLOOKUP($C:$C,'Trade Values'!$D:$L,9,FALSE)</f>
        <v>#N/A</v>
      </c>
      <c r="L132" s="4">
        <f t="shared" si="6"/>
        <v>-7</v>
      </c>
      <c r="M132" s="4" t="e">
        <f t="shared" si="7"/>
        <v>#N/A</v>
      </c>
      <c r="N132" s="4">
        <f t="shared" si="8"/>
        <v>5</v>
      </c>
      <c r="O132" s="4">
        <f t="shared" si="9"/>
        <v>10</v>
      </c>
      <c r="P132" s="4">
        <f t="shared" si="10"/>
        <v>150</v>
      </c>
      <c r="Q132" s="4" t="e">
        <f t="shared" si="11"/>
        <v>#N/A</v>
      </c>
    </row>
    <row r="133" spans="1:17" x14ac:dyDescent="0.3">
      <c r="A133">
        <v>16</v>
      </c>
      <c r="B133">
        <v>509</v>
      </c>
      <c r="C133" t="s">
        <v>396</v>
      </c>
      <c r="D133" t="s">
        <v>85</v>
      </c>
      <c r="E133" t="s">
        <v>0</v>
      </c>
      <c r="F133" s="4">
        <v>27</v>
      </c>
      <c r="G133" s="4">
        <v>370</v>
      </c>
      <c r="H133" s="4">
        <v>394</v>
      </c>
      <c r="I133" s="4">
        <v>382.3</v>
      </c>
      <c r="J133" s="4">
        <v>9.8000000000000007</v>
      </c>
      <c r="K133">
        <f>VLOOKUP($C:$C,'Trade Values'!$D:$L,9,FALSE)</f>
        <v>0.1</v>
      </c>
      <c r="L133" s="4">
        <f t="shared" si="6"/>
        <v>-9</v>
      </c>
      <c r="M133" s="4">
        <f t="shared" si="7"/>
        <v>-11.9</v>
      </c>
      <c r="N133" s="4">
        <f t="shared" si="8"/>
        <v>3</v>
      </c>
      <c r="O133" s="4">
        <f t="shared" si="9"/>
        <v>6</v>
      </c>
      <c r="P133" s="4">
        <f t="shared" si="10"/>
        <v>29.400000000000002</v>
      </c>
      <c r="Q133" s="4">
        <f t="shared" si="11"/>
        <v>-68.100000000000009</v>
      </c>
    </row>
    <row r="134" spans="1:17" x14ac:dyDescent="0.3">
      <c r="A134">
        <v>16</v>
      </c>
      <c r="B134">
        <v>510</v>
      </c>
      <c r="C134" t="s">
        <v>405</v>
      </c>
      <c r="D134" t="s">
        <v>31</v>
      </c>
      <c r="E134" t="s">
        <v>0</v>
      </c>
      <c r="F134" s="4">
        <v>23</v>
      </c>
      <c r="G134" s="4">
        <v>355</v>
      </c>
      <c r="H134" s="4">
        <v>374</v>
      </c>
      <c r="I134" s="4">
        <v>364.5</v>
      </c>
      <c r="J134" s="4">
        <v>9.5</v>
      </c>
      <c r="K134">
        <f>VLOOKUP($C:$C,'Trade Values'!$D:$L,9,FALSE)</f>
        <v>0</v>
      </c>
      <c r="L134" s="4">
        <f t="shared" si="6"/>
        <v>-10</v>
      </c>
      <c r="M134" s="4">
        <f t="shared" si="7"/>
        <v>-12</v>
      </c>
      <c r="N134" s="4">
        <f t="shared" si="8"/>
        <v>7</v>
      </c>
      <c r="O134" s="4">
        <f t="shared" si="9"/>
        <v>14</v>
      </c>
      <c r="P134" s="4">
        <f t="shared" si="10"/>
        <v>28.5</v>
      </c>
      <c r="Q134" s="4">
        <f t="shared" si="11"/>
        <v>-60.5</v>
      </c>
    </row>
    <row r="135" spans="1:17" x14ac:dyDescent="0.3">
      <c r="A135">
        <v>16</v>
      </c>
      <c r="B135">
        <v>520</v>
      </c>
      <c r="C135" t="s">
        <v>503</v>
      </c>
      <c r="D135" t="s">
        <v>17</v>
      </c>
      <c r="E135" t="s">
        <v>0</v>
      </c>
      <c r="F135" s="4">
        <v>27</v>
      </c>
      <c r="G135" s="4">
        <v>381</v>
      </c>
      <c r="H135" s="4">
        <v>392</v>
      </c>
      <c r="I135" s="4">
        <v>386.5</v>
      </c>
      <c r="J135" s="4">
        <v>5.5</v>
      </c>
      <c r="K135" t="e">
        <f>VLOOKUP($C:$C,'Trade Values'!$D:$L,9,FALSE)</f>
        <v>#N/A</v>
      </c>
      <c r="L135" s="4">
        <f t="shared" si="6"/>
        <v>-20</v>
      </c>
      <c r="M135" s="4" t="e">
        <f t="shared" si="7"/>
        <v>#N/A</v>
      </c>
      <c r="N135" s="4">
        <f t="shared" si="8"/>
        <v>3</v>
      </c>
      <c r="O135" s="4">
        <f t="shared" si="9"/>
        <v>6</v>
      </c>
      <c r="P135" s="4">
        <f t="shared" si="10"/>
        <v>16.5</v>
      </c>
      <c r="Q135" s="4" t="e">
        <f t="shared" si="11"/>
        <v>#N/A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E4B3-2B0E-4DD2-8CEF-E44B9468AB8E}">
  <dimension ref="A1:V188"/>
  <sheetViews>
    <sheetView workbookViewId="0">
      <selection activeCell="D9" sqref="D9"/>
    </sheetView>
  </sheetViews>
  <sheetFormatPr defaultRowHeight="14.4" x14ac:dyDescent="0.3"/>
  <cols>
    <col min="1" max="1" width="15.109375" customWidth="1"/>
    <col min="2" max="2" width="5.6640625" customWidth="1"/>
    <col min="3" max="3" width="6" customWidth="1"/>
    <col min="4" max="4" width="25" bestFit="1" customWidth="1"/>
    <col min="17" max="17" width="10.109375" bestFit="1" customWidth="1"/>
    <col min="20" max="20" width="11.44140625" bestFit="1" customWidth="1"/>
    <col min="21" max="21" width="5.6640625" customWidth="1"/>
    <col min="22" max="22" width="6" customWidth="1"/>
  </cols>
  <sheetData>
    <row r="1" spans="1:22" x14ac:dyDescent="0.3">
      <c r="A1" s="7" t="s">
        <v>1</v>
      </c>
      <c r="B1" s="8" t="s">
        <v>121</v>
      </c>
      <c r="C1" s="8" t="s">
        <v>122</v>
      </c>
      <c r="D1" s="8" t="s">
        <v>2</v>
      </c>
      <c r="E1" s="8" t="s">
        <v>3</v>
      </c>
      <c r="F1" s="8" t="s">
        <v>4</v>
      </c>
      <c r="G1" s="9" t="s">
        <v>123</v>
      </c>
      <c r="H1" s="9" t="s">
        <v>124</v>
      </c>
      <c r="I1" s="9" t="s">
        <v>125</v>
      </c>
      <c r="J1" s="9" t="s">
        <v>126</v>
      </c>
      <c r="K1" s="9" t="s">
        <v>127</v>
      </c>
      <c r="L1" s="8" t="s">
        <v>531</v>
      </c>
      <c r="M1" s="7" t="s">
        <v>128</v>
      </c>
      <c r="N1" s="7" t="s">
        <v>129</v>
      </c>
      <c r="O1" s="7" t="s">
        <v>130</v>
      </c>
      <c r="P1" s="7" t="s">
        <v>131</v>
      </c>
      <c r="Q1" s="7" t="s">
        <v>132</v>
      </c>
      <c r="R1" s="7" t="s">
        <v>133</v>
      </c>
      <c r="S1" s="10" t="s">
        <v>134</v>
      </c>
      <c r="T1" s="7" t="s">
        <v>135</v>
      </c>
      <c r="U1" s="8" t="s">
        <v>121</v>
      </c>
      <c r="V1" s="8" t="s">
        <v>122</v>
      </c>
    </row>
    <row r="2" spans="1:22" x14ac:dyDescent="0.3">
      <c r="A2" s="11">
        <f>S2+T2</f>
        <v>51.552500000000002</v>
      </c>
      <c r="B2" s="9">
        <v>2</v>
      </c>
      <c r="C2" s="9">
        <v>5</v>
      </c>
      <c r="D2" s="8" t="s">
        <v>139</v>
      </c>
      <c r="E2" s="8" t="s">
        <v>50</v>
      </c>
      <c r="F2" s="8" t="s">
        <v>140</v>
      </c>
      <c r="G2" s="9">
        <v>22</v>
      </c>
      <c r="H2" s="9">
        <v>5</v>
      </c>
      <c r="I2" s="9">
        <v>11</v>
      </c>
      <c r="J2" s="9">
        <v>6.5</v>
      </c>
      <c r="K2" s="9">
        <v>1.9</v>
      </c>
      <c r="L2" s="8">
        <v>19.600000000000001</v>
      </c>
      <c r="M2" s="9">
        <f>500-C2</f>
        <v>495</v>
      </c>
      <c r="N2" s="9">
        <f>L2-12</f>
        <v>7.6000000000000014</v>
      </c>
      <c r="O2" s="9">
        <f>32-G2</f>
        <v>10</v>
      </c>
      <c r="P2" s="9">
        <f>O2*2</f>
        <v>20</v>
      </c>
      <c r="Q2" s="9">
        <f>K2*3</f>
        <v>5.6999999999999993</v>
      </c>
      <c r="R2" s="9">
        <f>M2+(N2*2)+P2-Q2</f>
        <v>524.5</v>
      </c>
      <c r="S2" s="12">
        <f>((((R2*(19-B2))*2)/(B2+2)-(B2+1))/100)+7</f>
        <v>51.552500000000002</v>
      </c>
      <c r="T2" s="8"/>
      <c r="U2" s="8">
        <v>1</v>
      </c>
      <c r="V2" s="9">
        <v>4</v>
      </c>
    </row>
    <row r="3" spans="1:22" x14ac:dyDescent="0.3">
      <c r="A3" s="11">
        <f>S3+T3</f>
        <v>51.476000000000006</v>
      </c>
      <c r="B3" s="9">
        <v>2</v>
      </c>
      <c r="C3" s="9">
        <v>6</v>
      </c>
      <c r="D3" s="8" t="s">
        <v>144</v>
      </c>
      <c r="E3" s="8" t="s">
        <v>6</v>
      </c>
      <c r="F3" s="8" t="s">
        <v>140</v>
      </c>
      <c r="G3" s="9">
        <v>27</v>
      </c>
      <c r="H3" s="9">
        <v>5</v>
      </c>
      <c r="I3" s="9">
        <v>12</v>
      </c>
      <c r="J3" s="9">
        <v>8.3000000000000007</v>
      </c>
      <c r="K3" s="9">
        <v>2.2000000000000002</v>
      </c>
      <c r="L3" s="8">
        <v>25.1</v>
      </c>
      <c r="M3" s="9">
        <f>500-C3</f>
        <v>494</v>
      </c>
      <c r="N3" s="9">
        <f>L3-12</f>
        <v>13.100000000000001</v>
      </c>
      <c r="O3" s="9">
        <f>32-G3</f>
        <v>5</v>
      </c>
      <c r="P3" s="9">
        <f>O3*2</f>
        <v>10</v>
      </c>
      <c r="Q3" s="9">
        <f>K3*3</f>
        <v>6.6000000000000005</v>
      </c>
      <c r="R3" s="9">
        <f>M3+(N3*2)+P3-Q3</f>
        <v>523.6</v>
      </c>
      <c r="S3" s="12">
        <f>((((R3*(19-B3))*2)/(B3+2)-(B3+1))/100)+7</f>
        <v>51.476000000000006</v>
      </c>
      <c r="T3" s="8"/>
      <c r="U3" s="8">
        <v>2</v>
      </c>
      <c r="V3" s="9">
        <v>10</v>
      </c>
    </row>
    <row r="4" spans="1:22" x14ac:dyDescent="0.3">
      <c r="A4" s="11">
        <f>S4+T4</f>
        <v>49.903499999999994</v>
      </c>
      <c r="B4" s="9">
        <v>2</v>
      </c>
      <c r="C4" s="9">
        <v>9</v>
      </c>
      <c r="D4" s="8" t="s">
        <v>146</v>
      </c>
      <c r="E4" s="8" t="s">
        <v>96</v>
      </c>
      <c r="F4" s="8" t="s">
        <v>140</v>
      </c>
      <c r="G4" s="9">
        <v>22</v>
      </c>
      <c r="H4" s="9">
        <v>6</v>
      </c>
      <c r="I4" s="9">
        <v>15</v>
      </c>
      <c r="J4" s="9">
        <v>10</v>
      </c>
      <c r="K4" s="9">
        <v>2.9</v>
      </c>
      <c r="L4" s="8">
        <v>13.4</v>
      </c>
      <c r="M4" s="9">
        <f>500-C4</f>
        <v>491</v>
      </c>
      <c r="N4" s="9">
        <f>L4-12</f>
        <v>1.4000000000000004</v>
      </c>
      <c r="O4" s="9">
        <f>32-G4</f>
        <v>10</v>
      </c>
      <c r="P4" s="9">
        <f>O4*2</f>
        <v>20</v>
      </c>
      <c r="Q4" s="9">
        <f>K4*3</f>
        <v>8.6999999999999993</v>
      </c>
      <c r="R4" s="9">
        <f>M4+(N4*2)+P4-Q4</f>
        <v>505.09999999999997</v>
      </c>
      <c r="S4" s="12">
        <f>((((R4*(19-B4))*2)/(B4+2)-(B4+1))/100)+7</f>
        <v>49.903499999999994</v>
      </c>
      <c r="T4" s="9"/>
      <c r="U4" s="8">
        <v>2</v>
      </c>
      <c r="V4" s="9">
        <v>7</v>
      </c>
    </row>
    <row r="5" spans="1:22" x14ac:dyDescent="0.3">
      <c r="A5" s="11">
        <f>S5+T5</f>
        <v>49.57200000000001</v>
      </c>
      <c r="B5" s="9">
        <v>2</v>
      </c>
      <c r="C5" s="9">
        <v>8</v>
      </c>
      <c r="D5" s="8" t="s">
        <v>142</v>
      </c>
      <c r="E5" s="8" t="s">
        <v>68</v>
      </c>
      <c r="F5" s="8" t="s">
        <v>140</v>
      </c>
      <c r="G5" s="9">
        <v>23</v>
      </c>
      <c r="H5" s="9">
        <v>4</v>
      </c>
      <c r="I5" s="9">
        <v>23</v>
      </c>
      <c r="J5" s="9">
        <v>9.4</v>
      </c>
      <c r="K5" s="9">
        <v>6</v>
      </c>
      <c r="L5" s="8">
        <v>16.600000000000001</v>
      </c>
      <c r="M5" s="9">
        <f>500-C5</f>
        <v>492</v>
      </c>
      <c r="N5" s="9">
        <f>L5-12</f>
        <v>4.6000000000000014</v>
      </c>
      <c r="O5" s="9">
        <f>32-G5</f>
        <v>9</v>
      </c>
      <c r="P5" s="9">
        <f>O5*2</f>
        <v>18</v>
      </c>
      <c r="Q5" s="9">
        <f>K5*3</f>
        <v>18</v>
      </c>
      <c r="R5" s="9">
        <f>M5+(N5*2)+P5-Q5</f>
        <v>501.20000000000005</v>
      </c>
      <c r="S5" s="12">
        <f>((((R5*(19-B5))*2)/(B5+2)-(B5+1))/100)+7</f>
        <v>49.57200000000001</v>
      </c>
      <c r="T5" s="8"/>
      <c r="U5" s="8">
        <v>1</v>
      </c>
      <c r="V5" s="9">
        <v>6</v>
      </c>
    </row>
    <row r="6" spans="1:22" x14ac:dyDescent="0.3">
      <c r="A6" s="11">
        <f>S6+T6</f>
        <v>49.555</v>
      </c>
      <c r="B6" s="9">
        <v>2</v>
      </c>
      <c r="C6" s="9">
        <v>10</v>
      </c>
      <c r="D6" s="8" t="s">
        <v>155</v>
      </c>
      <c r="E6" s="8" t="s">
        <v>54</v>
      </c>
      <c r="F6" s="8" t="s">
        <v>140</v>
      </c>
      <c r="G6" s="9">
        <v>28</v>
      </c>
      <c r="H6" s="9">
        <v>4</v>
      </c>
      <c r="I6" s="9">
        <v>15</v>
      </c>
      <c r="J6" s="9">
        <v>10.8</v>
      </c>
      <c r="K6" s="9">
        <v>3.4</v>
      </c>
      <c r="L6" s="8">
        <v>18.600000000000001</v>
      </c>
      <c r="M6" s="9">
        <f>500-C6</f>
        <v>490</v>
      </c>
      <c r="N6" s="9">
        <f>L6-12</f>
        <v>6.6000000000000014</v>
      </c>
      <c r="O6" s="9">
        <f>32-G6</f>
        <v>4</v>
      </c>
      <c r="P6" s="9">
        <f>O6*2</f>
        <v>8</v>
      </c>
      <c r="Q6" s="9">
        <f>K6*3</f>
        <v>10.199999999999999</v>
      </c>
      <c r="R6" s="9">
        <f>M6+(N6*2)+P6-Q6</f>
        <v>501</v>
      </c>
      <c r="S6" s="12">
        <f>((((R6*(19-B6))*2)/(B6+2)-(B6+1))/100)+7</f>
        <v>49.555</v>
      </c>
      <c r="T6" s="8"/>
      <c r="U6" s="8">
        <v>3</v>
      </c>
      <c r="V6" s="9">
        <v>13</v>
      </c>
    </row>
    <row r="7" spans="1:22" x14ac:dyDescent="0.3">
      <c r="A7" s="11">
        <f>S7+T7</f>
        <v>48.313999999999993</v>
      </c>
      <c r="B7" s="9">
        <v>2</v>
      </c>
      <c r="C7" s="9">
        <v>11</v>
      </c>
      <c r="D7" s="8" t="s">
        <v>147</v>
      </c>
      <c r="E7" s="8" t="s">
        <v>83</v>
      </c>
      <c r="F7" s="8" t="s">
        <v>140</v>
      </c>
      <c r="G7" s="9">
        <v>24</v>
      </c>
      <c r="H7" s="9">
        <v>8</v>
      </c>
      <c r="I7" s="9">
        <v>19</v>
      </c>
      <c r="J7" s="9">
        <v>12</v>
      </c>
      <c r="K7" s="9">
        <v>3.2</v>
      </c>
      <c r="L7" s="8">
        <v>7.5</v>
      </c>
      <c r="M7" s="9">
        <f>500-C7</f>
        <v>489</v>
      </c>
      <c r="N7" s="9">
        <f>L7-12</f>
        <v>-4.5</v>
      </c>
      <c r="O7" s="9">
        <f>32-G7</f>
        <v>8</v>
      </c>
      <c r="P7" s="9">
        <f>O7*2</f>
        <v>16</v>
      </c>
      <c r="Q7" s="9">
        <f>K7*3</f>
        <v>9.6000000000000014</v>
      </c>
      <c r="R7" s="9">
        <f>M7+(N7*2)+P7-Q7</f>
        <v>486.4</v>
      </c>
      <c r="S7" s="12">
        <f>((((R7*(19-B7))*2)/(B7+2)-(B7+1))/100)+7</f>
        <v>48.313999999999993</v>
      </c>
      <c r="T7" s="8"/>
      <c r="U7" s="8">
        <v>2</v>
      </c>
      <c r="V7" s="9">
        <v>9</v>
      </c>
    </row>
    <row r="8" spans="1:22" x14ac:dyDescent="0.3">
      <c r="A8" s="11">
        <f>S8+T8</f>
        <v>38.537599999999998</v>
      </c>
      <c r="B8" s="9">
        <v>3</v>
      </c>
      <c r="C8" s="9">
        <v>13</v>
      </c>
      <c r="D8" s="8" t="s">
        <v>157</v>
      </c>
      <c r="E8" s="8" t="s">
        <v>17</v>
      </c>
      <c r="F8" s="8" t="s">
        <v>140</v>
      </c>
      <c r="G8" s="9">
        <v>27</v>
      </c>
      <c r="H8" s="9">
        <v>10</v>
      </c>
      <c r="I8" s="9">
        <v>20</v>
      </c>
      <c r="J8" s="9">
        <v>14.8</v>
      </c>
      <c r="K8" s="9">
        <v>3.6</v>
      </c>
      <c r="L8" s="8">
        <v>15.6</v>
      </c>
      <c r="M8" s="9">
        <f>500-C8</f>
        <v>487</v>
      </c>
      <c r="N8" s="9">
        <f>L8-12</f>
        <v>3.5999999999999996</v>
      </c>
      <c r="O8" s="9">
        <f>32-G8</f>
        <v>5</v>
      </c>
      <c r="P8" s="9">
        <f>O8*2</f>
        <v>10</v>
      </c>
      <c r="Q8" s="9">
        <f>K8*3</f>
        <v>10.8</v>
      </c>
      <c r="R8" s="9">
        <f>M8+(N8*2)+P8-Q8</f>
        <v>493.4</v>
      </c>
      <c r="S8" s="12">
        <f>((((R8*(19-B8))*2)/(B8+2)-(B8+1))/100)+7</f>
        <v>38.537599999999998</v>
      </c>
      <c r="T8" s="9"/>
      <c r="U8" s="8">
        <v>3</v>
      </c>
      <c r="V8" s="9">
        <v>16</v>
      </c>
    </row>
    <row r="9" spans="1:22" x14ac:dyDescent="0.3">
      <c r="A9" s="11">
        <f>S9+T9</f>
        <v>38.153599999999997</v>
      </c>
      <c r="B9" s="9">
        <v>3</v>
      </c>
      <c r="C9" s="9">
        <v>19</v>
      </c>
      <c r="D9" s="8" t="s">
        <v>158</v>
      </c>
      <c r="E9" s="8" t="s">
        <v>19</v>
      </c>
      <c r="F9" s="8" t="s">
        <v>140</v>
      </c>
      <c r="G9" s="9">
        <v>26</v>
      </c>
      <c r="H9" s="9">
        <v>14</v>
      </c>
      <c r="I9" s="9">
        <v>26</v>
      </c>
      <c r="J9" s="9">
        <v>18.8</v>
      </c>
      <c r="K9" s="9">
        <v>3.6</v>
      </c>
      <c r="L9" s="8">
        <v>14.6</v>
      </c>
      <c r="M9" s="9">
        <f>500-C9</f>
        <v>481</v>
      </c>
      <c r="N9" s="9">
        <f>L9-12</f>
        <v>2.5999999999999996</v>
      </c>
      <c r="O9" s="9">
        <f>32-G9</f>
        <v>6</v>
      </c>
      <c r="P9" s="9">
        <f>O9*2</f>
        <v>12</v>
      </c>
      <c r="Q9" s="9">
        <f>K9*3</f>
        <v>10.8</v>
      </c>
      <c r="R9" s="9">
        <f>M9+(N9*2)+P9-Q9</f>
        <v>487.4</v>
      </c>
      <c r="S9" s="12">
        <f>((((R9*(19-B9))*2)/(B9+2)-(B9+1))/100)+7</f>
        <v>38.153599999999997</v>
      </c>
      <c r="T9" s="8"/>
      <c r="U9" s="8">
        <v>3</v>
      </c>
      <c r="V9" s="9">
        <v>20</v>
      </c>
    </row>
    <row r="10" spans="1:22" x14ac:dyDescent="0.3">
      <c r="A10" s="11">
        <f>S10+T10</f>
        <v>38.134399999999999</v>
      </c>
      <c r="B10" s="9">
        <v>3</v>
      </c>
      <c r="C10" s="9">
        <v>20</v>
      </c>
      <c r="D10" s="8" t="s">
        <v>156</v>
      </c>
      <c r="E10" s="8" t="s">
        <v>100</v>
      </c>
      <c r="F10" s="8" t="s">
        <v>140</v>
      </c>
      <c r="G10" s="9">
        <v>21</v>
      </c>
      <c r="H10" s="9">
        <v>7</v>
      </c>
      <c r="I10" s="9">
        <v>32</v>
      </c>
      <c r="J10" s="9">
        <v>20.399999999999999</v>
      </c>
      <c r="K10" s="9">
        <v>8.6999999999999993</v>
      </c>
      <c r="L10" s="8">
        <v>17.600000000000001</v>
      </c>
      <c r="M10" s="9">
        <f>500-C10</f>
        <v>480</v>
      </c>
      <c r="N10" s="9">
        <f>L10-12</f>
        <v>5.6000000000000014</v>
      </c>
      <c r="O10" s="9">
        <f>32-G10</f>
        <v>11</v>
      </c>
      <c r="P10" s="9">
        <f>O10*2</f>
        <v>22</v>
      </c>
      <c r="Q10" s="9">
        <f>K10*3</f>
        <v>26.099999999999998</v>
      </c>
      <c r="R10" s="9">
        <f>M10+(N10*2)+P10-Q10</f>
        <v>487.1</v>
      </c>
      <c r="S10" s="12">
        <f>((((R10*(19-B10))*2)/(B10+2)-(B10+1))/100)+7</f>
        <v>38.134399999999999</v>
      </c>
      <c r="T10" s="8"/>
      <c r="U10" s="8">
        <v>3</v>
      </c>
      <c r="V10" s="9">
        <v>19</v>
      </c>
    </row>
    <row r="11" spans="1:22" x14ac:dyDescent="0.3">
      <c r="A11" s="11">
        <f>S11+T11</f>
        <v>31.929999999999996</v>
      </c>
      <c r="B11" s="9">
        <v>4</v>
      </c>
      <c r="C11" s="9">
        <v>21</v>
      </c>
      <c r="D11" s="8" t="s">
        <v>161</v>
      </c>
      <c r="E11" s="8" t="s">
        <v>40</v>
      </c>
      <c r="F11" s="8" t="s">
        <v>140</v>
      </c>
      <c r="G11" s="9">
        <v>24</v>
      </c>
      <c r="H11" s="9">
        <v>16</v>
      </c>
      <c r="I11" s="9">
        <v>32</v>
      </c>
      <c r="J11" s="9">
        <v>22.3</v>
      </c>
      <c r="K11" s="9">
        <v>5.4</v>
      </c>
      <c r="L11" s="8">
        <v>22.4</v>
      </c>
      <c r="M11" s="9">
        <f>500-C11</f>
        <v>479</v>
      </c>
      <c r="N11" s="9">
        <f>L11-12</f>
        <v>10.399999999999999</v>
      </c>
      <c r="O11" s="9">
        <f>32-G11</f>
        <v>8</v>
      </c>
      <c r="P11" s="9">
        <f>O11*2</f>
        <v>16</v>
      </c>
      <c r="Q11" s="9">
        <f>K11*3</f>
        <v>16.200000000000003</v>
      </c>
      <c r="R11" s="9">
        <f>M11+(N11*2)+P11-Q11</f>
        <v>499.59999999999997</v>
      </c>
      <c r="S11" s="12">
        <f>((((R11*(19-B11))*2)/(B11+2)-(B11+1))/100)+7</f>
        <v>31.929999999999996</v>
      </c>
      <c r="T11" s="8"/>
      <c r="U11" s="8">
        <v>4</v>
      </c>
      <c r="V11" s="9">
        <v>27</v>
      </c>
    </row>
    <row r="12" spans="1:22" x14ac:dyDescent="0.3">
      <c r="A12" s="11">
        <f>S12+T12</f>
        <v>31.61</v>
      </c>
      <c r="B12" s="9">
        <v>4</v>
      </c>
      <c r="C12" s="9">
        <v>24</v>
      </c>
      <c r="D12" s="8" t="s">
        <v>162</v>
      </c>
      <c r="E12" s="8" t="s">
        <v>57</v>
      </c>
      <c r="F12" s="8" t="s">
        <v>140</v>
      </c>
      <c r="G12" s="9">
        <v>25</v>
      </c>
      <c r="H12" s="9">
        <v>18</v>
      </c>
      <c r="I12" s="9">
        <v>30</v>
      </c>
      <c r="J12" s="9">
        <v>25.1</v>
      </c>
      <c r="K12" s="9">
        <v>4</v>
      </c>
      <c r="L12" s="8">
        <v>19.600000000000001</v>
      </c>
      <c r="M12" s="9">
        <f>500-C12</f>
        <v>476</v>
      </c>
      <c r="N12" s="9">
        <f>L12-12</f>
        <v>7.6000000000000014</v>
      </c>
      <c r="O12" s="9">
        <f>32-G12</f>
        <v>7</v>
      </c>
      <c r="P12" s="9">
        <f>O12*2</f>
        <v>14</v>
      </c>
      <c r="Q12" s="9">
        <f>K12*3</f>
        <v>12</v>
      </c>
      <c r="R12" s="9">
        <f>M12+(N12*2)+P12-Q12</f>
        <v>493.2</v>
      </c>
      <c r="S12" s="12">
        <f>((((R12*(19-B12))*2)/(B12+2)-(B12+1))/100)+7</f>
        <v>31.61</v>
      </c>
      <c r="T12" s="9"/>
      <c r="U12" s="8">
        <v>4</v>
      </c>
      <c r="V12" s="9">
        <v>22</v>
      </c>
    </row>
    <row r="13" spans="1:22" x14ac:dyDescent="0.3">
      <c r="A13" s="11">
        <f>S13+T13</f>
        <v>31.3</v>
      </c>
      <c r="B13" s="9">
        <v>4</v>
      </c>
      <c r="C13" s="9">
        <v>29</v>
      </c>
      <c r="D13" s="8" t="s">
        <v>163</v>
      </c>
      <c r="E13" s="8" t="s">
        <v>9</v>
      </c>
      <c r="F13" s="8" t="s">
        <v>140</v>
      </c>
      <c r="G13" s="9">
        <v>25</v>
      </c>
      <c r="H13" s="9">
        <v>26</v>
      </c>
      <c r="I13" s="9">
        <v>34</v>
      </c>
      <c r="J13" s="9">
        <v>29.3</v>
      </c>
      <c r="K13" s="9">
        <v>2.6</v>
      </c>
      <c r="L13" s="8">
        <v>16.899999999999999</v>
      </c>
      <c r="M13" s="9">
        <f>500-C13</f>
        <v>471</v>
      </c>
      <c r="N13" s="9">
        <f>L13-12</f>
        <v>4.8999999999999986</v>
      </c>
      <c r="O13" s="9">
        <f>32-G13</f>
        <v>7</v>
      </c>
      <c r="P13" s="9">
        <f>O13*2</f>
        <v>14</v>
      </c>
      <c r="Q13" s="9">
        <f>K13*3</f>
        <v>7.8000000000000007</v>
      </c>
      <c r="R13" s="9">
        <f>M13+(N13*2)+P13-Q13</f>
        <v>487</v>
      </c>
      <c r="S13" s="12">
        <f>((((R13*(19-B13))*2)/(B13+2)-(B13+1))/100)+7</f>
        <v>31.3</v>
      </c>
      <c r="T13" s="8"/>
      <c r="U13" s="8">
        <v>4</v>
      </c>
      <c r="V13" s="9">
        <v>25</v>
      </c>
    </row>
    <row r="14" spans="1:22" x14ac:dyDescent="0.3">
      <c r="A14" s="11">
        <f>S14+T14</f>
        <v>30.38</v>
      </c>
      <c r="B14" s="9">
        <v>4</v>
      </c>
      <c r="C14" s="9">
        <v>23</v>
      </c>
      <c r="D14" s="8" t="s">
        <v>166</v>
      </c>
      <c r="E14" s="8" t="s">
        <v>167</v>
      </c>
      <c r="F14" s="8" t="s">
        <v>140</v>
      </c>
      <c r="G14" s="9">
        <v>29</v>
      </c>
      <c r="H14" s="9">
        <v>12</v>
      </c>
      <c r="I14" s="9">
        <v>30</v>
      </c>
      <c r="J14" s="9">
        <v>23.8</v>
      </c>
      <c r="K14" s="9">
        <v>6.4</v>
      </c>
      <c r="L14" s="8">
        <v>14.4</v>
      </c>
      <c r="M14" s="9">
        <f>500-C14</f>
        <v>477</v>
      </c>
      <c r="N14" s="9">
        <f>L14-12</f>
        <v>2.4000000000000004</v>
      </c>
      <c r="O14" s="9">
        <f>32-G14</f>
        <v>3</v>
      </c>
      <c r="P14" s="9">
        <f>O14*2</f>
        <v>6</v>
      </c>
      <c r="Q14" s="9">
        <f>K14*3</f>
        <v>19.200000000000003</v>
      </c>
      <c r="R14" s="9">
        <f>M14+(N14*2)+P14-Q14</f>
        <v>468.6</v>
      </c>
      <c r="S14" s="12">
        <f>((((R14*(19-B14))*2)/(B14+2)-(B14+1))/100)+7</f>
        <v>30.38</v>
      </c>
      <c r="T14" s="9"/>
      <c r="U14" s="8">
        <v>4</v>
      </c>
      <c r="V14" s="9">
        <v>21</v>
      </c>
    </row>
    <row r="15" spans="1:22" x14ac:dyDescent="0.3">
      <c r="A15" s="11">
        <f>S15+T15</f>
        <v>26.268000000000001</v>
      </c>
      <c r="B15" s="9">
        <v>5</v>
      </c>
      <c r="C15" s="9">
        <v>32</v>
      </c>
      <c r="D15" s="8" t="s">
        <v>177</v>
      </c>
      <c r="E15" s="8" t="s">
        <v>100</v>
      </c>
      <c r="F15" s="8" t="s">
        <v>140</v>
      </c>
      <c r="G15" s="9">
        <v>22</v>
      </c>
      <c r="H15" s="9">
        <v>28</v>
      </c>
      <c r="I15" s="9">
        <v>39</v>
      </c>
      <c r="J15" s="9">
        <v>33.4</v>
      </c>
      <c r="K15" s="9">
        <v>4.2</v>
      </c>
      <c r="L15" s="8">
        <v>15.9</v>
      </c>
      <c r="M15" s="9">
        <f>500-C15</f>
        <v>468</v>
      </c>
      <c r="N15" s="9">
        <f>L15-12</f>
        <v>3.9000000000000004</v>
      </c>
      <c r="O15" s="9">
        <f>32-G15</f>
        <v>10</v>
      </c>
      <c r="P15" s="9">
        <f>O15*2</f>
        <v>20</v>
      </c>
      <c r="Q15" s="9">
        <f>K15*3</f>
        <v>12.600000000000001</v>
      </c>
      <c r="R15" s="9">
        <f>M15+(N15*2)+P15-Q15</f>
        <v>483.2</v>
      </c>
      <c r="S15" s="12">
        <f>((((R15*(19-B15))*2)/(B15+2)-(B15+1))/100)+7</f>
        <v>26.268000000000001</v>
      </c>
      <c r="T15" s="8"/>
      <c r="U15" s="8">
        <v>5</v>
      </c>
      <c r="V15" s="9">
        <v>31</v>
      </c>
    </row>
    <row r="16" spans="1:22" x14ac:dyDescent="0.3">
      <c r="A16" s="11">
        <f>S16+T16</f>
        <v>26.152000000000001</v>
      </c>
      <c r="B16" s="9">
        <v>5</v>
      </c>
      <c r="C16" s="9">
        <v>36</v>
      </c>
      <c r="D16" s="8" t="s">
        <v>170</v>
      </c>
      <c r="E16" s="8" t="s">
        <v>31</v>
      </c>
      <c r="F16" s="8" t="s">
        <v>140</v>
      </c>
      <c r="G16" s="9">
        <v>28</v>
      </c>
      <c r="H16" s="9">
        <v>26</v>
      </c>
      <c r="I16" s="9">
        <v>46</v>
      </c>
      <c r="J16" s="9">
        <v>37.4</v>
      </c>
      <c r="K16" s="9">
        <v>6.3</v>
      </c>
      <c r="L16" s="8">
        <v>25.6</v>
      </c>
      <c r="M16" s="9">
        <f>500-C16</f>
        <v>464</v>
      </c>
      <c r="N16" s="9">
        <f>L16-12</f>
        <v>13.600000000000001</v>
      </c>
      <c r="O16" s="9">
        <f>32-G16</f>
        <v>4</v>
      </c>
      <c r="P16" s="9">
        <f>O16*2</f>
        <v>8</v>
      </c>
      <c r="Q16" s="9">
        <f>K16*3</f>
        <v>18.899999999999999</v>
      </c>
      <c r="R16" s="9">
        <f>M16+(N16*2)+P16-Q16</f>
        <v>480.3</v>
      </c>
      <c r="S16" s="12">
        <f>((((R16*(19-B16))*2)/(B16+2)-(B16+1))/100)+7</f>
        <v>26.152000000000001</v>
      </c>
      <c r="T16" s="8"/>
      <c r="U16" s="8">
        <v>5</v>
      </c>
      <c r="V16" s="9">
        <v>39</v>
      </c>
    </row>
    <row r="17" spans="1:22" x14ac:dyDescent="0.3">
      <c r="A17" s="11">
        <f>S17+T17</f>
        <v>26.096</v>
      </c>
      <c r="B17" s="9">
        <v>5</v>
      </c>
      <c r="C17" s="9">
        <v>33</v>
      </c>
      <c r="D17" s="8" t="s">
        <v>165</v>
      </c>
      <c r="E17" s="8" t="s">
        <v>96</v>
      </c>
      <c r="F17" s="8" t="s">
        <v>140</v>
      </c>
      <c r="G17" s="9">
        <v>27</v>
      </c>
      <c r="H17" s="9">
        <v>30</v>
      </c>
      <c r="I17" s="9">
        <v>37</v>
      </c>
      <c r="J17" s="9">
        <v>34.799999999999997</v>
      </c>
      <c r="K17" s="9">
        <v>2.2999999999999998</v>
      </c>
      <c r="L17" s="8">
        <v>16.399999999999999</v>
      </c>
      <c r="M17" s="9">
        <f>500-C17</f>
        <v>467</v>
      </c>
      <c r="N17" s="9">
        <f>L17-12</f>
        <v>4.3999999999999986</v>
      </c>
      <c r="O17" s="9">
        <f>32-G17</f>
        <v>5</v>
      </c>
      <c r="P17" s="9">
        <f>O17*2</f>
        <v>10</v>
      </c>
      <c r="Q17" s="9">
        <f>K17*3</f>
        <v>6.8999999999999995</v>
      </c>
      <c r="R17" s="9">
        <f>M17+(N17*2)+P17-Q17</f>
        <v>478.90000000000003</v>
      </c>
      <c r="S17" s="12">
        <f>((((R17*(19-B17))*2)/(B17+2)-(B17+1))/100)+7</f>
        <v>26.096</v>
      </c>
      <c r="T17" s="8"/>
      <c r="U17" s="8">
        <v>4</v>
      </c>
      <c r="V17" s="9">
        <v>30</v>
      </c>
    </row>
    <row r="18" spans="1:22" x14ac:dyDescent="0.3">
      <c r="A18" s="11">
        <f>S18+T18</f>
        <v>25.448000000000004</v>
      </c>
      <c r="B18" s="9">
        <v>5</v>
      </c>
      <c r="C18" s="9">
        <v>38</v>
      </c>
      <c r="D18" s="8" t="s">
        <v>174</v>
      </c>
      <c r="E18" s="8" t="s">
        <v>52</v>
      </c>
      <c r="F18" s="8" t="s">
        <v>140</v>
      </c>
      <c r="G18" s="9">
        <v>29</v>
      </c>
      <c r="H18" s="9">
        <v>31</v>
      </c>
      <c r="I18" s="9">
        <v>45</v>
      </c>
      <c r="J18" s="9">
        <v>38.799999999999997</v>
      </c>
      <c r="K18" s="9">
        <v>4.3</v>
      </c>
      <c r="L18" s="8">
        <v>15.8</v>
      </c>
      <c r="M18" s="9">
        <f>500-C18</f>
        <v>462</v>
      </c>
      <c r="N18" s="9">
        <f>L18-12</f>
        <v>3.8000000000000007</v>
      </c>
      <c r="O18" s="9">
        <f>32-G18</f>
        <v>3</v>
      </c>
      <c r="P18" s="9">
        <f>O18*2</f>
        <v>6</v>
      </c>
      <c r="Q18" s="9">
        <f>K18*3</f>
        <v>12.899999999999999</v>
      </c>
      <c r="R18" s="9">
        <f>M18+(N18*2)+P18-Q18</f>
        <v>462.70000000000005</v>
      </c>
      <c r="S18" s="12">
        <f>((((R18*(19-B18))*2)/(B18+2)-(B18+1))/100)+7</f>
        <v>25.448000000000004</v>
      </c>
      <c r="T18" s="8"/>
      <c r="U18" s="8">
        <v>5</v>
      </c>
      <c r="V18" s="9">
        <v>37</v>
      </c>
    </row>
    <row r="19" spans="1:22" x14ac:dyDescent="0.3">
      <c r="A19" s="11">
        <f>S19+T19</f>
        <v>25.18</v>
      </c>
      <c r="B19" s="9">
        <v>5</v>
      </c>
      <c r="C19" s="9">
        <v>41</v>
      </c>
      <c r="D19" s="8" t="s">
        <v>173</v>
      </c>
      <c r="E19" s="8" t="s">
        <v>9</v>
      </c>
      <c r="F19" s="8" t="s">
        <v>140</v>
      </c>
      <c r="G19" s="9">
        <v>28</v>
      </c>
      <c r="H19" s="9">
        <v>33</v>
      </c>
      <c r="I19" s="9">
        <v>49</v>
      </c>
      <c r="J19" s="9">
        <v>41.1</v>
      </c>
      <c r="K19" s="9">
        <v>6.2</v>
      </c>
      <c r="L19" s="8">
        <v>15.8</v>
      </c>
      <c r="M19" s="9">
        <f>500-C19</f>
        <v>459</v>
      </c>
      <c r="N19" s="9">
        <f>L19-12</f>
        <v>3.8000000000000007</v>
      </c>
      <c r="O19" s="9">
        <f>32-G19</f>
        <v>4</v>
      </c>
      <c r="P19" s="9">
        <f>O19*2</f>
        <v>8</v>
      </c>
      <c r="Q19" s="9">
        <f>K19*3</f>
        <v>18.600000000000001</v>
      </c>
      <c r="R19" s="9">
        <f>M19+(N19*2)+P19-Q19</f>
        <v>456</v>
      </c>
      <c r="S19" s="12">
        <f>((((R19*(19-B19))*2)/(B19+2)-(B19+1))/100)+7</f>
        <v>25.18</v>
      </c>
      <c r="T19" s="9"/>
      <c r="U19" s="8">
        <v>5</v>
      </c>
      <c r="V19" s="9">
        <v>35</v>
      </c>
    </row>
    <row r="20" spans="1:22" x14ac:dyDescent="0.3">
      <c r="A20" s="11">
        <f>S20+T20</f>
        <v>24.932000000000002</v>
      </c>
      <c r="B20" s="9">
        <v>5</v>
      </c>
      <c r="C20" s="9">
        <v>35</v>
      </c>
      <c r="D20" s="8" t="s">
        <v>169</v>
      </c>
      <c r="E20" s="8" t="s">
        <v>42</v>
      </c>
      <c r="F20" s="8" t="s">
        <v>140</v>
      </c>
      <c r="G20" s="9">
        <v>28</v>
      </c>
      <c r="H20" s="9">
        <v>31</v>
      </c>
      <c r="I20" s="9">
        <v>48</v>
      </c>
      <c r="J20" s="9">
        <v>37.299999999999997</v>
      </c>
      <c r="K20" s="9">
        <v>5.4</v>
      </c>
      <c r="L20" s="8">
        <v>8.5</v>
      </c>
      <c r="M20" s="9">
        <f>500-C20</f>
        <v>465</v>
      </c>
      <c r="N20" s="9">
        <f>L20-12</f>
        <v>-3.5</v>
      </c>
      <c r="O20" s="9">
        <f>32-G20</f>
        <v>4</v>
      </c>
      <c r="P20" s="9">
        <f>O20*2</f>
        <v>8</v>
      </c>
      <c r="Q20" s="9">
        <f>K20*3</f>
        <v>16.200000000000003</v>
      </c>
      <c r="R20" s="9">
        <f>M20+(N20*2)+P20-Q20</f>
        <v>449.8</v>
      </c>
      <c r="S20" s="12">
        <f>((((R20*(19-B20))*2)/(B20+2)-(B20+1))/100)+7</f>
        <v>24.932000000000002</v>
      </c>
      <c r="T20" s="9"/>
      <c r="U20" s="8">
        <v>5</v>
      </c>
      <c r="V20" s="9">
        <v>33</v>
      </c>
    </row>
    <row r="21" spans="1:22" x14ac:dyDescent="0.3">
      <c r="A21" s="11">
        <f>S21+T21</f>
        <v>21.96125</v>
      </c>
      <c r="B21" s="9">
        <v>6</v>
      </c>
      <c r="C21" s="9">
        <v>52</v>
      </c>
      <c r="D21" s="8" t="s">
        <v>182</v>
      </c>
      <c r="E21" s="8" t="s">
        <v>11</v>
      </c>
      <c r="F21" s="8" t="s">
        <v>140</v>
      </c>
      <c r="G21" s="9">
        <v>25</v>
      </c>
      <c r="H21" s="9">
        <v>43</v>
      </c>
      <c r="I21" s="9">
        <v>68</v>
      </c>
      <c r="J21" s="9">
        <v>53.4</v>
      </c>
      <c r="K21" s="9">
        <v>7.5</v>
      </c>
      <c r="L21" s="8">
        <v>23.5</v>
      </c>
      <c r="M21" s="9">
        <f>500-C21</f>
        <v>448</v>
      </c>
      <c r="N21" s="9">
        <f>L21-12</f>
        <v>11.5</v>
      </c>
      <c r="O21" s="9">
        <f>32-G21</f>
        <v>7</v>
      </c>
      <c r="P21" s="9">
        <f>O21*2</f>
        <v>14</v>
      </c>
      <c r="Q21" s="9">
        <f>K21*3</f>
        <v>22.5</v>
      </c>
      <c r="R21" s="9">
        <f>M21+(N21*2)+P21-Q21</f>
        <v>462.5</v>
      </c>
      <c r="S21" s="12">
        <f>((((R21*(19-B21))*2)/(B21+2)-(B21+1))/100)+7</f>
        <v>21.96125</v>
      </c>
      <c r="T21" s="8"/>
      <c r="U21" s="8">
        <v>6</v>
      </c>
      <c r="V21" s="9">
        <v>58</v>
      </c>
    </row>
    <row r="22" spans="1:22" x14ac:dyDescent="0.3">
      <c r="A22" s="11">
        <f>S22+T22</f>
        <v>21.870249999999999</v>
      </c>
      <c r="B22" s="9">
        <v>6</v>
      </c>
      <c r="C22" s="9">
        <v>44</v>
      </c>
      <c r="D22" s="8" t="s">
        <v>180</v>
      </c>
      <c r="E22" s="8" t="s">
        <v>73</v>
      </c>
      <c r="F22" s="8" t="s">
        <v>140</v>
      </c>
      <c r="G22" s="9">
        <v>23</v>
      </c>
      <c r="H22" s="9">
        <v>39</v>
      </c>
      <c r="I22" s="9">
        <v>54</v>
      </c>
      <c r="J22" s="9">
        <v>47.3</v>
      </c>
      <c r="K22" s="9">
        <v>5.3</v>
      </c>
      <c r="L22" s="8">
        <v>12.8</v>
      </c>
      <c r="M22" s="9">
        <f>500-C22</f>
        <v>456</v>
      </c>
      <c r="N22" s="9">
        <f>L22-12</f>
        <v>0.80000000000000071</v>
      </c>
      <c r="O22" s="9">
        <f>32-G22</f>
        <v>9</v>
      </c>
      <c r="P22" s="9">
        <f>O22*2</f>
        <v>18</v>
      </c>
      <c r="Q22" s="9">
        <f>K22*3</f>
        <v>15.899999999999999</v>
      </c>
      <c r="R22" s="9">
        <f>M22+(N22*2)+P22-Q22</f>
        <v>459.70000000000005</v>
      </c>
      <c r="S22" s="12">
        <f>((((R22*(19-B22))*2)/(B22+2)-(B22+1))/100)+7</f>
        <v>21.870249999999999</v>
      </c>
      <c r="T22" s="8"/>
      <c r="U22" s="8">
        <v>5</v>
      </c>
      <c r="V22" s="9">
        <v>42</v>
      </c>
    </row>
    <row r="23" spans="1:22" x14ac:dyDescent="0.3">
      <c r="A23" s="11">
        <f>S23+T23</f>
        <v>21.730499999999999</v>
      </c>
      <c r="B23" s="9">
        <v>6</v>
      </c>
      <c r="C23" s="9">
        <v>50</v>
      </c>
      <c r="D23" s="8" t="s">
        <v>187</v>
      </c>
      <c r="E23" s="8" t="s">
        <v>73</v>
      </c>
      <c r="F23" s="8" t="s">
        <v>140</v>
      </c>
      <c r="G23" s="9">
        <v>25</v>
      </c>
      <c r="H23" s="9">
        <v>44</v>
      </c>
      <c r="I23" s="9">
        <v>66</v>
      </c>
      <c r="J23" s="9">
        <v>52.5</v>
      </c>
      <c r="K23" s="9">
        <v>7.8</v>
      </c>
      <c r="L23" s="8">
        <v>19.399999999999999</v>
      </c>
      <c r="M23" s="9">
        <f>500-C23</f>
        <v>450</v>
      </c>
      <c r="N23" s="9">
        <f>L23-12</f>
        <v>7.3999999999999986</v>
      </c>
      <c r="O23" s="9">
        <f>32-G23</f>
        <v>7</v>
      </c>
      <c r="P23" s="9">
        <f>O23*2</f>
        <v>14</v>
      </c>
      <c r="Q23" s="9">
        <f>K23*3</f>
        <v>23.4</v>
      </c>
      <c r="R23" s="9">
        <f>M23+(N23*2)+P23-Q23</f>
        <v>455.40000000000003</v>
      </c>
      <c r="S23" s="12">
        <f>((((R23*(19-B23))*2)/(B23+2)-(B23+1))/100)+7</f>
        <v>21.730499999999999</v>
      </c>
      <c r="T23" s="9"/>
      <c r="U23" s="8">
        <v>6</v>
      </c>
      <c r="V23" s="9">
        <v>56</v>
      </c>
    </row>
    <row r="24" spans="1:22" x14ac:dyDescent="0.3">
      <c r="A24" s="11">
        <f>S24+T24</f>
        <v>21.564749999999997</v>
      </c>
      <c r="B24" s="9">
        <v>6</v>
      </c>
      <c r="C24" s="9">
        <v>49</v>
      </c>
      <c r="D24" s="8" t="s">
        <v>193</v>
      </c>
      <c r="E24" s="8" t="s">
        <v>33</v>
      </c>
      <c r="F24" s="8" t="s">
        <v>140</v>
      </c>
      <c r="G24" s="9">
        <v>22</v>
      </c>
      <c r="H24" s="9">
        <v>38</v>
      </c>
      <c r="I24" s="9">
        <v>65</v>
      </c>
      <c r="J24" s="9">
        <v>51.8</v>
      </c>
      <c r="K24" s="9">
        <v>7.7</v>
      </c>
      <c r="L24" s="8">
        <v>13.2</v>
      </c>
      <c r="M24" s="9">
        <f>500-C24</f>
        <v>451</v>
      </c>
      <c r="N24" s="9">
        <f>L24-12</f>
        <v>1.1999999999999993</v>
      </c>
      <c r="O24" s="9">
        <f>32-G24</f>
        <v>10</v>
      </c>
      <c r="P24" s="9">
        <f>O24*2</f>
        <v>20</v>
      </c>
      <c r="Q24" s="9">
        <f>K24*3</f>
        <v>23.1</v>
      </c>
      <c r="R24" s="9">
        <f>M24+(N24*2)+P24-Q24</f>
        <v>450.29999999999995</v>
      </c>
      <c r="S24" s="12">
        <f>((((R24*(19-B24))*2)/(B24+2)-(B24+1))/100)+7</f>
        <v>21.564749999999997</v>
      </c>
      <c r="T24" s="9"/>
      <c r="U24" s="8">
        <v>6</v>
      </c>
      <c r="V24" s="9">
        <v>50</v>
      </c>
    </row>
    <row r="25" spans="1:22" x14ac:dyDescent="0.3">
      <c r="A25" s="11">
        <f>S25+T25</f>
        <v>21.421750000000003</v>
      </c>
      <c r="B25" s="9">
        <v>6</v>
      </c>
      <c r="C25" s="9">
        <v>46</v>
      </c>
      <c r="D25" s="8" t="s">
        <v>190</v>
      </c>
      <c r="E25" s="8" t="s">
        <v>46</v>
      </c>
      <c r="F25" s="8" t="s">
        <v>140</v>
      </c>
      <c r="G25" s="9">
        <v>22</v>
      </c>
      <c r="H25" s="9">
        <v>36</v>
      </c>
      <c r="I25" s="9">
        <v>63</v>
      </c>
      <c r="J25" s="9">
        <v>49.5</v>
      </c>
      <c r="K25" s="9">
        <v>9.3000000000000007</v>
      </c>
      <c r="L25" s="8">
        <v>11.9</v>
      </c>
      <c r="M25" s="9">
        <f>500-C25</f>
        <v>454</v>
      </c>
      <c r="N25" s="9">
        <f>L25-12</f>
        <v>-9.9999999999999645E-2</v>
      </c>
      <c r="O25" s="9">
        <f>32-G25</f>
        <v>10</v>
      </c>
      <c r="P25" s="9">
        <f>O25*2</f>
        <v>20</v>
      </c>
      <c r="Q25" s="9">
        <f>K25*3</f>
        <v>27.900000000000002</v>
      </c>
      <c r="R25" s="9">
        <f>M25+(N25*2)+P25-Q25</f>
        <v>445.90000000000003</v>
      </c>
      <c r="S25" s="12">
        <f>((((R25*(19-B25))*2)/(B25+2)-(B25+1))/100)+7</f>
        <v>21.421750000000003</v>
      </c>
      <c r="T25" s="9"/>
      <c r="U25" s="8">
        <v>6</v>
      </c>
      <c r="V25" s="9">
        <v>53</v>
      </c>
    </row>
    <row r="26" spans="1:22" x14ac:dyDescent="0.3">
      <c r="A26" s="11">
        <f>S26+T26</f>
        <v>21.181249999999999</v>
      </c>
      <c r="B26" s="9">
        <v>6</v>
      </c>
      <c r="C26" s="9">
        <v>53</v>
      </c>
      <c r="D26" s="8" t="s">
        <v>189</v>
      </c>
      <c r="E26" s="8" t="s">
        <v>33</v>
      </c>
      <c r="F26" s="8" t="s">
        <v>140</v>
      </c>
      <c r="G26" s="9">
        <v>26</v>
      </c>
      <c r="H26" s="9">
        <v>47</v>
      </c>
      <c r="I26" s="9">
        <v>66</v>
      </c>
      <c r="J26" s="9">
        <v>53.6</v>
      </c>
      <c r="K26" s="9">
        <v>6.1</v>
      </c>
      <c r="L26" s="8">
        <v>10.9</v>
      </c>
      <c r="M26" s="9">
        <f>500-C26</f>
        <v>447</v>
      </c>
      <c r="N26" s="9">
        <f>L26-12</f>
        <v>-1.0999999999999996</v>
      </c>
      <c r="O26" s="9">
        <f>32-G26</f>
        <v>6</v>
      </c>
      <c r="P26" s="9">
        <f>O26*2</f>
        <v>12</v>
      </c>
      <c r="Q26" s="9">
        <f>K26*3</f>
        <v>18.299999999999997</v>
      </c>
      <c r="R26" s="9">
        <f>M26+(N26*2)+P26-Q26</f>
        <v>438.5</v>
      </c>
      <c r="S26" s="12">
        <f>((((R26*(19-B26))*2)/(B26+2)-(B26+1))/100)+7</f>
        <v>21.181249999999999</v>
      </c>
      <c r="T26" s="9"/>
      <c r="U26" s="8">
        <v>6</v>
      </c>
      <c r="V26" s="9">
        <v>45</v>
      </c>
    </row>
    <row r="27" spans="1:22" x14ac:dyDescent="0.3">
      <c r="A27" s="11">
        <f>S27+T27</f>
        <v>20.866</v>
      </c>
      <c r="B27" s="9">
        <v>6</v>
      </c>
      <c r="C27" s="9">
        <v>57</v>
      </c>
      <c r="D27" s="8" t="s">
        <v>186</v>
      </c>
      <c r="E27" s="8" t="s">
        <v>68</v>
      </c>
      <c r="F27" s="8" t="s">
        <v>140</v>
      </c>
      <c r="G27" s="9">
        <v>29</v>
      </c>
      <c r="H27" s="9">
        <v>38</v>
      </c>
      <c r="I27" s="9">
        <v>70</v>
      </c>
      <c r="J27" s="9">
        <v>58.3</v>
      </c>
      <c r="K27" s="9">
        <v>10.6</v>
      </c>
      <c r="L27" s="8">
        <v>17.8</v>
      </c>
      <c r="M27" s="9">
        <f>500-C27</f>
        <v>443</v>
      </c>
      <c r="N27" s="9">
        <f>L27-12</f>
        <v>5.8000000000000007</v>
      </c>
      <c r="O27" s="9">
        <f>32-G27</f>
        <v>3</v>
      </c>
      <c r="P27" s="9">
        <f>O27*2</f>
        <v>6</v>
      </c>
      <c r="Q27" s="9">
        <f>K27*3</f>
        <v>31.799999999999997</v>
      </c>
      <c r="R27" s="9">
        <f>M27+(N27*2)+P27-Q27</f>
        <v>428.8</v>
      </c>
      <c r="S27" s="12">
        <f>((((R27*(19-B27))*2)/(B27+2)-(B27+1))/100)+7</f>
        <v>20.866</v>
      </c>
      <c r="T27" s="8"/>
      <c r="U27" s="8">
        <v>6</v>
      </c>
      <c r="V27" s="9">
        <v>60</v>
      </c>
    </row>
    <row r="28" spans="1:22" x14ac:dyDescent="0.3">
      <c r="A28" s="11">
        <f>S28+T28</f>
        <v>20.488999999999997</v>
      </c>
      <c r="B28" s="9">
        <v>6</v>
      </c>
      <c r="C28" s="9">
        <v>58</v>
      </c>
      <c r="D28" s="8" t="s">
        <v>192</v>
      </c>
      <c r="E28" s="8" t="s">
        <v>11</v>
      </c>
      <c r="F28" s="8" t="s">
        <v>140</v>
      </c>
      <c r="G28" s="9">
        <v>23</v>
      </c>
      <c r="H28" s="9">
        <v>43</v>
      </c>
      <c r="I28" s="9">
        <v>77</v>
      </c>
      <c r="J28" s="9">
        <v>59.6</v>
      </c>
      <c r="K28" s="9">
        <v>9.4</v>
      </c>
      <c r="L28" s="8">
        <v>4.7</v>
      </c>
      <c r="M28" s="9">
        <f>500-C28</f>
        <v>442</v>
      </c>
      <c r="N28" s="9">
        <f>L28-12</f>
        <v>-7.3</v>
      </c>
      <c r="O28" s="9">
        <f>32-G28</f>
        <v>9</v>
      </c>
      <c r="P28" s="9">
        <f>O28*2</f>
        <v>18</v>
      </c>
      <c r="Q28" s="9">
        <f>K28*3</f>
        <v>28.200000000000003</v>
      </c>
      <c r="R28" s="9">
        <f>M28+(N28*2)+P28-Q28</f>
        <v>417.2</v>
      </c>
      <c r="S28" s="12">
        <f>((((R28*(19-B28))*2)/(B28+2)-(B28+1))/100)+7</f>
        <v>20.488999999999997</v>
      </c>
      <c r="T28" s="9"/>
      <c r="U28" s="8">
        <v>6</v>
      </c>
      <c r="V28" s="9">
        <v>48</v>
      </c>
    </row>
    <row r="29" spans="1:22" x14ac:dyDescent="0.3">
      <c r="A29" s="11">
        <f>S29+T29</f>
        <v>20.463000000000001</v>
      </c>
      <c r="B29" s="9">
        <v>6</v>
      </c>
      <c r="C29" s="9">
        <v>62</v>
      </c>
      <c r="D29" s="8" t="s">
        <v>195</v>
      </c>
      <c r="E29" s="8" t="s">
        <v>52</v>
      </c>
      <c r="F29" s="8" t="s">
        <v>140</v>
      </c>
      <c r="G29" s="9">
        <v>27</v>
      </c>
      <c r="H29" s="9">
        <v>43</v>
      </c>
      <c r="I29" s="9">
        <v>90</v>
      </c>
      <c r="J29" s="9">
        <v>62.4</v>
      </c>
      <c r="K29" s="9">
        <v>15.8</v>
      </c>
      <c r="L29" s="8">
        <v>19.899999999999999</v>
      </c>
      <c r="M29" s="9">
        <f>500-C29</f>
        <v>438</v>
      </c>
      <c r="N29" s="9">
        <f>L29-12</f>
        <v>7.8999999999999986</v>
      </c>
      <c r="O29" s="9">
        <f>32-G29</f>
        <v>5</v>
      </c>
      <c r="P29" s="9">
        <f>O29*2</f>
        <v>10</v>
      </c>
      <c r="Q29" s="9">
        <f>K29*3</f>
        <v>47.400000000000006</v>
      </c>
      <c r="R29" s="9">
        <f>M29+(N29*2)+P29-Q29</f>
        <v>416.4</v>
      </c>
      <c r="S29" s="12">
        <f>((((R29*(19-B29))*2)/(B29+2)-(B29+1))/100)+7</f>
        <v>20.463000000000001</v>
      </c>
      <c r="T29" s="9"/>
      <c r="U29" s="8">
        <v>7</v>
      </c>
      <c r="V29" s="9">
        <v>81</v>
      </c>
    </row>
    <row r="30" spans="1:22" x14ac:dyDescent="0.3">
      <c r="A30" s="11">
        <f>S30+T30</f>
        <v>19.3645</v>
      </c>
      <c r="B30" s="9">
        <v>6</v>
      </c>
      <c r="C30" s="9">
        <v>54</v>
      </c>
      <c r="D30" s="8" t="s">
        <v>197</v>
      </c>
      <c r="E30" s="8" t="s">
        <v>76</v>
      </c>
      <c r="F30" s="8" t="s">
        <v>140</v>
      </c>
      <c r="G30" s="9">
        <v>28</v>
      </c>
      <c r="H30" s="9">
        <v>36</v>
      </c>
      <c r="I30" s="9">
        <v>79</v>
      </c>
      <c r="J30" s="9">
        <v>53.8</v>
      </c>
      <c r="K30" s="9">
        <v>15.8</v>
      </c>
      <c r="L30" s="8">
        <v>0</v>
      </c>
      <c r="M30" s="9">
        <f>500-C30</f>
        <v>446</v>
      </c>
      <c r="N30" s="9">
        <f>L30-12</f>
        <v>-12</v>
      </c>
      <c r="O30" s="9">
        <f>32-G30</f>
        <v>4</v>
      </c>
      <c r="P30" s="9">
        <f>O30*2</f>
        <v>8</v>
      </c>
      <c r="Q30" s="9">
        <f>K30*3</f>
        <v>47.400000000000006</v>
      </c>
      <c r="R30" s="9">
        <f>M30+(N30*2)+P30-Q30</f>
        <v>382.6</v>
      </c>
      <c r="S30" s="12">
        <f>((((R30*(19-B30))*2)/(B30+2)-(B30+1))/100)+7</f>
        <v>19.3645</v>
      </c>
      <c r="T30" s="8"/>
      <c r="U30" s="8">
        <v>6</v>
      </c>
      <c r="V30" s="9">
        <v>49</v>
      </c>
    </row>
    <row r="31" spans="1:22" x14ac:dyDescent="0.3">
      <c r="A31" s="11">
        <f>S31+T31</f>
        <v>18.426666666666669</v>
      </c>
      <c r="B31" s="9">
        <v>7</v>
      </c>
      <c r="C31" s="9">
        <v>63</v>
      </c>
      <c r="D31" s="8" t="s">
        <v>205</v>
      </c>
      <c r="E31" s="8" t="s">
        <v>29</v>
      </c>
      <c r="F31" s="8" t="s">
        <v>140</v>
      </c>
      <c r="G31" s="9">
        <v>22</v>
      </c>
      <c r="H31" s="9">
        <v>50</v>
      </c>
      <c r="I31" s="9">
        <v>81</v>
      </c>
      <c r="J31" s="9">
        <v>66.099999999999994</v>
      </c>
      <c r="K31" s="9">
        <v>8.6999999999999993</v>
      </c>
      <c r="L31" s="8">
        <v>12.3</v>
      </c>
      <c r="M31" s="9">
        <f>500-C31</f>
        <v>437</v>
      </c>
      <c r="N31" s="9">
        <f>L31-12</f>
        <v>0.30000000000000071</v>
      </c>
      <c r="O31" s="9">
        <f>32-G31</f>
        <v>10</v>
      </c>
      <c r="P31" s="9">
        <f>O31*2</f>
        <v>20</v>
      </c>
      <c r="Q31" s="9">
        <f>K31*3</f>
        <v>26.099999999999998</v>
      </c>
      <c r="R31" s="9">
        <f>M31+(N31*2)+P31-Q31</f>
        <v>431.5</v>
      </c>
      <c r="S31" s="12">
        <f>((((R31*(19-B31))*2)/(B31+2)-(B31+1))/100)+7</f>
        <v>18.426666666666669</v>
      </c>
      <c r="T31" s="9"/>
      <c r="U31" s="8">
        <v>7</v>
      </c>
      <c r="V31" s="9">
        <v>62</v>
      </c>
    </row>
    <row r="32" spans="1:22" x14ac:dyDescent="0.3">
      <c r="A32" s="11">
        <f>S32+T32</f>
        <v>18.370666666666665</v>
      </c>
      <c r="B32" s="9">
        <v>7</v>
      </c>
      <c r="C32" s="9">
        <v>76</v>
      </c>
      <c r="D32" s="8" t="s">
        <v>257</v>
      </c>
      <c r="E32" s="8" t="s">
        <v>44</v>
      </c>
      <c r="F32" s="8" t="s">
        <v>140</v>
      </c>
      <c r="G32" s="9">
        <v>21</v>
      </c>
      <c r="H32" s="9">
        <v>58</v>
      </c>
      <c r="I32" s="9">
        <v>94</v>
      </c>
      <c r="J32" s="9">
        <v>79.099999999999994</v>
      </c>
      <c r="K32" s="9">
        <v>13.3</v>
      </c>
      <c r="L32" s="8">
        <v>4.9000000000000004</v>
      </c>
      <c r="M32" s="9">
        <f>500-C32</f>
        <v>424</v>
      </c>
      <c r="N32" s="9">
        <f>L32-12</f>
        <v>-7.1</v>
      </c>
      <c r="O32" s="9">
        <f>32-G32</f>
        <v>11</v>
      </c>
      <c r="P32" s="9">
        <f>O32*2</f>
        <v>22</v>
      </c>
      <c r="Q32" s="9">
        <f>K32*3</f>
        <v>39.900000000000006</v>
      </c>
      <c r="R32" s="9">
        <f>M32+(N32*2)+P32-Q32</f>
        <v>391.9</v>
      </c>
      <c r="S32" s="12">
        <f>((((R32*(19-B32))*2)/(B32+2)-(B32+1))/100)+8</f>
        <v>18.370666666666665</v>
      </c>
      <c r="T32" s="9"/>
      <c r="U32" s="8">
        <v>9</v>
      </c>
      <c r="V32" s="9">
        <v>112</v>
      </c>
    </row>
    <row r="33" spans="1:22" x14ac:dyDescent="0.3">
      <c r="A33" s="11">
        <f>S33+T33</f>
        <v>17.930666666666667</v>
      </c>
      <c r="B33" s="9">
        <v>7</v>
      </c>
      <c r="C33" s="9">
        <v>72</v>
      </c>
      <c r="D33" s="8" t="s">
        <v>202</v>
      </c>
      <c r="E33" s="8" t="s">
        <v>73</v>
      </c>
      <c r="F33" s="8" t="s">
        <v>140</v>
      </c>
      <c r="G33" s="9">
        <v>24</v>
      </c>
      <c r="H33" s="9">
        <v>62</v>
      </c>
      <c r="I33" s="9">
        <v>84</v>
      </c>
      <c r="J33" s="9">
        <v>75.400000000000006</v>
      </c>
      <c r="K33" s="9">
        <v>8.1</v>
      </c>
      <c r="L33" s="8">
        <v>8.6</v>
      </c>
      <c r="M33" s="9">
        <f>500-C33</f>
        <v>428</v>
      </c>
      <c r="N33" s="9">
        <f>L33-12</f>
        <v>-3.4000000000000004</v>
      </c>
      <c r="O33" s="9">
        <f>32-G33</f>
        <v>8</v>
      </c>
      <c r="P33" s="9">
        <f>O33*2</f>
        <v>16</v>
      </c>
      <c r="Q33" s="9">
        <f>K33*3</f>
        <v>24.299999999999997</v>
      </c>
      <c r="R33" s="9">
        <f>M33+(N33*2)+P33-Q33</f>
        <v>412.9</v>
      </c>
      <c r="S33" s="12">
        <f>((((R33*(19-B33))*2)/(B33+2)-(B33+1))/100)+7</f>
        <v>17.930666666666667</v>
      </c>
      <c r="T33" s="9"/>
      <c r="U33" s="8">
        <v>7</v>
      </c>
      <c r="V33" s="9">
        <v>64</v>
      </c>
    </row>
    <row r="34" spans="1:22" x14ac:dyDescent="0.3">
      <c r="A34" s="11">
        <f>S34+T34</f>
        <v>17.802666666666667</v>
      </c>
      <c r="B34" s="9">
        <v>7</v>
      </c>
      <c r="C34" s="9">
        <v>80</v>
      </c>
      <c r="D34" s="8" t="s">
        <v>199</v>
      </c>
      <c r="E34" s="8" t="s">
        <v>100</v>
      </c>
      <c r="F34" s="8" t="s">
        <v>140</v>
      </c>
      <c r="G34" s="9">
        <v>26</v>
      </c>
      <c r="H34" s="9">
        <v>67</v>
      </c>
      <c r="I34" s="9">
        <v>96</v>
      </c>
      <c r="J34" s="9">
        <v>81.900000000000006</v>
      </c>
      <c r="K34" s="9">
        <v>9.1</v>
      </c>
      <c r="L34" s="8">
        <v>13.7</v>
      </c>
      <c r="M34" s="9">
        <f>500-C34</f>
        <v>420</v>
      </c>
      <c r="N34" s="9">
        <f>L34-12</f>
        <v>1.6999999999999993</v>
      </c>
      <c r="O34" s="9">
        <f>32-G34</f>
        <v>6</v>
      </c>
      <c r="P34" s="9">
        <f>O34*2</f>
        <v>12</v>
      </c>
      <c r="Q34" s="9">
        <f>K34*3</f>
        <v>27.299999999999997</v>
      </c>
      <c r="R34" s="9">
        <f>M34+(N34*2)+P34-Q34</f>
        <v>408.09999999999997</v>
      </c>
      <c r="S34" s="12">
        <f>((((R34*(19-B34))*2)/(B34+2)-(B34+1))/100)+7</f>
        <v>17.802666666666667</v>
      </c>
      <c r="T34" s="8"/>
      <c r="U34" s="8">
        <v>7</v>
      </c>
      <c r="V34" s="9">
        <v>68</v>
      </c>
    </row>
    <row r="35" spans="1:22" x14ac:dyDescent="0.3">
      <c r="A35" s="11">
        <f>S35+T35</f>
        <v>17.600000000000001</v>
      </c>
      <c r="B35" s="9">
        <v>7</v>
      </c>
      <c r="C35" s="9">
        <v>67</v>
      </c>
      <c r="D35" s="8" t="s">
        <v>200</v>
      </c>
      <c r="E35" s="8" t="s">
        <v>26</v>
      </c>
      <c r="F35" s="8" t="s">
        <v>140</v>
      </c>
      <c r="G35" s="9">
        <v>27</v>
      </c>
      <c r="H35" s="9">
        <v>50</v>
      </c>
      <c r="I35" s="9">
        <v>89</v>
      </c>
      <c r="J35" s="9">
        <v>71.900000000000006</v>
      </c>
      <c r="K35" s="9">
        <v>13.7</v>
      </c>
      <c r="L35" s="8">
        <v>11.3</v>
      </c>
      <c r="M35" s="9">
        <f>500-C35</f>
        <v>433</v>
      </c>
      <c r="N35" s="9">
        <f>L35-12</f>
        <v>-0.69999999999999929</v>
      </c>
      <c r="O35" s="9">
        <f>32-G35</f>
        <v>5</v>
      </c>
      <c r="P35" s="9">
        <f>O35*2</f>
        <v>10</v>
      </c>
      <c r="Q35" s="9">
        <f>K35*3</f>
        <v>41.099999999999994</v>
      </c>
      <c r="R35" s="9">
        <f>M35+(N35*2)+P35-Q35</f>
        <v>400.5</v>
      </c>
      <c r="S35" s="12">
        <f>((((R35*(19-B35))*2)/(B35+2)-(B35+1))/100)+7</f>
        <v>17.600000000000001</v>
      </c>
      <c r="T35" s="9"/>
      <c r="U35" s="8">
        <v>7</v>
      </c>
      <c r="V35" s="9">
        <v>73</v>
      </c>
    </row>
    <row r="36" spans="1:22" x14ac:dyDescent="0.3">
      <c r="A36" s="11">
        <f>S36+T36</f>
        <v>17.581333333333333</v>
      </c>
      <c r="B36" s="9">
        <v>7</v>
      </c>
      <c r="C36" s="9">
        <v>88</v>
      </c>
      <c r="D36" s="8" t="s">
        <v>207</v>
      </c>
      <c r="E36" s="8" t="s">
        <v>85</v>
      </c>
      <c r="F36" s="8" t="s">
        <v>140</v>
      </c>
      <c r="G36" s="9">
        <v>23</v>
      </c>
      <c r="H36" s="9">
        <v>75</v>
      </c>
      <c r="I36" s="9">
        <v>102</v>
      </c>
      <c r="J36" s="9">
        <v>87.9</v>
      </c>
      <c r="K36" s="9">
        <v>8.8000000000000007</v>
      </c>
      <c r="L36" s="8">
        <v>10.1</v>
      </c>
      <c r="M36" s="9">
        <f>500-C36</f>
        <v>412</v>
      </c>
      <c r="N36" s="9">
        <f>L36-12</f>
        <v>-1.9000000000000004</v>
      </c>
      <c r="O36" s="9">
        <f>32-G36</f>
        <v>9</v>
      </c>
      <c r="P36" s="9">
        <f>O36*2</f>
        <v>18</v>
      </c>
      <c r="Q36" s="9">
        <f>K36*3</f>
        <v>26.400000000000002</v>
      </c>
      <c r="R36" s="9">
        <f>M36+(N36*2)+P36-Q36</f>
        <v>399.8</v>
      </c>
      <c r="S36" s="12">
        <f>((((R36*(19-B36))*2)/(B36+2)-(B36+1))/100)+7</f>
        <v>17.581333333333333</v>
      </c>
      <c r="T36" s="8"/>
      <c r="U36" s="8">
        <v>7</v>
      </c>
      <c r="V36" s="9">
        <v>76</v>
      </c>
    </row>
    <row r="37" spans="1:22" x14ac:dyDescent="0.3">
      <c r="A37" s="11">
        <f>S37+T37</f>
        <v>17.55466666666667</v>
      </c>
      <c r="B37" s="9">
        <v>7</v>
      </c>
      <c r="C37" s="9">
        <v>69</v>
      </c>
      <c r="D37" s="8" t="s">
        <v>203</v>
      </c>
      <c r="E37" s="8" t="s">
        <v>21</v>
      </c>
      <c r="F37" s="8" t="s">
        <v>140</v>
      </c>
      <c r="G37" s="9">
        <v>24</v>
      </c>
      <c r="H37" s="9">
        <v>51</v>
      </c>
      <c r="I37" s="9">
        <v>101</v>
      </c>
      <c r="J37" s="9">
        <v>73.900000000000006</v>
      </c>
      <c r="K37" s="9">
        <v>16.600000000000001</v>
      </c>
      <c r="L37" s="8">
        <v>12.8</v>
      </c>
      <c r="M37" s="9">
        <f>500-C37</f>
        <v>431</v>
      </c>
      <c r="N37" s="9">
        <f>L37-12</f>
        <v>0.80000000000000071</v>
      </c>
      <c r="O37" s="9">
        <f>32-G37</f>
        <v>8</v>
      </c>
      <c r="P37" s="9">
        <f>O37*2</f>
        <v>16</v>
      </c>
      <c r="Q37" s="9">
        <f>K37*3</f>
        <v>49.800000000000004</v>
      </c>
      <c r="R37" s="9">
        <f>M37+(N37*2)+P37-Q37</f>
        <v>398.8</v>
      </c>
      <c r="S37" s="12">
        <f>((((R37*(19-B37))*2)/(B37+2)-(B37+1))/100)+7</f>
        <v>17.55466666666667</v>
      </c>
      <c r="T37" s="9"/>
      <c r="U37" s="8">
        <v>7</v>
      </c>
      <c r="V37" s="9">
        <v>82</v>
      </c>
    </row>
    <row r="38" spans="1:22" x14ac:dyDescent="0.3">
      <c r="A38" s="11">
        <f>S38+T38</f>
        <v>17.36</v>
      </c>
      <c r="B38" s="9">
        <v>7</v>
      </c>
      <c r="C38" s="9">
        <v>68</v>
      </c>
      <c r="D38" s="8" t="s">
        <v>209</v>
      </c>
      <c r="E38" s="8" t="s">
        <v>83</v>
      </c>
      <c r="F38" s="8" t="s">
        <v>140</v>
      </c>
      <c r="G38" s="9">
        <v>32</v>
      </c>
      <c r="H38" s="9">
        <v>53</v>
      </c>
      <c r="I38" s="9">
        <v>95</v>
      </c>
      <c r="J38" s="9">
        <v>72.599999999999994</v>
      </c>
      <c r="K38" s="9">
        <v>12.7</v>
      </c>
      <c r="L38" s="8">
        <v>10.8</v>
      </c>
      <c r="M38" s="9">
        <f>500-C38</f>
        <v>432</v>
      </c>
      <c r="N38" s="9">
        <f>L38-12</f>
        <v>-1.1999999999999993</v>
      </c>
      <c r="O38" s="9">
        <f>32-G38</f>
        <v>0</v>
      </c>
      <c r="P38" s="9">
        <f>O38*2</f>
        <v>0</v>
      </c>
      <c r="Q38" s="9">
        <f>K38*3</f>
        <v>38.099999999999994</v>
      </c>
      <c r="R38" s="9">
        <f>M38+(N38*2)+P38-Q38</f>
        <v>391.5</v>
      </c>
      <c r="S38" s="12">
        <f>((((R38*(19-B38))*2)/(B38+2)-(B38+1))/100)+7</f>
        <v>17.36</v>
      </c>
      <c r="T38" s="9"/>
      <c r="U38" s="8">
        <v>7</v>
      </c>
      <c r="V38" s="9">
        <v>66</v>
      </c>
    </row>
    <row r="39" spans="1:22" x14ac:dyDescent="0.3">
      <c r="A39" s="11">
        <f>S39+T39</f>
        <v>17.176000000000002</v>
      </c>
      <c r="B39" s="9">
        <v>7</v>
      </c>
      <c r="C39" s="9">
        <v>70</v>
      </c>
      <c r="D39" s="8" t="s">
        <v>201</v>
      </c>
      <c r="E39" s="8" t="s">
        <v>31</v>
      </c>
      <c r="F39" s="8" t="s">
        <v>140</v>
      </c>
      <c r="G39" s="9">
        <v>29</v>
      </c>
      <c r="H39" s="9">
        <v>52</v>
      </c>
      <c r="I39" s="9">
        <v>99</v>
      </c>
      <c r="J39" s="9">
        <v>74</v>
      </c>
      <c r="K39" s="9">
        <v>16.8</v>
      </c>
      <c r="L39" s="8">
        <v>11.5</v>
      </c>
      <c r="M39" s="9">
        <f>500-C39</f>
        <v>430</v>
      </c>
      <c r="N39" s="9">
        <f>L39-12</f>
        <v>-0.5</v>
      </c>
      <c r="O39" s="9">
        <f>32-G39</f>
        <v>3</v>
      </c>
      <c r="P39" s="9">
        <f>O39*2</f>
        <v>6</v>
      </c>
      <c r="Q39" s="9">
        <f>K39*3</f>
        <v>50.400000000000006</v>
      </c>
      <c r="R39" s="9">
        <f>M39+(N39*2)+P39-Q39</f>
        <v>384.6</v>
      </c>
      <c r="S39" s="12">
        <f>((((R39*(19-B39))*2)/(B39+2)-(B39+1))/100)+7</f>
        <v>17.176000000000002</v>
      </c>
      <c r="T39" s="8"/>
      <c r="U39" s="8">
        <v>7</v>
      </c>
      <c r="V39" s="9">
        <v>67</v>
      </c>
    </row>
    <row r="40" spans="1:22" x14ac:dyDescent="0.3">
      <c r="A40" s="11">
        <f>S40+T40</f>
        <v>17.042666666666669</v>
      </c>
      <c r="B40" s="9">
        <v>7</v>
      </c>
      <c r="C40" s="9">
        <v>71</v>
      </c>
      <c r="D40" s="8" t="s">
        <v>244</v>
      </c>
      <c r="E40" s="8" t="s">
        <v>23</v>
      </c>
      <c r="F40" s="8" t="s">
        <v>140</v>
      </c>
      <c r="G40" s="9">
        <v>21</v>
      </c>
      <c r="H40" s="9">
        <v>59</v>
      </c>
      <c r="I40" s="9">
        <v>105</v>
      </c>
      <c r="J40" s="9">
        <v>75.3</v>
      </c>
      <c r="K40" s="9">
        <v>15.8</v>
      </c>
      <c r="L40" s="8">
        <v>0</v>
      </c>
      <c r="M40" s="9">
        <f>500-C40</f>
        <v>429</v>
      </c>
      <c r="N40" s="9">
        <f>L40-12</f>
        <v>-12</v>
      </c>
      <c r="O40" s="9">
        <f>32-G40</f>
        <v>11</v>
      </c>
      <c r="P40" s="9">
        <f>O40*2</f>
        <v>22</v>
      </c>
      <c r="Q40" s="9">
        <f>K40*3</f>
        <v>47.400000000000006</v>
      </c>
      <c r="R40" s="9">
        <f>M40+(N40*2)+P40-Q40</f>
        <v>379.6</v>
      </c>
      <c r="S40" s="12">
        <f>((((R40*(19-B40))*2)/(B40+2)-(B40+1))/100)+7</f>
        <v>17.042666666666669</v>
      </c>
      <c r="T40" s="9"/>
      <c r="U40" s="8">
        <v>7</v>
      </c>
      <c r="V40" s="9">
        <v>72</v>
      </c>
    </row>
    <row r="41" spans="1:22" x14ac:dyDescent="0.3">
      <c r="A41" s="11">
        <f>S41+T41</f>
        <v>16.943999999999999</v>
      </c>
      <c r="B41" s="9">
        <v>7</v>
      </c>
      <c r="C41" s="9">
        <v>75</v>
      </c>
      <c r="D41" s="8" t="s">
        <v>224</v>
      </c>
      <c r="E41" s="8" t="s">
        <v>167</v>
      </c>
      <c r="F41" s="8" t="s">
        <v>140</v>
      </c>
      <c r="G41" s="9">
        <v>21</v>
      </c>
      <c r="H41" s="9">
        <v>64</v>
      </c>
      <c r="I41" s="9">
        <v>93</v>
      </c>
      <c r="J41" s="9">
        <v>78</v>
      </c>
      <c r="K41" s="9">
        <v>10.6</v>
      </c>
      <c r="L41" s="8">
        <v>11.1</v>
      </c>
      <c r="M41" s="9">
        <f>500-C41</f>
        <v>425</v>
      </c>
      <c r="N41" s="9">
        <f>L41-12</f>
        <v>-0.90000000000000036</v>
      </c>
      <c r="O41" s="9">
        <f>32-G41</f>
        <v>11</v>
      </c>
      <c r="P41" s="9">
        <f>O41*2</f>
        <v>22</v>
      </c>
      <c r="Q41" s="9">
        <f>K41*3</f>
        <v>31.799999999999997</v>
      </c>
      <c r="R41" s="9">
        <f>M41+(N41*2)+P41-Q41</f>
        <v>413.4</v>
      </c>
      <c r="S41" s="12">
        <f>((((R41*(19-B41))*2)/(B41+2)-(B41+1))/100)+6</f>
        <v>16.943999999999999</v>
      </c>
      <c r="T41" s="9"/>
      <c r="U41" s="8">
        <v>7</v>
      </c>
      <c r="V41" s="9">
        <v>77</v>
      </c>
    </row>
    <row r="42" spans="1:22" x14ac:dyDescent="0.3">
      <c r="A42" s="11">
        <f>S42+T42</f>
        <v>16.298666666666666</v>
      </c>
      <c r="B42" s="9">
        <v>7</v>
      </c>
      <c r="C42" s="9">
        <v>87</v>
      </c>
      <c r="D42" s="8" t="s">
        <v>210</v>
      </c>
      <c r="E42" s="8" t="s">
        <v>50</v>
      </c>
      <c r="F42" s="8" t="s">
        <v>140</v>
      </c>
      <c r="G42" s="9">
        <v>31</v>
      </c>
      <c r="H42" s="9">
        <v>64</v>
      </c>
      <c r="I42" s="9">
        <v>147</v>
      </c>
      <c r="J42" s="9">
        <v>87.1</v>
      </c>
      <c r="K42" s="9">
        <v>24.9</v>
      </c>
      <c r="L42" s="8">
        <v>17.7</v>
      </c>
      <c r="M42" s="9">
        <f>500-C42</f>
        <v>413</v>
      </c>
      <c r="N42" s="9">
        <f>L42-12</f>
        <v>5.6999999999999993</v>
      </c>
      <c r="O42" s="9">
        <f>32-G42</f>
        <v>1</v>
      </c>
      <c r="P42" s="9">
        <f>O42*2</f>
        <v>2</v>
      </c>
      <c r="Q42" s="9">
        <f>K42*3</f>
        <v>74.699999999999989</v>
      </c>
      <c r="R42" s="9">
        <f>M42+(N42*2)+P42-Q42</f>
        <v>351.7</v>
      </c>
      <c r="S42" s="12">
        <f>((((R42*(19-B42))*2)/(B42+2)-(B42+1))/100)+7</f>
        <v>16.298666666666666</v>
      </c>
      <c r="T42" s="8"/>
      <c r="U42" s="8">
        <v>8</v>
      </c>
      <c r="V42" s="9">
        <v>84</v>
      </c>
    </row>
    <row r="43" spans="1:22" x14ac:dyDescent="0.3">
      <c r="A43" s="11">
        <f>S43+T43</f>
        <v>15.523</v>
      </c>
      <c r="B43" s="9">
        <v>8</v>
      </c>
      <c r="C43" s="9">
        <v>92</v>
      </c>
      <c r="D43" s="8" t="s">
        <v>211</v>
      </c>
      <c r="E43" s="8" t="s">
        <v>93</v>
      </c>
      <c r="F43" s="8" t="s">
        <v>140</v>
      </c>
      <c r="G43" s="9">
        <v>28</v>
      </c>
      <c r="H43" s="9">
        <v>78</v>
      </c>
      <c r="I43" s="9">
        <v>118</v>
      </c>
      <c r="J43" s="9">
        <v>94.1</v>
      </c>
      <c r="K43" s="9">
        <v>12.1</v>
      </c>
      <c r="L43" s="8">
        <v>17.899999999999999</v>
      </c>
      <c r="M43" s="9">
        <f>500-C43</f>
        <v>408</v>
      </c>
      <c r="N43" s="9">
        <f>L43-12</f>
        <v>5.8999999999999986</v>
      </c>
      <c r="O43" s="9">
        <f>32-G43</f>
        <v>4</v>
      </c>
      <c r="P43" s="9">
        <f>O43*2</f>
        <v>8</v>
      </c>
      <c r="Q43" s="9">
        <f>K43*3</f>
        <v>36.299999999999997</v>
      </c>
      <c r="R43" s="9">
        <f>M43+(N43*2)+P43-Q43</f>
        <v>391.5</v>
      </c>
      <c r="S43" s="12">
        <f>((((R43*(19-B43))*2)/(B43+2)-(B43+1))/100)+7</f>
        <v>15.523</v>
      </c>
      <c r="T43" s="8"/>
      <c r="U43" s="8">
        <v>8</v>
      </c>
      <c r="V43" s="9">
        <v>90</v>
      </c>
    </row>
    <row r="44" spans="1:22" x14ac:dyDescent="0.3">
      <c r="A44" s="11">
        <f>S44+T44</f>
        <v>15.512</v>
      </c>
      <c r="B44" s="9">
        <v>8</v>
      </c>
      <c r="C44" s="9">
        <v>95</v>
      </c>
      <c r="D44" s="8" t="s">
        <v>230</v>
      </c>
      <c r="E44" s="8" t="s">
        <v>44</v>
      </c>
      <c r="F44" s="8" t="s">
        <v>140</v>
      </c>
      <c r="G44" s="9">
        <v>26</v>
      </c>
      <c r="H44" s="9">
        <v>85</v>
      </c>
      <c r="I44" s="9">
        <v>119</v>
      </c>
      <c r="J44" s="9">
        <v>98</v>
      </c>
      <c r="K44" s="9">
        <v>10.6</v>
      </c>
      <c r="L44" s="8">
        <v>14.9</v>
      </c>
      <c r="M44" s="9">
        <f>500-C44</f>
        <v>405</v>
      </c>
      <c r="N44" s="9">
        <f>L44-12</f>
        <v>2.9000000000000004</v>
      </c>
      <c r="O44" s="9">
        <f>32-G44</f>
        <v>6</v>
      </c>
      <c r="P44" s="9">
        <f>O44*2</f>
        <v>12</v>
      </c>
      <c r="Q44" s="9">
        <f>K44*3</f>
        <v>31.799999999999997</v>
      </c>
      <c r="R44" s="9">
        <f>M44+(N44*2)+P44-Q44</f>
        <v>391</v>
      </c>
      <c r="S44" s="12">
        <f>((((R44*(19-B44))*2)/(B44+2)-(B44+1))/100)+7</f>
        <v>15.512</v>
      </c>
      <c r="T44" s="8"/>
      <c r="U44" s="8">
        <v>9</v>
      </c>
      <c r="V44" s="9">
        <v>106</v>
      </c>
    </row>
    <row r="45" spans="1:22" x14ac:dyDescent="0.3">
      <c r="A45" s="11">
        <f>S45+T45</f>
        <v>15.3954</v>
      </c>
      <c r="B45" s="9">
        <v>8</v>
      </c>
      <c r="C45" s="9">
        <v>91</v>
      </c>
      <c r="D45" s="8" t="s">
        <v>204</v>
      </c>
      <c r="E45" s="8" t="s">
        <v>85</v>
      </c>
      <c r="F45" s="8" t="s">
        <v>140</v>
      </c>
      <c r="G45" s="9">
        <v>25</v>
      </c>
      <c r="H45" s="9">
        <v>75</v>
      </c>
      <c r="I45" s="9">
        <v>110</v>
      </c>
      <c r="J45" s="9">
        <v>92.1</v>
      </c>
      <c r="K45" s="9">
        <v>12.1</v>
      </c>
      <c r="L45" s="8">
        <v>11.5</v>
      </c>
      <c r="M45" s="9">
        <f>500-C45</f>
        <v>409</v>
      </c>
      <c r="N45" s="9">
        <f>L45-12</f>
        <v>-0.5</v>
      </c>
      <c r="O45" s="9">
        <f>32-G45</f>
        <v>7</v>
      </c>
      <c r="P45" s="9">
        <f>O45*2</f>
        <v>14</v>
      </c>
      <c r="Q45" s="9">
        <f>K45*3</f>
        <v>36.299999999999997</v>
      </c>
      <c r="R45" s="9">
        <f>M45+(N45*2)+P45-Q45</f>
        <v>385.7</v>
      </c>
      <c r="S45" s="12">
        <f>((((R45*(19-B45))*2)/(B45+2)-(B45+1))/100)+7</f>
        <v>15.3954</v>
      </c>
      <c r="T45" s="9"/>
      <c r="U45" s="8">
        <v>7</v>
      </c>
      <c r="V45" s="9">
        <v>78</v>
      </c>
    </row>
    <row r="46" spans="1:22" x14ac:dyDescent="0.3">
      <c r="A46" s="11">
        <f>S46+T46</f>
        <v>15.307399999999999</v>
      </c>
      <c r="B46" s="9">
        <v>8</v>
      </c>
      <c r="C46" s="9">
        <v>100</v>
      </c>
      <c r="D46" s="8" t="s">
        <v>254</v>
      </c>
      <c r="E46" s="8" t="s">
        <v>42</v>
      </c>
      <c r="F46" s="8" t="s">
        <v>140</v>
      </c>
      <c r="G46" s="9">
        <v>23</v>
      </c>
      <c r="H46" s="9">
        <v>86</v>
      </c>
      <c r="I46" s="9">
        <v>121</v>
      </c>
      <c r="J46" s="9">
        <v>100.1</v>
      </c>
      <c r="K46" s="9">
        <v>10.9</v>
      </c>
      <c r="L46" s="8">
        <v>10.199999999999999</v>
      </c>
      <c r="M46" s="9">
        <f>500-C46</f>
        <v>400</v>
      </c>
      <c r="N46" s="9">
        <f>L46-12</f>
        <v>-1.8000000000000007</v>
      </c>
      <c r="O46" s="9">
        <f>32-G46</f>
        <v>9</v>
      </c>
      <c r="P46" s="9">
        <f>O46*2</f>
        <v>18</v>
      </c>
      <c r="Q46" s="9">
        <f>K46*3</f>
        <v>32.700000000000003</v>
      </c>
      <c r="R46" s="9">
        <f>M46+(N46*2)+P46-Q46</f>
        <v>381.7</v>
      </c>
      <c r="S46" s="12">
        <f>((((R46*(19-B46))*2)/(B46+2)-(B46+1))/100)+7</f>
        <v>15.307399999999999</v>
      </c>
      <c r="T46" s="8"/>
      <c r="U46" s="8">
        <v>9</v>
      </c>
      <c r="V46" s="9">
        <v>116</v>
      </c>
    </row>
    <row r="47" spans="1:22" x14ac:dyDescent="0.3">
      <c r="A47" s="11">
        <f>S47+T47</f>
        <v>15.1996</v>
      </c>
      <c r="B47" s="9">
        <v>8</v>
      </c>
      <c r="C47" s="9">
        <v>110</v>
      </c>
      <c r="D47" s="8" t="s">
        <v>228</v>
      </c>
      <c r="E47" s="8" t="s">
        <v>23</v>
      </c>
      <c r="F47" s="8" t="s">
        <v>140</v>
      </c>
      <c r="G47" s="9">
        <v>24</v>
      </c>
      <c r="H47" s="9">
        <v>92</v>
      </c>
      <c r="I47" s="9">
        <v>134</v>
      </c>
      <c r="J47" s="9">
        <v>112.5</v>
      </c>
      <c r="K47" s="9">
        <v>13.4</v>
      </c>
      <c r="L47" s="8">
        <v>17.5</v>
      </c>
      <c r="M47" s="9">
        <f>500-C47</f>
        <v>390</v>
      </c>
      <c r="N47" s="9">
        <f>L47-12</f>
        <v>5.5</v>
      </c>
      <c r="O47" s="9">
        <f>32-G47</f>
        <v>8</v>
      </c>
      <c r="P47" s="9">
        <f>O47*2</f>
        <v>16</v>
      </c>
      <c r="Q47" s="9">
        <f>K47*3</f>
        <v>40.200000000000003</v>
      </c>
      <c r="R47" s="9">
        <f>M47+(N47*2)+P47-Q47</f>
        <v>376.8</v>
      </c>
      <c r="S47" s="12">
        <f>((((R47*(19-B47))*2)/(B47+2)-(B47+1))/100)+7</f>
        <v>15.1996</v>
      </c>
      <c r="T47" s="8"/>
      <c r="U47" s="8">
        <v>9</v>
      </c>
      <c r="V47" s="9">
        <v>109</v>
      </c>
    </row>
    <row r="48" spans="1:22" x14ac:dyDescent="0.3">
      <c r="A48" s="11">
        <f>S48+T48</f>
        <v>15.087400000000001</v>
      </c>
      <c r="B48" s="9">
        <v>8</v>
      </c>
      <c r="C48" s="9">
        <v>98</v>
      </c>
      <c r="D48" s="8" t="s">
        <v>232</v>
      </c>
      <c r="E48" s="8" t="s">
        <v>29</v>
      </c>
      <c r="F48" s="8" t="s">
        <v>140</v>
      </c>
      <c r="G48" s="9">
        <v>27</v>
      </c>
      <c r="H48" s="9">
        <v>89</v>
      </c>
      <c r="I48" s="9">
        <v>113</v>
      </c>
      <c r="J48" s="9">
        <v>99.6</v>
      </c>
      <c r="K48" s="9">
        <v>8.3000000000000007</v>
      </c>
      <c r="L48" s="8">
        <v>4.3</v>
      </c>
      <c r="M48" s="9">
        <f>500-C48</f>
        <v>402</v>
      </c>
      <c r="N48" s="9">
        <f>L48-12</f>
        <v>-7.7</v>
      </c>
      <c r="O48" s="9">
        <f>32-G48</f>
        <v>5</v>
      </c>
      <c r="P48" s="9">
        <f>O48*2</f>
        <v>10</v>
      </c>
      <c r="Q48" s="9">
        <f>K48*3</f>
        <v>24.900000000000002</v>
      </c>
      <c r="R48" s="9">
        <f>M48+(N48*2)+P48-Q48</f>
        <v>371.70000000000005</v>
      </c>
      <c r="S48" s="12">
        <f>((((R48*(19-B48))*2)/(B48+2)-(B48+1))/100)+7</f>
        <v>15.087400000000001</v>
      </c>
      <c r="T48" s="8"/>
      <c r="U48" s="8">
        <v>8</v>
      </c>
      <c r="V48" s="9">
        <v>98</v>
      </c>
    </row>
    <row r="49" spans="1:22" x14ac:dyDescent="0.3">
      <c r="A49" s="11">
        <f>S49+T49</f>
        <v>15.076400000000001</v>
      </c>
      <c r="B49" s="9">
        <v>8</v>
      </c>
      <c r="C49" s="9">
        <v>89</v>
      </c>
      <c r="D49" s="8" t="s">
        <v>227</v>
      </c>
      <c r="E49" s="8" t="s">
        <v>35</v>
      </c>
      <c r="F49" s="8" t="s">
        <v>140</v>
      </c>
      <c r="G49" s="9">
        <v>28</v>
      </c>
      <c r="H49" s="9">
        <v>74</v>
      </c>
      <c r="I49" s="9">
        <v>111</v>
      </c>
      <c r="J49" s="9">
        <v>90.1</v>
      </c>
      <c r="K49" s="9">
        <v>14.2</v>
      </c>
      <c r="L49" s="8">
        <v>9.4</v>
      </c>
      <c r="M49" s="9">
        <f>500-C49</f>
        <v>411</v>
      </c>
      <c r="N49" s="9">
        <f>L49-12</f>
        <v>-2.5999999999999996</v>
      </c>
      <c r="O49" s="9">
        <f>32-G49</f>
        <v>4</v>
      </c>
      <c r="P49" s="9">
        <f>O49*2</f>
        <v>8</v>
      </c>
      <c r="Q49" s="9">
        <f>K49*3</f>
        <v>42.599999999999994</v>
      </c>
      <c r="R49" s="9">
        <f>M49+(N49*2)+P49-Q49</f>
        <v>371.20000000000005</v>
      </c>
      <c r="S49" s="12">
        <f>((((R49*(19-B49))*2)/(B49+2)-(B49+1))/100)+7</f>
        <v>15.076400000000001</v>
      </c>
      <c r="T49" s="9"/>
      <c r="U49" s="8">
        <v>8</v>
      </c>
      <c r="V49" s="9">
        <v>93</v>
      </c>
    </row>
    <row r="50" spans="1:22" x14ac:dyDescent="0.3">
      <c r="A50" s="11">
        <f>S50+T50</f>
        <v>14.915800000000001</v>
      </c>
      <c r="B50" s="9">
        <v>8</v>
      </c>
      <c r="C50" s="9">
        <v>106</v>
      </c>
      <c r="D50" s="8" t="s">
        <v>247</v>
      </c>
      <c r="E50" s="8" t="s">
        <v>40</v>
      </c>
      <c r="F50" s="8" t="s">
        <v>140</v>
      </c>
      <c r="G50" s="9">
        <v>28</v>
      </c>
      <c r="H50" s="9">
        <v>97</v>
      </c>
      <c r="I50" s="9">
        <v>125</v>
      </c>
      <c r="J50" s="9">
        <v>110.4</v>
      </c>
      <c r="K50" s="9">
        <v>9.9</v>
      </c>
      <c r="L50" s="8">
        <v>7.8</v>
      </c>
      <c r="M50" s="9">
        <f>500-C50</f>
        <v>394</v>
      </c>
      <c r="N50" s="9">
        <f>L50-12</f>
        <v>-4.2</v>
      </c>
      <c r="O50" s="9">
        <f>32-G50</f>
        <v>4</v>
      </c>
      <c r="P50" s="9">
        <f>O50*2</f>
        <v>8</v>
      </c>
      <c r="Q50" s="9">
        <f>K50*3</f>
        <v>29.700000000000003</v>
      </c>
      <c r="R50" s="9">
        <f>M50+(N50*2)+P50-Q50</f>
        <v>363.90000000000003</v>
      </c>
      <c r="S50" s="12">
        <f>((((R50*(19-B50))*2)/(B50+2)-(B50+1))/100)+7</f>
        <v>14.915800000000001</v>
      </c>
      <c r="T50" s="9"/>
      <c r="U50" s="8">
        <v>9</v>
      </c>
      <c r="V50" s="9">
        <v>105</v>
      </c>
    </row>
    <row r="51" spans="1:22" x14ac:dyDescent="0.3">
      <c r="A51" s="11">
        <f>S51+T51</f>
        <v>14.6936</v>
      </c>
      <c r="B51" s="9">
        <v>8</v>
      </c>
      <c r="C51" s="9">
        <v>97</v>
      </c>
      <c r="D51" s="8" t="s">
        <v>260</v>
      </c>
      <c r="E51" s="8" t="s">
        <v>57</v>
      </c>
      <c r="F51" s="8" t="s">
        <v>140</v>
      </c>
      <c r="G51" s="9">
        <v>25</v>
      </c>
      <c r="H51" s="9">
        <v>66</v>
      </c>
      <c r="I51" s="9">
        <v>129</v>
      </c>
      <c r="J51" s="9">
        <v>99</v>
      </c>
      <c r="K51" s="9">
        <v>17</v>
      </c>
      <c r="L51" s="8">
        <v>5.9</v>
      </c>
      <c r="M51" s="9">
        <f>500-C51</f>
        <v>403</v>
      </c>
      <c r="N51" s="9">
        <f>L51-12</f>
        <v>-6.1</v>
      </c>
      <c r="O51" s="9">
        <f>32-G51</f>
        <v>7</v>
      </c>
      <c r="P51" s="9">
        <f>O51*2</f>
        <v>14</v>
      </c>
      <c r="Q51" s="9">
        <f>K51*3</f>
        <v>51</v>
      </c>
      <c r="R51" s="9">
        <f>M51+(N51*2)+P51-Q51</f>
        <v>353.8</v>
      </c>
      <c r="S51" s="12">
        <f>((((R51*(19-B51))*2)/(B51+2)-(B51+1))/100)+7</f>
        <v>14.6936</v>
      </c>
      <c r="T51" s="8"/>
      <c r="U51" s="8">
        <v>9</v>
      </c>
      <c r="V51" s="9">
        <v>131</v>
      </c>
    </row>
    <row r="52" spans="1:22" x14ac:dyDescent="0.3">
      <c r="A52" s="11">
        <f>S52+T52</f>
        <v>14.587999999999999</v>
      </c>
      <c r="B52" s="9">
        <v>8</v>
      </c>
      <c r="C52" s="9">
        <v>101</v>
      </c>
      <c r="D52" s="8" t="s">
        <v>234</v>
      </c>
      <c r="E52" s="8" t="s">
        <v>96</v>
      </c>
      <c r="F52" s="8" t="s">
        <v>140</v>
      </c>
      <c r="G52" s="9">
        <v>25</v>
      </c>
      <c r="H52" s="9">
        <v>84</v>
      </c>
      <c r="I52" s="9">
        <v>138</v>
      </c>
      <c r="J52" s="9">
        <v>103.5</v>
      </c>
      <c r="K52" s="9">
        <v>18.399999999999999</v>
      </c>
      <c r="L52" s="8">
        <v>7.6</v>
      </c>
      <c r="M52" s="9">
        <f>500-C52</f>
        <v>399</v>
      </c>
      <c r="N52" s="9">
        <f>L52-12</f>
        <v>-4.4000000000000004</v>
      </c>
      <c r="O52" s="9">
        <f>32-G52</f>
        <v>7</v>
      </c>
      <c r="P52" s="9">
        <f>O52*2</f>
        <v>14</v>
      </c>
      <c r="Q52" s="9">
        <f>K52*3</f>
        <v>55.199999999999996</v>
      </c>
      <c r="R52" s="9">
        <f>M52+(N52*2)+P52-Q52</f>
        <v>349</v>
      </c>
      <c r="S52" s="12">
        <f>((((R52*(19-B52))*2)/(B52+2)-(B52+1))/100)+7</f>
        <v>14.587999999999999</v>
      </c>
      <c r="T52" s="8"/>
      <c r="U52" s="8">
        <v>8</v>
      </c>
      <c r="V52" s="9">
        <v>86</v>
      </c>
    </row>
    <row r="53" spans="1:22" x14ac:dyDescent="0.3">
      <c r="A53" s="11">
        <f>S53+T53</f>
        <v>14.093999999999999</v>
      </c>
      <c r="B53" s="9">
        <v>8</v>
      </c>
      <c r="C53" s="9">
        <v>90</v>
      </c>
      <c r="D53" s="8" t="s">
        <v>274</v>
      </c>
      <c r="E53" s="8" t="s">
        <v>40</v>
      </c>
      <c r="F53" s="8" t="s">
        <v>140</v>
      </c>
      <c r="G53" s="9">
        <v>21</v>
      </c>
      <c r="H53" s="9">
        <v>65</v>
      </c>
      <c r="I53" s="9">
        <v>111</v>
      </c>
      <c r="J53" s="9">
        <v>91.4</v>
      </c>
      <c r="K53" s="9">
        <v>15.4</v>
      </c>
      <c r="L53" s="8">
        <v>5.0999999999999996</v>
      </c>
      <c r="M53" s="9">
        <f>500-C53</f>
        <v>410</v>
      </c>
      <c r="N53" s="9">
        <f>L53-12</f>
        <v>-6.9</v>
      </c>
      <c r="O53" s="9">
        <f>32-G53</f>
        <v>11</v>
      </c>
      <c r="P53" s="9">
        <f>O53*2</f>
        <v>22</v>
      </c>
      <c r="Q53" s="9">
        <f>K53*3</f>
        <v>46.2</v>
      </c>
      <c r="R53" s="9">
        <f>M53+(N53*2)+P53-Q53</f>
        <v>372</v>
      </c>
      <c r="S53" s="12">
        <f>((((R53*(19-B53))*2)/(B53+2)-(B53+1))/100)+6</f>
        <v>14.093999999999999</v>
      </c>
      <c r="T53" s="9"/>
      <c r="U53" s="8">
        <v>9</v>
      </c>
      <c r="V53" s="9">
        <v>119</v>
      </c>
    </row>
    <row r="54" spans="1:22" x14ac:dyDescent="0.3">
      <c r="A54" s="11">
        <f>S54+T54</f>
        <v>13.456363636363635</v>
      </c>
      <c r="B54" s="9">
        <v>9</v>
      </c>
      <c r="C54" s="9">
        <v>114</v>
      </c>
      <c r="D54" s="8" t="s">
        <v>240</v>
      </c>
      <c r="E54" s="8" t="s">
        <v>15</v>
      </c>
      <c r="F54" s="8" t="s">
        <v>140</v>
      </c>
      <c r="G54" s="9">
        <v>22</v>
      </c>
      <c r="H54" s="9">
        <v>91</v>
      </c>
      <c r="I54" s="9">
        <v>135</v>
      </c>
      <c r="J54" s="9">
        <v>117</v>
      </c>
      <c r="K54" s="9">
        <v>15.6</v>
      </c>
      <c r="L54" s="8">
        <v>12.7</v>
      </c>
      <c r="M54" s="9">
        <f>500-C54</f>
        <v>386</v>
      </c>
      <c r="N54" s="9">
        <f>L54-12</f>
        <v>0.69999999999999929</v>
      </c>
      <c r="O54" s="9">
        <f>32-G54</f>
        <v>10</v>
      </c>
      <c r="P54" s="9">
        <f>O54*2</f>
        <v>20</v>
      </c>
      <c r="Q54" s="9">
        <f>K54*3</f>
        <v>46.8</v>
      </c>
      <c r="R54" s="9">
        <f>M54+(N54*2)+P54-Q54</f>
        <v>360.59999999999997</v>
      </c>
      <c r="S54" s="12">
        <f>((((R54*(19-B54))*2)/(B54+2)-(B54+1))/100)+7</f>
        <v>13.456363636363635</v>
      </c>
      <c r="T54" s="8"/>
      <c r="U54" s="8">
        <v>9</v>
      </c>
      <c r="V54" s="9">
        <v>111</v>
      </c>
    </row>
    <row r="55" spans="1:22" x14ac:dyDescent="0.3">
      <c r="A55" s="11">
        <f>S55+T55</f>
        <v>13.361818181818181</v>
      </c>
      <c r="B55" s="9">
        <v>9</v>
      </c>
      <c r="C55" s="9">
        <v>124</v>
      </c>
      <c r="D55" s="8" t="s">
        <v>248</v>
      </c>
      <c r="E55" s="8" t="s">
        <v>46</v>
      </c>
      <c r="F55" s="8" t="s">
        <v>140</v>
      </c>
      <c r="G55" s="9">
        <v>22</v>
      </c>
      <c r="H55" s="9">
        <v>104</v>
      </c>
      <c r="I55" s="9">
        <v>138</v>
      </c>
      <c r="J55" s="9">
        <v>124.6</v>
      </c>
      <c r="K55" s="9">
        <v>11</v>
      </c>
      <c r="L55" s="8">
        <v>8.1999999999999993</v>
      </c>
      <c r="M55" s="9">
        <f>500-C55</f>
        <v>376</v>
      </c>
      <c r="N55" s="9">
        <f>L55-12</f>
        <v>-3.8000000000000007</v>
      </c>
      <c r="O55" s="9">
        <f>32-G55</f>
        <v>10</v>
      </c>
      <c r="P55" s="9">
        <f>O55*2</f>
        <v>20</v>
      </c>
      <c r="Q55" s="9">
        <f>K55*3</f>
        <v>33</v>
      </c>
      <c r="R55" s="9">
        <f>M55+(N55*2)+P55-Q55</f>
        <v>355.4</v>
      </c>
      <c r="S55" s="12">
        <f>((((R55*(19-B55))*2)/(B55+2)-(B55+1))/100)+7</f>
        <v>13.361818181818181</v>
      </c>
      <c r="T55" s="8"/>
      <c r="U55" s="8">
        <v>9</v>
      </c>
      <c r="V55" s="9">
        <v>114</v>
      </c>
    </row>
    <row r="56" spans="1:22" x14ac:dyDescent="0.3">
      <c r="A56" s="11">
        <f>S56+T56</f>
        <v>13.169090909090908</v>
      </c>
      <c r="B56" s="9">
        <v>9</v>
      </c>
      <c r="C56" s="9">
        <v>140</v>
      </c>
      <c r="D56" s="8" t="s">
        <v>246</v>
      </c>
      <c r="E56" s="8" t="s">
        <v>29</v>
      </c>
      <c r="F56" s="8" t="s">
        <v>140</v>
      </c>
      <c r="G56" s="9">
        <v>28</v>
      </c>
      <c r="H56" s="9">
        <v>131</v>
      </c>
      <c r="I56" s="9">
        <v>153</v>
      </c>
      <c r="J56" s="9">
        <v>144.9</v>
      </c>
      <c r="K56" s="9">
        <v>7.6</v>
      </c>
      <c r="L56" s="8">
        <v>11.8</v>
      </c>
      <c r="M56" s="9">
        <f>500-C56</f>
        <v>360</v>
      </c>
      <c r="N56" s="9">
        <f>L56-12</f>
        <v>-0.19999999999999929</v>
      </c>
      <c r="O56" s="9">
        <f>32-G56</f>
        <v>4</v>
      </c>
      <c r="P56" s="9">
        <f>O56*2</f>
        <v>8</v>
      </c>
      <c r="Q56" s="9">
        <f>K56*3</f>
        <v>22.799999999999997</v>
      </c>
      <c r="R56" s="9">
        <f>M56+(N56*2)+P56-Q56</f>
        <v>344.8</v>
      </c>
      <c r="S56" s="12">
        <f>((((R56*(19-B56))*2)/(B56+2)-(B56+1))/100)+7</f>
        <v>13.169090909090908</v>
      </c>
      <c r="T56" s="8"/>
      <c r="U56" s="8">
        <v>9</v>
      </c>
      <c r="V56" s="9">
        <v>134</v>
      </c>
    </row>
    <row r="57" spans="1:22" x14ac:dyDescent="0.3">
      <c r="A57" s="11">
        <f>S57+T57</f>
        <v>12.983636363636364</v>
      </c>
      <c r="B57" s="9">
        <v>9</v>
      </c>
      <c r="C57" s="9">
        <v>129</v>
      </c>
      <c r="D57" s="8" t="s">
        <v>243</v>
      </c>
      <c r="E57" s="8" t="s">
        <v>167</v>
      </c>
      <c r="F57" s="8" t="s">
        <v>140</v>
      </c>
      <c r="G57" s="9">
        <v>24</v>
      </c>
      <c r="H57" s="9">
        <v>108</v>
      </c>
      <c r="I57" s="9">
        <v>165</v>
      </c>
      <c r="J57" s="9">
        <v>130</v>
      </c>
      <c r="K57" s="9">
        <v>18.2</v>
      </c>
      <c r="L57" s="8">
        <v>13.1</v>
      </c>
      <c r="M57" s="9">
        <f>500-C57</f>
        <v>371</v>
      </c>
      <c r="N57" s="9">
        <f>L57-12</f>
        <v>1.0999999999999996</v>
      </c>
      <c r="O57" s="9">
        <f>32-G57</f>
        <v>8</v>
      </c>
      <c r="P57" s="9">
        <f>O57*2</f>
        <v>16</v>
      </c>
      <c r="Q57" s="9">
        <f>K57*3</f>
        <v>54.599999999999994</v>
      </c>
      <c r="R57" s="9">
        <f>M57+(N57*2)+P57-Q57</f>
        <v>334.6</v>
      </c>
      <c r="S57" s="12">
        <f>((((R57*(19-B57))*2)/(B57+2)-(B57+1))/100)+7</f>
        <v>12.983636363636364</v>
      </c>
      <c r="T57" s="9"/>
      <c r="U57" s="8">
        <v>9</v>
      </c>
      <c r="V57" s="9">
        <v>120</v>
      </c>
    </row>
    <row r="58" spans="1:22" x14ac:dyDescent="0.3">
      <c r="A58" s="11">
        <f>S58+T58</f>
        <v>12.881818181818181</v>
      </c>
      <c r="B58" s="9">
        <v>9</v>
      </c>
      <c r="C58" s="9">
        <v>111</v>
      </c>
      <c r="D58" s="8" t="s">
        <v>231</v>
      </c>
      <c r="E58" s="8" t="s">
        <v>35</v>
      </c>
      <c r="F58" s="8" t="s">
        <v>140</v>
      </c>
      <c r="G58" s="9">
        <v>28</v>
      </c>
      <c r="H58" s="9">
        <v>88</v>
      </c>
      <c r="I58" s="9">
        <v>151</v>
      </c>
      <c r="J58" s="9">
        <v>115.5</v>
      </c>
      <c r="K58" s="9">
        <v>21.8</v>
      </c>
      <c r="L58" s="8">
        <v>10.7</v>
      </c>
      <c r="M58" s="9">
        <f>500-C58</f>
        <v>389</v>
      </c>
      <c r="N58" s="9">
        <f>L58-12</f>
        <v>-1.3000000000000007</v>
      </c>
      <c r="O58" s="9">
        <f>32-G58</f>
        <v>4</v>
      </c>
      <c r="P58" s="9">
        <f>O58*2</f>
        <v>8</v>
      </c>
      <c r="Q58" s="9">
        <f>K58*3</f>
        <v>65.400000000000006</v>
      </c>
      <c r="R58" s="9">
        <f>M58+(N58*2)+P58-Q58</f>
        <v>329</v>
      </c>
      <c r="S58" s="12">
        <f>((((R58*(19-B58))*2)/(B58+2)-(B58+1))/100)+7</f>
        <v>12.881818181818181</v>
      </c>
      <c r="T58" s="8"/>
      <c r="U58" s="8">
        <v>8</v>
      </c>
      <c r="V58" s="9">
        <v>103</v>
      </c>
    </row>
    <row r="59" spans="1:22" x14ac:dyDescent="0.3">
      <c r="A59" s="11">
        <f>S59+T59</f>
        <v>12.016363636363637</v>
      </c>
      <c r="B59" s="9">
        <v>9</v>
      </c>
      <c r="C59" s="9">
        <v>121</v>
      </c>
      <c r="D59" s="8" t="s">
        <v>281</v>
      </c>
      <c r="E59" s="8" t="s">
        <v>13</v>
      </c>
      <c r="F59" s="8" t="s">
        <v>140</v>
      </c>
      <c r="G59" s="9">
        <v>24</v>
      </c>
      <c r="H59" s="9">
        <v>88</v>
      </c>
      <c r="I59" s="9">
        <v>152</v>
      </c>
      <c r="J59" s="9">
        <v>121.6</v>
      </c>
      <c r="K59" s="9">
        <v>20.399999999999999</v>
      </c>
      <c r="L59" s="8">
        <v>13.3</v>
      </c>
      <c r="M59" s="9">
        <f>500-C59</f>
        <v>379</v>
      </c>
      <c r="N59" s="9">
        <f>L59-12</f>
        <v>1.3000000000000007</v>
      </c>
      <c r="O59" s="9">
        <f>32-G59</f>
        <v>8</v>
      </c>
      <c r="P59" s="9">
        <f>O59*2</f>
        <v>16</v>
      </c>
      <c r="Q59" s="9">
        <f>K59*3</f>
        <v>61.199999999999996</v>
      </c>
      <c r="R59" s="9">
        <f>M59+(N59*2)+P59-Q59</f>
        <v>336.40000000000003</v>
      </c>
      <c r="S59" s="12">
        <f>((((R59*(19-B59))*2)/(B59+2)-(B59+1))/100)+6</f>
        <v>12.016363636363637</v>
      </c>
      <c r="T59" s="8"/>
      <c r="U59" s="8">
        <v>10</v>
      </c>
      <c r="V59" s="9">
        <v>147</v>
      </c>
    </row>
    <row r="60" spans="1:22" x14ac:dyDescent="0.3">
      <c r="A60" s="11">
        <f>S60+T60</f>
        <v>11.9955</v>
      </c>
      <c r="B60" s="9">
        <v>10</v>
      </c>
      <c r="C60" s="9">
        <v>159</v>
      </c>
      <c r="D60" s="8" t="s">
        <v>278</v>
      </c>
      <c r="E60" s="8" t="s">
        <v>93</v>
      </c>
      <c r="F60" s="8" t="s">
        <v>140</v>
      </c>
      <c r="G60" s="9">
        <v>22</v>
      </c>
      <c r="H60" s="9">
        <v>129</v>
      </c>
      <c r="I60" s="9">
        <v>208</v>
      </c>
      <c r="J60" s="9">
        <v>166.1</v>
      </c>
      <c r="K60" s="9">
        <v>23.1</v>
      </c>
      <c r="L60" s="8">
        <v>3</v>
      </c>
      <c r="M60" s="9">
        <f>500-C60</f>
        <v>341</v>
      </c>
      <c r="N60" s="9">
        <f>L60-12</f>
        <v>-9</v>
      </c>
      <c r="O60" s="9">
        <f>32-G60</f>
        <v>10</v>
      </c>
      <c r="P60" s="9">
        <f>O60*2</f>
        <v>20</v>
      </c>
      <c r="Q60" s="9">
        <f>K60*3</f>
        <v>69.300000000000011</v>
      </c>
      <c r="R60" s="9">
        <f>M60+(N60*2)+P60-Q60</f>
        <v>273.7</v>
      </c>
      <c r="S60" s="12">
        <f>((((R60*(19-B60))*2)/(B60+2)-(B60+1))/100)+8</f>
        <v>11.9955</v>
      </c>
      <c r="T60" s="9"/>
      <c r="U60" s="8">
        <v>10</v>
      </c>
      <c r="V60" s="9">
        <v>162</v>
      </c>
    </row>
    <row r="61" spans="1:22" x14ac:dyDescent="0.3">
      <c r="A61" s="11">
        <f>S61+T61</f>
        <v>11.585454545454546</v>
      </c>
      <c r="B61" s="9">
        <v>9</v>
      </c>
      <c r="C61" s="9">
        <v>138</v>
      </c>
      <c r="D61" s="8" t="s">
        <v>275</v>
      </c>
      <c r="E61" s="8" t="s">
        <v>17</v>
      </c>
      <c r="F61" s="8" t="s">
        <v>140</v>
      </c>
      <c r="G61" s="9">
        <v>22</v>
      </c>
      <c r="H61" s="9">
        <v>113</v>
      </c>
      <c r="I61" s="9">
        <v>176</v>
      </c>
      <c r="J61" s="9">
        <v>143.30000000000001</v>
      </c>
      <c r="K61" s="9">
        <v>18.5</v>
      </c>
      <c r="L61" s="8">
        <v>5.0999999999999996</v>
      </c>
      <c r="M61" s="9">
        <f>500-C61</f>
        <v>362</v>
      </c>
      <c r="N61" s="9">
        <f>L61-12</f>
        <v>-6.9</v>
      </c>
      <c r="O61" s="9">
        <f>32-G61</f>
        <v>10</v>
      </c>
      <c r="P61" s="9">
        <f>O61*2</f>
        <v>20</v>
      </c>
      <c r="Q61" s="9">
        <f>K61*3</f>
        <v>55.5</v>
      </c>
      <c r="R61" s="9">
        <f>M61+(N61*2)+P61-Q61</f>
        <v>312.7</v>
      </c>
      <c r="S61" s="12">
        <f>((((R61*(19-B61))*2)/(B61+2)-(B61+1))/100)+6</f>
        <v>11.585454545454546</v>
      </c>
      <c r="T61" s="9"/>
      <c r="U61" s="8">
        <v>9</v>
      </c>
      <c r="V61" s="9">
        <v>133</v>
      </c>
    </row>
    <row r="62" spans="1:22" x14ac:dyDescent="0.3">
      <c r="A62" s="11">
        <f>S62+T62</f>
        <v>11.073846153846153</v>
      </c>
      <c r="B62" s="9">
        <v>11</v>
      </c>
      <c r="C62" s="9">
        <v>207</v>
      </c>
      <c r="D62" s="8" t="s">
        <v>289</v>
      </c>
      <c r="E62" s="8" t="s">
        <v>13</v>
      </c>
      <c r="F62" s="8" t="s">
        <v>140</v>
      </c>
      <c r="G62" s="9">
        <v>23</v>
      </c>
      <c r="H62" s="9">
        <v>189</v>
      </c>
      <c r="I62" s="9">
        <v>220</v>
      </c>
      <c r="J62" s="9">
        <v>205.4</v>
      </c>
      <c r="K62" s="9">
        <v>10.5</v>
      </c>
      <c r="L62" s="8">
        <v>2</v>
      </c>
      <c r="M62" s="9">
        <f>500-C62</f>
        <v>293</v>
      </c>
      <c r="N62" s="9">
        <f>L62-12</f>
        <v>-10</v>
      </c>
      <c r="O62" s="9">
        <f>32-G62</f>
        <v>9</v>
      </c>
      <c r="P62" s="9">
        <f>O62*2</f>
        <v>18</v>
      </c>
      <c r="Q62" s="9">
        <f>K62*3</f>
        <v>31.5</v>
      </c>
      <c r="R62" s="9">
        <f>M62+(N62*2)+P62-Q62</f>
        <v>259.5</v>
      </c>
      <c r="S62" s="12">
        <f>((((R62*(19-B62))*2)/(B62+2)-(B62+1))/100)+8</f>
        <v>11.073846153846153</v>
      </c>
      <c r="T62" s="9"/>
      <c r="U62" s="8">
        <v>12</v>
      </c>
      <c r="V62" s="9">
        <v>216</v>
      </c>
    </row>
    <row r="63" spans="1:22" x14ac:dyDescent="0.3">
      <c r="A63" s="11">
        <f>S63+T63</f>
        <v>10.94</v>
      </c>
      <c r="B63" s="9">
        <v>10</v>
      </c>
      <c r="C63" s="9">
        <v>169</v>
      </c>
      <c r="D63" s="8" t="s">
        <v>284</v>
      </c>
      <c r="E63" s="8" t="s">
        <v>21</v>
      </c>
      <c r="F63" s="8" t="s">
        <v>140</v>
      </c>
      <c r="G63" s="9">
        <v>24</v>
      </c>
      <c r="H63" s="9">
        <v>144</v>
      </c>
      <c r="I63" s="9">
        <v>211</v>
      </c>
      <c r="J63" s="9">
        <v>177.1</v>
      </c>
      <c r="K63" s="9">
        <v>20</v>
      </c>
      <c r="L63" s="8">
        <v>3.5</v>
      </c>
      <c r="M63" s="9">
        <f>500-C63</f>
        <v>331</v>
      </c>
      <c r="N63" s="9">
        <f>L63-12</f>
        <v>-8.5</v>
      </c>
      <c r="O63" s="9">
        <f>32-G63</f>
        <v>8</v>
      </c>
      <c r="P63" s="9">
        <f>O63*2</f>
        <v>16</v>
      </c>
      <c r="Q63" s="9">
        <f>K63*3</f>
        <v>60</v>
      </c>
      <c r="R63" s="9">
        <f>M63+(N63*2)+P63-Q63</f>
        <v>270</v>
      </c>
      <c r="S63" s="12">
        <f>((((R63*(19-B63))*2)/(B63+2)-(B63+1))/100)+7</f>
        <v>10.94</v>
      </c>
      <c r="T63" s="8"/>
      <c r="U63" s="8">
        <v>11</v>
      </c>
      <c r="V63" s="9">
        <v>175</v>
      </c>
    </row>
    <row r="64" spans="1:22" x14ac:dyDescent="0.3">
      <c r="A64" s="11">
        <f>S64+T64</f>
        <v>9.972999999999999</v>
      </c>
      <c r="B64" s="9">
        <v>10</v>
      </c>
      <c r="C64" s="9">
        <v>162</v>
      </c>
      <c r="D64" s="8" t="s">
        <v>286</v>
      </c>
      <c r="E64" s="8" t="s">
        <v>44</v>
      </c>
      <c r="F64" s="8" t="s">
        <v>140</v>
      </c>
      <c r="G64" s="9">
        <v>24</v>
      </c>
      <c r="H64" s="9">
        <v>138</v>
      </c>
      <c r="I64" s="9">
        <v>206</v>
      </c>
      <c r="J64" s="9">
        <v>170.8</v>
      </c>
      <c r="K64" s="9">
        <v>22.6</v>
      </c>
      <c r="L64" s="8">
        <v>5</v>
      </c>
      <c r="M64" s="9">
        <f>500-C64</f>
        <v>338</v>
      </c>
      <c r="N64" s="9">
        <f>L64-12</f>
        <v>-7</v>
      </c>
      <c r="O64" s="9">
        <f>32-G64</f>
        <v>8</v>
      </c>
      <c r="P64" s="9">
        <f>O64*2</f>
        <v>16</v>
      </c>
      <c r="Q64" s="9">
        <f>K64*3</f>
        <v>67.800000000000011</v>
      </c>
      <c r="R64" s="9">
        <f>M64+(N64*2)+P64-Q64</f>
        <v>272.2</v>
      </c>
      <c r="S64" s="12">
        <f>((((R64*(19-B64))*2)/(B64+2)-(B64+1))/100)+6</f>
        <v>9.972999999999999</v>
      </c>
      <c r="T64" s="9"/>
      <c r="U64" s="8">
        <v>10</v>
      </c>
      <c r="V64" s="9">
        <v>159</v>
      </c>
    </row>
    <row r="65" spans="1:22" x14ac:dyDescent="0.3">
      <c r="A65" s="11">
        <f>S65+T65</f>
        <v>9.6349999999999998</v>
      </c>
      <c r="B65" s="9">
        <v>12</v>
      </c>
      <c r="C65" s="9">
        <v>240</v>
      </c>
      <c r="D65" s="8" t="s">
        <v>316</v>
      </c>
      <c r="E65" s="8" t="s">
        <v>35</v>
      </c>
      <c r="F65" s="8" t="s">
        <v>140</v>
      </c>
      <c r="G65" s="9">
        <v>21</v>
      </c>
      <c r="H65" s="9">
        <v>182</v>
      </c>
      <c r="I65" s="9">
        <v>272</v>
      </c>
      <c r="J65" s="9">
        <v>222.3</v>
      </c>
      <c r="K65" s="9">
        <v>29.1</v>
      </c>
      <c r="L65" s="8">
        <v>2.9</v>
      </c>
      <c r="M65" s="9">
        <f>500-C65</f>
        <v>260</v>
      </c>
      <c r="N65" s="9">
        <f>L65-12</f>
        <v>-9.1</v>
      </c>
      <c r="O65" s="9">
        <f>32-G65</f>
        <v>11</v>
      </c>
      <c r="P65" s="9">
        <f>O65*2</f>
        <v>22</v>
      </c>
      <c r="Q65" s="9">
        <f>K65*3</f>
        <v>87.300000000000011</v>
      </c>
      <c r="R65" s="9">
        <f>M65+(N65*2)+P65-Q65</f>
        <v>176.5</v>
      </c>
      <c r="S65" s="12">
        <f>((((R65*(19-B65))*2)/(B65+2)-(B65+1))/100)+8</f>
        <v>9.6349999999999998</v>
      </c>
      <c r="T65" s="9"/>
      <c r="U65" s="8">
        <v>13</v>
      </c>
      <c r="V65" s="9">
        <v>255</v>
      </c>
    </row>
    <row r="66" spans="1:22" x14ac:dyDescent="0.3">
      <c r="A66" s="11">
        <f>S66+T66</f>
        <v>9.4247999999999994</v>
      </c>
      <c r="B66" s="9">
        <v>13</v>
      </c>
      <c r="C66" s="9">
        <v>260</v>
      </c>
      <c r="D66" s="8" t="s">
        <v>287</v>
      </c>
      <c r="E66" s="8" t="s">
        <v>76</v>
      </c>
      <c r="F66" s="8" t="s">
        <v>140</v>
      </c>
      <c r="G66" s="9">
        <v>23</v>
      </c>
      <c r="H66" s="9">
        <v>191</v>
      </c>
      <c r="I66" s="9">
        <v>240</v>
      </c>
      <c r="J66" s="9">
        <v>222.8</v>
      </c>
      <c r="K66" s="9">
        <v>17.600000000000001</v>
      </c>
      <c r="L66" s="8">
        <v>7.2</v>
      </c>
      <c r="M66" s="9">
        <f>500-C66</f>
        <v>240</v>
      </c>
      <c r="N66" s="9">
        <f>L66-12</f>
        <v>-4.8</v>
      </c>
      <c r="O66" s="9">
        <f>32-G66</f>
        <v>9</v>
      </c>
      <c r="P66" s="9">
        <f>O66*2</f>
        <v>18</v>
      </c>
      <c r="Q66" s="9">
        <f>K66*3</f>
        <v>52.800000000000004</v>
      </c>
      <c r="R66" s="9">
        <f>M66+(N66*2)+P66-Q66</f>
        <v>195.6</v>
      </c>
      <c r="S66" s="12">
        <f>((((R66*(19-B66))*2)/(B66+2)-(B66+1))/100)+8</f>
        <v>9.4247999999999994</v>
      </c>
      <c r="T66" s="9"/>
      <c r="U66" s="8">
        <v>12</v>
      </c>
      <c r="V66" s="9">
        <v>233</v>
      </c>
    </row>
    <row r="67" spans="1:22" x14ac:dyDescent="0.3">
      <c r="A67" s="11">
        <f>S67+T67</f>
        <v>9.2170000000000005</v>
      </c>
      <c r="B67" s="9">
        <v>10</v>
      </c>
      <c r="C67" s="9">
        <v>146</v>
      </c>
      <c r="D67" s="8" t="s">
        <v>327</v>
      </c>
      <c r="E67" s="8" t="s">
        <v>26</v>
      </c>
      <c r="F67" s="8" t="s">
        <v>140</v>
      </c>
      <c r="G67" s="9">
        <v>22</v>
      </c>
      <c r="H67" s="9">
        <v>99</v>
      </c>
      <c r="I67" s="9">
        <v>235</v>
      </c>
      <c r="J67" s="9">
        <v>151.80000000000001</v>
      </c>
      <c r="K67" s="9">
        <v>47</v>
      </c>
      <c r="L67" s="8">
        <v>6.4</v>
      </c>
      <c r="M67" s="9">
        <f>500-C67</f>
        <v>354</v>
      </c>
      <c r="N67" s="9">
        <f>L67-12</f>
        <v>-5.6</v>
      </c>
      <c r="O67" s="9">
        <f>32-G67</f>
        <v>10</v>
      </c>
      <c r="P67" s="9">
        <f>O67*2</f>
        <v>20</v>
      </c>
      <c r="Q67" s="9">
        <f>K67*3</f>
        <v>141</v>
      </c>
      <c r="R67" s="9">
        <f>M67+(N67*2)+P67-Q67</f>
        <v>221.8</v>
      </c>
      <c r="S67" s="12">
        <f>((((R67*(19-B67))*2)/(B67+2)-(B67+1))/100)+6</f>
        <v>9.2170000000000005</v>
      </c>
      <c r="T67" s="8"/>
      <c r="U67" s="8">
        <v>11</v>
      </c>
      <c r="V67" s="9">
        <v>196</v>
      </c>
    </row>
    <row r="68" spans="1:22" x14ac:dyDescent="0.3">
      <c r="A68" s="11">
        <f>S68+T68</f>
        <v>9.1327999999999996</v>
      </c>
      <c r="B68" s="9">
        <v>13</v>
      </c>
      <c r="C68" s="9">
        <v>272</v>
      </c>
      <c r="D68" s="8" t="s">
        <v>306</v>
      </c>
      <c r="E68" s="8" t="s">
        <v>31</v>
      </c>
      <c r="F68" s="8" t="s">
        <v>140</v>
      </c>
      <c r="G68" s="9">
        <v>24</v>
      </c>
      <c r="H68" s="9">
        <v>221</v>
      </c>
      <c r="I68" s="9">
        <v>269</v>
      </c>
      <c r="J68" s="9">
        <v>252.2</v>
      </c>
      <c r="K68" s="9">
        <v>20.3</v>
      </c>
      <c r="L68" s="8">
        <v>0</v>
      </c>
      <c r="M68" s="9">
        <f>500-C68</f>
        <v>228</v>
      </c>
      <c r="N68" s="9">
        <f>L68-12</f>
        <v>-12</v>
      </c>
      <c r="O68" s="9">
        <f>32-G68</f>
        <v>8</v>
      </c>
      <c r="P68" s="9">
        <f>O68*2</f>
        <v>16</v>
      </c>
      <c r="Q68" s="9">
        <f>K68*3</f>
        <v>60.900000000000006</v>
      </c>
      <c r="R68" s="9">
        <f>M68+(N68*2)+P68-Q68</f>
        <v>159.1</v>
      </c>
      <c r="S68" s="12">
        <f>((((R68*(19-B68))*2)/(B68+2)-(B68+1))/100)+8</f>
        <v>9.1327999999999996</v>
      </c>
      <c r="T68" s="9"/>
      <c r="U68" s="8">
        <v>13</v>
      </c>
      <c r="V68" s="9">
        <v>265</v>
      </c>
    </row>
    <row r="69" spans="1:22" x14ac:dyDescent="0.3">
      <c r="A69" s="11">
        <f>S69+T69</f>
        <v>9.0233846153846144</v>
      </c>
      <c r="B69" s="9">
        <v>11</v>
      </c>
      <c r="C69" s="9">
        <v>199</v>
      </c>
      <c r="D69" s="8" t="s">
        <v>304</v>
      </c>
      <c r="E69" s="8" t="s">
        <v>33</v>
      </c>
      <c r="F69" s="8" t="s">
        <v>140</v>
      </c>
      <c r="G69" s="9">
        <v>27</v>
      </c>
      <c r="H69" s="9">
        <v>187</v>
      </c>
      <c r="I69" s="9">
        <v>244</v>
      </c>
      <c r="J69" s="9">
        <v>199</v>
      </c>
      <c r="K69" s="9">
        <v>18.600000000000001</v>
      </c>
      <c r="L69" s="8">
        <v>12.1</v>
      </c>
      <c r="M69" s="9">
        <f>500-C69</f>
        <v>301</v>
      </c>
      <c r="N69" s="9">
        <f>L69-12</f>
        <v>9.9999999999999645E-2</v>
      </c>
      <c r="O69" s="9">
        <f>32-G69</f>
        <v>5</v>
      </c>
      <c r="P69" s="9">
        <f>O69*2</f>
        <v>10</v>
      </c>
      <c r="Q69" s="9">
        <f>K69*3</f>
        <v>55.800000000000004</v>
      </c>
      <c r="R69" s="9">
        <f>M69+(N69*2)+P69-Q69</f>
        <v>255.39999999999998</v>
      </c>
      <c r="S69" s="12">
        <f>((((R69*(19-B69))*2)/(B69+2)-(B69+1))/100)+6</f>
        <v>9.0233846153846144</v>
      </c>
      <c r="T69" s="8"/>
      <c r="U69" s="8">
        <v>12</v>
      </c>
      <c r="V69" s="9">
        <v>202</v>
      </c>
    </row>
    <row r="70" spans="1:22" x14ac:dyDescent="0.3">
      <c r="A70" s="11">
        <f>S70+T70</f>
        <v>8.6855999999999991</v>
      </c>
      <c r="B70" s="9">
        <v>13</v>
      </c>
      <c r="C70" s="9">
        <v>271</v>
      </c>
      <c r="D70" s="8" t="s">
        <v>283</v>
      </c>
      <c r="E70" s="8" t="s">
        <v>19</v>
      </c>
      <c r="F70" s="8" t="s">
        <v>140</v>
      </c>
      <c r="G70" s="9">
        <v>30</v>
      </c>
      <c r="H70" s="9">
        <v>162</v>
      </c>
      <c r="I70" s="9">
        <v>309</v>
      </c>
      <c r="J70" s="9">
        <v>248.6</v>
      </c>
      <c r="K70" s="9">
        <v>49.2</v>
      </c>
      <c r="L70" s="8">
        <v>20.9</v>
      </c>
      <c r="M70" s="9">
        <f>500-C70</f>
        <v>229</v>
      </c>
      <c r="N70" s="9">
        <f>L70-12</f>
        <v>8.8999999999999986</v>
      </c>
      <c r="O70" s="9">
        <f>32-G70</f>
        <v>2</v>
      </c>
      <c r="P70" s="9">
        <f>O70*2</f>
        <v>4</v>
      </c>
      <c r="Q70" s="9">
        <f>K70*3</f>
        <v>147.60000000000002</v>
      </c>
      <c r="R70" s="9">
        <f>M70+(N70*2)+P70-Q70</f>
        <v>103.19999999999999</v>
      </c>
      <c r="S70" s="12">
        <f>((((R70*(19-B70))*2)/(B70+2)-(B70+1))/100)+8</f>
        <v>8.6855999999999991</v>
      </c>
      <c r="T70" s="9"/>
      <c r="U70" s="8">
        <v>13</v>
      </c>
      <c r="V70" s="9">
        <v>262</v>
      </c>
    </row>
    <row r="71" spans="1:22" x14ac:dyDescent="0.3">
      <c r="A71" s="11">
        <f>S71+T71</f>
        <v>8.5741538461538465</v>
      </c>
      <c r="B71" s="9">
        <v>11</v>
      </c>
      <c r="C71" s="9">
        <v>198</v>
      </c>
      <c r="D71" s="8" t="s">
        <v>309</v>
      </c>
      <c r="E71" s="8" t="s">
        <v>23</v>
      </c>
      <c r="F71" s="8" t="s">
        <v>140</v>
      </c>
      <c r="G71" s="9">
        <v>28</v>
      </c>
      <c r="H71" s="9">
        <v>195</v>
      </c>
      <c r="I71" s="9">
        <v>286</v>
      </c>
      <c r="J71" s="9">
        <v>229.6</v>
      </c>
      <c r="K71" s="9">
        <v>29.3</v>
      </c>
      <c r="L71" s="8">
        <v>10.4</v>
      </c>
      <c r="M71" s="9">
        <f>500-C71</f>
        <v>302</v>
      </c>
      <c r="N71" s="9">
        <f>L71-12</f>
        <v>-1.5999999999999996</v>
      </c>
      <c r="O71" s="9">
        <f>32-G71</f>
        <v>4</v>
      </c>
      <c r="P71" s="9">
        <f>O71*2</f>
        <v>8</v>
      </c>
      <c r="Q71" s="9">
        <f>K71*3</f>
        <v>87.9</v>
      </c>
      <c r="R71" s="9">
        <f>M71+(N71*2)+P71-Q71</f>
        <v>218.9</v>
      </c>
      <c r="S71" s="12">
        <f>((((R71*(19-B71))*2)/(B71+2)-(B71+1))/100)+6</f>
        <v>8.5741538461538465</v>
      </c>
      <c r="T71" s="8"/>
      <c r="U71" s="8">
        <v>12</v>
      </c>
      <c r="V71" s="9">
        <v>212</v>
      </c>
    </row>
    <row r="72" spans="1:22" x14ac:dyDescent="0.3">
      <c r="A72" s="11">
        <f>S72+T72</f>
        <v>8.5175999999999998</v>
      </c>
      <c r="B72" s="9">
        <v>13</v>
      </c>
      <c r="C72" s="9">
        <v>283</v>
      </c>
      <c r="D72" s="8" t="s">
        <v>308</v>
      </c>
      <c r="E72" s="8" t="s">
        <v>35</v>
      </c>
      <c r="F72" s="8" t="s">
        <v>140</v>
      </c>
      <c r="G72" s="9">
        <v>23</v>
      </c>
      <c r="H72" s="9">
        <v>190</v>
      </c>
      <c r="I72" s="9">
        <v>328</v>
      </c>
      <c r="J72" s="9">
        <v>264.39999999999998</v>
      </c>
      <c r="K72" s="9">
        <v>46.2</v>
      </c>
      <c r="L72" s="8">
        <v>4.9000000000000004</v>
      </c>
      <c r="M72" s="9">
        <f>500-C72</f>
        <v>217</v>
      </c>
      <c r="N72" s="9">
        <f>L72-12</f>
        <v>-7.1</v>
      </c>
      <c r="O72" s="9">
        <f>32-G72</f>
        <v>9</v>
      </c>
      <c r="P72" s="9">
        <f>O72*2</f>
        <v>18</v>
      </c>
      <c r="Q72" s="9">
        <f>K72*3</f>
        <v>138.60000000000002</v>
      </c>
      <c r="R72" s="9">
        <f>M72+(N72*2)+P72-Q72</f>
        <v>82.199999999999989</v>
      </c>
      <c r="S72" s="12">
        <f>((((R72*(19-B72))*2)/(B72+2)-(B72+1))/100)+8</f>
        <v>8.5175999999999998</v>
      </c>
      <c r="T72" s="9"/>
      <c r="U72" s="8">
        <v>13</v>
      </c>
      <c r="V72" s="9">
        <v>278</v>
      </c>
    </row>
    <row r="73" spans="1:22" x14ac:dyDescent="0.3">
      <c r="A73" s="11">
        <f>S73+T73</f>
        <v>8.4730000000000008</v>
      </c>
      <c r="B73" s="9">
        <v>12</v>
      </c>
      <c r="C73" s="9">
        <v>242</v>
      </c>
      <c r="D73" s="8" t="s">
        <v>333</v>
      </c>
      <c r="E73" s="8" t="s">
        <v>17</v>
      </c>
      <c r="F73" s="8" t="s">
        <v>140</v>
      </c>
      <c r="G73" s="9">
        <v>34</v>
      </c>
      <c r="H73" s="9">
        <v>195</v>
      </c>
      <c r="I73" s="9">
        <v>293</v>
      </c>
      <c r="J73" s="9">
        <v>228.8</v>
      </c>
      <c r="K73" s="9">
        <v>32.5</v>
      </c>
      <c r="L73" s="8">
        <v>13.9</v>
      </c>
      <c r="M73" s="9">
        <f>500-C73</f>
        <v>258</v>
      </c>
      <c r="N73" s="9">
        <f>L73-12</f>
        <v>1.9000000000000004</v>
      </c>
      <c r="O73" s="9">
        <f>32-G73</f>
        <v>-2</v>
      </c>
      <c r="P73" s="9">
        <f>O73*2</f>
        <v>-4</v>
      </c>
      <c r="Q73" s="9">
        <f>K73*3</f>
        <v>97.5</v>
      </c>
      <c r="R73" s="9">
        <f>M73+(N73*2)+P73-Q73</f>
        <v>160.30000000000001</v>
      </c>
      <c r="S73" s="12">
        <f>((((R73*(19-B73))*2)/(B73+2)-(B73+1))/100)+7</f>
        <v>8.4730000000000008</v>
      </c>
      <c r="T73" s="9"/>
      <c r="U73" s="8">
        <v>14</v>
      </c>
      <c r="V73" s="9">
        <v>298</v>
      </c>
    </row>
    <row r="74" spans="1:22" x14ac:dyDescent="0.3">
      <c r="A74" s="11">
        <f>S74+T74</f>
        <v>8.1918749999999996</v>
      </c>
      <c r="B74" s="9">
        <v>14</v>
      </c>
      <c r="C74" s="9">
        <v>355</v>
      </c>
      <c r="D74" s="8" t="s">
        <v>330</v>
      </c>
      <c r="E74" s="8" t="s">
        <v>57</v>
      </c>
      <c r="F74" s="8" t="s">
        <v>140</v>
      </c>
      <c r="G74" s="9">
        <v>25</v>
      </c>
      <c r="H74" s="9">
        <v>271</v>
      </c>
      <c r="I74" s="9">
        <v>346</v>
      </c>
      <c r="J74" s="9">
        <v>299.3</v>
      </c>
      <c r="K74" s="9">
        <v>28.1</v>
      </c>
      <c r="L74" s="8">
        <v>2</v>
      </c>
      <c r="M74" s="9">
        <f>500-C74</f>
        <v>145</v>
      </c>
      <c r="N74" s="9">
        <f>L74-12</f>
        <v>-10</v>
      </c>
      <c r="O74" s="9">
        <f>32-G74</f>
        <v>7</v>
      </c>
      <c r="P74" s="9">
        <f>O74*2</f>
        <v>14</v>
      </c>
      <c r="Q74" s="9">
        <f>K74*3</f>
        <v>84.300000000000011</v>
      </c>
      <c r="R74" s="9">
        <f>M74+(N74*2)+P74-Q74</f>
        <v>54.699999999999989</v>
      </c>
      <c r="S74" s="12">
        <f>((((R74*(19-B74))*2)/(B74+2)-(B74+1))/100)+8</f>
        <v>8.1918749999999996</v>
      </c>
      <c r="T74" s="9"/>
      <c r="U74" s="8">
        <v>15</v>
      </c>
      <c r="V74" s="9">
        <v>380</v>
      </c>
    </row>
    <row r="75" spans="1:22" x14ac:dyDescent="0.3">
      <c r="A75" s="11">
        <f>S75+T75</f>
        <v>8.1859999999999999</v>
      </c>
      <c r="B75" s="9">
        <v>12</v>
      </c>
      <c r="C75" s="9">
        <v>228</v>
      </c>
      <c r="D75" s="8" t="s">
        <v>340</v>
      </c>
      <c r="E75" s="8" t="s">
        <v>9</v>
      </c>
      <c r="F75" s="8" t="s">
        <v>140</v>
      </c>
      <c r="G75" s="9">
        <v>23</v>
      </c>
      <c r="H75" s="9">
        <v>169</v>
      </c>
      <c r="I75" s="9">
        <v>308</v>
      </c>
      <c r="J75" s="9">
        <v>238.6</v>
      </c>
      <c r="K75" s="9">
        <v>46.6</v>
      </c>
      <c r="L75" s="8">
        <v>2.7</v>
      </c>
      <c r="M75" s="9">
        <f>500-C75</f>
        <v>272</v>
      </c>
      <c r="N75" s="9">
        <f>L75-12</f>
        <v>-9.3000000000000007</v>
      </c>
      <c r="O75" s="9">
        <f>32-G75</f>
        <v>9</v>
      </c>
      <c r="P75" s="9">
        <f>O75*2</f>
        <v>18</v>
      </c>
      <c r="Q75" s="9">
        <f>K75*3</f>
        <v>139.80000000000001</v>
      </c>
      <c r="R75" s="9">
        <f>M75+(N75*2)+P75-Q75</f>
        <v>131.59999999999997</v>
      </c>
      <c r="S75" s="12">
        <f>((((R75*(19-B75))*2)/(B75+2)-(B75+1))/100)+7</f>
        <v>8.1859999999999999</v>
      </c>
      <c r="T75" s="9"/>
      <c r="U75" s="8">
        <v>13</v>
      </c>
      <c r="V75" s="9">
        <v>253</v>
      </c>
    </row>
    <row r="76" spans="1:22" x14ac:dyDescent="0.3">
      <c r="A76" s="11">
        <f>S76+T76</f>
        <v>7.9409999999999998</v>
      </c>
      <c r="B76" s="9">
        <v>12</v>
      </c>
      <c r="C76" s="9">
        <v>258</v>
      </c>
      <c r="D76" s="8" t="s">
        <v>344</v>
      </c>
      <c r="E76" s="8" t="s">
        <v>21</v>
      </c>
      <c r="F76" s="8" t="s">
        <v>140</v>
      </c>
      <c r="G76" s="9">
        <v>26</v>
      </c>
      <c r="H76" s="9">
        <v>218</v>
      </c>
      <c r="I76" s="9">
        <v>354</v>
      </c>
      <c r="J76" s="9">
        <v>292.39999999999998</v>
      </c>
      <c r="K76" s="9">
        <v>49.1</v>
      </c>
      <c r="L76" s="8">
        <v>12.2</v>
      </c>
      <c r="M76" s="9">
        <f>500-C76</f>
        <v>242</v>
      </c>
      <c r="N76" s="9">
        <f>L76-12</f>
        <v>0.19999999999999929</v>
      </c>
      <c r="O76" s="9">
        <f>32-G76</f>
        <v>6</v>
      </c>
      <c r="P76" s="9">
        <f>O76*2</f>
        <v>12</v>
      </c>
      <c r="Q76" s="9">
        <f>K76*3</f>
        <v>147.30000000000001</v>
      </c>
      <c r="R76" s="9">
        <f>M76+(N76*2)+P76-Q76</f>
        <v>107.1</v>
      </c>
      <c r="S76" s="12">
        <f>((((R76*(19-B76))*2)/(B76+2)-(B76+1))/100)+7</f>
        <v>7.9409999999999998</v>
      </c>
      <c r="T76" s="9"/>
      <c r="U76" s="8">
        <v>14</v>
      </c>
      <c r="V76" s="9">
        <v>316</v>
      </c>
    </row>
    <row r="77" spans="1:22" x14ac:dyDescent="0.3">
      <c r="A77" s="11">
        <f>S77+T77</f>
        <v>7.91</v>
      </c>
      <c r="B77" s="9">
        <v>12</v>
      </c>
      <c r="C77" s="9">
        <v>254</v>
      </c>
      <c r="D77" s="8" t="s">
        <v>403</v>
      </c>
      <c r="E77" s="8" t="s">
        <v>83</v>
      </c>
      <c r="F77" s="8" t="s">
        <v>140</v>
      </c>
      <c r="G77" s="9">
        <v>26</v>
      </c>
      <c r="H77" s="9">
        <v>196</v>
      </c>
      <c r="I77" s="9">
        <v>235</v>
      </c>
      <c r="J77" s="9">
        <v>213</v>
      </c>
      <c r="K77" s="9">
        <v>14</v>
      </c>
      <c r="L77" s="8">
        <v>6</v>
      </c>
      <c r="M77" s="9">
        <f>500-C77</f>
        <v>246</v>
      </c>
      <c r="N77" s="9">
        <f>L77-12</f>
        <v>-6</v>
      </c>
      <c r="O77" s="9">
        <f>32-G77</f>
        <v>6</v>
      </c>
      <c r="P77" s="9">
        <f>O77*2</f>
        <v>12</v>
      </c>
      <c r="Q77" s="9">
        <f>K77*3</f>
        <v>42</v>
      </c>
      <c r="R77" s="9">
        <f>M77+(N77*2)+P77-Q77</f>
        <v>204</v>
      </c>
      <c r="S77" s="12">
        <f>((((R77*(19-B77))*2)/(B77+2)-(B77+1))/100)+6</f>
        <v>7.91</v>
      </c>
      <c r="T77" s="8"/>
      <c r="U77" s="8">
        <v>13</v>
      </c>
      <c r="V77" s="9">
        <v>296</v>
      </c>
    </row>
    <row r="78" spans="1:22" x14ac:dyDescent="0.3">
      <c r="A78" s="11">
        <f>S78+T78</f>
        <v>7.9095384615384612</v>
      </c>
      <c r="B78" s="9">
        <v>11</v>
      </c>
      <c r="C78" s="9">
        <v>200</v>
      </c>
      <c r="D78" s="8" t="s">
        <v>301</v>
      </c>
      <c r="E78" s="8" t="s">
        <v>15</v>
      </c>
      <c r="F78" s="8" t="s">
        <v>140</v>
      </c>
      <c r="G78" s="9">
        <v>25</v>
      </c>
      <c r="H78" s="9">
        <v>140</v>
      </c>
      <c r="I78" s="9">
        <v>270</v>
      </c>
      <c r="J78" s="9">
        <v>199.7</v>
      </c>
      <c r="K78" s="9">
        <v>51.5</v>
      </c>
      <c r="L78" s="8">
        <v>14.7</v>
      </c>
      <c r="M78" s="9">
        <f>500-C78</f>
        <v>300</v>
      </c>
      <c r="N78" s="9">
        <f>L78-12</f>
        <v>2.6999999999999993</v>
      </c>
      <c r="O78" s="9">
        <f>32-G78</f>
        <v>7</v>
      </c>
      <c r="P78" s="9">
        <f>O78*2</f>
        <v>14</v>
      </c>
      <c r="Q78" s="9">
        <f>K78*3</f>
        <v>154.5</v>
      </c>
      <c r="R78" s="9">
        <f>M78+(N78*2)+P78-Q78</f>
        <v>164.89999999999998</v>
      </c>
      <c r="S78" s="12">
        <f>((((R78*(19-B78))*2)/(B78+2)-(B78+1))/100)+6</f>
        <v>7.9095384615384612</v>
      </c>
      <c r="T78" s="8"/>
      <c r="U78" s="8">
        <v>12</v>
      </c>
      <c r="V78" s="9">
        <v>227</v>
      </c>
    </row>
    <row r="79" spans="1:22" x14ac:dyDescent="0.3">
      <c r="A79" s="11">
        <f>S79+T79</f>
        <v>7.758</v>
      </c>
      <c r="B79" s="9">
        <v>12</v>
      </c>
      <c r="C79" s="9">
        <v>221</v>
      </c>
      <c r="D79" s="8" t="s">
        <v>399</v>
      </c>
      <c r="E79" s="8" t="s">
        <v>54</v>
      </c>
      <c r="F79" s="8" t="s">
        <v>140</v>
      </c>
      <c r="G79" s="9">
        <v>22</v>
      </c>
      <c r="H79" s="9">
        <v>149</v>
      </c>
      <c r="I79" s="9">
        <v>229</v>
      </c>
      <c r="J79" s="9">
        <v>185</v>
      </c>
      <c r="K79" s="9">
        <v>29.2</v>
      </c>
      <c r="L79" s="8">
        <v>0.7</v>
      </c>
      <c r="M79" s="9">
        <f>500-C79</f>
        <v>279</v>
      </c>
      <c r="N79" s="9">
        <f>L79-12</f>
        <v>-11.3</v>
      </c>
      <c r="O79" s="9">
        <f>32-G79</f>
        <v>10</v>
      </c>
      <c r="P79" s="9">
        <f>O79*2</f>
        <v>20</v>
      </c>
      <c r="Q79" s="9">
        <f>K79*3</f>
        <v>87.6</v>
      </c>
      <c r="R79" s="9">
        <f>M79+(N79*2)+P79-Q79</f>
        <v>188.79999999999998</v>
      </c>
      <c r="S79" s="12">
        <f>((((R79*(19-B79))*2)/(B79+2)-(B79+1))/100)+6</f>
        <v>7.758</v>
      </c>
      <c r="T79" s="8"/>
      <c r="U79" s="8">
        <v>13</v>
      </c>
      <c r="V79" s="9">
        <v>275</v>
      </c>
    </row>
    <row r="80" spans="1:22" x14ac:dyDescent="0.3">
      <c r="A80" s="11">
        <f>S80+T80</f>
        <v>7.7381250000000001</v>
      </c>
      <c r="B80" s="9">
        <v>14</v>
      </c>
      <c r="C80" s="9">
        <v>321</v>
      </c>
      <c r="D80" s="8" t="s">
        <v>360</v>
      </c>
      <c r="E80" s="8" t="s">
        <v>85</v>
      </c>
      <c r="F80" s="8" t="s">
        <v>140</v>
      </c>
      <c r="G80" s="9">
        <v>24</v>
      </c>
      <c r="H80" s="9">
        <v>219</v>
      </c>
      <c r="I80" s="9">
        <v>373</v>
      </c>
      <c r="J80" s="9">
        <v>298.60000000000002</v>
      </c>
      <c r="K80" s="9">
        <v>66.3</v>
      </c>
      <c r="L80" s="8">
        <v>5</v>
      </c>
      <c r="M80" s="9">
        <f>500-C80</f>
        <v>179</v>
      </c>
      <c r="N80" s="9">
        <f>L80-12</f>
        <v>-7</v>
      </c>
      <c r="O80" s="9">
        <f>32-G80</f>
        <v>8</v>
      </c>
      <c r="P80" s="9">
        <f>O80*2</f>
        <v>16</v>
      </c>
      <c r="Q80" s="9">
        <f>K80*3</f>
        <v>198.89999999999998</v>
      </c>
      <c r="R80" s="9">
        <f>M80+(N80*2)+P80-Q80</f>
        <v>-17.899999999999977</v>
      </c>
      <c r="S80" s="12">
        <f>((((R80*(19-B80))*2)/(B80+2)-(B80+1))/100)+8</f>
        <v>7.7381250000000001</v>
      </c>
      <c r="T80" s="9"/>
      <c r="U80" s="8">
        <v>16</v>
      </c>
      <c r="V80" s="9">
        <v>423</v>
      </c>
    </row>
    <row r="81" spans="1:22" x14ac:dyDescent="0.3">
      <c r="A81" s="11">
        <f>S81+T81</f>
        <v>7.6360000000000001</v>
      </c>
      <c r="B81" s="9">
        <v>16</v>
      </c>
      <c r="C81" s="9">
        <v>451</v>
      </c>
      <c r="D81" s="8" t="s">
        <v>356</v>
      </c>
      <c r="E81" s="8" t="s">
        <v>48</v>
      </c>
      <c r="F81" s="8" t="s">
        <v>140</v>
      </c>
      <c r="G81" s="9">
        <v>29</v>
      </c>
      <c r="H81" s="9">
        <v>303</v>
      </c>
      <c r="I81" s="9">
        <v>367</v>
      </c>
      <c r="J81" s="9">
        <v>335</v>
      </c>
      <c r="K81" s="9">
        <v>32</v>
      </c>
      <c r="L81" s="8">
        <v>3.4</v>
      </c>
      <c r="M81" s="9">
        <f>500-C81</f>
        <v>49</v>
      </c>
      <c r="N81" s="9">
        <f>L81-12</f>
        <v>-8.6</v>
      </c>
      <c r="O81" s="9">
        <f>32-G81</f>
        <v>3</v>
      </c>
      <c r="P81" s="9">
        <f>O81*2</f>
        <v>6</v>
      </c>
      <c r="Q81" s="9">
        <f>K81*3</f>
        <v>96</v>
      </c>
      <c r="R81" s="9">
        <f>M81+(N81*2)+P81-Q81</f>
        <v>-58.2</v>
      </c>
      <c r="S81" s="12">
        <f>((((R81*(19-B81))*2)/(B81+2)-(B81+1))/100)+8</f>
        <v>7.6360000000000001</v>
      </c>
      <c r="T81" s="9"/>
      <c r="U81" s="8">
        <v>16</v>
      </c>
      <c r="V81" s="9">
        <v>435</v>
      </c>
    </row>
    <row r="82" spans="1:22" x14ac:dyDescent="0.3">
      <c r="A82" s="11">
        <f>S82+T82</f>
        <v>7.6081250000000002</v>
      </c>
      <c r="B82" s="9">
        <v>14</v>
      </c>
      <c r="C82" s="9">
        <v>348</v>
      </c>
      <c r="D82" s="8" t="s">
        <v>367</v>
      </c>
      <c r="E82" s="8" t="s">
        <v>93</v>
      </c>
      <c r="F82" s="8" t="s">
        <v>140</v>
      </c>
      <c r="G82" s="9">
        <v>31</v>
      </c>
      <c r="H82" s="9">
        <v>311</v>
      </c>
      <c r="I82" s="9">
        <v>331</v>
      </c>
      <c r="J82" s="9">
        <v>324.2</v>
      </c>
      <c r="K82" s="9">
        <v>8.5</v>
      </c>
      <c r="L82" s="8">
        <v>8.4</v>
      </c>
      <c r="M82" s="9">
        <f>500-C82</f>
        <v>152</v>
      </c>
      <c r="N82" s="9">
        <f>L82-12</f>
        <v>-3.5999999999999996</v>
      </c>
      <c r="O82" s="9">
        <f>32-G82</f>
        <v>1</v>
      </c>
      <c r="P82" s="9">
        <f>O82*2</f>
        <v>2</v>
      </c>
      <c r="Q82" s="9">
        <f>K82*3</f>
        <v>25.5</v>
      </c>
      <c r="R82" s="9">
        <f>M82+(N82*2)+P82-Q82</f>
        <v>121.30000000000001</v>
      </c>
      <c r="S82" s="12">
        <f>((((R82*(19-B82))*2)/(B82+2)-(B82+1))/100)+7</f>
        <v>7.6081250000000002</v>
      </c>
      <c r="T82" s="9"/>
      <c r="U82" s="8">
        <v>14</v>
      </c>
      <c r="V82" s="9">
        <v>334</v>
      </c>
    </row>
    <row r="83" spans="1:22" x14ac:dyDescent="0.3">
      <c r="A83" s="11">
        <f>S83+T83</f>
        <v>7.6004705882352939</v>
      </c>
      <c r="B83" s="9">
        <v>15</v>
      </c>
      <c r="C83" s="9">
        <v>388</v>
      </c>
      <c r="D83" s="8" t="s">
        <v>351</v>
      </c>
      <c r="E83" s="8" t="s">
        <v>26</v>
      </c>
      <c r="F83" s="8" t="s">
        <v>140</v>
      </c>
      <c r="G83" s="9">
        <v>25</v>
      </c>
      <c r="H83" s="9">
        <v>275</v>
      </c>
      <c r="I83" s="9">
        <v>436</v>
      </c>
      <c r="J83" s="9">
        <v>361.8</v>
      </c>
      <c r="K83" s="9">
        <v>62.1</v>
      </c>
      <c r="L83" s="8">
        <v>16.7</v>
      </c>
      <c r="M83" s="9">
        <f>500-C83</f>
        <v>112</v>
      </c>
      <c r="N83" s="9">
        <f>L83-12</f>
        <v>4.6999999999999993</v>
      </c>
      <c r="O83" s="9">
        <f>32-G83</f>
        <v>7</v>
      </c>
      <c r="P83" s="9">
        <f>O83*2</f>
        <v>14</v>
      </c>
      <c r="Q83" s="9">
        <f>K83*3</f>
        <v>186.3</v>
      </c>
      <c r="R83" s="9">
        <f>M83+(N83*2)+P83-Q83</f>
        <v>-50.900000000000006</v>
      </c>
      <c r="S83" s="12">
        <f>((((R83*(19-B83))*2)/(B83+2)-(B83+1))/100)+8</f>
        <v>7.6004705882352939</v>
      </c>
      <c r="T83" s="9"/>
      <c r="U83" s="8">
        <v>16</v>
      </c>
      <c r="V83" s="9">
        <v>460</v>
      </c>
    </row>
    <row r="84" spans="1:22" x14ac:dyDescent="0.3">
      <c r="A84" s="11">
        <f>S84+T84</f>
        <v>7.5816470588235294</v>
      </c>
      <c r="B84" s="9">
        <v>15</v>
      </c>
      <c r="C84" s="9">
        <v>412</v>
      </c>
      <c r="D84" s="8" t="s">
        <v>347</v>
      </c>
      <c r="E84" s="8" t="s">
        <v>52</v>
      </c>
      <c r="F84" s="8" t="s">
        <v>140</v>
      </c>
      <c r="G84" s="9">
        <v>24</v>
      </c>
      <c r="H84" s="9">
        <v>287</v>
      </c>
      <c r="I84" s="9">
        <v>392</v>
      </c>
      <c r="J84" s="9">
        <v>324.7</v>
      </c>
      <c r="K84" s="9">
        <v>47.7</v>
      </c>
      <c r="L84" s="8">
        <v>4.0999999999999996</v>
      </c>
      <c r="M84" s="9">
        <f>500-C84</f>
        <v>88</v>
      </c>
      <c r="N84" s="9">
        <f>L84-12</f>
        <v>-7.9</v>
      </c>
      <c r="O84" s="9">
        <f>32-G84</f>
        <v>8</v>
      </c>
      <c r="P84" s="9">
        <f>O84*2</f>
        <v>16</v>
      </c>
      <c r="Q84" s="9">
        <f>K84*3</f>
        <v>143.10000000000002</v>
      </c>
      <c r="R84" s="9">
        <f>M84+(N84*2)+P84-Q84</f>
        <v>-54.90000000000002</v>
      </c>
      <c r="S84" s="12">
        <f>((((R84*(19-B84))*2)/(B84+2)-(B84+1))/100)+8</f>
        <v>7.5816470588235294</v>
      </c>
      <c r="T84" s="8"/>
      <c r="U84" s="8">
        <v>16</v>
      </c>
      <c r="V84" s="9">
        <v>416</v>
      </c>
    </row>
    <row r="85" spans="1:22" x14ac:dyDescent="0.3">
      <c r="A85" s="11">
        <f>S85+T85</f>
        <v>7.5792941176470592</v>
      </c>
      <c r="B85" s="9">
        <v>15</v>
      </c>
      <c r="C85" s="9">
        <v>400</v>
      </c>
      <c r="D85" s="8" t="s">
        <v>341</v>
      </c>
      <c r="E85" s="8" t="s">
        <v>76</v>
      </c>
      <c r="F85" s="8" t="s">
        <v>140</v>
      </c>
      <c r="G85" s="9">
        <v>23</v>
      </c>
      <c r="H85" s="9">
        <v>282</v>
      </c>
      <c r="I85" s="9">
        <v>428</v>
      </c>
      <c r="J85" s="9">
        <v>351</v>
      </c>
      <c r="K85" s="9">
        <v>55.4</v>
      </c>
      <c r="L85" s="8">
        <v>8.4</v>
      </c>
      <c r="M85" s="9">
        <f>500-C85</f>
        <v>100</v>
      </c>
      <c r="N85" s="9">
        <f>L85-12</f>
        <v>-3.5999999999999996</v>
      </c>
      <c r="O85" s="9">
        <f>32-G85</f>
        <v>9</v>
      </c>
      <c r="P85" s="9">
        <f>O85*2</f>
        <v>18</v>
      </c>
      <c r="Q85" s="9">
        <f>K85*3</f>
        <v>166.2</v>
      </c>
      <c r="R85" s="9">
        <f>M85+(N85*2)+P85-Q85</f>
        <v>-55.399999999999991</v>
      </c>
      <c r="S85" s="12">
        <f>((((R85*(19-B85))*2)/(B85+2)-(B85+1))/100)+8</f>
        <v>7.5792941176470592</v>
      </c>
      <c r="T85" s="9"/>
      <c r="U85" s="8">
        <v>16</v>
      </c>
      <c r="V85" s="9">
        <v>437</v>
      </c>
    </row>
    <row r="86" spans="1:22" x14ac:dyDescent="0.3">
      <c r="A86" s="11">
        <f>S86+T86</f>
        <v>7.556</v>
      </c>
      <c r="B86" s="9">
        <v>13</v>
      </c>
      <c r="C86" s="9">
        <v>287</v>
      </c>
      <c r="D86" s="8" t="s">
        <v>377</v>
      </c>
      <c r="E86" s="8" t="s">
        <v>44</v>
      </c>
      <c r="F86" s="8" t="s">
        <v>140</v>
      </c>
      <c r="G86" s="9">
        <v>28</v>
      </c>
      <c r="H86" s="9">
        <v>214</v>
      </c>
      <c r="I86" s="9">
        <v>330</v>
      </c>
      <c r="J86" s="9">
        <v>268.8</v>
      </c>
      <c r="K86" s="9">
        <v>42.4</v>
      </c>
      <c r="L86" s="8">
        <v>8.6</v>
      </c>
      <c r="M86" s="9">
        <f>500-C86</f>
        <v>213</v>
      </c>
      <c r="N86" s="9">
        <f>L86-12</f>
        <v>-3.4000000000000004</v>
      </c>
      <c r="O86" s="9">
        <f>32-G86</f>
        <v>4</v>
      </c>
      <c r="P86" s="9">
        <f>O86*2</f>
        <v>8</v>
      </c>
      <c r="Q86" s="9">
        <f>K86*3</f>
        <v>127.19999999999999</v>
      </c>
      <c r="R86" s="9">
        <f>M86+(N86*2)+P86-Q86</f>
        <v>87</v>
      </c>
      <c r="S86" s="12">
        <f>((((R86*(19-B86))*2)/(B86+2)-(B86+1))/100)+7</f>
        <v>7.556</v>
      </c>
      <c r="T86" s="9"/>
      <c r="U86" s="8">
        <v>14</v>
      </c>
      <c r="V86" s="9">
        <v>353</v>
      </c>
    </row>
    <row r="87" spans="1:22" x14ac:dyDescent="0.3">
      <c r="A87" s="11">
        <f>S87+T87</f>
        <v>7.5510000000000002</v>
      </c>
      <c r="B87" s="9">
        <v>12</v>
      </c>
      <c r="C87" s="9">
        <v>241</v>
      </c>
      <c r="D87" s="8" t="s">
        <v>337</v>
      </c>
      <c r="E87" s="8" t="s">
        <v>73</v>
      </c>
      <c r="F87" s="8" t="s">
        <v>140</v>
      </c>
      <c r="G87" s="9">
        <v>25</v>
      </c>
      <c r="H87" s="9">
        <v>194</v>
      </c>
      <c r="I87" s="9">
        <v>285</v>
      </c>
      <c r="J87" s="9">
        <v>223.3</v>
      </c>
      <c r="K87" s="9">
        <v>30.1</v>
      </c>
      <c r="L87" s="8">
        <v>4.7</v>
      </c>
      <c r="M87" s="9">
        <f>500-C87</f>
        <v>259</v>
      </c>
      <c r="N87" s="9">
        <f>L87-12</f>
        <v>-7.3</v>
      </c>
      <c r="O87" s="9">
        <f>32-G87</f>
        <v>7</v>
      </c>
      <c r="P87" s="9">
        <f>O87*2</f>
        <v>14</v>
      </c>
      <c r="Q87" s="9">
        <f>K87*3</f>
        <v>90.300000000000011</v>
      </c>
      <c r="R87" s="9">
        <f>M87+(N87*2)+P87-Q87</f>
        <v>168.09999999999997</v>
      </c>
      <c r="S87" s="12">
        <f>((((R87*(19-B87))*2)/(B87+2)-(B87+1))/100)+6</f>
        <v>7.5510000000000002</v>
      </c>
      <c r="T87" s="8"/>
      <c r="U87" s="8">
        <v>12</v>
      </c>
      <c r="V87" s="9">
        <v>225</v>
      </c>
    </row>
    <row r="88" spans="1:22" x14ac:dyDescent="0.3">
      <c r="A88" s="11">
        <f>S88+T88</f>
        <v>7.5316666666666672</v>
      </c>
      <c r="B88" s="9">
        <v>16</v>
      </c>
      <c r="C88" s="9">
        <v>453</v>
      </c>
      <c r="D88" s="8" t="s">
        <v>326</v>
      </c>
      <c r="E88" s="8" t="s">
        <v>96</v>
      </c>
      <c r="F88" s="8" t="s">
        <v>140</v>
      </c>
      <c r="G88" s="9">
        <v>25</v>
      </c>
      <c r="H88" s="9">
        <v>341</v>
      </c>
      <c r="I88" s="9">
        <v>448</v>
      </c>
      <c r="J88" s="9">
        <v>381.7</v>
      </c>
      <c r="K88" s="9">
        <v>47.3</v>
      </c>
      <c r="L88" s="8">
        <v>7.7</v>
      </c>
      <c r="M88" s="9">
        <f>500-C88</f>
        <v>47</v>
      </c>
      <c r="N88" s="9">
        <f>L88-12</f>
        <v>-4.3</v>
      </c>
      <c r="O88" s="9">
        <f>32-G88</f>
        <v>7</v>
      </c>
      <c r="P88" s="9">
        <f>O88*2</f>
        <v>14</v>
      </c>
      <c r="Q88" s="9">
        <f>K88*3</f>
        <v>141.89999999999998</v>
      </c>
      <c r="R88" s="9">
        <f>M88+(N88*2)+P88-Q88</f>
        <v>-89.499999999999972</v>
      </c>
      <c r="S88" s="12">
        <f>((((R88*(19-B88))*2)/(B88+2)-(B88+1))/100)+8</f>
        <v>7.5316666666666672</v>
      </c>
      <c r="T88" s="9"/>
      <c r="U88" s="8">
        <v>16</v>
      </c>
      <c r="V88" s="9">
        <v>432</v>
      </c>
    </row>
    <row r="89" spans="1:22" x14ac:dyDescent="0.3">
      <c r="A89" s="11">
        <f>S89+T89</f>
        <v>7.5082352941176476</v>
      </c>
      <c r="B89" s="9">
        <v>15</v>
      </c>
      <c r="C89" s="9">
        <v>405</v>
      </c>
      <c r="D89" s="8" t="s">
        <v>353</v>
      </c>
      <c r="E89" s="8" t="s">
        <v>85</v>
      </c>
      <c r="F89" s="8" t="s">
        <v>140</v>
      </c>
      <c r="G89" s="9">
        <v>27</v>
      </c>
      <c r="H89" s="9">
        <v>306</v>
      </c>
      <c r="I89" s="9">
        <v>460</v>
      </c>
      <c r="J89" s="9">
        <v>378</v>
      </c>
      <c r="K89" s="9">
        <v>51.3</v>
      </c>
      <c r="L89" s="8">
        <v>1.2</v>
      </c>
      <c r="M89" s="9">
        <f>500-C89</f>
        <v>95</v>
      </c>
      <c r="N89" s="9">
        <f>L89-12</f>
        <v>-10.8</v>
      </c>
      <c r="O89" s="9">
        <f>32-G89</f>
        <v>5</v>
      </c>
      <c r="P89" s="9">
        <f>O89*2</f>
        <v>10</v>
      </c>
      <c r="Q89" s="9">
        <f>K89*3</f>
        <v>153.89999999999998</v>
      </c>
      <c r="R89" s="9">
        <f>M89+(N89*2)+P89-Q89</f>
        <v>-70.499999999999972</v>
      </c>
      <c r="S89" s="12">
        <f>((((R89*(19-B89))*2)/(B89+2)-(B89+1))/100)+8</f>
        <v>7.5082352941176476</v>
      </c>
      <c r="T89" s="9"/>
      <c r="U89" s="8">
        <v>16</v>
      </c>
      <c r="V89" s="9">
        <v>447</v>
      </c>
    </row>
    <row r="90" spans="1:22" x14ac:dyDescent="0.3">
      <c r="A90" s="11">
        <f>S90+T90</f>
        <v>7.5064000000000002</v>
      </c>
      <c r="B90" s="9">
        <v>13</v>
      </c>
      <c r="C90" s="9">
        <v>316</v>
      </c>
      <c r="D90" s="8" t="s">
        <v>373</v>
      </c>
      <c r="E90" s="8" t="s">
        <v>9</v>
      </c>
      <c r="F90" s="8" t="s">
        <v>140</v>
      </c>
      <c r="G90" s="9">
        <v>22</v>
      </c>
      <c r="H90" s="9">
        <v>187</v>
      </c>
      <c r="I90" s="9">
        <v>400</v>
      </c>
      <c r="J90" s="9">
        <v>294.39999999999998</v>
      </c>
      <c r="K90" s="9">
        <v>75.400000000000006</v>
      </c>
      <c r="L90" s="8">
        <v>1</v>
      </c>
      <c r="M90" s="9">
        <f>500-C90</f>
        <v>184</v>
      </c>
      <c r="N90" s="9">
        <f>L90-12</f>
        <v>-11</v>
      </c>
      <c r="O90" s="9">
        <f>32-G90</f>
        <v>10</v>
      </c>
      <c r="P90" s="9">
        <f>O90*2</f>
        <v>20</v>
      </c>
      <c r="Q90" s="9">
        <f>K90*3</f>
        <v>226.20000000000002</v>
      </c>
      <c r="R90" s="9">
        <f>M90+(N90*2)+P90-Q90</f>
        <v>-44.200000000000017</v>
      </c>
      <c r="S90" s="12">
        <f>((((R90*(19-B90))*2)/(B90+2)-(B90+1))/100)+8</f>
        <v>7.5064000000000002</v>
      </c>
      <c r="T90" s="9"/>
      <c r="U90" s="8">
        <v>16</v>
      </c>
      <c r="V90" s="9">
        <v>431</v>
      </c>
    </row>
    <row r="91" spans="1:22" x14ac:dyDescent="0.3">
      <c r="A91" s="11">
        <f>S91+T91</f>
        <v>7.4945882352941178</v>
      </c>
      <c r="B91" s="9">
        <v>15</v>
      </c>
      <c r="C91" s="9">
        <v>428</v>
      </c>
      <c r="D91" s="8" t="s">
        <v>255</v>
      </c>
      <c r="E91" s="8" t="s">
        <v>19</v>
      </c>
      <c r="F91" s="8" t="s">
        <v>140</v>
      </c>
      <c r="G91" s="9">
        <v>24</v>
      </c>
      <c r="H91" s="9">
        <v>293</v>
      </c>
      <c r="I91" s="9">
        <v>413</v>
      </c>
      <c r="J91" s="9">
        <v>346</v>
      </c>
      <c r="K91" s="9">
        <v>50</v>
      </c>
      <c r="L91" s="8">
        <v>6.3</v>
      </c>
      <c r="M91" s="9">
        <f>500-C91</f>
        <v>72</v>
      </c>
      <c r="N91" s="9">
        <f>L91-12</f>
        <v>-5.7</v>
      </c>
      <c r="O91" s="9">
        <f>32-G91</f>
        <v>8</v>
      </c>
      <c r="P91" s="9">
        <f>O91*2</f>
        <v>16</v>
      </c>
      <c r="Q91" s="9">
        <f>K91*3</f>
        <v>150</v>
      </c>
      <c r="R91" s="9">
        <f>M91+(N91*2)+P91-Q91</f>
        <v>-73.400000000000006</v>
      </c>
      <c r="S91" s="12">
        <f>((((R91*(19-B91))*2)/(B91+2)-(B91+1))/100)+8</f>
        <v>7.4945882352941178</v>
      </c>
      <c r="T91" s="9"/>
      <c r="U91" s="8">
        <v>16</v>
      </c>
      <c r="V91" s="9">
        <v>428</v>
      </c>
    </row>
    <row r="92" spans="1:22" x14ac:dyDescent="0.3">
      <c r="A92" s="11">
        <f>S92+T92</f>
        <v>7.4883333333333333</v>
      </c>
      <c r="B92" s="9">
        <v>16</v>
      </c>
      <c r="C92" s="9">
        <v>467</v>
      </c>
      <c r="D92" s="8" t="s">
        <v>329</v>
      </c>
      <c r="E92" s="8" t="s">
        <v>68</v>
      </c>
      <c r="F92" s="8" t="s">
        <v>140</v>
      </c>
      <c r="G92" s="9">
        <v>23</v>
      </c>
      <c r="H92" s="9">
        <v>339</v>
      </c>
      <c r="I92" s="9">
        <v>459</v>
      </c>
      <c r="J92" s="9">
        <v>397</v>
      </c>
      <c r="K92" s="9">
        <v>49.1</v>
      </c>
      <c r="L92" s="8">
        <v>8.9</v>
      </c>
      <c r="M92" s="9">
        <f>500-C92</f>
        <v>33</v>
      </c>
      <c r="N92" s="9">
        <f>L92-12</f>
        <v>-3.0999999999999996</v>
      </c>
      <c r="O92" s="9">
        <f>32-G92</f>
        <v>9</v>
      </c>
      <c r="P92" s="9">
        <f>O92*2</f>
        <v>18</v>
      </c>
      <c r="Q92" s="9">
        <f>K92*3</f>
        <v>147.30000000000001</v>
      </c>
      <c r="R92" s="9">
        <f>M92+(N92*2)+P92-Q92</f>
        <v>-102.50000000000001</v>
      </c>
      <c r="S92" s="12">
        <f>((((R92*(19-B92))*2)/(B92+2)-(B92+1))/100)+8</f>
        <v>7.4883333333333333</v>
      </c>
      <c r="T92" s="9"/>
      <c r="U92" s="8">
        <v>16</v>
      </c>
      <c r="V92" s="9">
        <v>444</v>
      </c>
    </row>
    <row r="93" spans="1:22" x14ac:dyDescent="0.3">
      <c r="A93" s="11">
        <f>S93+T93</f>
        <v>7.4870000000000001</v>
      </c>
      <c r="B93" s="9">
        <v>12</v>
      </c>
      <c r="C93" s="9">
        <v>233</v>
      </c>
      <c r="D93" s="8" t="s">
        <v>305</v>
      </c>
      <c r="E93" s="8" t="s">
        <v>42</v>
      </c>
      <c r="F93" s="8" t="s">
        <v>140</v>
      </c>
      <c r="G93" s="9">
        <v>27</v>
      </c>
      <c r="H93" s="9">
        <v>202</v>
      </c>
      <c r="I93" s="9">
        <v>318</v>
      </c>
      <c r="J93" s="9">
        <v>243.7</v>
      </c>
      <c r="K93" s="9">
        <v>34.9</v>
      </c>
      <c r="L93" s="8">
        <v>6.7</v>
      </c>
      <c r="M93" s="9">
        <f>500-C93</f>
        <v>267</v>
      </c>
      <c r="N93" s="9">
        <f>L93-12</f>
        <v>-5.3</v>
      </c>
      <c r="O93" s="9">
        <f>32-G93</f>
        <v>5</v>
      </c>
      <c r="P93" s="9">
        <f>O93*2</f>
        <v>10</v>
      </c>
      <c r="Q93" s="9">
        <f>K93*3</f>
        <v>104.69999999999999</v>
      </c>
      <c r="R93" s="9">
        <f>M93+(N93*2)+P93-Q93</f>
        <v>161.69999999999999</v>
      </c>
      <c r="S93" s="12">
        <f>((((R93*(19-B93))*2)/(B93+2)-(B93+1))/100)+6</f>
        <v>7.4870000000000001</v>
      </c>
      <c r="T93" s="8"/>
      <c r="U93" s="8">
        <v>11</v>
      </c>
      <c r="V93" s="9">
        <v>198</v>
      </c>
    </row>
    <row r="94" spans="1:22" x14ac:dyDescent="0.3">
      <c r="A94" s="11">
        <f>S94+T94</f>
        <v>7.4640000000000004</v>
      </c>
      <c r="B94" s="9">
        <v>15</v>
      </c>
      <c r="C94" s="9">
        <v>434</v>
      </c>
      <c r="D94" s="8" t="s">
        <v>323</v>
      </c>
      <c r="E94" s="8" t="s">
        <v>44</v>
      </c>
      <c r="F94" s="8" t="s">
        <v>140</v>
      </c>
      <c r="G94" s="9">
        <v>26</v>
      </c>
      <c r="H94" s="9">
        <v>302</v>
      </c>
      <c r="I94" s="9">
        <v>423</v>
      </c>
      <c r="J94" s="9">
        <v>357.3</v>
      </c>
      <c r="K94" s="9">
        <v>49.9</v>
      </c>
      <c r="L94" s="8">
        <v>7.9</v>
      </c>
      <c r="M94" s="9">
        <f>500-C94</f>
        <v>66</v>
      </c>
      <c r="N94" s="9">
        <f>L94-12</f>
        <v>-4.0999999999999996</v>
      </c>
      <c r="O94" s="9">
        <f>32-G94</f>
        <v>6</v>
      </c>
      <c r="P94" s="9">
        <f>O94*2</f>
        <v>12</v>
      </c>
      <c r="Q94" s="9">
        <f>K94*3</f>
        <v>149.69999999999999</v>
      </c>
      <c r="R94" s="9">
        <f>M94+(N94*2)+P94-Q94</f>
        <v>-79.899999999999991</v>
      </c>
      <c r="S94" s="12">
        <f>((((R94*(19-B94))*2)/(B94+2)-(B94+1))/100)+8</f>
        <v>7.4640000000000004</v>
      </c>
      <c r="T94" s="9"/>
      <c r="U94" s="8">
        <v>16</v>
      </c>
      <c r="V94" s="9">
        <v>429</v>
      </c>
    </row>
    <row r="95" spans="1:22" x14ac:dyDescent="0.3">
      <c r="A95" s="11">
        <f>S95+T95</f>
        <v>7.4487500000000004</v>
      </c>
      <c r="B95" s="9">
        <v>14</v>
      </c>
      <c r="C95" s="9">
        <v>360</v>
      </c>
      <c r="D95" s="8" t="s">
        <v>335</v>
      </c>
      <c r="E95" s="8" t="s">
        <v>336</v>
      </c>
      <c r="F95" s="8" t="s">
        <v>140</v>
      </c>
      <c r="G95" s="9">
        <v>33</v>
      </c>
      <c r="H95" s="9">
        <v>207</v>
      </c>
      <c r="I95" s="9">
        <v>354</v>
      </c>
      <c r="J95" s="9">
        <v>304</v>
      </c>
      <c r="K95" s="9">
        <v>59.4</v>
      </c>
      <c r="L95" s="8">
        <v>0</v>
      </c>
      <c r="M95" s="9">
        <f>500-C95</f>
        <v>140</v>
      </c>
      <c r="N95" s="9">
        <f>L95-12</f>
        <v>-12</v>
      </c>
      <c r="O95" s="9">
        <f>32-G95</f>
        <v>-1</v>
      </c>
      <c r="P95" s="9">
        <f>O95*2</f>
        <v>-2</v>
      </c>
      <c r="Q95" s="9">
        <f>K95*3</f>
        <v>178.2</v>
      </c>
      <c r="R95" s="9">
        <f>M95+(N95*2)+P95-Q95</f>
        <v>-64.199999999999989</v>
      </c>
      <c r="S95" s="12">
        <f>((((R95*(19-B95))*2)/(B95+2)-(B95+1))/100)+8</f>
        <v>7.4487500000000004</v>
      </c>
      <c r="T95" s="9"/>
      <c r="U95" s="8">
        <v>14</v>
      </c>
      <c r="V95" s="9">
        <v>349</v>
      </c>
    </row>
    <row r="96" spans="1:22" x14ac:dyDescent="0.3">
      <c r="A96" s="11">
        <f>S96+T96</f>
        <v>7.4219999999999997</v>
      </c>
      <c r="B96" s="9">
        <v>16</v>
      </c>
      <c r="C96" s="9">
        <v>481</v>
      </c>
      <c r="D96" s="8" t="s">
        <v>364</v>
      </c>
      <c r="E96" s="8" t="s">
        <v>17</v>
      </c>
      <c r="F96" s="8" t="s">
        <v>140</v>
      </c>
      <c r="G96" s="9">
        <v>26</v>
      </c>
      <c r="H96" s="9">
        <v>363</v>
      </c>
      <c r="I96" s="9">
        <v>469</v>
      </c>
      <c r="J96" s="9">
        <v>418.7</v>
      </c>
      <c r="K96" s="9">
        <v>43.4</v>
      </c>
      <c r="L96" s="8">
        <v>0.4</v>
      </c>
      <c r="M96" s="9">
        <f>500-C96</f>
        <v>19</v>
      </c>
      <c r="N96" s="9">
        <f>L96-12</f>
        <v>-11.6</v>
      </c>
      <c r="O96" s="9">
        <f>32-G96</f>
        <v>6</v>
      </c>
      <c r="P96" s="9">
        <f>O96*2</f>
        <v>12</v>
      </c>
      <c r="Q96" s="9">
        <f>K96*3</f>
        <v>130.19999999999999</v>
      </c>
      <c r="R96" s="9">
        <f>M96+(N96*2)+P96-Q96</f>
        <v>-122.39999999999999</v>
      </c>
      <c r="S96" s="12">
        <f>((((R96*(19-B96))*2)/(B96+2)-(B96+1))/100)+8</f>
        <v>7.4219999999999997</v>
      </c>
      <c r="T96" s="9"/>
      <c r="U96" s="8">
        <v>16</v>
      </c>
      <c r="V96" s="9">
        <v>456</v>
      </c>
    </row>
    <row r="97" spans="1:22" x14ac:dyDescent="0.3">
      <c r="A97" s="11">
        <f>S97+T97</f>
        <v>7.3675294117647061</v>
      </c>
      <c r="B97" s="9">
        <v>15</v>
      </c>
      <c r="C97" s="9">
        <v>430</v>
      </c>
      <c r="D97" s="8" t="s">
        <v>346</v>
      </c>
      <c r="E97" s="8" t="s">
        <v>46</v>
      </c>
      <c r="F97" s="8" t="s">
        <v>140</v>
      </c>
      <c r="G97" s="9">
        <v>26</v>
      </c>
      <c r="H97" s="9">
        <v>318</v>
      </c>
      <c r="I97" s="9">
        <v>458</v>
      </c>
      <c r="J97" s="9">
        <v>382</v>
      </c>
      <c r="K97" s="9">
        <v>56.6</v>
      </c>
      <c r="L97" s="8">
        <v>5.7</v>
      </c>
      <c r="M97" s="9">
        <f>500-C97</f>
        <v>70</v>
      </c>
      <c r="N97" s="9">
        <f>L97-12</f>
        <v>-6.3</v>
      </c>
      <c r="O97" s="9">
        <f>32-G97</f>
        <v>6</v>
      </c>
      <c r="P97" s="9">
        <f>O97*2</f>
        <v>12</v>
      </c>
      <c r="Q97" s="9">
        <f>K97*3</f>
        <v>169.8</v>
      </c>
      <c r="R97" s="9">
        <f>M97+(N97*2)+P97-Q97</f>
        <v>-100.4</v>
      </c>
      <c r="S97" s="12">
        <f>((((R97*(19-B97))*2)/(B97+2)-(B97+1))/100)+8</f>
        <v>7.3675294117647061</v>
      </c>
      <c r="T97" s="9"/>
      <c r="U97" s="8">
        <v>16</v>
      </c>
      <c r="V97" s="9">
        <v>452</v>
      </c>
    </row>
    <row r="98" spans="1:22" x14ac:dyDescent="0.3">
      <c r="A98" s="11">
        <f>S98+T98</f>
        <v>7.3670588235294119</v>
      </c>
      <c r="B98" s="9">
        <v>15</v>
      </c>
      <c r="C98" s="9">
        <v>417</v>
      </c>
      <c r="D98" s="8" t="s">
        <v>358</v>
      </c>
      <c r="E98" s="8" t="s">
        <v>46</v>
      </c>
      <c r="F98" s="8" t="s">
        <v>140</v>
      </c>
      <c r="G98" s="9">
        <v>24</v>
      </c>
      <c r="H98" s="9">
        <v>316</v>
      </c>
      <c r="I98" s="9">
        <v>459</v>
      </c>
      <c r="J98" s="9">
        <v>387.2</v>
      </c>
      <c r="K98" s="9">
        <v>58.5</v>
      </c>
      <c r="L98" s="8">
        <v>0</v>
      </c>
      <c r="M98" s="9">
        <f>500-C98</f>
        <v>83</v>
      </c>
      <c r="N98" s="9">
        <f>L98-12</f>
        <v>-12</v>
      </c>
      <c r="O98" s="9">
        <f>32-G98</f>
        <v>8</v>
      </c>
      <c r="P98" s="9">
        <f>O98*2</f>
        <v>16</v>
      </c>
      <c r="Q98" s="9">
        <f>K98*3</f>
        <v>175.5</v>
      </c>
      <c r="R98" s="9">
        <f>M98+(N98*2)+P98-Q98</f>
        <v>-100.5</v>
      </c>
      <c r="S98" s="12">
        <f>((((R98*(19-B98))*2)/(B98+2)-(B98+1))/100)+8</f>
        <v>7.3670588235294119</v>
      </c>
      <c r="T98" s="9"/>
      <c r="U98" s="8">
        <v>16</v>
      </c>
      <c r="V98" s="9">
        <v>481</v>
      </c>
    </row>
    <row r="99" spans="1:22" x14ac:dyDescent="0.3">
      <c r="A99" s="11">
        <f>S99+T99</f>
        <v>7.3604705882352945</v>
      </c>
      <c r="B99" s="9">
        <v>15</v>
      </c>
      <c r="C99" s="9">
        <v>407</v>
      </c>
      <c r="D99" s="8" t="s">
        <v>354</v>
      </c>
      <c r="E99" s="8" t="s">
        <v>57</v>
      </c>
      <c r="F99" s="8" t="s">
        <v>140</v>
      </c>
      <c r="G99" s="9">
        <v>24</v>
      </c>
      <c r="H99" s="9">
        <v>301</v>
      </c>
      <c r="I99" s="9">
        <v>455</v>
      </c>
      <c r="J99" s="9">
        <v>379.6</v>
      </c>
      <c r="K99" s="9">
        <v>62.3</v>
      </c>
      <c r="L99" s="8">
        <v>0</v>
      </c>
      <c r="M99" s="9">
        <f>500-C99</f>
        <v>93</v>
      </c>
      <c r="N99" s="9">
        <f>L99-12</f>
        <v>-12</v>
      </c>
      <c r="O99" s="9">
        <f>32-G99</f>
        <v>8</v>
      </c>
      <c r="P99" s="9">
        <f>O99*2</f>
        <v>16</v>
      </c>
      <c r="Q99" s="9">
        <f>K99*3</f>
        <v>186.89999999999998</v>
      </c>
      <c r="R99" s="9">
        <f>M99+(N99*2)+P99-Q99</f>
        <v>-101.89999999999998</v>
      </c>
      <c r="S99" s="12">
        <f>((((R99*(19-B99))*2)/(B99+2)-(B99+1))/100)+8</f>
        <v>7.3604705882352945</v>
      </c>
      <c r="T99" s="9"/>
      <c r="U99" s="8">
        <v>16</v>
      </c>
      <c r="V99" s="9">
        <v>478</v>
      </c>
    </row>
    <row r="100" spans="1:22" x14ac:dyDescent="0.3">
      <c r="A100" s="11">
        <f>S100+T100</f>
        <v>7.3289411764705878</v>
      </c>
      <c r="B100" s="9">
        <v>15</v>
      </c>
      <c r="C100" s="9">
        <v>395</v>
      </c>
      <c r="D100" s="8" t="s">
        <v>365</v>
      </c>
      <c r="E100" s="8" t="s">
        <v>57</v>
      </c>
      <c r="F100" s="8" t="s">
        <v>140</v>
      </c>
      <c r="G100" s="9">
        <v>23</v>
      </c>
      <c r="H100" s="9">
        <v>259</v>
      </c>
      <c r="I100" s="9">
        <v>454</v>
      </c>
      <c r="J100" s="9">
        <v>370.4</v>
      </c>
      <c r="K100" s="9">
        <v>69.2</v>
      </c>
      <c r="L100" s="8">
        <v>0</v>
      </c>
      <c r="M100" s="9">
        <f>500-C100</f>
        <v>105</v>
      </c>
      <c r="N100" s="9">
        <f>L100-12</f>
        <v>-12</v>
      </c>
      <c r="O100" s="9">
        <f>32-G100</f>
        <v>9</v>
      </c>
      <c r="P100" s="9">
        <f>O100*2</f>
        <v>18</v>
      </c>
      <c r="Q100" s="9">
        <f>K100*3</f>
        <v>207.60000000000002</v>
      </c>
      <c r="R100" s="9">
        <f>M100+(N100*2)+P100-Q100</f>
        <v>-108.60000000000002</v>
      </c>
      <c r="S100" s="12">
        <f>((((R100*(19-B100))*2)/(B100+2)-(B100+1))/100)+8</f>
        <v>7.3289411764705878</v>
      </c>
      <c r="T100" s="9"/>
      <c r="U100" s="8">
        <v>16</v>
      </c>
      <c r="V100" s="9">
        <v>459</v>
      </c>
    </row>
    <row r="101" spans="1:22" x14ac:dyDescent="0.3">
      <c r="A101" s="11">
        <f>S101+T101</f>
        <v>7.2833333333333332</v>
      </c>
      <c r="B101" s="9">
        <v>16</v>
      </c>
      <c r="C101" s="9">
        <v>466</v>
      </c>
      <c r="D101" s="8" t="s">
        <v>355</v>
      </c>
      <c r="E101" s="8" t="s">
        <v>11</v>
      </c>
      <c r="F101" s="8" t="s">
        <v>140</v>
      </c>
      <c r="G101" s="9">
        <v>26</v>
      </c>
      <c r="H101" s="9">
        <v>309</v>
      </c>
      <c r="I101" s="9">
        <v>443</v>
      </c>
      <c r="J101" s="9">
        <v>396.7</v>
      </c>
      <c r="K101" s="9">
        <v>62</v>
      </c>
      <c r="L101" s="8">
        <v>0</v>
      </c>
      <c r="M101" s="9">
        <f>500-C101</f>
        <v>34</v>
      </c>
      <c r="N101" s="9">
        <f>L101-12</f>
        <v>-12</v>
      </c>
      <c r="O101" s="9">
        <f>32-G101</f>
        <v>6</v>
      </c>
      <c r="P101" s="9">
        <f>O101*2</f>
        <v>12</v>
      </c>
      <c r="Q101" s="9">
        <f>K101*3</f>
        <v>186</v>
      </c>
      <c r="R101" s="9">
        <f>M101+(N101*2)+P101-Q101</f>
        <v>-164</v>
      </c>
      <c r="S101" s="12">
        <f>((((R101*(19-B101))*2)/(B101+2)-(B101+1))/100)+8</f>
        <v>7.2833333333333332</v>
      </c>
      <c r="T101" s="9"/>
      <c r="U101" s="8">
        <v>16</v>
      </c>
      <c r="V101" s="9">
        <v>466</v>
      </c>
    </row>
    <row r="102" spans="1:22" x14ac:dyDescent="0.3">
      <c r="A102" s="11">
        <f>S102+T102</f>
        <v>7.2249999999999996</v>
      </c>
      <c r="B102" s="9">
        <v>12</v>
      </c>
      <c r="C102" s="9">
        <v>245</v>
      </c>
      <c r="D102" s="8" t="s">
        <v>398</v>
      </c>
      <c r="E102" s="8" t="s">
        <v>76</v>
      </c>
      <c r="F102" s="8" t="s">
        <v>140</v>
      </c>
      <c r="G102" s="9">
        <v>25</v>
      </c>
      <c r="H102" s="9">
        <v>198</v>
      </c>
      <c r="I102" s="9">
        <v>311</v>
      </c>
      <c r="J102" s="9">
        <v>232.3</v>
      </c>
      <c r="K102" s="9">
        <v>36.5</v>
      </c>
      <c r="L102" s="8">
        <v>0</v>
      </c>
      <c r="M102" s="9">
        <f>500-C102</f>
        <v>255</v>
      </c>
      <c r="N102" s="9">
        <f>L102-12</f>
        <v>-12</v>
      </c>
      <c r="O102" s="9">
        <f>32-G102</f>
        <v>7</v>
      </c>
      <c r="P102" s="9">
        <f>O102*2</f>
        <v>14</v>
      </c>
      <c r="Q102" s="9">
        <f>K102*3</f>
        <v>109.5</v>
      </c>
      <c r="R102" s="9">
        <f>M102+(N102*2)+P102-Q102</f>
        <v>135.5</v>
      </c>
      <c r="S102" s="12">
        <f>((((R102*(19-B102))*2)/(B102+2)-(B102+1))/100)+6</f>
        <v>7.2249999999999996</v>
      </c>
      <c r="T102" s="8"/>
      <c r="U102" s="8">
        <v>12</v>
      </c>
      <c r="V102" s="9">
        <v>248</v>
      </c>
    </row>
    <row r="103" spans="1:22" x14ac:dyDescent="0.3">
      <c r="A103" s="11">
        <f>S103+T103</f>
        <v>7.2122352941176473</v>
      </c>
      <c r="B103" s="9">
        <v>15</v>
      </c>
      <c r="C103" s="9">
        <v>439</v>
      </c>
      <c r="D103" s="8" t="s">
        <v>361</v>
      </c>
      <c r="E103" s="8" t="s">
        <v>52</v>
      </c>
      <c r="F103" s="8" t="s">
        <v>140</v>
      </c>
      <c r="G103" s="9">
        <v>25</v>
      </c>
      <c r="H103" s="9">
        <v>280</v>
      </c>
      <c r="I103" s="9">
        <v>427</v>
      </c>
      <c r="J103" s="9">
        <v>364</v>
      </c>
      <c r="K103" s="9">
        <v>61.8</v>
      </c>
      <c r="L103" s="8">
        <v>0.5</v>
      </c>
      <c r="M103" s="9">
        <f>500-C103</f>
        <v>61</v>
      </c>
      <c r="N103" s="9">
        <f>L103-12</f>
        <v>-11.5</v>
      </c>
      <c r="O103" s="9">
        <f>32-G103</f>
        <v>7</v>
      </c>
      <c r="P103" s="9">
        <f>O103*2</f>
        <v>14</v>
      </c>
      <c r="Q103" s="9">
        <f>K103*3</f>
        <v>185.39999999999998</v>
      </c>
      <c r="R103" s="9">
        <f>M103+(N103*2)+P103-Q103</f>
        <v>-133.39999999999998</v>
      </c>
      <c r="S103" s="12">
        <f>((((R103*(19-B103))*2)/(B103+2)-(B103+1))/100)+8</f>
        <v>7.2122352941176473</v>
      </c>
      <c r="T103" s="9"/>
      <c r="U103" s="8">
        <v>16</v>
      </c>
      <c r="V103" s="9">
        <v>442</v>
      </c>
    </row>
    <row r="104" spans="1:22" x14ac:dyDescent="0.3">
      <c r="A104" s="11">
        <f>S104+T104</f>
        <v>7.2069999999999999</v>
      </c>
      <c r="B104" s="9">
        <v>16</v>
      </c>
      <c r="C104" s="9">
        <v>480</v>
      </c>
      <c r="D104" s="8" t="s">
        <v>349</v>
      </c>
      <c r="E104" s="8" t="s">
        <v>336</v>
      </c>
      <c r="F104" s="8" t="s">
        <v>140</v>
      </c>
      <c r="G104" s="9">
        <v>24</v>
      </c>
      <c r="H104" s="9">
        <v>328</v>
      </c>
      <c r="I104" s="9">
        <v>481</v>
      </c>
      <c r="J104" s="9">
        <v>420.3</v>
      </c>
      <c r="K104" s="9">
        <v>66.3</v>
      </c>
      <c r="L104" s="8">
        <v>0</v>
      </c>
      <c r="M104" s="9">
        <f>500-C104</f>
        <v>20</v>
      </c>
      <c r="N104" s="9">
        <f>L104-12</f>
        <v>-12</v>
      </c>
      <c r="O104" s="9">
        <f>32-G104</f>
        <v>8</v>
      </c>
      <c r="P104" s="9">
        <f>O104*2</f>
        <v>16</v>
      </c>
      <c r="Q104" s="9">
        <f>K104*3</f>
        <v>198.89999999999998</v>
      </c>
      <c r="R104" s="9">
        <f>M104+(N104*2)+P104-Q104</f>
        <v>-186.89999999999998</v>
      </c>
      <c r="S104" s="12">
        <f>((((R104*(19-B104))*2)/(B104+2)-(B104+1))/100)+8</f>
        <v>7.2069999999999999</v>
      </c>
      <c r="T104" s="9"/>
      <c r="U104" s="8">
        <v>16</v>
      </c>
      <c r="V104" s="9">
        <v>499</v>
      </c>
    </row>
    <row r="105" spans="1:22" x14ac:dyDescent="0.3">
      <c r="A105" s="11">
        <f>S105+T105</f>
        <v>7.2063333333333333</v>
      </c>
      <c r="B105" s="9">
        <v>16</v>
      </c>
      <c r="C105" s="9">
        <v>475</v>
      </c>
      <c r="D105" s="8" t="s">
        <v>350</v>
      </c>
      <c r="E105" s="8" t="s">
        <v>21</v>
      </c>
      <c r="F105" s="8" t="s">
        <v>140</v>
      </c>
      <c r="G105" s="9">
        <v>24</v>
      </c>
      <c r="H105" s="9">
        <v>320</v>
      </c>
      <c r="I105" s="9">
        <v>479</v>
      </c>
      <c r="J105" s="9">
        <v>415.3</v>
      </c>
      <c r="K105" s="9">
        <v>68.7</v>
      </c>
      <c r="L105" s="8">
        <v>1</v>
      </c>
      <c r="M105" s="9">
        <f>500-C105</f>
        <v>25</v>
      </c>
      <c r="N105" s="9">
        <f>L105-12</f>
        <v>-11</v>
      </c>
      <c r="O105" s="9">
        <f>32-G105</f>
        <v>8</v>
      </c>
      <c r="P105" s="9">
        <f>O105*2</f>
        <v>16</v>
      </c>
      <c r="Q105" s="9">
        <f>K105*3</f>
        <v>206.10000000000002</v>
      </c>
      <c r="R105" s="9">
        <f>M105+(N105*2)+P105-Q105</f>
        <v>-187.10000000000002</v>
      </c>
      <c r="S105" s="12">
        <f>((((R105*(19-B105))*2)/(B105+2)-(B105+1))/100)+8</f>
        <v>7.2063333333333333</v>
      </c>
      <c r="T105" s="9"/>
      <c r="U105" s="8">
        <v>16</v>
      </c>
      <c r="V105" s="9">
        <v>497</v>
      </c>
    </row>
    <row r="106" spans="1:22" x14ac:dyDescent="0.3">
      <c r="A106" s="11">
        <f>S106+T106</f>
        <v>7.2029999999999994</v>
      </c>
      <c r="B106" s="9">
        <v>16</v>
      </c>
      <c r="C106" s="9">
        <v>470</v>
      </c>
      <c r="D106" s="8" t="s">
        <v>362</v>
      </c>
      <c r="E106" s="8" t="s">
        <v>336</v>
      </c>
      <c r="F106" s="8" t="s">
        <v>140</v>
      </c>
      <c r="G106" s="9">
        <v>26</v>
      </c>
      <c r="H106" s="9">
        <v>308</v>
      </c>
      <c r="I106" s="9">
        <v>463</v>
      </c>
      <c r="J106" s="9">
        <v>404.3</v>
      </c>
      <c r="K106" s="9">
        <v>68.7</v>
      </c>
      <c r="L106" s="8">
        <v>0</v>
      </c>
      <c r="M106" s="9">
        <f>500-C106</f>
        <v>30</v>
      </c>
      <c r="N106" s="9">
        <f>L106-12</f>
        <v>-12</v>
      </c>
      <c r="O106" s="9">
        <f>32-G106</f>
        <v>6</v>
      </c>
      <c r="P106" s="9">
        <f>O106*2</f>
        <v>12</v>
      </c>
      <c r="Q106" s="9">
        <f>K106*3</f>
        <v>206.10000000000002</v>
      </c>
      <c r="R106" s="9">
        <f>M106+(N106*2)+P106-Q106</f>
        <v>-188.10000000000002</v>
      </c>
      <c r="S106" s="12">
        <f>((((R106*(19-B106))*2)/(B106+2)-(B106+1))/100)+8</f>
        <v>7.2029999999999994</v>
      </c>
      <c r="T106" s="9"/>
      <c r="U106" s="8">
        <v>16</v>
      </c>
      <c r="V106" s="9">
        <v>483</v>
      </c>
    </row>
    <row r="107" spans="1:22" x14ac:dyDescent="0.3">
      <c r="A107" s="11">
        <f>S107+T107</f>
        <v>7.1933333333333334</v>
      </c>
      <c r="B107" s="9">
        <v>16</v>
      </c>
      <c r="C107" s="9">
        <v>461</v>
      </c>
      <c r="D107" s="8" t="s">
        <v>345</v>
      </c>
      <c r="E107" s="8" t="s">
        <v>21</v>
      </c>
      <c r="F107" s="8" t="s">
        <v>140</v>
      </c>
      <c r="G107" s="9">
        <v>24</v>
      </c>
      <c r="H107" s="9">
        <v>286</v>
      </c>
      <c r="I107" s="9">
        <v>452</v>
      </c>
      <c r="J107" s="9">
        <v>390</v>
      </c>
      <c r="K107" s="9">
        <v>74</v>
      </c>
      <c r="L107" s="8">
        <v>0</v>
      </c>
      <c r="M107" s="9">
        <f>500-C107</f>
        <v>39</v>
      </c>
      <c r="N107" s="9">
        <f>L107-12</f>
        <v>-12</v>
      </c>
      <c r="O107" s="9">
        <f>32-G107</f>
        <v>8</v>
      </c>
      <c r="P107" s="9">
        <f>O107*2</f>
        <v>16</v>
      </c>
      <c r="Q107" s="9">
        <f>K107*3</f>
        <v>222</v>
      </c>
      <c r="R107" s="9">
        <f>M107+(N107*2)+P107-Q107</f>
        <v>-191</v>
      </c>
      <c r="S107" s="12">
        <f>((((R107*(19-B107))*2)/(B107+2)-(B107+1))/100)+8</f>
        <v>7.1933333333333334</v>
      </c>
      <c r="T107" s="9"/>
      <c r="U107" s="8">
        <v>16</v>
      </c>
      <c r="V107" s="9">
        <v>476</v>
      </c>
    </row>
    <row r="108" spans="1:22" x14ac:dyDescent="0.3">
      <c r="A108" s="11">
        <f>S108+T108</f>
        <v>7.1896666666666667</v>
      </c>
      <c r="B108" s="9">
        <v>16</v>
      </c>
      <c r="C108" s="9">
        <v>465</v>
      </c>
      <c r="D108" s="8" t="s">
        <v>374</v>
      </c>
      <c r="E108" s="8" t="s">
        <v>40</v>
      </c>
      <c r="F108" s="8" t="s">
        <v>140</v>
      </c>
      <c r="G108" s="9">
        <v>26</v>
      </c>
      <c r="H108" s="9">
        <v>295</v>
      </c>
      <c r="I108" s="9">
        <v>454</v>
      </c>
      <c r="J108" s="9">
        <v>396</v>
      </c>
      <c r="K108" s="9">
        <v>71.7</v>
      </c>
      <c r="L108" s="8">
        <v>0</v>
      </c>
      <c r="M108" s="9">
        <f>500-C108</f>
        <v>35</v>
      </c>
      <c r="N108" s="9">
        <f>L108-12</f>
        <v>-12</v>
      </c>
      <c r="O108" s="9">
        <f>32-G108</f>
        <v>6</v>
      </c>
      <c r="P108" s="9">
        <f>O108*2</f>
        <v>12</v>
      </c>
      <c r="Q108" s="9">
        <f>K108*3</f>
        <v>215.10000000000002</v>
      </c>
      <c r="R108" s="9">
        <f>M108+(N108*2)+P108-Q108</f>
        <v>-192.10000000000002</v>
      </c>
      <c r="S108" s="12">
        <f>((((R108*(19-B108))*2)/(B108+2)-(B108+1))/100)+8</f>
        <v>7.1896666666666667</v>
      </c>
      <c r="T108" s="9"/>
      <c r="U108" s="8">
        <v>16</v>
      </c>
      <c r="V108" s="9">
        <v>477</v>
      </c>
    </row>
    <row r="109" spans="1:22" x14ac:dyDescent="0.3">
      <c r="A109" s="11">
        <f>S109+T109</f>
        <v>7.1731250000000006</v>
      </c>
      <c r="B109" s="9">
        <v>14</v>
      </c>
      <c r="C109" s="9">
        <v>363</v>
      </c>
      <c r="D109" s="8" t="s">
        <v>369</v>
      </c>
      <c r="E109" s="8" t="s">
        <v>33</v>
      </c>
      <c r="F109" s="8" t="s">
        <v>140</v>
      </c>
      <c r="G109" s="9">
        <v>21</v>
      </c>
      <c r="H109" s="9">
        <v>210</v>
      </c>
      <c r="I109" s="9">
        <v>395</v>
      </c>
      <c r="J109" s="9">
        <v>307</v>
      </c>
      <c r="K109" s="9">
        <v>81.099999999999994</v>
      </c>
      <c r="L109" s="8">
        <v>0</v>
      </c>
      <c r="M109" s="9">
        <f>500-C109</f>
        <v>137</v>
      </c>
      <c r="N109" s="9">
        <f>L109-12</f>
        <v>-12</v>
      </c>
      <c r="O109" s="9">
        <f>32-G109</f>
        <v>11</v>
      </c>
      <c r="P109" s="9">
        <f>O109*2</f>
        <v>22</v>
      </c>
      <c r="Q109" s="9">
        <f>K109*3</f>
        <v>243.29999999999998</v>
      </c>
      <c r="R109" s="9">
        <f>M109+(N109*2)+P109-Q109</f>
        <v>-108.29999999999998</v>
      </c>
      <c r="S109" s="12">
        <f>((((R109*(19-B109))*2)/(B109+2)-(B109+1))/100)+8</f>
        <v>7.1731250000000006</v>
      </c>
      <c r="T109" s="9"/>
      <c r="U109" s="8">
        <v>16</v>
      </c>
      <c r="V109" s="9">
        <v>439</v>
      </c>
    </row>
    <row r="110" spans="1:22" x14ac:dyDescent="0.3">
      <c r="A110" s="11">
        <f>S110+T110</f>
        <v>7.0935384615384613</v>
      </c>
      <c r="B110" s="9">
        <v>11</v>
      </c>
      <c r="C110" s="9">
        <v>217</v>
      </c>
      <c r="D110" s="8" t="s">
        <v>314</v>
      </c>
      <c r="E110" s="8" t="s">
        <v>35</v>
      </c>
      <c r="F110" s="8" t="s">
        <v>140</v>
      </c>
      <c r="G110" s="9">
        <v>22</v>
      </c>
      <c r="H110" s="9">
        <v>153</v>
      </c>
      <c r="I110" s="9">
        <v>359</v>
      </c>
      <c r="J110" s="9">
        <v>220.1</v>
      </c>
      <c r="K110" s="9">
        <v>61.4</v>
      </c>
      <c r="L110" s="8">
        <v>1.9</v>
      </c>
      <c r="M110" s="9">
        <f>500-C110</f>
        <v>283</v>
      </c>
      <c r="N110" s="9">
        <f>L110-12</f>
        <v>-10.1</v>
      </c>
      <c r="O110" s="9">
        <f>32-G110</f>
        <v>10</v>
      </c>
      <c r="P110" s="9">
        <f>O110*2</f>
        <v>20</v>
      </c>
      <c r="Q110" s="9">
        <f>K110*3</f>
        <v>184.2</v>
      </c>
      <c r="R110" s="9">
        <f>M110+(N110*2)+P110-Q110</f>
        <v>98.600000000000023</v>
      </c>
      <c r="S110" s="12">
        <f>((((R110*(19-B110))*2)/(B110+2)-(B110+1))/100)+6</f>
        <v>7.0935384615384613</v>
      </c>
      <c r="T110" s="8"/>
      <c r="U110" s="8">
        <v>11</v>
      </c>
      <c r="V110" s="9">
        <v>192</v>
      </c>
    </row>
    <row r="111" spans="1:22" x14ac:dyDescent="0.3">
      <c r="A111" s="11">
        <f>S111+T111</f>
        <v>7.0687058823529414</v>
      </c>
      <c r="B111" s="9">
        <v>15</v>
      </c>
      <c r="C111" s="9">
        <v>411</v>
      </c>
      <c r="D111" s="8" t="s">
        <v>378</v>
      </c>
      <c r="E111" s="8" t="s">
        <v>83</v>
      </c>
      <c r="F111" s="8" t="s">
        <v>140</v>
      </c>
      <c r="G111" s="9">
        <v>23</v>
      </c>
      <c r="H111" s="9">
        <v>268</v>
      </c>
      <c r="I111" s="9">
        <v>460</v>
      </c>
      <c r="J111" s="9">
        <v>360.3</v>
      </c>
      <c r="K111" s="9">
        <v>82.3</v>
      </c>
      <c r="L111" s="8">
        <v>0</v>
      </c>
      <c r="M111" s="9">
        <f>500-C111</f>
        <v>89</v>
      </c>
      <c r="N111" s="9">
        <f>L111-12</f>
        <v>-12</v>
      </c>
      <c r="O111" s="9">
        <f>32-G111</f>
        <v>9</v>
      </c>
      <c r="P111" s="9">
        <f>O111*2</f>
        <v>18</v>
      </c>
      <c r="Q111" s="9">
        <f>K111*3</f>
        <v>246.89999999999998</v>
      </c>
      <c r="R111" s="9">
        <f>M111+(N111*2)+P111-Q111</f>
        <v>-163.89999999999998</v>
      </c>
      <c r="S111" s="12">
        <f>((((R111*(19-B111))*2)/(B111+2)-(B111+1))/100)+8</f>
        <v>7.0687058823529414</v>
      </c>
      <c r="T111" s="9"/>
      <c r="U111" s="8">
        <v>16</v>
      </c>
      <c r="V111" s="9">
        <v>482</v>
      </c>
    </row>
    <row r="112" spans="1:22" x14ac:dyDescent="0.3">
      <c r="A112" s="11">
        <f>S112+T112</f>
        <v>7.0366666666666671</v>
      </c>
      <c r="B112" s="9">
        <v>16</v>
      </c>
      <c r="C112" s="9">
        <v>473</v>
      </c>
      <c r="D112" s="8" t="s">
        <v>343</v>
      </c>
      <c r="E112" s="8" t="s">
        <v>15</v>
      </c>
      <c r="F112" s="8" t="s">
        <v>140</v>
      </c>
      <c r="G112" s="9">
        <v>26</v>
      </c>
      <c r="H112" s="9">
        <v>294</v>
      </c>
      <c r="I112" s="9">
        <v>470</v>
      </c>
      <c r="J112" s="9">
        <v>382</v>
      </c>
      <c r="K112" s="9">
        <v>88</v>
      </c>
      <c r="L112" s="8">
        <v>5.5</v>
      </c>
      <c r="M112" s="9">
        <f>500-C112</f>
        <v>27</v>
      </c>
      <c r="N112" s="9">
        <f>L112-12</f>
        <v>-6.5</v>
      </c>
      <c r="O112" s="9">
        <f>32-G112</f>
        <v>6</v>
      </c>
      <c r="P112" s="9">
        <f>O112*2</f>
        <v>12</v>
      </c>
      <c r="Q112" s="9">
        <f>K112*3</f>
        <v>264</v>
      </c>
      <c r="R112" s="9">
        <f>M112+(N112*2)+P112-Q112</f>
        <v>-238</v>
      </c>
      <c r="S112" s="12">
        <f>((((R112*(19-B112))*2)/(B112+2)-(B112+1))/100)+8</f>
        <v>7.0366666666666671</v>
      </c>
      <c r="T112" s="9"/>
      <c r="U112" s="8">
        <v>16</v>
      </c>
      <c r="V112" s="9">
        <v>488</v>
      </c>
    </row>
    <row r="113" spans="1:22" x14ac:dyDescent="0.3">
      <c r="A113" s="11">
        <f>S113+T113</f>
        <v>7.0117647058823529</v>
      </c>
      <c r="B113" s="9">
        <v>15</v>
      </c>
      <c r="C113" s="9">
        <v>423</v>
      </c>
      <c r="D113" s="8" t="s">
        <v>357</v>
      </c>
      <c r="E113" s="8" t="s">
        <v>50</v>
      </c>
      <c r="F113" s="8" t="s">
        <v>140</v>
      </c>
      <c r="G113" s="9">
        <v>22</v>
      </c>
      <c r="H113" s="9">
        <v>193</v>
      </c>
      <c r="I113" s="9">
        <v>359</v>
      </c>
      <c r="J113" s="9">
        <v>276</v>
      </c>
      <c r="K113" s="9">
        <v>83</v>
      </c>
      <c r="L113" s="8">
        <v>0</v>
      </c>
      <c r="M113" s="9">
        <f>500-C113</f>
        <v>77</v>
      </c>
      <c r="N113" s="9">
        <f>L113-12</f>
        <v>-12</v>
      </c>
      <c r="O113" s="9">
        <f>32-G113</f>
        <v>10</v>
      </c>
      <c r="P113" s="9">
        <f>O113*2</f>
        <v>20</v>
      </c>
      <c r="Q113" s="9">
        <f>K113*3</f>
        <v>249</v>
      </c>
      <c r="R113" s="9">
        <f>M113+(N113*2)+P113-Q113</f>
        <v>-176</v>
      </c>
      <c r="S113" s="12">
        <f>((((R113*(19-B113))*2)/(B113+2)-(B113+1))/100)+8</f>
        <v>7.0117647058823529</v>
      </c>
      <c r="T113" s="9"/>
      <c r="U113" s="8">
        <v>16</v>
      </c>
      <c r="V113" s="9">
        <v>433</v>
      </c>
    </row>
    <row r="114" spans="1:22" x14ac:dyDescent="0.3">
      <c r="A114" s="11">
        <f>S114+T114</f>
        <v>7.0111999999999997</v>
      </c>
      <c r="B114" s="9">
        <v>13</v>
      </c>
      <c r="C114" s="9">
        <v>298</v>
      </c>
      <c r="D114" s="8" t="s">
        <v>372</v>
      </c>
      <c r="E114" s="8" t="s">
        <v>6</v>
      </c>
      <c r="F114" s="8" t="s">
        <v>140</v>
      </c>
      <c r="G114" s="9">
        <v>23</v>
      </c>
      <c r="H114" s="9">
        <v>189</v>
      </c>
      <c r="I114" s="9">
        <v>420</v>
      </c>
      <c r="J114" s="9">
        <v>279.60000000000002</v>
      </c>
      <c r="K114" s="9">
        <v>100.7</v>
      </c>
      <c r="L114" s="8">
        <v>0</v>
      </c>
      <c r="M114" s="9">
        <f>500-C114</f>
        <v>202</v>
      </c>
      <c r="N114" s="9">
        <f>L114-12</f>
        <v>-12</v>
      </c>
      <c r="O114" s="9">
        <f>32-G114</f>
        <v>9</v>
      </c>
      <c r="P114" s="9">
        <f>O114*2</f>
        <v>18</v>
      </c>
      <c r="Q114" s="9">
        <f>K114*3</f>
        <v>302.10000000000002</v>
      </c>
      <c r="R114" s="9">
        <f>M114+(N114*2)+P114-Q114</f>
        <v>-106.10000000000002</v>
      </c>
      <c r="S114" s="12">
        <f>((((R114*(19-B114))*2)/(B114+2)-(B114+1))/100)+8</f>
        <v>7.0111999999999997</v>
      </c>
      <c r="T114" s="9"/>
      <c r="U114" s="8">
        <v>16</v>
      </c>
      <c r="V114" s="9">
        <v>454</v>
      </c>
    </row>
    <row r="115" spans="1:22" x14ac:dyDescent="0.3">
      <c r="A115" s="11">
        <f>S115+T115</f>
        <v>7.0055999999999994</v>
      </c>
      <c r="B115" s="9">
        <v>13</v>
      </c>
      <c r="C115" s="9">
        <v>296</v>
      </c>
      <c r="D115" s="8" t="s">
        <v>388</v>
      </c>
      <c r="E115" s="8" t="s">
        <v>23</v>
      </c>
      <c r="F115" s="8" t="s">
        <v>140</v>
      </c>
      <c r="G115" s="9">
        <v>24</v>
      </c>
      <c r="H115" s="9">
        <v>247</v>
      </c>
      <c r="I115" s="9">
        <v>295</v>
      </c>
      <c r="J115" s="9">
        <v>276.39999999999998</v>
      </c>
      <c r="K115" s="9">
        <v>20.6</v>
      </c>
      <c r="L115" s="8">
        <v>4.5</v>
      </c>
      <c r="M115" s="9">
        <f>500-C115</f>
        <v>204</v>
      </c>
      <c r="N115" s="9">
        <f>L115-12</f>
        <v>-7.5</v>
      </c>
      <c r="O115" s="9">
        <f>32-G115</f>
        <v>8</v>
      </c>
      <c r="P115" s="9">
        <f>O115*2</f>
        <v>16</v>
      </c>
      <c r="Q115" s="9">
        <f>K115*3</f>
        <v>61.800000000000004</v>
      </c>
      <c r="R115" s="9">
        <f>M115+(N115*2)+P115-Q115</f>
        <v>143.19999999999999</v>
      </c>
      <c r="S115" s="12">
        <f>((((R115*(19-B115))*2)/(B115+2)-(B115+1))/100)+6</f>
        <v>7.0055999999999994</v>
      </c>
      <c r="T115" s="8"/>
      <c r="U115" s="8">
        <v>13</v>
      </c>
      <c r="V115" s="9">
        <v>273</v>
      </c>
    </row>
    <row r="116" spans="1:22" x14ac:dyDescent="0.3">
      <c r="A116" s="11">
        <f>S116+T116</f>
        <v>6.9877647058823529</v>
      </c>
      <c r="B116" s="9">
        <v>15</v>
      </c>
      <c r="C116" s="9">
        <v>426</v>
      </c>
      <c r="D116" s="8" t="s">
        <v>368</v>
      </c>
      <c r="E116" s="8" t="s">
        <v>42</v>
      </c>
      <c r="F116" s="8" t="s">
        <v>140</v>
      </c>
      <c r="G116" s="9">
        <v>22</v>
      </c>
      <c r="H116" s="9">
        <v>277</v>
      </c>
      <c r="I116" s="9">
        <v>476</v>
      </c>
      <c r="J116" s="9">
        <v>378.3</v>
      </c>
      <c r="K116" s="9">
        <v>83.7</v>
      </c>
      <c r="L116" s="8">
        <v>0</v>
      </c>
      <c r="M116" s="9">
        <f>500-C116</f>
        <v>74</v>
      </c>
      <c r="N116" s="9">
        <f>L116-12</f>
        <v>-12</v>
      </c>
      <c r="O116" s="9">
        <f>32-G116</f>
        <v>10</v>
      </c>
      <c r="P116" s="9">
        <f>O116*2</f>
        <v>20</v>
      </c>
      <c r="Q116" s="9">
        <f>K116*3</f>
        <v>251.10000000000002</v>
      </c>
      <c r="R116" s="9">
        <f>M116+(N116*2)+P116-Q116</f>
        <v>-181.10000000000002</v>
      </c>
      <c r="S116" s="12">
        <f>((((R116*(19-B116))*2)/(B116+2)-(B116+1))/100)+8</f>
        <v>6.9877647058823529</v>
      </c>
      <c r="T116" s="9"/>
      <c r="U116" s="8">
        <v>16</v>
      </c>
      <c r="V116" s="9">
        <v>494</v>
      </c>
    </row>
    <row r="117" spans="1:22" x14ac:dyDescent="0.3">
      <c r="A117" s="11">
        <f>S117+T117</f>
        <v>6.9779999999999998</v>
      </c>
      <c r="B117" s="9">
        <v>12</v>
      </c>
      <c r="C117" s="9">
        <v>237</v>
      </c>
      <c r="D117" s="8" t="s">
        <v>379</v>
      </c>
      <c r="E117" s="8" t="s">
        <v>19</v>
      </c>
      <c r="F117" s="8" t="s">
        <v>140</v>
      </c>
      <c r="G117" s="9">
        <v>25</v>
      </c>
      <c r="H117" s="9">
        <v>171</v>
      </c>
      <c r="I117" s="9">
        <v>317</v>
      </c>
      <c r="J117" s="9">
        <v>214.5</v>
      </c>
      <c r="K117" s="9">
        <v>50</v>
      </c>
      <c r="L117" s="8">
        <v>3.9</v>
      </c>
      <c r="M117" s="9">
        <f>500-C117</f>
        <v>263</v>
      </c>
      <c r="N117" s="9">
        <f>L117-12</f>
        <v>-8.1</v>
      </c>
      <c r="O117" s="9">
        <f>32-G117</f>
        <v>7</v>
      </c>
      <c r="P117" s="9">
        <f>O117*2</f>
        <v>14</v>
      </c>
      <c r="Q117" s="9">
        <f>K117*3</f>
        <v>150</v>
      </c>
      <c r="R117" s="9">
        <f>M117+(N117*2)+P117-Q117</f>
        <v>110.80000000000001</v>
      </c>
      <c r="S117" s="12">
        <f>((((R117*(19-B117))*2)/(B117+2)-(B117+1))/100)+6</f>
        <v>6.9779999999999998</v>
      </c>
      <c r="T117" s="8"/>
      <c r="U117" s="8">
        <v>12</v>
      </c>
      <c r="V117" s="9">
        <v>223</v>
      </c>
    </row>
    <row r="118" spans="1:22" x14ac:dyDescent="0.3">
      <c r="A118" s="11">
        <f>S118+T118</f>
        <v>6.9054117647058826</v>
      </c>
      <c r="B118" s="9">
        <v>15</v>
      </c>
      <c r="C118" s="9">
        <v>419</v>
      </c>
      <c r="D118" s="8" t="s">
        <v>366</v>
      </c>
      <c r="E118" s="8" t="s">
        <v>17</v>
      </c>
      <c r="F118" s="8" t="s">
        <v>140</v>
      </c>
      <c r="G118" s="9">
        <v>23</v>
      </c>
      <c r="H118" s="9">
        <v>208</v>
      </c>
      <c r="I118" s="9">
        <v>409</v>
      </c>
      <c r="J118" s="9">
        <v>336.7</v>
      </c>
      <c r="K118" s="9">
        <v>91.2</v>
      </c>
      <c r="L118" s="8">
        <v>0</v>
      </c>
      <c r="M118" s="9">
        <f>500-C118</f>
        <v>81</v>
      </c>
      <c r="N118" s="9">
        <f>L118-12</f>
        <v>-12</v>
      </c>
      <c r="O118" s="9">
        <f>32-G118</f>
        <v>9</v>
      </c>
      <c r="P118" s="9">
        <f>O118*2</f>
        <v>18</v>
      </c>
      <c r="Q118" s="9">
        <f>K118*3</f>
        <v>273.60000000000002</v>
      </c>
      <c r="R118" s="9">
        <f>M118+(N118*2)+P118-Q118</f>
        <v>-198.60000000000002</v>
      </c>
      <c r="S118" s="12">
        <f>((((R118*(19-B118))*2)/(B118+2)-(B118+1))/100)+8</f>
        <v>6.9054117647058826</v>
      </c>
      <c r="T118" s="8"/>
      <c r="U118" s="8">
        <v>16</v>
      </c>
      <c r="V118" s="9">
        <v>449</v>
      </c>
    </row>
    <row r="119" spans="1:22" x14ac:dyDescent="0.3">
      <c r="A119" s="11">
        <f>S119+T119</f>
        <v>6.8168749999999996</v>
      </c>
      <c r="B119" s="9">
        <v>14</v>
      </c>
      <c r="C119" s="9">
        <v>353</v>
      </c>
      <c r="D119" s="8" t="s">
        <v>407</v>
      </c>
      <c r="E119" s="8" t="s">
        <v>167</v>
      </c>
      <c r="F119" s="8" t="s">
        <v>140</v>
      </c>
      <c r="G119" s="9">
        <v>24</v>
      </c>
      <c r="H119" s="9">
        <v>270</v>
      </c>
      <c r="I119" s="9">
        <v>388</v>
      </c>
      <c r="J119" s="9">
        <v>328.2</v>
      </c>
      <c r="K119" s="9">
        <v>48.1</v>
      </c>
      <c r="L119" s="8">
        <v>0</v>
      </c>
      <c r="M119" s="9">
        <f>500-C119</f>
        <v>147</v>
      </c>
      <c r="N119" s="9">
        <f>L119-12</f>
        <v>-12</v>
      </c>
      <c r="O119" s="9">
        <f>32-G119</f>
        <v>8</v>
      </c>
      <c r="P119" s="9">
        <f>O119*2</f>
        <v>16</v>
      </c>
      <c r="Q119" s="9">
        <f>K119*3</f>
        <v>144.30000000000001</v>
      </c>
      <c r="R119" s="9">
        <f>M119+(N119*2)+P119-Q119</f>
        <v>-5.3000000000000114</v>
      </c>
      <c r="S119" s="12">
        <f>((((R119*(19-B119))*2)/(B119+2)-(B119+1))/100)+7</f>
        <v>6.8168749999999996</v>
      </c>
      <c r="T119" s="9"/>
      <c r="U119" s="8">
        <v>16</v>
      </c>
      <c r="V119" s="9">
        <v>441</v>
      </c>
    </row>
    <row r="120" spans="1:22" x14ac:dyDescent="0.3">
      <c r="A120" s="11">
        <f>S120+T120</f>
        <v>6.7792941176470585</v>
      </c>
      <c r="B120" s="9">
        <v>15</v>
      </c>
      <c r="C120" s="9">
        <v>431</v>
      </c>
      <c r="D120" s="8" t="s">
        <v>348</v>
      </c>
      <c r="E120" s="8" t="s">
        <v>93</v>
      </c>
      <c r="F120" s="8" t="s">
        <v>140</v>
      </c>
      <c r="G120" s="9">
        <v>22</v>
      </c>
      <c r="H120" s="9">
        <v>219</v>
      </c>
      <c r="I120" s="9">
        <v>443</v>
      </c>
      <c r="J120" s="9">
        <v>353.3</v>
      </c>
      <c r="K120" s="9">
        <v>96.8</v>
      </c>
      <c r="L120" s="8">
        <v>0</v>
      </c>
      <c r="M120" s="9">
        <f>500-C120</f>
        <v>69</v>
      </c>
      <c r="N120" s="9">
        <f>L120-12</f>
        <v>-12</v>
      </c>
      <c r="O120" s="9">
        <f>32-G120</f>
        <v>10</v>
      </c>
      <c r="P120" s="9">
        <f>O120*2</f>
        <v>20</v>
      </c>
      <c r="Q120" s="9">
        <f>K120*3</f>
        <v>290.39999999999998</v>
      </c>
      <c r="R120" s="9">
        <f>M120+(N120*2)+P120-Q120</f>
        <v>-225.39999999999998</v>
      </c>
      <c r="S120" s="12">
        <f>((((R120*(19-B120))*2)/(B120+2)-(B120+1))/100)+8</f>
        <v>6.7792941176470585</v>
      </c>
      <c r="T120" s="8"/>
      <c r="U120" s="8">
        <v>16</v>
      </c>
      <c r="V120" s="9">
        <v>469</v>
      </c>
    </row>
    <row r="121" spans="1:22" x14ac:dyDescent="0.3">
      <c r="A121" s="11">
        <f>S121+T121</f>
        <v>6.7675294117647056</v>
      </c>
      <c r="B121" s="9">
        <v>15</v>
      </c>
      <c r="C121" s="9">
        <v>427</v>
      </c>
      <c r="D121" s="8" t="s">
        <v>391</v>
      </c>
      <c r="E121" s="8" t="s">
        <v>48</v>
      </c>
      <c r="F121" s="8" t="s">
        <v>140</v>
      </c>
      <c r="G121" s="9">
        <v>23</v>
      </c>
      <c r="H121" s="9">
        <v>209</v>
      </c>
      <c r="I121" s="9">
        <v>435</v>
      </c>
      <c r="J121" s="9">
        <v>346</v>
      </c>
      <c r="K121" s="9">
        <v>98.3</v>
      </c>
      <c r="L121" s="8">
        <v>0</v>
      </c>
      <c r="M121" s="9">
        <f>500-C121</f>
        <v>73</v>
      </c>
      <c r="N121" s="9">
        <f>L121-12</f>
        <v>-12</v>
      </c>
      <c r="O121" s="9">
        <f>32-G121</f>
        <v>9</v>
      </c>
      <c r="P121" s="9">
        <f>O121*2</f>
        <v>18</v>
      </c>
      <c r="Q121" s="9">
        <f>K121*3</f>
        <v>294.89999999999998</v>
      </c>
      <c r="R121" s="9">
        <f>M121+(N121*2)+P121-Q121</f>
        <v>-227.89999999999998</v>
      </c>
      <c r="S121" s="12">
        <f>((((R121*(19-B121))*2)/(B121+2)-(B121+1))/100)+8</f>
        <v>6.7675294117647056</v>
      </c>
      <c r="T121" s="9"/>
      <c r="U121" s="8">
        <v>16</v>
      </c>
      <c r="V121" s="9">
        <v>463</v>
      </c>
    </row>
    <row r="122" spans="1:22" x14ac:dyDescent="0.3">
      <c r="A122" s="11">
        <f>S122+T122</f>
        <v>6.7064000000000004</v>
      </c>
      <c r="B122" s="9">
        <v>13</v>
      </c>
      <c r="C122" s="9">
        <v>311</v>
      </c>
      <c r="D122" s="8" t="s">
        <v>427</v>
      </c>
      <c r="E122" s="8" t="s">
        <v>35</v>
      </c>
      <c r="F122" s="8" t="s">
        <v>140</v>
      </c>
      <c r="G122" s="9">
        <v>27</v>
      </c>
      <c r="H122" s="9">
        <v>242</v>
      </c>
      <c r="I122" s="9">
        <v>323</v>
      </c>
      <c r="J122" s="9">
        <v>289.2</v>
      </c>
      <c r="K122" s="9">
        <v>27.4</v>
      </c>
      <c r="L122" s="8">
        <v>6.5</v>
      </c>
      <c r="M122" s="9">
        <f>500-C122</f>
        <v>189</v>
      </c>
      <c r="N122" s="9">
        <f>L122-12</f>
        <v>-5.5</v>
      </c>
      <c r="O122" s="9">
        <f>32-G122</f>
        <v>5</v>
      </c>
      <c r="P122" s="9">
        <f>O122*2</f>
        <v>10</v>
      </c>
      <c r="Q122" s="9">
        <f>K122*3</f>
        <v>82.199999999999989</v>
      </c>
      <c r="R122" s="9">
        <f>M122+(N122*2)+P122-Q122</f>
        <v>105.80000000000001</v>
      </c>
      <c r="S122" s="12">
        <f>((((R122*(19-B122))*2)/(B122+2)-(B122+1))/100)+6</f>
        <v>6.7064000000000004</v>
      </c>
      <c r="T122" s="8"/>
      <c r="U122" s="8">
        <v>15</v>
      </c>
      <c r="V122" s="9">
        <v>365</v>
      </c>
    </row>
    <row r="123" spans="1:22" x14ac:dyDescent="0.3">
      <c r="A123" s="11">
        <f>S123+T123</f>
        <v>6.6992000000000003</v>
      </c>
      <c r="B123" s="9">
        <v>13</v>
      </c>
      <c r="C123" s="9">
        <v>280</v>
      </c>
      <c r="D123" s="8" t="s">
        <v>428</v>
      </c>
      <c r="E123" s="8" t="s">
        <v>93</v>
      </c>
      <c r="F123" s="8" t="s">
        <v>140</v>
      </c>
      <c r="G123" s="9">
        <v>24</v>
      </c>
      <c r="H123" s="9">
        <v>206</v>
      </c>
      <c r="I123" s="9">
        <v>315</v>
      </c>
      <c r="J123" s="9">
        <v>263.39999999999998</v>
      </c>
      <c r="K123" s="9">
        <v>35.700000000000003</v>
      </c>
      <c r="L123" s="8">
        <v>0</v>
      </c>
      <c r="M123" s="9">
        <f>500-C123</f>
        <v>220</v>
      </c>
      <c r="N123" s="9">
        <f>L123-12</f>
        <v>-12</v>
      </c>
      <c r="O123" s="9">
        <f>32-G123</f>
        <v>8</v>
      </c>
      <c r="P123" s="9">
        <f>O123*2</f>
        <v>16</v>
      </c>
      <c r="Q123" s="9">
        <f>K123*3</f>
        <v>107.10000000000001</v>
      </c>
      <c r="R123" s="9">
        <f>M123+(N123*2)+P123-Q123</f>
        <v>104.89999999999999</v>
      </c>
      <c r="S123" s="12">
        <f>((((R123*(19-B123))*2)/(B123+2)-(B123+1))/100)+6</f>
        <v>6.6992000000000003</v>
      </c>
      <c r="T123" s="8"/>
      <c r="U123" s="8">
        <v>14</v>
      </c>
      <c r="V123" s="9">
        <v>351</v>
      </c>
    </row>
    <row r="124" spans="1:22" x14ac:dyDescent="0.3">
      <c r="A124" s="11">
        <f>S124+T124</f>
        <v>6.36</v>
      </c>
      <c r="B124" s="9">
        <v>15</v>
      </c>
      <c r="C124" s="9">
        <v>384</v>
      </c>
      <c r="D124" s="8" t="s">
        <v>406</v>
      </c>
      <c r="E124" s="8" t="s">
        <v>57</v>
      </c>
      <c r="F124" s="8" t="s">
        <v>140</v>
      </c>
      <c r="G124" s="9">
        <v>24</v>
      </c>
      <c r="H124" s="9">
        <v>272</v>
      </c>
      <c r="I124" s="9">
        <v>457</v>
      </c>
      <c r="J124" s="9">
        <v>358.6</v>
      </c>
      <c r="K124" s="9">
        <v>70</v>
      </c>
      <c r="L124" s="8">
        <v>0</v>
      </c>
      <c r="M124" s="9">
        <f>500-C124</f>
        <v>116</v>
      </c>
      <c r="N124" s="9">
        <f>L124-12</f>
        <v>-12</v>
      </c>
      <c r="O124" s="9">
        <f>32-G124</f>
        <v>8</v>
      </c>
      <c r="P124" s="9">
        <f>O124*2</f>
        <v>16</v>
      </c>
      <c r="Q124" s="9">
        <f>K124*3</f>
        <v>210</v>
      </c>
      <c r="R124" s="9">
        <f>M124+(N124*2)+P124-Q124</f>
        <v>-102</v>
      </c>
      <c r="S124" s="12">
        <f>((((R124*(19-B124))*2)/(B124+2)-(B124+1))/100)+7</f>
        <v>6.36</v>
      </c>
      <c r="T124" s="9"/>
      <c r="U124" s="8">
        <v>16</v>
      </c>
      <c r="V124" s="9">
        <v>479</v>
      </c>
    </row>
    <row r="125" spans="1:22" x14ac:dyDescent="0.3">
      <c r="A125" s="11">
        <f>S125+T125</f>
        <v>6.3019999999999996</v>
      </c>
      <c r="B125" s="9">
        <v>16</v>
      </c>
      <c r="C125" s="9">
        <v>482</v>
      </c>
      <c r="D125" s="8" t="s">
        <v>424</v>
      </c>
      <c r="E125" s="8" t="s">
        <v>29</v>
      </c>
      <c r="F125" s="8" t="s">
        <v>140</v>
      </c>
      <c r="G125" s="9">
        <v>28</v>
      </c>
      <c r="H125" s="9">
        <v>353</v>
      </c>
      <c r="I125" s="9">
        <v>466</v>
      </c>
      <c r="J125" s="9">
        <v>428</v>
      </c>
      <c r="K125" s="9">
        <v>53</v>
      </c>
      <c r="L125" s="8">
        <v>-0.7</v>
      </c>
      <c r="M125" s="9">
        <f>500-C125</f>
        <v>18</v>
      </c>
      <c r="N125" s="9">
        <f>L125-12</f>
        <v>-12.7</v>
      </c>
      <c r="O125" s="9">
        <f>32-G125</f>
        <v>4</v>
      </c>
      <c r="P125" s="9">
        <f>O125*2</f>
        <v>8</v>
      </c>
      <c r="Q125" s="9">
        <f>K125*3</f>
        <v>159</v>
      </c>
      <c r="R125" s="9">
        <f>M125+(N125*2)+P125-Q125</f>
        <v>-158.4</v>
      </c>
      <c r="S125" s="12">
        <f>((((R125*(19-B125))*2)/(B125+2)-(B125+1))/100)+7</f>
        <v>6.3019999999999996</v>
      </c>
      <c r="T125" s="9"/>
      <c r="U125" s="8">
        <v>16</v>
      </c>
      <c r="V125" s="9">
        <v>484</v>
      </c>
    </row>
    <row r="126" spans="1:22" x14ac:dyDescent="0.3">
      <c r="A126" s="11">
        <f>S126+T126</f>
        <v>6.1593749999999998</v>
      </c>
      <c r="B126" s="9">
        <v>14</v>
      </c>
      <c r="C126" s="9">
        <v>349</v>
      </c>
      <c r="D126" s="8" t="s">
        <v>429</v>
      </c>
      <c r="E126" s="8" t="s">
        <v>48</v>
      </c>
      <c r="F126" s="8" t="s">
        <v>140</v>
      </c>
      <c r="G126" s="9">
        <v>28</v>
      </c>
      <c r="H126" s="9">
        <v>288</v>
      </c>
      <c r="I126" s="9">
        <v>365</v>
      </c>
      <c r="J126" s="9">
        <v>325.39999999999998</v>
      </c>
      <c r="K126" s="9">
        <v>28.5</v>
      </c>
      <c r="L126" s="8">
        <v>0</v>
      </c>
      <c r="M126" s="9">
        <f>500-C126</f>
        <v>151</v>
      </c>
      <c r="N126" s="9">
        <f>L126-12</f>
        <v>-12</v>
      </c>
      <c r="O126" s="9">
        <f>32-G126</f>
        <v>4</v>
      </c>
      <c r="P126" s="9">
        <f>O126*2</f>
        <v>8</v>
      </c>
      <c r="Q126" s="9">
        <f>K126*3</f>
        <v>85.5</v>
      </c>
      <c r="R126" s="9">
        <f>M126+(N126*2)+P126-Q126</f>
        <v>49.5</v>
      </c>
      <c r="S126" s="12">
        <f>((((R126*(19-B126))*2)/(B126+2)-(B126+1))/100)+6</f>
        <v>6.1593749999999998</v>
      </c>
      <c r="T126" s="8"/>
      <c r="U126" s="8">
        <v>15</v>
      </c>
      <c r="V126" s="9">
        <v>409</v>
      </c>
    </row>
    <row r="127" spans="1:22" x14ac:dyDescent="0.3">
      <c r="A127" s="11">
        <f>S127+T127</f>
        <v>5.7927272727272712</v>
      </c>
      <c r="B127" s="9">
        <v>9</v>
      </c>
      <c r="C127" s="9">
        <v>125</v>
      </c>
      <c r="D127" s="8" t="s">
        <v>261</v>
      </c>
      <c r="E127" s="8" t="s">
        <v>9</v>
      </c>
      <c r="F127" s="8" t="s">
        <v>140</v>
      </c>
      <c r="G127" s="9">
        <v>33</v>
      </c>
      <c r="H127" s="9">
        <v>100</v>
      </c>
      <c r="I127" s="9">
        <v>149</v>
      </c>
      <c r="J127" s="9">
        <v>125.8</v>
      </c>
      <c r="K127" s="9">
        <v>17.100000000000001</v>
      </c>
      <c r="L127" s="8">
        <v>13.2</v>
      </c>
      <c r="M127" s="9">
        <f>500-C127</f>
        <v>375</v>
      </c>
      <c r="N127" s="9">
        <f>L127-12</f>
        <v>1.1999999999999993</v>
      </c>
      <c r="O127" s="9">
        <f>32-G127</f>
        <v>-1</v>
      </c>
      <c r="P127" s="9">
        <f>O127*2</f>
        <v>-2</v>
      </c>
      <c r="Q127" s="9">
        <f>K127*3</f>
        <v>51.300000000000004</v>
      </c>
      <c r="R127" s="9">
        <f>M127+(N127*2)+P127-Q127</f>
        <v>324.09999999999997</v>
      </c>
      <c r="S127" s="12">
        <f>((((R127*(19-B127))*2)/(B127+2)-(B127+1))/100)</f>
        <v>5.7927272727272712</v>
      </c>
      <c r="T127" s="9"/>
      <c r="U127" s="8">
        <v>10</v>
      </c>
      <c r="V127" s="9">
        <v>138</v>
      </c>
    </row>
    <row r="128" spans="1:22" x14ac:dyDescent="0.3">
      <c r="A128" s="11">
        <f>S128+T128</f>
        <v>5.4262499999999996</v>
      </c>
      <c r="B128" s="9">
        <v>14</v>
      </c>
      <c r="C128" s="9">
        <v>373</v>
      </c>
      <c r="D128" s="8" t="s">
        <v>433</v>
      </c>
      <c r="E128" s="8" t="s">
        <v>40</v>
      </c>
      <c r="F128" s="8" t="s">
        <v>140</v>
      </c>
      <c r="G128" s="9">
        <v>22</v>
      </c>
      <c r="H128" s="9">
        <v>218</v>
      </c>
      <c r="I128" s="9">
        <v>387</v>
      </c>
      <c r="J128" s="9">
        <v>314.3</v>
      </c>
      <c r="K128" s="9">
        <v>63.6</v>
      </c>
      <c r="L128" s="8">
        <v>0</v>
      </c>
      <c r="M128" s="9">
        <f>500-C128</f>
        <v>127</v>
      </c>
      <c r="N128" s="9">
        <f>L128-12</f>
        <v>-12</v>
      </c>
      <c r="O128" s="9">
        <f>32-G128</f>
        <v>10</v>
      </c>
      <c r="P128" s="9">
        <f>O128*2</f>
        <v>20</v>
      </c>
      <c r="Q128" s="9">
        <f>K128*3</f>
        <v>190.8</v>
      </c>
      <c r="R128" s="9">
        <f>M128+(N128*2)+P128-Q128</f>
        <v>-67.800000000000011</v>
      </c>
      <c r="S128" s="12">
        <f>((((R128*(19-B128))*2)/(B128+2)-(B128+1))/100)+6</f>
        <v>5.4262499999999996</v>
      </c>
      <c r="T128" s="8"/>
      <c r="U128" s="8">
        <v>16</v>
      </c>
      <c r="V128" s="9">
        <v>430</v>
      </c>
    </row>
    <row r="129" spans="1:22" x14ac:dyDescent="0.3">
      <c r="A129" s="11">
        <f>S129+T129</f>
        <v>5.0818181818181811</v>
      </c>
      <c r="B129" s="9">
        <v>9</v>
      </c>
      <c r="C129" s="9">
        <v>127</v>
      </c>
      <c r="D129" s="8" t="s">
        <v>435</v>
      </c>
      <c r="E129" s="8" t="s">
        <v>15</v>
      </c>
      <c r="F129" s="8" t="s">
        <v>140</v>
      </c>
      <c r="G129" s="9">
        <v>22</v>
      </c>
      <c r="H129" s="9">
        <v>81</v>
      </c>
      <c r="I129" s="9">
        <v>194</v>
      </c>
      <c r="J129" s="9">
        <v>128</v>
      </c>
      <c r="K129" s="9">
        <v>33.4</v>
      </c>
      <c r="L129" s="8">
        <v>8.1</v>
      </c>
      <c r="M129" s="9">
        <f>500-C129</f>
        <v>373</v>
      </c>
      <c r="N129" s="9">
        <f>L129-12</f>
        <v>-3.9000000000000004</v>
      </c>
      <c r="O129" s="9">
        <f>32-G129</f>
        <v>10</v>
      </c>
      <c r="P129" s="9">
        <f>O129*2</f>
        <v>20</v>
      </c>
      <c r="Q129" s="9">
        <f>K129*3</f>
        <v>100.19999999999999</v>
      </c>
      <c r="R129" s="9">
        <f>M129+(N129*2)+P129-Q129</f>
        <v>285</v>
      </c>
      <c r="S129" s="12">
        <f>((((R129*(19-B129))*2)/(B129+2)-(B129+1))/100)</f>
        <v>5.0818181818181811</v>
      </c>
      <c r="T129" s="9"/>
      <c r="U129" s="8">
        <v>10</v>
      </c>
      <c r="V129" s="9">
        <v>142</v>
      </c>
    </row>
    <row r="130" spans="1:22" x14ac:dyDescent="0.3">
      <c r="A130" s="11">
        <f>S130+T130</f>
        <v>4.4829999999999997</v>
      </c>
      <c r="B130" s="9">
        <v>10</v>
      </c>
      <c r="C130" s="9">
        <v>152</v>
      </c>
      <c r="D130" s="8" t="s">
        <v>436</v>
      </c>
      <c r="E130" s="8" t="s">
        <v>6</v>
      </c>
      <c r="F130" s="8" t="s">
        <v>140</v>
      </c>
      <c r="G130" s="9">
        <v>23</v>
      </c>
      <c r="H130" s="9">
        <v>139</v>
      </c>
      <c r="I130" s="9">
        <v>198</v>
      </c>
      <c r="J130" s="9">
        <v>157.1</v>
      </c>
      <c r="K130" s="9">
        <v>17.600000000000001</v>
      </c>
      <c r="L130" s="8">
        <v>8.5</v>
      </c>
      <c r="M130" s="9">
        <f>500-C130</f>
        <v>348</v>
      </c>
      <c r="N130" s="9">
        <f>L130-12</f>
        <v>-3.5</v>
      </c>
      <c r="O130" s="9">
        <f>32-G130</f>
        <v>9</v>
      </c>
      <c r="P130" s="9">
        <f>O130*2</f>
        <v>18</v>
      </c>
      <c r="Q130" s="9">
        <f>K130*3</f>
        <v>52.800000000000004</v>
      </c>
      <c r="R130" s="9">
        <f>M130+(N130*2)+P130-Q130</f>
        <v>306.2</v>
      </c>
      <c r="S130" s="12">
        <f>((((R130*(19-B130))*2)/(B130+2)-(B130+1))/100)</f>
        <v>4.4829999999999997</v>
      </c>
      <c r="T130" s="9"/>
      <c r="U130" s="8">
        <v>10</v>
      </c>
      <c r="V130" s="9">
        <v>146</v>
      </c>
    </row>
    <row r="131" spans="1:22" x14ac:dyDescent="0.3">
      <c r="A131" s="11">
        <f>S131+T131</f>
        <v>4.4034999999999993</v>
      </c>
      <c r="B131" s="9">
        <v>10</v>
      </c>
      <c r="C131" s="9">
        <v>144</v>
      </c>
      <c r="D131" s="8" t="s">
        <v>430</v>
      </c>
      <c r="E131" s="8" t="s">
        <v>26</v>
      </c>
      <c r="F131" s="8" t="s">
        <v>140</v>
      </c>
      <c r="G131" s="9">
        <v>28</v>
      </c>
      <c r="H131" s="9">
        <v>125</v>
      </c>
      <c r="I131" s="9">
        <v>194</v>
      </c>
      <c r="J131" s="9">
        <v>147.9</v>
      </c>
      <c r="K131" s="9">
        <v>23.1</v>
      </c>
      <c r="L131" s="8">
        <v>15.1</v>
      </c>
      <c r="M131" s="9">
        <f>500-C131</f>
        <v>356</v>
      </c>
      <c r="N131" s="9">
        <f>L131-12</f>
        <v>3.0999999999999996</v>
      </c>
      <c r="O131" s="9">
        <f>32-G131</f>
        <v>4</v>
      </c>
      <c r="P131" s="9">
        <f>O131*2</f>
        <v>8</v>
      </c>
      <c r="Q131" s="9">
        <f>K131*3</f>
        <v>69.300000000000011</v>
      </c>
      <c r="R131" s="9">
        <f>M131+(N131*2)+P131-Q131</f>
        <v>300.89999999999998</v>
      </c>
      <c r="S131" s="12">
        <f>((((R131*(19-B131))*2)/(B131+2)-(B131+1))/100)</f>
        <v>4.4034999999999993</v>
      </c>
      <c r="T131" s="9"/>
      <c r="U131" s="8">
        <v>10</v>
      </c>
      <c r="V131" s="9">
        <v>135</v>
      </c>
    </row>
    <row r="132" spans="1:22" x14ac:dyDescent="0.3">
      <c r="A132" s="11">
        <f>S132+T132</f>
        <v>4.1950000000000003</v>
      </c>
      <c r="B132" s="9">
        <v>10</v>
      </c>
      <c r="C132" s="9">
        <v>151</v>
      </c>
      <c r="D132" s="8" t="s">
        <v>298</v>
      </c>
      <c r="E132" s="8" t="s">
        <v>57</v>
      </c>
      <c r="F132" s="8" t="s">
        <v>140</v>
      </c>
      <c r="G132" s="9">
        <v>21</v>
      </c>
      <c r="H132" s="9">
        <v>113</v>
      </c>
      <c r="I132" s="9">
        <v>176</v>
      </c>
      <c r="J132" s="9">
        <v>155.4</v>
      </c>
      <c r="K132" s="9">
        <v>21.6</v>
      </c>
      <c r="L132" s="8">
        <v>2.4</v>
      </c>
      <c r="M132" s="9">
        <f>500-C132</f>
        <v>349</v>
      </c>
      <c r="N132" s="9">
        <f>L132-12</f>
        <v>-9.6</v>
      </c>
      <c r="O132" s="9">
        <f>32-G132</f>
        <v>11</v>
      </c>
      <c r="P132" s="9">
        <f>O132*2</f>
        <v>22</v>
      </c>
      <c r="Q132" s="9">
        <f>K132*3</f>
        <v>64.800000000000011</v>
      </c>
      <c r="R132" s="9">
        <f>M132+(N132*2)+P132-Q132</f>
        <v>287</v>
      </c>
      <c r="S132" s="12">
        <f>((((R132*(19-B132))*2)/(B132+2)-(B132+1))/100)</f>
        <v>4.1950000000000003</v>
      </c>
      <c r="T132" s="8"/>
      <c r="U132" s="8">
        <v>10</v>
      </c>
      <c r="V132" s="9">
        <v>166</v>
      </c>
    </row>
    <row r="133" spans="1:22" x14ac:dyDescent="0.3">
      <c r="A133" s="11">
        <f>S133+T133</f>
        <v>4.1815000000000007</v>
      </c>
      <c r="B133" s="9">
        <v>10</v>
      </c>
      <c r="C133" s="9">
        <v>170</v>
      </c>
      <c r="D133" s="8" t="s">
        <v>440</v>
      </c>
      <c r="E133" s="8" t="s">
        <v>26</v>
      </c>
      <c r="F133" s="8" t="s">
        <v>140</v>
      </c>
      <c r="G133" s="9">
        <v>24</v>
      </c>
      <c r="H133" s="9">
        <v>148</v>
      </c>
      <c r="I133" s="9">
        <v>205</v>
      </c>
      <c r="J133" s="9">
        <v>177.8</v>
      </c>
      <c r="K133" s="9">
        <v>17.7</v>
      </c>
      <c r="L133" s="8">
        <v>8.6</v>
      </c>
      <c r="M133" s="9">
        <f>500-C133</f>
        <v>330</v>
      </c>
      <c r="N133" s="9">
        <f>L133-12</f>
        <v>-3.4000000000000004</v>
      </c>
      <c r="O133" s="9">
        <f>32-G133</f>
        <v>8</v>
      </c>
      <c r="P133" s="9">
        <f>O133*2</f>
        <v>16</v>
      </c>
      <c r="Q133" s="9">
        <f>K133*3</f>
        <v>53.099999999999994</v>
      </c>
      <c r="R133" s="9">
        <f>M133+(N133*2)+P133-Q133</f>
        <v>286.10000000000002</v>
      </c>
      <c r="S133" s="12">
        <f>((((R133*(19-B133))*2)/(B133+2)-(B133+1))/100)</f>
        <v>4.1815000000000007</v>
      </c>
      <c r="T133" s="9"/>
      <c r="U133" s="8">
        <v>10</v>
      </c>
      <c r="V133" s="9">
        <v>168</v>
      </c>
    </row>
    <row r="134" spans="1:22" x14ac:dyDescent="0.3">
      <c r="A134" s="11">
        <f>S134+T134</f>
        <v>4.0629999999999997</v>
      </c>
      <c r="B134" s="9">
        <v>10</v>
      </c>
      <c r="C134" s="9">
        <v>145</v>
      </c>
      <c r="D134" s="8" t="s">
        <v>431</v>
      </c>
      <c r="E134" s="8" t="s">
        <v>85</v>
      </c>
      <c r="F134" s="8" t="s">
        <v>140</v>
      </c>
      <c r="G134" s="9">
        <v>31</v>
      </c>
      <c r="H134" s="9">
        <v>119</v>
      </c>
      <c r="I134" s="9">
        <v>200</v>
      </c>
      <c r="J134" s="9">
        <v>149.1</v>
      </c>
      <c r="K134" s="9">
        <v>27.2</v>
      </c>
      <c r="L134" s="8">
        <v>13.4</v>
      </c>
      <c r="M134" s="9">
        <f>500-C134</f>
        <v>355</v>
      </c>
      <c r="N134" s="9">
        <f>L134-12</f>
        <v>1.4000000000000004</v>
      </c>
      <c r="O134" s="9">
        <f>32-G134</f>
        <v>1</v>
      </c>
      <c r="P134" s="9">
        <f>O134*2</f>
        <v>2</v>
      </c>
      <c r="Q134" s="9">
        <f>K134*3</f>
        <v>81.599999999999994</v>
      </c>
      <c r="R134" s="9">
        <f>M134+(N134*2)+P134-Q134</f>
        <v>278.20000000000005</v>
      </c>
      <c r="S134" s="12">
        <f>((((R134*(19-B134))*2)/(B134+2)-(B134+1))/100)</f>
        <v>4.0629999999999997</v>
      </c>
      <c r="T134" s="9"/>
      <c r="U134" s="8">
        <v>10</v>
      </c>
      <c r="V134" s="9">
        <v>136</v>
      </c>
    </row>
    <row r="135" spans="1:22" x14ac:dyDescent="0.3">
      <c r="A135" s="11">
        <f>S135+T135</f>
        <v>3.9775</v>
      </c>
      <c r="B135" s="9">
        <v>10</v>
      </c>
      <c r="C135" s="9">
        <v>175</v>
      </c>
      <c r="D135" s="8" t="s">
        <v>322</v>
      </c>
      <c r="E135" s="8" t="s">
        <v>44</v>
      </c>
      <c r="F135" s="8" t="s">
        <v>140</v>
      </c>
      <c r="G135" s="9">
        <v>28</v>
      </c>
      <c r="H135" s="9">
        <v>151</v>
      </c>
      <c r="I135" s="9">
        <v>229</v>
      </c>
      <c r="J135" s="9">
        <v>191.4</v>
      </c>
      <c r="K135" s="9">
        <v>24.9</v>
      </c>
      <c r="L135" s="8">
        <v>19.100000000000001</v>
      </c>
      <c r="M135" s="9">
        <f>500-C135</f>
        <v>325</v>
      </c>
      <c r="N135" s="9">
        <f>L135-12</f>
        <v>7.1000000000000014</v>
      </c>
      <c r="O135" s="9">
        <f>32-G135</f>
        <v>4</v>
      </c>
      <c r="P135" s="9">
        <f>O135*2</f>
        <v>8</v>
      </c>
      <c r="Q135" s="9">
        <f>K135*3</f>
        <v>74.699999999999989</v>
      </c>
      <c r="R135" s="9">
        <f>M135+(N135*2)+P135-Q135</f>
        <v>272.5</v>
      </c>
      <c r="S135" s="12">
        <f>((((R135*(19-B135))*2)/(B135+2)-(B135+1))/100)</f>
        <v>3.9775</v>
      </c>
      <c r="T135" s="9"/>
      <c r="U135" s="8">
        <v>11</v>
      </c>
      <c r="V135" s="9">
        <v>180</v>
      </c>
    </row>
    <row r="136" spans="1:22" x14ac:dyDescent="0.3">
      <c r="A136" s="11">
        <f>S136+T136</f>
        <v>2.9150769230769229</v>
      </c>
      <c r="B136" s="9">
        <v>11</v>
      </c>
      <c r="C136" s="9">
        <v>190</v>
      </c>
      <c r="D136" s="8" t="s">
        <v>288</v>
      </c>
      <c r="E136" s="8" t="s">
        <v>17</v>
      </c>
      <c r="F136" s="8" t="s">
        <v>140</v>
      </c>
      <c r="G136" s="9">
        <v>32</v>
      </c>
      <c r="H136" s="9">
        <v>182</v>
      </c>
      <c r="I136" s="9">
        <v>253</v>
      </c>
      <c r="J136" s="9">
        <v>208.6</v>
      </c>
      <c r="K136" s="9">
        <v>20.8</v>
      </c>
      <c r="L136" s="8">
        <v>11.5</v>
      </c>
      <c r="M136" s="9">
        <f>500-C136</f>
        <v>310</v>
      </c>
      <c r="N136" s="9">
        <f>L136-12</f>
        <v>-0.5</v>
      </c>
      <c r="O136" s="9">
        <f>32-G136</f>
        <v>0</v>
      </c>
      <c r="P136" s="9">
        <f>O136*2</f>
        <v>0</v>
      </c>
      <c r="Q136" s="9">
        <f>K136*3</f>
        <v>62.400000000000006</v>
      </c>
      <c r="R136" s="9">
        <f>M136+(N136*2)+P136-Q136</f>
        <v>246.6</v>
      </c>
      <c r="S136" s="12">
        <f>((((R136*(19-B136))*2)/(B136+2)-(B136+1))/100)</f>
        <v>2.9150769230769229</v>
      </c>
      <c r="T136" s="9"/>
      <c r="U136" s="8">
        <v>11</v>
      </c>
      <c r="V136" s="9">
        <v>199</v>
      </c>
    </row>
    <row r="137" spans="1:22" x14ac:dyDescent="0.3">
      <c r="A137" s="11">
        <f>S137+T137</f>
        <v>2.8560000000000003</v>
      </c>
      <c r="B137" s="9">
        <v>11</v>
      </c>
      <c r="C137" s="9">
        <v>196</v>
      </c>
      <c r="D137" s="8" t="s">
        <v>438</v>
      </c>
      <c r="E137" s="8" t="s">
        <v>68</v>
      </c>
      <c r="F137" s="8" t="s">
        <v>140</v>
      </c>
      <c r="G137" s="9">
        <v>24</v>
      </c>
      <c r="H137" s="9">
        <v>160</v>
      </c>
      <c r="I137" s="9">
        <v>218</v>
      </c>
      <c r="J137" s="9">
        <v>190.9</v>
      </c>
      <c r="K137" s="9">
        <v>20.6</v>
      </c>
      <c r="L137" s="8">
        <v>3.8</v>
      </c>
      <c r="M137" s="9">
        <f>500-C137</f>
        <v>304</v>
      </c>
      <c r="N137" s="9">
        <f>L137-12</f>
        <v>-8.1999999999999993</v>
      </c>
      <c r="O137" s="9">
        <f>32-G137</f>
        <v>8</v>
      </c>
      <c r="P137" s="9">
        <f>O137*2</f>
        <v>16</v>
      </c>
      <c r="Q137" s="9">
        <f>K137*3</f>
        <v>61.800000000000004</v>
      </c>
      <c r="R137" s="9">
        <f>M137+(N137*2)+P137-Q137</f>
        <v>241.8</v>
      </c>
      <c r="S137" s="12">
        <f>((((R137*(19-B137))*2)/(B137+2)-(B137+1))/100)</f>
        <v>2.8560000000000003</v>
      </c>
      <c r="T137" s="8"/>
      <c r="U137" s="8">
        <v>12</v>
      </c>
      <c r="V137" s="9">
        <v>236</v>
      </c>
    </row>
    <row r="138" spans="1:22" x14ac:dyDescent="0.3">
      <c r="A138" s="11">
        <f>S138+T138</f>
        <v>2.8412307692307697</v>
      </c>
      <c r="B138" s="9">
        <v>11</v>
      </c>
      <c r="C138" s="9">
        <v>176</v>
      </c>
      <c r="D138" s="8" t="s">
        <v>451</v>
      </c>
      <c r="E138" s="8" t="s">
        <v>48</v>
      </c>
      <c r="F138" s="8" t="s">
        <v>140</v>
      </c>
      <c r="G138" s="9">
        <v>21</v>
      </c>
      <c r="H138" s="9">
        <v>105</v>
      </c>
      <c r="I138" s="9">
        <v>204</v>
      </c>
      <c r="J138" s="9">
        <v>155.9</v>
      </c>
      <c r="K138" s="9">
        <v>31</v>
      </c>
      <c r="L138" s="8">
        <v>5.8</v>
      </c>
      <c r="M138" s="9">
        <f>500-C138</f>
        <v>324</v>
      </c>
      <c r="N138" s="9">
        <f>L138-12</f>
        <v>-6.2</v>
      </c>
      <c r="O138" s="9">
        <f>32-G138</f>
        <v>11</v>
      </c>
      <c r="P138" s="9">
        <f>O138*2</f>
        <v>22</v>
      </c>
      <c r="Q138" s="9">
        <f>K138*3</f>
        <v>93</v>
      </c>
      <c r="R138" s="9">
        <f>M138+(N138*2)+P138-Q138</f>
        <v>240.60000000000002</v>
      </c>
      <c r="S138" s="12">
        <f>((((R138*(19-B138))*2)/(B138+2)-(B138+1))/100)</f>
        <v>2.8412307692307697</v>
      </c>
      <c r="T138" s="9"/>
      <c r="U138" s="8">
        <v>11</v>
      </c>
      <c r="V138" s="9">
        <v>187</v>
      </c>
    </row>
    <row r="139" spans="1:22" x14ac:dyDescent="0.3">
      <c r="A139" s="11">
        <f>S139+T139</f>
        <v>2.6221538461538461</v>
      </c>
      <c r="B139" s="9">
        <v>11</v>
      </c>
      <c r="C139" s="9">
        <v>212</v>
      </c>
      <c r="D139" s="8" t="s">
        <v>460</v>
      </c>
      <c r="E139" s="8" t="s">
        <v>21</v>
      </c>
      <c r="F139" s="8" t="s">
        <v>140</v>
      </c>
      <c r="G139" s="9">
        <v>31</v>
      </c>
      <c r="H139" s="9">
        <v>189</v>
      </c>
      <c r="I139" s="9">
        <v>236</v>
      </c>
      <c r="J139" s="9">
        <v>215.6</v>
      </c>
      <c r="K139" s="9">
        <v>14.4</v>
      </c>
      <c r="L139" s="8">
        <v>0</v>
      </c>
      <c r="M139" s="9">
        <f>500-C139</f>
        <v>288</v>
      </c>
      <c r="N139" s="9">
        <f>L139-12</f>
        <v>-12</v>
      </c>
      <c r="O139" s="9">
        <f>32-G139</f>
        <v>1</v>
      </c>
      <c r="P139" s="9">
        <f>O139*2</f>
        <v>2</v>
      </c>
      <c r="Q139" s="9">
        <f>K139*3</f>
        <v>43.2</v>
      </c>
      <c r="R139" s="9">
        <f>M139+(N139*2)+P139-Q139</f>
        <v>222.8</v>
      </c>
      <c r="S139" s="12">
        <f>((((R139*(19-B139))*2)/(B139+2)-(B139+1))/100)</f>
        <v>2.6221538461538461</v>
      </c>
      <c r="T139" s="9"/>
      <c r="U139" s="8">
        <v>12</v>
      </c>
      <c r="V139" s="9">
        <v>219</v>
      </c>
    </row>
    <row r="140" spans="1:22" x14ac:dyDescent="0.3">
      <c r="A140" s="11">
        <f>S140+T140</f>
        <v>2.6073846153846159</v>
      </c>
      <c r="B140" s="9">
        <v>11</v>
      </c>
      <c r="C140" s="9">
        <v>205</v>
      </c>
      <c r="D140" s="8" t="s">
        <v>459</v>
      </c>
      <c r="E140" s="8" t="s">
        <v>52</v>
      </c>
      <c r="F140" s="8" t="s">
        <v>140</v>
      </c>
      <c r="G140" s="9">
        <v>22</v>
      </c>
      <c r="H140" s="9">
        <v>155</v>
      </c>
      <c r="I140" s="9">
        <v>238</v>
      </c>
      <c r="J140" s="9">
        <v>204.3</v>
      </c>
      <c r="K140" s="9">
        <v>25.4</v>
      </c>
      <c r="L140" s="8">
        <v>3.4</v>
      </c>
      <c r="M140" s="9">
        <f>500-C140</f>
        <v>295</v>
      </c>
      <c r="N140" s="9">
        <f>L140-12</f>
        <v>-8.6</v>
      </c>
      <c r="O140" s="9">
        <f>32-G140</f>
        <v>10</v>
      </c>
      <c r="P140" s="9">
        <f>O140*2</f>
        <v>20</v>
      </c>
      <c r="Q140" s="9">
        <f>K140*3</f>
        <v>76.199999999999989</v>
      </c>
      <c r="R140" s="9">
        <f>M140+(N140*2)+P140-Q140</f>
        <v>221.60000000000002</v>
      </c>
      <c r="S140" s="12">
        <f>((((R140*(19-B140))*2)/(B140+2)-(B140+1))/100)</f>
        <v>2.6073846153846159</v>
      </c>
      <c r="T140" s="9"/>
      <c r="U140" s="8">
        <v>12</v>
      </c>
      <c r="V140" s="9">
        <v>214</v>
      </c>
    </row>
    <row r="141" spans="1:22" x14ac:dyDescent="0.3">
      <c r="A141" s="11">
        <f>S141+T141</f>
        <v>2.5384615384615388</v>
      </c>
      <c r="B141" s="9">
        <v>11</v>
      </c>
      <c r="C141" s="9">
        <v>197</v>
      </c>
      <c r="D141" s="8" t="s">
        <v>320</v>
      </c>
      <c r="E141" s="8" t="s">
        <v>33</v>
      </c>
      <c r="F141" s="8" t="s">
        <v>140</v>
      </c>
      <c r="G141" s="9">
        <v>22</v>
      </c>
      <c r="H141" s="9">
        <v>160</v>
      </c>
      <c r="I141" s="9">
        <v>243</v>
      </c>
      <c r="J141" s="9">
        <v>191.4</v>
      </c>
      <c r="K141" s="9">
        <v>30.4</v>
      </c>
      <c r="L141" s="8">
        <v>4.0999999999999996</v>
      </c>
      <c r="M141" s="9">
        <f>500-C141</f>
        <v>303</v>
      </c>
      <c r="N141" s="9">
        <f>L141-12</f>
        <v>-7.9</v>
      </c>
      <c r="O141" s="9">
        <f>32-G141</f>
        <v>10</v>
      </c>
      <c r="P141" s="9">
        <f>O141*2</f>
        <v>20</v>
      </c>
      <c r="Q141" s="9">
        <f>K141*3</f>
        <v>91.199999999999989</v>
      </c>
      <c r="R141" s="9">
        <f>M141+(N141*2)+P141-Q141</f>
        <v>216</v>
      </c>
      <c r="S141" s="12">
        <f>((((R141*(19-B141))*2)/(B141+2)-(B141+1))/100)</f>
        <v>2.5384615384615388</v>
      </c>
      <c r="T141" s="9"/>
      <c r="U141" s="8">
        <v>11</v>
      </c>
      <c r="V141" s="9">
        <v>172</v>
      </c>
    </row>
    <row r="142" spans="1:22" x14ac:dyDescent="0.3">
      <c r="A142" s="11">
        <f>S142+T142</f>
        <v>2.2972307692307696</v>
      </c>
      <c r="B142" s="9">
        <v>11</v>
      </c>
      <c r="C142" s="9">
        <v>177</v>
      </c>
      <c r="D142" s="8" t="s">
        <v>448</v>
      </c>
      <c r="E142" s="8" t="s">
        <v>31</v>
      </c>
      <c r="F142" s="8" t="s">
        <v>140</v>
      </c>
      <c r="G142" s="9">
        <v>25</v>
      </c>
      <c r="H142" s="9">
        <v>129</v>
      </c>
      <c r="I142" s="9">
        <v>290</v>
      </c>
      <c r="J142" s="9">
        <v>195.4</v>
      </c>
      <c r="K142" s="9">
        <v>46.8</v>
      </c>
      <c r="L142" s="8">
        <v>11.9</v>
      </c>
      <c r="M142" s="9">
        <f>500-C142</f>
        <v>323</v>
      </c>
      <c r="N142" s="9">
        <f>L142-12</f>
        <v>-9.9999999999999645E-2</v>
      </c>
      <c r="O142" s="9">
        <f>32-G142</f>
        <v>7</v>
      </c>
      <c r="P142" s="9">
        <f>O142*2</f>
        <v>14</v>
      </c>
      <c r="Q142" s="9">
        <f>K142*3</f>
        <v>140.39999999999998</v>
      </c>
      <c r="R142" s="9">
        <f>M142+(N142*2)+P142-Q142</f>
        <v>196.40000000000003</v>
      </c>
      <c r="S142" s="12">
        <f>((((R142*(19-B142))*2)/(B142+2)-(B142+1))/100)</f>
        <v>2.2972307692307696</v>
      </c>
      <c r="T142" s="8"/>
      <c r="U142" s="8">
        <v>11</v>
      </c>
      <c r="V142" s="9">
        <v>200</v>
      </c>
    </row>
    <row r="143" spans="1:22" x14ac:dyDescent="0.3">
      <c r="A143" s="11">
        <f>S143+T143</f>
        <v>2.0829999999999997</v>
      </c>
      <c r="B143" s="9">
        <v>12</v>
      </c>
      <c r="C143" s="9">
        <v>219</v>
      </c>
      <c r="D143" s="8" t="s">
        <v>461</v>
      </c>
      <c r="E143" s="8" t="s">
        <v>54</v>
      </c>
      <c r="F143" s="8" t="s">
        <v>140</v>
      </c>
      <c r="G143" s="9">
        <v>25</v>
      </c>
      <c r="H143" s="9">
        <v>208</v>
      </c>
      <c r="I143" s="9">
        <v>270</v>
      </c>
      <c r="J143" s="9">
        <v>224.4</v>
      </c>
      <c r="K143" s="9">
        <v>19.7</v>
      </c>
      <c r="L143" s="8">
        <v>4.7</v>
      </c>
      <c r="M143" s="9">
        <f>500-C143</f>
        <v>281</v>
      </c>
      <c r="N143" s="9">
        <f>L143-12</f>
        <v>-7.3</v>
      </c>
      <c r="O143" s="9">
        <f>32-G143</f>
        <v>7</v>
      </c>
      <c r="P143" s="9">
        <f>O143*2</f>
        <v>14</v>
      </c>
      <c r="Q143" s="9">
        <f>K143*3</f>
        <v>59.099999999999994</v>
      </c>
      <c r="R143" s="9">
        <f>M143+(N143*2)+P143-Q143</f>
        <v>221.29999999999998</v>
      </c>
      <c r="S143" s="12">
        <f>((((R143*(19-B143))*2)/(B143+2)-(B143+1))/100)</f>
        <v>2.0829999999999997</v>
      </c>
      <c r="T143" s="9"/>
      <c r="U143" s="8">
        <v>13</v>
      </c>
      <c r="V143" s="9">
        <v>250</v>
      </c>
    </row>
    <row r="144" spans="1:22" x14ac:dyDescent="0.3">
      <c r="A144" s="11">
        <f>S144+T144</f>
        <v>1.6227692307692312</v>
      </c>
      <c r="B144" s="9">
        <v>11</v>
      </c>
      <c r="C144" s="9">
        <v>193</v>
      </c>
      <c r="D144" s="8" t="s">
        <v>457</v>
      </c>
      <c r="E144" s="8" t="s">
        <v>13</v>
      </c>
      <c r="F144" s="8" t="s">
        <v>140</v>
      </c>
      <c r="G144" s="9">
        <v>28</v>
      </c>
      <c r="H144" s="9">
        <v>161</v>
      </c>
      <c r="I144" s="9">
        <v>360</v>
      </c>
      <c r="J144" s="9">
        <v>222.8</v>
      </c>
      <c r="K144" s="9">
        <v>55.8</v>
      </c>
      <c r="L144" s="8">
        <v>9</v>
      </c>
      <c r="M144" s="9">
        <f>500-C144</f>
        <v>307</v>
      </c>
      <c r="N144" s="9">
        <f>L144-12</f>
        <v>-3</v>
      </c>
      <c r="O144" s="9">
        <f>32-G144</f>
        <v>4</v>
      </c>
      <c r="P144" s="9">
        <f>O144*2</f>
        <v>8</v>
      </c>
      <c r="Q144" s="9">
        <f>K144*3</f>
        <v>167.39999999999998</v>
      </c>
      <c r="R144" s="9">
        <f>M144+(N144*2)+P144-Q144</f>
        <v>141.60000000000002</v>
      </c>
      <c r="S144" s="12">
        <f>((((R144*(19-B144))*2)/(B144+2)-(B144+1))/100)</f>
        <v>1.6227692307692312</v>
      </c>
      <c r="T144" s="9"/>
      <c r="U144" s="8">
        <v>12</v>
      </c>
      <c r="V144" s="9">
        <v>213</v>
      </c>
    </row>
    <row r="145" spans="1:22" x14ac:dyDescent="0.3">
      <c r="A145" s="11">
        <f>S145+T145</f>
        <v>1.609</v>
      </c>
      <c r="B145" s="9">
        <v>12</v>
      </c>
      <c r="C145" s="9">
        <v>235</v>
      </c>
      <c r="D145" s="8" t="s">
        <v>458</v>
      </c>
      <c r="E145" s="8" t="s">
        <v>167</v>
      </c>
      <c r="F145" s="8" t="s">
        <v>140</v>
      </c>
      <c r="G145" s="9">
        <v>33</v>
      </c>
      <c r="H145" s="9">
        <v>179</v>
      </c>
      <c r="I145" s="9">
        <v>271</v>
      </c>
      <c r="J145" s="9">
        <v>210.7</v>
      </c>
      <c r="K145" s="9">
        <v>30.3</v>
      </c>
      <c r="L145" s="8">
        <v>12.9</v>
      </c>
      <c r="M145" s="9">
        <f>500-C145</f>
        <v>265</v>
      </c>
      <c r="N145" s="9">
        <f>L145-12</f>
        <v>0.90000000000000036</v>
      </c>
      <c r="O145" s="9">
        <f>32-G145</f>
        <v>-1</v>
      </c>
      <c r="P145" s="9">
        <f>O145*2</f>
        <v>-2</v>
      </c>
      <c r="Q145" s="9">
        <f>K145*3</f>
        <v>90.9</v>
      </c>
      <c r="R145" s="9">
        <f>M145+(N145*2)+P145-Q145</f>
        <v>173.9</v>
      </c>
      <c r="S145" s="12">
        <f>((((R145*(19-B145))*2)/(B145+2)-(B145+1))/100)</f>
        <v>1.609</v>
      </c>
      <c r="T145" s="8"/>
      <c r="U145" s="8">
        <v>12</v>
      </c>
      <c r="V145" s="9">
        <v>242</v>
      </c>
    </row>
    <row r="146" spans="1:22" x14ac:dyDescent="0.3">
      <c r="A146" s="11">
        <f>S146+T146</f>
        <v>1.4479999999999995</v>
      </c>
      <c r="B146" s="9">
        <v>12</v>
      </c>
      <c r="C146" s="9">
        <v>234</v>
      </c>
      <c r="D146" s="8" t="s">
        <v>371</v>
      </c>
      <c r="E146" s="8" t="s">
        <v>48</v>
      </c>
      <c r="F146" s="8" t="s">
        <v>140</v>
      </c>
      <c r="G146" s="9">
        <v>23</v>
      </c>
      <c r="H146" s="9">
        <v>166</v>
      </c>
      <c r="I146" s="9">
        <v>290</v>
      </c>
      <c r="J146" s="9">
        <v>206.7</v>
      </c>
      <c r="K146" s="9">
        <v>41.2</v>
      </c>
      <c r="L146" s="8">
        <v>10.7</v>
      </c>
      <c r="M146" s="9">
        <f>500-C146</f>
        <v>266</v>
      </c>
      <c r="N146" s="9">
        <f>L146-12</f>
        <v>-1.3000000000000007</v>
      </c>
      <c r="O146" s="9">
        <f>32-G146</f>
        <v>9</v>
      </c>
      <c r="P146" s="9">
        <f>O146*2</f>
        <v>18</v>
      </c>
      <c r="Q146" s="9">
        <f>K146*3</f>
        <v>123.60000000000001</v>
      </c>
      <c r="R146" s="9">
        <f>M146+(N146*2)+P146-Q146</f>
        <v>157.79999999999995</v>
      </c>
      <c r="S146" s="12">
        <f>((((R146*(19-B146))*2)/(B146+2)-(B146+1))/100)</f>
        <v>1.4479999999999995</v>
      </c>
      <c r="T146" s="8"/>
      <c r="U146" s="8">
        <v>11</v>
      </c>
      <c r="V146" s="9">
        <v>190</v>
      </c>
    </row>
    <row r="147" spans="1:22" x14ac:dyDescent="0.3">
      <c r="A147" s="11">
        <f>S147+T147</f>
        <v>1.429</v>
      </c>
      <c r="B147" s="9">
        <v>12</v>
      </c>
      <c r="C147" s="9">
        <v>259</v>
      </c>
      <c r="D147" s="8" t="s">
        <v>455</v>
      </c>
      <c r="E147" s="8" t="s">
        <v>46</v>
      </c>
      <c r="F147" s="8" t="s">
        <v>140</v>
      </c>
      <c r="G147" s="9">
        <v>23</v>
      </c>
      <c r="H147" s="9">
        <v>182</v>
      </c>
      <c r="I147" s="9">
        <v>262</v>
      </c>
      <c r="J147" s="9">
        <v>222.2</v>
      </c>
      <c r="K147" s="9">
        <v>31.7</v>
      </c>
      <c r="L147" s="8">
        <v>8</v>
      </c>
      <c r="M147" s="9">
        <f>500-C147</f>
        <v>241</v>
      </c>
      <c r="N147" s="9">
        <f>L147-12</f>
        <v>-4</v>
      </c>
      <c r="O147" s="9">
        <f>32-G147</f>
        <v>9</v>
      </c>
      <c r="P147" s="9">
        <f>O147*2</f>
        <v>18</v>
      </c>
      <c r="Q147" s="9">
        <f>K147*3</f>
        <v>95.1</v>
      </c>
      <c r="R147" s="9">
        <f>M147+(N147*2)+P147-Q147</f>
        <v>155.9</v>
      </c>
      <c r="S147" s="12">
        <f>((((R147*(19-B147))*2)/(B147+2)-(B147+1))/100)</f>
        <v>1.429</v>
      </c>
      <c r="T147" s="9"/>
      <c r="U147" s="8">
        <v>12</v>
      </c>
      <c r="V147" s="9">
        <v>239</v>
      </c>
    </row>
    <row r="148" spans="1:22" x14ac:dyDescent="0.3">
      <c r="A148" s="11">
        <f>S148+T148</f>
        <v>1.3336000000000001</v>
      </c>
      <c r="B148" s="9">
        <v>13</v>
      </c>
      <c r="C148" s="9">
        <v>261</v>
      </c>
      <c r="D148" s="8" t="s">
        <v>464</v>
      </c>
      <c r="E148" s="8" t="s">
        <v>29</v>
      </c>
      <c r="F148" s="8" t="s">
        <v>140</v>
      </c>
      <c r="G148" s="9">
        <v>24</v>
      </c>
      <c r="H148" s="9">
        <v>204</v>
      </c>
      <c r="I148" s="9">
        <v>249</v>
      </c>
      <c r="J148" s="9">
        <v>228.2</v>
      </c>
      <c r="K148" s="9">
        <v>16.399999999999999</v>
      </c>
      <c r="L148" s="8">
        <v>1.2</v>
      </c>
      <c r="M148" s="9">
        <f>500-C148</f>
        <v>239</v>
      </c>
      <c r="N148" s="9">
        <f>L148-12</f>
        <v>-10.8</v>
      </c>
      <c r="O148" s="9">
        <f>32-G148</f>
        <v>8</v>
      </c>
      <c r="P148" s="9">
        <f>O148*2</f>
        <v>16</v>
      </c>
      <c r="Q148" s="9">
        <f>K148*3</f>
        <v>49.199999999999996</v>
      </c>
      <c r="R148" s="9">
        <f>M148+(N148*2)+P148-Q148</f>
        <v>184.20000000000002</v>
      </c>
      <c r="S148" s="12">
        <f>((((R148*(19-B148))*2)/(B148+2)-(B148+1))/100)</f>
        <v>1.3336000000000001</v>
      </c>
      <c r="T148" s="9"/>
      <c r="U148" s="8">
        <v>13</v>
      </c>
      <c r="V148" s="9">
        <v>258</v>
      </c>
    </row>
    <row r="149" spans="1:22" x14ac:dyDescent="0.3">
      <c r="A149" s="11">
        <f>S149+T149</f>
        <v>1.276</v>
      </c>
      <c r="B149" s="9">
        <v>13</v>
      </c>
      <c r="C149" s="9">
        <v>262</v>
      </c>
      <c r="D149" s="8" t="s">
        <v>434</v>
      </c>
      <c r="E149" s="8" t="s">
        <v>23</v>
      </c>
      <c r="F149" s="8" t="s">
        <v>140</v>
      </c>
      <c r="G149" s="9">
        <v>22</v>
      </c>
      <c r="H149" s="9">
        <v>209</v>
      </c>
      <c r="I149" s="9">
        <v>261</v>
      </c>
      <c r="J149" s="9">
        <v>232.2</v>
      </c>
      <c r="K149" s="9">
        <v>19</v>
      </c>
      <c r="L149" s="8">
        <v>0</v>
      </c>
      <c r="M149" s="9">
        <f>500-C149</f>
        <v>238</v>
      </c>
      <c r="N149" s="9">
        <f>L149-12</f>
        <v>-12</v>
      </c>
      <c r="O149" s="9">
        <f>32-G149</f>
        <v>10</v>
      </c>
      <c r="P149" s="9">
        <f>O149*2</f>
        <v>20</v>
      </c>
      <c r="Q149" s="9">
        <f>K149*3</f>
        <v>57</v>
      </c>
      <c r="R149" s="9">
        <f>M149+(N149*2)+P149-Q149</f>
        <v>177</v>
      </c>
      <c r="S149" s="12">
        <f>((((R149*(19-B149))*2)/(B149+2)-(B149+1))/100)</f>
        <v>1.276</v>
      </c>
      <c r="T149" s="8"/>
      <c r="U149" s="8">
        <v>13</v>
      </c>
      <c r="V149" s="9">
        <v>289</v>
      </c>
    </row>
    <row r="150" spans="1:22" x14ac:dyDescent="0.3">
      <c r="A150" s="11">
        <f>S150+T150</f>
        <v>0.82240000000000013</v>
      </c>
      <c r="B150" s="9">
        <v>13</v>
      </c>
      <c r="C150" s="9">
        <v>302</v>
      </c>
      <c r="D150" s="8" t="s">
        <v>471</v>
      </c>
      <c r="E150" s="8" t="s">
        <v>31</v>
      </c>
      <c r="F150" s="8" t="s">
        <v>140</v>
      </c>
      <c r="G150" s="9">
        <v>34</v>
      </c>
      <c r="H150" s="9">
        <v>284</v>
      </c>
      <c r="I150" s="9">
        <v>346</v>
      </c>
      <c r="J150" s="9">
        <v>313.8</v>
      </c>
      <c r="K150" s="9">
        <v>22.5</v>
      </c>
      <c r="L150" s="8">
        <v>8.9</v>
      </c>
      <c r="M150" s="9">
        <f>500-C150</f>
        <v>198</v>
      </c>
      <c r="N150" s="9">
        <f>L150-12</f>
        <v>-3.0999999999999996</v>
      </c>
      <c r="O150" s="9">
        <f>32-G150</f>
        <v>-2</v>
      </c>
      <c r="P150" s="9">
        <f>O150*2</f>
        <v>-4</v>
      </c>
      <c r="Q150" s="9">
        <f>K150*3</f>
        <v>67.5</v>
      </c>
      <c r="R150" s="9">
        <f>M150+(N150*2)+P150-Q150</f>
        <v>120.30000000000001</v>
      </c>
      <c r="S150" s="12">
        <f>((((R150*(19-B150))*2)/(B150+2)-(B150+1))/100)</f>
        <v>0.82240000000000013</v>
      </c>
      <c r="T150" s="8"/>
      <c r="U150" s="8">
        <v>14</v>
      </c>
      <c r="V150" s="9">
        <v>338</v>
      </c>
    </row>
    <row r="151" spans="1:22" x14ac:dyDescent="0.3">
      <c r="A151" s="11">
        <f>S151+T151</f>
        <v>0.56000000000000005</v>
      </c>
      <c r="B151" s="9">
        <v>13</v>
      </c>
      <c r="C151" s="9">
        <v>284</v>
      </c>
      <c r="D151" s="8" t="s">
        <v>380</v>
      </c>
      <c r="E151" s="8" t="s">
        <v>15</v>
      </c>
      <c r="F151" s="8" t="s">
        <v>140</v>
      </c>
      <c r="G151" s="9">
        <v>31</v>
      </c>
      <c r="H151" s="9">
        <v>213</v>
      </c>
      <c r="I151" s="9">
        <v>315</v>
      </c>
      <c r="J151" s="9">
        <v>265.39999999999998</v>
      </c>
      <c r="K151" s="9">
        <v>35.5</v>
      </c>
      <c r="L151" s="8">
        <v>0</v>
      </c>
      <c r="M151" s="9">
        <f>500-C151</f>
        <v>216</v>
      </c>
      <c r="N151" s="9">
        <f>L151-12</f>
        <v>-12</v>
      </c>
      <c r="O151" s="9">
        <f>32-G151</f>
        <v>1</v>
      </c>
      <c r="P151" s="9">
        <f>O151*2</f>
        <v>2</v>
      </c>
      <c r="Q151" s="9">
        <f>K151*3</f>
        <v>106.5</v>
      </c>
      <c r="R151" s="9">
        <f>M151+(N151*2)+P151-Q151</f>
        <v>87.5</v>
      </c>
      <c r="S151" s="12">
        <f>((((R151*(19-B151))*2)/(B151+2)-(B151+1))/100)</f>
        <v>0.56000000000000005</v>
      </c>
      <c r="T151" s="9"/>
      <c r="U151" s="8">
        <v>14</v>
      </c>
      <c r="V151" s="9">
        <v>315</v>
      </c>
    </row>
    <row r="152" spans="1:22" x14ac:dyDescent="0.3">
      <c r="A152" s="11">
        <f>S152+T152</f>
        <v>0.5159999999999999</v>
      </c>
      <c r="B152" s="9">
        <v>13</v>
      </c>
      <c r="C152" s="9">
        <v>273</v>
      </c>
      <c r="D152" s="8" t="s">
        <v>463</v>
      </c>
      <c r="E152" s="8" t="s">
        <v>54</v>
      </c>
      <c r="F152" s="8" t="s">
        <v>140</v>
      </c>
      <c r="G152" s="9">
        <v>27</v>
      </c>
      <c r="H152" s="9">
        <v>188</v>
      </c>
      <c r="I152" s="9">
        <v>327</v>
      </c>
      <c r="J152" s="9">
        <v>253.2</v>
      </c>
      <c r="K152" s="9">
        <v>48</v>
      </c>
      <c r="L152" s="8">
        <v>6.5</v>
      </c>
      <c r="M152" s="9">
        <f>500-C152</f>
        <v>227</v>
      </c>
      <c r="N152" s="9">
        <f>L152-12</f>
        <v>-5.5</v>
      </c>
      <c r="O152" s="9">
        <f>32-G152</f>
        <v>5</v>
      </c>
      <c r="P152" s="9">
        <f>O152*2</f>
        <v>10</v>
      </c>
      <c r="Q152" s="9">
        <f>K152*3</f>
        <v>144</v>
      </c>
      <c r="R152" s="9">
        <f>M152+(N152*2)+P152-Q152</f>
        <v>82</v>
      </c>
      <c r="S152" s="12">
        <f>((((R152*(19-B152))*2)/(B152+2)-(B152+1))/100)</f>
        <v>0.5159999999999999</v>
      </c>
      <c r="T152" s="8"/>
      <c r="U152" s="8">
        <v>13</v>
      </c>
      <c r="V152" s="9">
        <v>263</v>
      </c>
    </row>
    <row r="153" spans="1:22" x14ac:dyDescent="0.3">
      <c r="A153" s="11">
        <f>S153+T153</f>
        <v>0.46719999999999984</v>
      </c>
      <c r="B153" s="9">
        <v>13</v>
      </c>
      <c r="C153" s="9">
        <v>268</v>
      </c>
      <c r="D153" s="8" t="s">
        <v>437</v>
      </c>
      <c r="E153" s="8" t="s">
        <v>31</v>
      </c>
      <c r="F153" s="8" t="s">
        <v>140</v>
      </c>
      <c r="G153" s="9">
        <v>22</v>
      </c>
      <c r="H153" s="9">
        <v>182</v>
      </c>
      <c r="I153" s="9">
        <v>307</v>
      </c>
      <c r="J153" s="9">
        <v>242.2</v>
      </c>
      <c r="K153" s="9">
        <v>50.7</v>
      </c>
      <c r="L153" s="8">
        <v>0</v>
      </c>
      <c r="M153" s="9">
        <f>500-C153</f>
        <v>232</v>
      </c>
      <c r="N153" s="9">
        <f>L153-12</f>
        <v>-12</v>
      </c>
      <c r="O153" s="9">
        <f>32-G153</f>
        <v>10</v>
      </c>
      <c r="P153" s="9">
        <f>O153*2</f>
        <v>20</v>
      </c>
      <c r="Q153" s="9">
        <f>K153*3</f>
        <v>152.10000000000002</v>
      </c>
      <c r="R153" s="9">
        <f>M153+(N153*2)+P153-Q153</f>
        <v>75.899999999999977</v>
      </c>
      <c r="S153" s="12">
        <f>((((R153*(19-B153))*2)/(B153+2)-(B153+1))/100)</f>
        <v>0.46719999999999984</v>
      </c>
      <c r="T153" s="8"/>
      <c r="U153" s="8">
        <v>14</v>
      </c>
      <c r="V153" s="9">
        <v>336</v>
      </c>
    </row>
    <row r="154" spans="1:22" x14ac:dyDescent="0.3">
      <c r="A154" s="11">
        <f>S154+T154</f>
        <v>0.45812500000000006</v>
      </c>
      <c r="B154" s="9">
        <v>14</v>
      </c>
      <c r="C154" s="9">
        <v>322</v>
      </c>
      <c r="D154" s="8" t="s">
        <v>475</v>
      </c>
      <c r="E154" s="8" t="s">
        <v>13</v>
      </c>
      <c r="F154" s="8" t="s">
        <v>140</v>
      </c>
      <c r="G154" s="9">
        <v>26</v>
      </c>
      <c r="H154" s="9">
        <v>243</v>
      </c>
      <c r="I154" s="9">
        <v>329</v>
      </c>
      <c r="J154" s="9">
        <v>298.60000000000002</v>
      </c>
      <c r="K154" s="9">
        <v>29.5</v>
      </c>
      <c r="L154" s="8">
        <v>9.9</v>
      </c>
      <c r="M154" s="9">
        <f>500-C154</f>
        <v>178</v>
      </c>
      <c r="N154" s="9">
        <f>L154-12</f>
        <v>-2.0999999999999996</v>
      </c>
      <c r="O154" s="9">
        <f>32-G154</f>
        <v>6</v>
      </c>
      <c r="P154" s="9">
        <f>O154*2</f>
        <v>12</v>
      </c>
      <c r="Q154" s="9">
        <f>K154*3</f>
        <v>88.5</v>
      </c>
      <c r="R154" s="9">
        <f>M154+(N154*2)+P154-Q154</f>
        <v>97.300000000000011</v>
      </c>
      <c r="S154" s="12">
        <f>((((R154*(19-B154))*2)/(B154+2)-(B154+1))/100)</f>
        <v>0.45812500000000006</v>
      </c>
      <c r="T154" s="8"/>
      <c r="U154" s="8">
        <v>15</v>
      </c>
      <c r="V154" s="9">
        <v>373</v>
      </c>
    </row>
    <row r="155" spans="1:22" x14ac:dyDescent="0.3">
      <c r="A155" s="11">
        <f>S155+T155</f>
        <v>0.28999999999999998</v>
      </c>
      <c r="B155" s="9">
        <v>14</v>
      </c>
      <c r="C155" s="9">
        <v>357</v>
      </c>
      <c r="D155" s="8" t="s">
        <v>442</v>
      </c>
      <c r="E155" s="8" t="s">
        <v>6</v>
      </c>
      <c r="F155" s="8" t="s">
        <v>140</v>
      </c>
      <c r="G155" s="9">
        <v>27</v>
      </c>
      <c r="H155" s="9">
        <v>305</v>
      </c>
      <c r="I155" s="9">
        <v>363</v>
      </c>
      <c r="J155" s="9">
        <v>334.6</v>
      </c>
      <c r="K155" s="9">
        <v>23.8</v>
      </c>
      <c r="L155" s="8">
        <v>6.4</v>
      </c>
      <c r="M155" s="9">
        <f>500-C155</f>
        <v>143</v>
      </c>
      <c r="N155" s="9">
        <f>L155-12</f>
        <v>-5.6</v>
      </c>
      <c r="O155" s="9">
        <f>32-G155</f>
        <v>5</v>
      </c>
      <c r="P155" s="9">
        <f>O155*2</f>
        <v>10</v>
      </c>
      <c r="Q155" s="9">
        <f>K155*3</f>
        <v>71.400000000000006</v>
      </c>
      <c r="R155" s="9">
        <f>M155+(N155*2)+P155-Q155</f>
        <v>70.400000000000006</v>
      </c>
      <c r="S155" s="12">
        <f>((((R155*(19-B155))*2)/(B155+2)-(B155+1))/100)</f>
        <v>0.28999999999999998</v>
      </c>
      <c r="T155" s="8"/>
      <c r="U155" s="8">
        <v>15</v>
      </c>
      <c r="V155" s="9">
        <v>367</v>
      </c>
    </row>
    <row r="156" spans="1:22" x14ac:dyDescent="0.3">
      <c r="A156" s="11">
        <f>S156+T156</f>
        <v>3.0588235294117645E-2</v>
      </c>
      <c r="B156" s="9">
        <v>15</v>
      </c>
      <c r="C156" s="9">
        <v>429</v>
      </c>
      <c r="D156" s="8" t="s">
        <v>474</v>
      </c>
      <c r="E156" s="8" t="s">
        <v>6</v>
      </c>
      <c r="F156" s="8" t="s">
        <v>140</v>
      </c>
      <c r="G156" s="9">
        <v>30</v>
      </c>
      <c r="H156" s="9">
        <v>286</v>
      </c>
      <c r="I156" s="9">
        <v>293</v>
      </c>
      <c r="J156" s="9">
        <v>289.5</v>
      </c>
      <c r="K156" s="9">
        <v>3.5</v>
      </c>
      <c r="L156" s="8">
        <v>0</v>
      </c>
      <c r="M156" s="9">
        <f>500-C156</f>
        <v>71</v>
      </c>
      <c r="N156" s="9">
        <f>L156-12</f>
        <v>-12</v>
      </c>
      <c r="O156" s="9">
        <f>32-G156</f>
        <v>2</v>
      </c>
      <c r="P156" s="9">
        <f>O156*2</f>
        <v>4</v>
      </c>
      <c r="Q156" s="9">
        <f>K156*3</f>
        <v>10.5</v>
      </c>
      <c r="R156" s="9">
        <f>M156+(N156*2)+P156-Q156</f>
        <v>40.5</v>
      </c>
      <c r="S156" s="12">
        <f>((((R156*(19-B156))*2)/(B156+2)-(B156+1))/100)</f>
        <v>3.0588235294117645E-2</v>
      </c>
      <c r="T156" s="9"/>
      <c r="U156" s="8">
        <v>15</v>
      </c>
      <c r="V156" s="9">
        <v>407</v>
      </c>
    </row>
    <row r="157" spans="1:22" x14ac:dyDescent="0.3">
      <c r="A157" s="11">
        <f>S157+T157</f>
        <v>-5.1999999999999991E-2</v>
      </c>
      <c r="B157" s="9">
        <v>13</v>
      </c>
      <c r="C157" s="9">
        <v>313</v>
      </c>
      <c r="D157" s="8" t="s">
        <v>454</v>
      </c>
      <c r="E157" s="8" t="s">
        <v>29</v>
      </c>
      <c r="F157" s="8" t="s">
        <v>140</v>
      </c>
      <c r="G157" s="9">
        <v>24</v>
      </c>
      <c r="H157" s="9">
        <v>235</v>
      </c>
      <c r="I157" s="9">
        <v>391</v>
      </c>
      <c r="J157" s="9">
        <v>289.60000000000002</v>
      </c>
      <c r="K157" s="9">
        <v>56</v>
      </c>
      <c r="L157" s="8">
        <v>0</v>
      </c>
      <c r="M157" s="9">
        <f>500-C157</f>
        <v>187</v>
      </c>
      <c r="N157" s="9">
        <f>L157-12</f>
        <v>-12</v>
      </c>
      <c r="O157" s="9">
        <f>32-G157</f>
        <v>8</v>
      </c>
      <c r="P157" s="9">
        <f>O157*2</f>
        <v>16</v>
      </c>
      <c r="Q157" s="9">
        <f>K157*3</f>
        <v>168</v>
      </c>
      <c r="R157" s="9">
        <f>M157+(N157*2)+P157-Q157</f>
        <v>11</v>
      </c>
      <c r="S157" s="12">
        <f>((((R157*(19-B157))*2)/(B157+2)-(B157+1))/100)</f>
        <v>-5.1999999999999991E-2</v>
      </c>
      <c r="T157" s="8"/>
      <c r="U157" s="8">
        <v>15</v>
      </c>
      <c r="V157" s="9">
        <v>375</v>
      </c>
    </row>
    <row r="158" spans="1:22" x14ac:dyDescent="0.3">
      <c r="A158" s="11">
        <f>S158+T158</f>
        <v>-0.18625000000000008</v>
      </c>
      <c r="B158" s="9">
        <v>14</v>
      </c>
      <c r="C158" s="9">
        <v>345</v>
      </c>
      <c r="D158" s="8" t="s">
        <v>469</v>
      </c>
      <c r="E158" s="8" t="s">
        <v>46</v>
      </c>
      <c r="F158" s="8" t="s">
        <v>140</v>
      </c>
      <c r="G158" s="9">
        <v>26</v>
      </c>
      <c r="H158" s="9">
        <v>269</v>
      </c>
      <c r="I158" s="9">
        <v>406</v>
      </c>
      <c r="J158" s="9">
        <v>322</v>
      </c>
      <c r="K158" s="9">
        <v>49.6</v>
      </c>
      <c r="L158" s="8">
        <v>0</v>
      </c>
      <c r="M158" s="9">
        <f>500-C158</f>
        <v>155</v>
      </c>
      <c r="N158" s="9">
        <f>L158-12</f>
        <v>-12</v>
      </c>
      <c r="O158" s="9">
        <f>32-G158</f>
        <v>6</v>
      </c>
      <c r="P158" s="9">
        <f>O158*2</f>
        <v>12</v>
      </c>
      <c r="Q158" s="9">
        <f>K158*3</f>
        <v>148.80000000000001</v>
      </c>
      <c r="R158" s="9">
        <f>M158+(N158*2)+P158-Q158</f>
        <v>-5.8000000000000114</v>
      </c>
      <c r="S158" s="12">
        <f>((((R158*(19-B158))*2)/(B158+2)-(B158+1))/100)</f>
        <v>-0.18625000000000008</v>
      </c>
      <c r="T158" s="8"/>
      <c r="U158" s="8">
        <v>16</v>
      </c>
      <c r="V158" s="9">
        <v>413</v>
      </c>
    </row>
    <row r="159" spans="1:22" x14ac:dyDescent="0.3">
      <c r="A159" s="11">
        <f>S159+T159</f>
        <v>-0.20874999999999985</v>
      </c>
      <c r="B159" s="9">
        <v>14</v>
      </c>
      <c r="C159" s="9">
        <v>371</v>
      </c>
      <c r="D159" s="8" t="s">
        <v>481</v>
      </c>
      <c r="E159" s="8" t="s">
        <v>23</v>
      </c>
      <c r="F159" s="8" t="s">
        <v>140</v>
      </c>
      <c r="G159" s="9">
        <v>25</v>
      </c>
      <c r="H159" s="9">
        <v>306</v>
      </c>
      <c r="I159" s="9">
        <v>406</v>
      </c>
      <c r="J159" s="9">
        <v>342.4</v>
      </c>
      <c r="K159" s="9">
        <v>42.8</v>
      </c>
      <c r="L159" s="8">
        <v>0</v>
      </c>
      <c r="M159" s="9">
        <f>500-C159</f>
        <v>129</v>
      </c>
      <c r="N159" s="9">
        <f>L159-12</f>
        <v>-12</v>
      </c>
      <c r="O159" s="9">
        <f>32-G159</f>
        <v>7</v>
      </c>
      <c r="P159" s="9">
        <f>O159*2</f>
        <v>14</v>
      </c>
      <c r="Q159" s="9">
        <f>K159*3</f>
        <v>128.39999999999998</v>
      </c>
      <c r="R159" s="9">
        <f>M159+(N159*2)+P159-Q159</f>
        <v>-9.3999999999999773</v>
      </c>
      <c r="S159" s="12">
        <f>((((R159*(19-B159))*2)/(B159+2)-(B159+1))/100)</f>
        <v>-0.20874999999999985</v>
      </c>
      <c r="T159" s="8"/>
      <c r="U159" s="8">
        <v>16</v>
      </c>
      <c r="V159" s="9">
        <v>440</v>
      </c>
    </row>
    <row r="160" spans="1:22" x14ac:dyDescent="0.3">
      <c r="A160" s="11">
        <f>S160+T160</f>
        <v>-0.31937500000000013</v>
      </c>
      <c r="B160" s="9">
        <v>14</v>
      </c>
      <c r="C160" s="9">
        <v>368</v>
      </c>
      <c r="D160" s="8" t="s">
        <v>483</v>
      </c>
      <c r="E160" s="8" t="s">
        <v>100</v>
      </c>
      <c r="F160" s="8" t="s">
        <v>140</v>
      </c>
      <c r="G160" s="9">
        <v>24</v>
      </c>
      <c r="H160" s="9">
        <v>268</v>
      </c>
      <c r="I160" s="9">
        <v>411</v>
      </c>
      <c r="J160" s="9">
        <v>341.8</v>
      </c>
      <c r="K160" s="9">
        <v>52.1</v>
      </c>
      <c r="L160" s="8">
        <v>2.6</v>
      </c>
      <c r="M160" s="9">
        <f>500-C160</f>
        <v>132</v>
      </c>
      <c r="N160" s="9">
        <f>L160-12</f>
        <v>-9.4</v>
      </c>
      <c r="O160" s="9">
        <f>32-G160</f>
        <v>8</v>
      </c>
      <c r="P160" s="9">
        <f>O160*2</f>
        <v>16</v>
      </c>
      <c r="Q160" s="9">
        <f>K160*3</f>
        <v>156.30000000000001</v>
      </c>
      <c r="R160" s="9">
        <f>M160+(N160*2)+P160-Q160</f>
        <v>-27.100000000000023</v>
      </c>
      <c r="S160" s="12">
        <f>((((R160*(19-B160))*2)/(B160+2)-(B160+1))/100)</f>
        <v>-0.31937500000000013</v>
      </c>
      <c r="T160" s="8"/>
      <c r="U160" s="8">
        <v>16</v>
      </c>
      <c r="V160" s="9">
        <v>438</v>
      </c>
    </row>
    <row r="161" spans="1:22" x14ac:dyDescent="0.3">
      <c r="A161" s="11">
        <f>S161+T161</f>
        <v>-0.48062500000000019</v>
      </c>
      <c r="B161" s="9">
        <v>14</v>
      </c>
      <c r="C161" s="9">
        <v>339</v>
      </c>
      <c r="D161" s="8" t="s">
        <v>444</v>
      </c>
      <c r="E161" s="8" t="s">
        <v>9</v>
      </c>
      <c r="F161" s="8" t="s">
        <v>140</v>
      </c>
      <c r="G161" s="9">
        <v>24</v>
      </c>
      <c r="H161" s="9">
        <v>224</v>
      </c>
      <c r="I161" s="9">
        <v>399</v>
      </c>
      <c r="J161" s="9">
        <v>319.60000000000002</v>
      </c>
      <c r="K161" s="9">
        <v>69.7</v>
      </c>
      <c r="L161" s="8">
        <v>1.6</v>
      </c>
      <c r="M161" s="9">
        <f>500-C161</f>
        <v>161</v>
      </c>
      <c r="N161" s="9">
        <f>L161-12</f>
        <v>-10.4</v>
      </c>
      <c r="O161" s="9">
        <f>32-G161</f>
        <v>8</v>
      </c>
      <c r="P161" s="9">
        <f>O161*2</f>
        <v>16</v>
      </c>
      <c r="Q161" s="9">
        <f>K161*3</f>
        <v>209.10000000000002</v>
      </c>
      <c r="R161" s="9">
        <f>M161+(N161*2)+P161-Q161</f>
        <v>-52.900000000000034</v>
      </c>
      <c r="S161" s="12">
        <f>((((R161*(19-B161))*2)/(B161+2)-(B161+1))/100)</f>
        <v>-0.48062500000000019</v>
      </c>
      <c r="T161" s="8"/>
      <c r="U161" s="8">
        <v>16</v>
      </c>
      <c r="V161" s="9">
        <v>436</v>
      </c>
    </row>
    <row r="162" spans="1:22" x14ac:dyDescent="0.3">
      <c r="A162" s="11">
        <f>S162+T162</f>
        <v>-0.50164705882352956</v>
      </c>
      <c r="B162" s="9">
        <v>15</v>
      </c>
      <c r="C162" s="9">
        <v>394</v>
      </c>
      <c r="D162" s="8" t="s">
        <v>484</v>
      </c>
      <c r="E162" s="8" t="s">
        <v>11</v>
      </c>
      <c r="F162" s="8" t="s">
        <v>140</v>
      </c>
      <c r="G162" s="9">
        <v>25</v>
      </c>
      <c r="H162" s="9">
        <v>304</v>
      </c>
      <c r="I162" s="9">
        <v>440</v>
      </c>
      <c r="J162" s="9">
        <v>370</v>
      </c>
      <c r="K162" s="9">
        <v>56.2</v>
      </c>
      <c r="L162" s="8">
        <v>0</v>
      </c>
      <c r="M162" s="9">
        <f>500-C162</f>
        <v>106</v>
      </c>
      <c r="N162" s="9">
        <f>L162-12</f>
        <v>-12</v>
      </c>
      <c r="O162" s="9">
        <f>32-G162</f>
        <v>7</v>
      </c>
      <c r="P162" s="9">
        <f>O162*2</f>
        <v>14</v>
      </c>
      <c r="Q162" s="9">
        <f>K162*3</f>
        <v>168.60000000000002</v>
      </c>
      <c r="R162" s="9">
        <f>M162+(N162*2)+P162-Q162</f>
        <v>-72.600000000000023</v>
      </c>
      <c r="S162" s="12">
        <f>((((R162*(19-B162))*2)/(B162+2)-(B162+1))/100)</f>
        <v>-0.50164705882352956</v>
      </c>
      <c r="T162" s="8"/>
      <c r="U162" s="8">
        <v>16</v>
      </c>
      <c r="V162" s="9">
        <v>458</v>
      </c>
    </row>
    <row r="163" spans="1:22" x14ac:dyDescent="0.3">
      <c r="A163" s="11">
        <f>S163+T163</f>
        <v>-0.60366666666666657</v>
      </c>
      <c r="B163" s="9">
        <v>16</v>
      </c>
      <c r="C163" s="9">
        <v>460</v>
      </c>
      <c r="D163" s="8" t="s">
        <v>480</v>
      </c>
      <c r="E163" s="8" t="s">
        <v>29</v>
      </c>
      <c r="F163" s="8" t="s">
        <v>140</v>
      </c>
      <c r="G163" s="9">
        <v>29</v>
      </c>
      <c r="H163" s="9">
        <v>295</v>
      </c>
      <c r="I163" s="9">
        <v>400</v>
      </c>
      <c r="J163" s="9">
        <v>347.5</v>
      </c>
      <c r="K163" s="9">
        <v>52.5</v>
      </c>
      <c r="L163" s="8">
        <v>2.7</v>
      </c>
      <c r="M163" s="9">
        <f>500-C163</f>
        <v>40</v>
      </c>
      <c r="N163" s="9">
        <f>L163-12</f>
        <v>-9.3000000000000007</v>
      </c>
      <c r="O163" s="9">
        <f>32-G163</f>
        <v>3</v>
      </c>
      <c r="P163" s="9">
        <f>O163*2</f>
        <v>6</v>
      </c>
      <c r="Q163" s="9">
        <f>K163*3</f>
        <v>157.5</v>
      </c>
      <c r="R163" s="9">
        <f>M163+(N163*2)+P163-Q163</f>
        <v>-130.1</v>
      </c>
      <c r="S163" s="12">
        <f>((((R163*(19-B163))*2)/(B163+2)-(B163+1))/100)</f>
        <v>-0.60366666666666657</v>
      </c>
      <c r="T163" s="8"/>
      <c r="U163" s="8">
        <v>16</v>
      </c>
      <c r="V163" s="9">
        <v>446</v>
      </c>
    </row>
    <row r="164" spans="1:22" x14ac:dyDescent="0.3">
      <c r="A164" s="11">
        <f>S164+T164</f>
        <v>-0.71576470588235308</v>
      </c>
      <c r="B164" s="9">
        <v>15</v>
      </c>
      <c r="C164" s="9">
        <v>396</v>
      </c>
      <c r="D164" s="8" t="s">
        <v>488</v>
      </c>
      <c r="E164" s="8" t="s">
        <v>21</v>
      </c>
      <c r="F164" s="8" t="s">
        <v>140</v>
      </c>
      <c r="G164" s="9">
        <v>24</v>
      </c>
      <c r="H164" s="9">
        <v>248</v>
      </c>
      <c r="I164" s="9">
        <v>421</v>
      </c>
      <c r="J164" s="9">
        <v>346.5</v>
      </c>
      <c r="K164" s="9">
        <v>72.900000000000006</v>
      </c>
      <c r="L164" s="8">
        <v>2.2999999999999998</v>
      </c>
      <c r="M164" s="9">
        <f>500-C164</f>
        <v>104</v>
      </c>
      <c r="N164" s="9">
        <f>L164-12</f>
        <v>-9.6999999999999993</v>
      </c>
      <c r="O164" s="9">
        <f>32-G164</f>
        <v>8</v>
      </c>
      <c r="P164" s="9">
        <f>O164*2</f>
        <v>16</v>
      </c>
      <c r="Q164" s="9">
        <f>K164*3</f>
        <v>218.70000000000002</v>
      </c>
      <c r="R164" s="9">
        <f>M164+(N164*2)+P164-Q164</f>
        <v>-118.10000000000002</v>
      </c>
      <c r="S164" s="12">
        <f>((((R164*(19-B164))*2)/(B164+2)-(B164+1))/100)</f>
        <v>-0.71576470588235308</v>
      </c>
      <c r="T164" s="9"/>
      <c r="U164" s="8">
        <v>15</v>
      </c>
      <c r="V164" s="9">
        <v>378</v>
      </c>
    </row>
    <row r="165" spans="1:22" x14ac:dyDescent="0.3">
      <c r="A165" s="11">
        <f>S165+T165</f>
        <v>-0.78266666666666662</v>
      </c>
      <c r="B165" s="9">
        <v>16</v>
      </c>
      <c r="C165" s="9">
        <v>459</v>
      </c>
      <c r="D165" s="8" t="s">
        <v>478</v>
      </c>
      <c r="E165" s="8" t="s">
        <v>46</v>
      </c>
      <c r="F165" s="8" t="s">
        <v>140</v>
      </c>
      <c r="G165" s="9">
        <v>22</v>
      </c>
      <c r="H165" s="9">
        <v>284</v>
      </c>
      <c r="I165" s="9">
        <v>448</v>
      </c>
      <c r="J165" s="9">
        <v>387.7</v>
      </c>
      <c r="K165" s="9">
        <v>73.599999999999994</v>
      </c>
      <c r="L165" s="8">
        <v>0</v>
      </c>
      <c r="M165" s="9">
        <f>500-C165</f>
        <v>41</v>
      </c>
      <c r="N165" s="9">
        <f>L165-12</f>
        <v>-12</v>
      </c>
      <c r="O165" s="9">
        <f>32-G165</f>
        <v>10</v>
      </c>
      <c r="P165" s="9">
        <f>O165*2</f>
        <v>20</v>
      </c>
      <c r="Q165" s="9">
        <f>K165*3</f>
        <v>220.79999999999998</v>
      </c>
      <c r="R165" s="9">
        <f>M165+(N165*2)+P165-Q165</f>
        <v>-183.79999999999998</v>
      </c>
      <c r="S165" s="12">
        <f>((((R165*(19-B165))*2)/(B165+2)-(B165+1))/100)</f>
        <v>-0.78266666666666662</v>
      </c>
      <c r="T165" s="9"/>
      <c r="U165" s="8">
        <v>16</v>
      </c>
      <c r="V165" s="9">
        <v>472</v>
      </c>
    </row>
    <row r="166" spans="1:22" x14ac:dyDescent="0.3">
      <c r="A166" s="11">
        <f>S166+T166</f>
        <v>-0.99341176470588255</v>
      </c>
      <c r="B166" s="9">
        <v>15</v>
      </c>
      <c r="C166" s="9">
        <v>414</v>
      </c>
      <c r="D166" s="8" t="s">
        <v>486</v>
      </c>
      <c r="E166" s="8" t="s">
        <v>50</v>
      </c>
      <c r="F166" s="8" t="s">
        <v>140</v>
      </c>
      <c r="G166" s="9">
        <v>24</v>
      </c>
      <c r="H166" s="9">
        <v>199</v>
      </c>
      <c r="I166" s="9">
        <v>401</v>
      </c>
      <c r="J166" s="9">
        <v>330</v>
      </c>
      <c r="K166" s="9">
        <v>92.7</v>
      </c>
      <c r="L166" s="8">
        <v>11.5</v>
      </c>
      <c r="M166" s="9">
        <f>500-C166</f>
        <v>86</v>
      </c>
      <c r="N166" s="9">
        <f>L166-12</f>
        <v>-0.5</v>
      </c>
      <c r="O166" s="9">
        <f>32-G166</f>
        <v>8</v>
      </c>
      <c r="P166" s="9">
        <f>O166*2</f>
        <v>16</v>
      </c>
      <c r="Q166" s="9">
        <f>K166*3</f>
        <v>278.10000000000002</v>
      </c>
      <c r="R166" s="9">
        <f>M166+(N166*2)+P166-Q166</f>
        <v>-177.10000000000002</v>
      </c>
      <c r="S166" s="12">
        <f>((((R166*(19-B166))*2)/(B166+2)-(B166+1))/100)</f>
        <v>-0.99341176470588255</v>
      </c>
      <c r="T166" s="9"/>
      <c r="U166" s="8">
        <v>14</v>
      </c>
      <c r="V166" s="9">
        <v>346</v>
      </c>
    </row>
    <row r="167" spans="1:22" x14ac:dyDescent="0.3">
      <c r="F167" s="4"/>
      <c r="G167" s="4"/>
      <c r="H167" s="4"/>
      <c r="I167" s="4"/>
      <c r="J167" s="4"/>
      <c r="L167" s="4"/>
      <c r="M167" s="4"/>
      <c r="N167" s="4"/>
      <c r="O167" s="4"/>
      <c r="P167" s="4"/>
      <c r="Q167" s="4"/>
    </row>
    <row r="168" spans="1:22" x14ac:dyDescent="0.3">
      <c r="F168" s="4"/>
      <c r="G168" s="4"/>
      <c r="H168" s="4"/>
      <c r="I168" s="4"/>
      <c r="J168" s="4"/>
      <c r="L168" s="4"/>
      <c r="M168" s="4"/>
      <c r="N168" s="4"/>
      <c r="O168" s="4"/>
      <c r="P168" s="4"/>
      <c r="Q168" s="4"/>
    </row>
    <row r="169" spans="1:22" x14ac:dyDescent="0.3">
      <c r="F169" s="4"/>
      <c r="G169" s="4"/>
      <c r="H169" s="4"/>
      <c r="I169" s="4"/>
      <c r="J169" s="4"/>
      <c r="L169" s="4"/>
      <c r="M169" s="4"/>
      <c r="N169" s="4"/>
      <c r="O169" s="4"/>
      <c r="P169" s="4"/>
      <c r="Q169" s="4"/>
    </row>
    <row r="170" spans="1:22" x14ac:dyDescent="0.3">
      <c r="F170" s="4"/>
      <c r="G170" s="4"/>
      <c r="H170" s="4"/>
      <c r="I170" s="4"/>
      <c r="J170" s="4"/>
      <c r="L170" s="4"/>
      <c r="M170" s="4"/>
      <c r="N170" s="4"/>
      <c r="O170" s="4"/>
      <c r="P170" s="4"/>
      <c r="Q170" s="4"/>
    </row>
    <row r="171" spans="1:22" x14ac:dyDescent="0.3">
      <c r="F171" s="4"/>
      <c r="G171" s="4"/>
      <c r="H171" s="4"/>
      <c r="I171" s="4"/>
      <c r="J171" s="4"/>
      <c r="L171" s="4"/>
      <c r="M171" s="4"/>
      <c r="N171" s="4"/>
      <c r="O171" s="4"/>
      <c r="P171" s="4"/>
      <c r="Q171" s="4"/>
    </row>
    <row r="172" spans="1:22" x14ac:dyDescent="0.3">
      <c r="F172" s="4"/>
      <c r="G172" s="4"/>
      <c r="H172" s="4"/>
      <c r="I172" s="4"/>
      <c r="J172" s="4"/>
      <c r="L172" s="4"/>
      <c r="M172" s="4"/>
      <c r="N172" s="4"/>
      <c r="O172" s="4"/>
      <c r="P172" s="4"/>
      <c r="Q172" s="4"/>
    </row>
    <row r="173" spans="1:22" x14ac:dyDescent="0.3">
      <c r="F173" s="4"/>
      <c r="G173" s="4"/>
      <c r="H173" s="4"/>
      <c r="I173" s="4"/>
      <c r="J173" s="4"/>
      <c r="L173" s="4"/>
      <c r="M173" s="4"/>
      <c r="N173" s="4"/>
      <c r="O173" s="4"/>
      <c r="P173" s="4"/>
      <c r="Q173" s="4"/>
    </row>
    <row r="174" spans="1:22" x14ac:dyDescent="0.3">
      <c r="F174" s="4"/>
      <c r="G174" s="4"/>
      <c r="H174" s="4"/>
      <c r="I174" s="4"/>
      <c r="J174" s="4"/>
      <c r="L174" s="4"/>
      <c r="M174" s="4"/>
      <c r="N174" s="4"/>
      <c r="O174" s="4"/>
      <c r="P174" s="4"/>
      <c r="Q174" s="4"/>
    </row>
    <row r="175" spans="1:22" x14ac:dyDescent="0.3">
      <c r="F175" s="4"/>
      <c r="G175" s="4"/>
      <c r="H175" s="4"/>
      <c r="I175" s="4"/>
      <c r="J175" s="4"/>
      <c r="L175" s="4"/>
      <c r="M175" s="4"/>
      <c r="N175" s="4"/>
      <c r="O175" s="4"/>
      <c r="P175" s="4"/>
      <c r="Q175" s="4"/>
    </row>
    <row r="176" spans="1:22" x14ac:dyDescent="0.3">
      <c r="F176" s="4"/>
      <c r="G176" s="4"/>
      <c r="H176" s="4"/>
      <c r="I176" s="4"/>
      <c r="J176" s="4"/>
      <c r="L176" s="4"/>
      <c r="M176" s="4"/>
      <c r="N176" s="4"/>
      <c r="O176" s="4"/>
      <c r="P176" s="4"/>
      <c r="Q176" s="4"/>
    </row>
    <row r="177" spans="6:17" x14ac:dyDescent="0.3">
      <c r="F177" s="4"/>
      <c r="G177" s="4"/>
      <c r="H177" s="4"/>
      <c r="I177" s="4"/>
      <c r="J177" s="4"/>
      <c r="L177" s="4"/>
      <c r="M177" s="4"/>
      <c r="N177" s="4"/>
      <c r="O177" s="4"/>
      <c r="P177" s="4"/>
      <c r="Q177" s="4"/>
    </row>
    <row r="178" spans="6:17" x14ac:dyDescent="0.3">
      <c r="F178" s="4"/>
      <c r="G178" s="4"/>
      <c r="H178" s="4"/>
      <c r="I178" s="4"/>
      <c r="J178" s="4"/>
      <c r="L178" s="4"/>
      <c r="M178" s="4"/>
      <c r="N178" s="4"/>
      <c r="O178" s="4"/>
      <c r="P178" s="4"/>
      <c r="Q178" s="4"/>
    </row>
    <row r="179" spans="6:17" x14ac:dyDescent="0.3">
      <c r="F179" s="4"/>
      <c r="G179" s="4"/>
      <c r="H179" s="4"/>
      <c r="I179" s="4"/>
      <c r="J179" s="4"/>
      <c r="L179" s="4"/>
      <c r="M179" s="4"/>
      <c r="N179" s="4"/>
      <c r="O179" s="4"/>
      <c r="P179" s="4"/>
      <c r="Q179" s="4"/>
    </row>
    <row r="180" spans="6:17" x14ac:dyDescent="0.3">
      <c r="F180" s="4"/>
      <c r="G180" s="4"/>
      <c r="H180" s="4"/>
      <c r="I180" s="4"/>
      <c r="J180" s="4"/>
      <c r="L180" s="4"/>
      <c r="M180" s="4"/>
      <c r="N180" s="4"/>
      <c r="O180" s="4"/>
      <c r="P180" s="4"/>
      <c r="Q180" s="4"/>
    </row>
    <row r="181" spans="6:17" x14ac:dyDescent="0.3">
      <c r="F181" s="4"/>
      <c r="G181" s="4"/>
      <c r="H181" s="4"/>
      <c r="I181" s="4"/>
      <c r="J181" s="4"/>
      <c r="L181" s="4"/>
      <c r="M181" s="4"/>
      <c r="N181" s="4"/>
      <c r="O181" s="4"/>
      <c r="P181" s="4"/>
      <c r="Q181" s="4"/>
    </row>
    <row r="182" spans="6:17" x14ac:dyDescent="0.3">
      <c r="F182" s="4"/>
      <c r="G182" s="4"/>
      <c r="H182" s="4"/>
      <c r="I182" s="4"/>
      <c r="J182" s="4"/>
      <c r="L182" s="4"/>
      <c r="M182" s="4"/>
      <c r="N182" s="4"/>
      <c r="O182" s="4"/>
      <c r="P182" s="4"/>
      <c r="Q182" s="4"/>
    </row>
    <row r="183" spans="6:17" x14ac:dyDescent="0.3">
      <c r="F183" s="4"/>
      <c r="G183" s="4"/>
      <c r="H183" s="4"/>
      <c r="I183" s="4"/>
      <c r="J183" s="4"/>
      <c r="L183" s="4"/>
      <c r="M183" s="4"/>
      <c r="N183" s="4"/>
      <c r="O183" s="4"/>
      <c r="P183" s="4"/>
      <c r="Q183" s="4"/>
    </row>
    <row r="184" spans="6:17" x14ac:dyDescent="0.3">
      <c r="F184" s="4"/>
      <c r="G184" s="4"/>
      <c r="H184" s="4"/>
      <c r="I184" s="4"/>
      <c r="J184" s="4"/>
      <c r="L184" s="4"/>
      <c r="M184" s="4"/>
      <c r="N184" s="4"/>
      <c r="O184" s="4"/>
      <c r="P184" s="4"/>
      <c r="Q184" s="4"/>
    </row>
    <row r="185" spans="6:17" x14ac:dyDescent="0.3">
      <c r="F185" s="4"/>
      <c r="G185" s="4"/>
      <c r="H185" s="4"/>
      <c r="I185" s="4"/>
      <c r="J185" s="4"/>
      <c r="L185" s="4"/>
      <c r="M185" s="4"/>
      <c r="N185" s="4"/>
      <c r="O185" s="4"/>
      <c r="P185" s="4"/>
      <c r="Q185" s="4"/>
    </row>
    <row r="186" spans="6:17" x14ac:dyDescent="0.3">
      <c r="F186" s="4"/>
      <c r="G186" s="4"/>
      <c r="H186" s="4"/>
      <c r="I186" s="4"/>
      <c r="J186" s="4"/>
      <c r="L186" s="4"/>
      <c r="M186" s="4"/>
      <c r="N186" s="4"/>
      <c r="O186" s="4"/>
      <c r="P186" s="4"/>
      <c r="Q186" s="4"/>
    </row>
    <row r="187" spans="6:17" x14ac:dyDescent="0.3">
      <c r="F187" s="4"/>
      <c r="G187" s="4"/>
      <c r="H187" s="4"/>
      <c r="I187" s="4"/>
      <c r="J187" s="4"/>
      <c r="L187" s="4"/>
      <c r="M187" s="4"/>
      <c r="N187" s="4"/>
      <c r="O187" s="4"/>
      <c r="P187" s="4"/>
      <c r="Q187" s="4"/>
    </row>
    <row r="188" spans="6:17" x14ac:dyDescent="0.3">
      <c r="F188" s="4"/>
      <c r="G188" s="4"/>
      <c r="H188" s="4"/>
      <c r="I188" s="4"/>
      <c r="J188" s="4"/>
      <c r="L188" s="4"/>
      <c r="M188" s="4"/>
      <c r="N188" s="4"/>
      <c r="O188" s="4"/>
      <c r="P188" s="4"/>
      <c r="Q18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C57BC-73D0-4225-A187-B0F197B4AC88}">
  <dimension ref="A1:S78"/>
  <sheetViews>
    <sheetView workbookViewId="0">
      <selection activeCell="A8" sqref="A8"/>
    </sheetView>
  </sheetViews>
  <sheetFormatPr defaultRowHeight="14.4" x14ac:dyDescent="0.3"/>
  <cols>
    <col min="1" max="1" width="15.109375" customWidth="1"/>
    <col min="2" max="2" width="5.6640625" customWidth="1"/>
    <col min="3" max="3" width="6" customWidth="1"/>
    <col min="4" max="4" width="25" bestFit="1" customWidth="1"/>
    <col min="17" max="17" width="10.109375" bestFit="1" customWidth="1"/>
  </cols>
  <sheetData>
    <row r="1" spans="1:19" x14ac:dyDescent="0.3">
      <c r="A1" s="7" t="s">
        <v>1</v>
      </c>
      <c r="B1" s="8" t="s">
        <v>121</v>
      </c>
      <c r="C1" s="8" t="s">
        <v>122</v>
      </c>
      <c r="D1" s="8" t="s">
        <v>2</v>
      </c>
      <c r="E1" s="8" t="s">
        <v>3</v>
      </c>
      <c r="F1" s="8" t="s">
        <v>4</v>
      </c>
      <c r="G1" s="9" t="s">
        <v>123</v>
      </c>
      <c r="H1" s="9" t="s">
        <v>124</v>
      </c>
      <c r="I1" s="9" t="s">
        <v>125</v>
      </c>
      <c r="J1" s="9" t="s">
        <v>126</v>
      </c>
      <c r="K1" s="9" t="s">
        <v>127</v>
      </c>
      <c r="L1" s="8" t="s">
        <v>531</v>
      </c>
      <c r="M1" s="7" t="s">
        <v>128</v>
      </c>
      <c r="N1" s="7" t="s">
        <v>129</v>
      </c>
      <c r="O1" s="7" t="s">
        <v>130</v>
      </c>
      <c r="P1" s="7" t="s">
        <v>131</v>
      </c>
      <c r="Q1" s="7" t="s">
        <v>132</v>
      </c>
      <c r="R1" s="7" t="s">
        <v>133</v>
      </c>
      <c r="S1" s="10" t="s">
        <v>134</v>
      </c>
    </row>
    <row r="2" spans="1:19" x14ac:dyDescent="0.3">
      <c r="A2" s="11">
        <f>S2+T2</f>
        <v>31.460000000000004</v>
      </c>
      <c r="B2" s="9">
        <v>4</v>
      </c>
      <c r="C2" s="9">
        <v>22</v>
      </c>
      <c r="D2" s="8" t="s">
        <v>5</v>
      </c>
      <c r="E2" s="8" t="s">
        <v>6</v>
      </c>
      <c r="F2" s="8" t="s">
        <v>7</v>
      </c>
      <c r="G2" s="9">
        <v>32</v>
      </c>
      <c r="H2" s="9">
        <v>14</v>
      </c>
      <c r="I2" s="9">
        <v>40</v>
      </c>
      <c r="J2" s="9">
        <v>23</v>
      </c>
      <c r="K2" s="9">
        <v>8.8000000000000007</v>
      </c>
      <c r="L2" s="8">
        <v>18.3</v>
      </c>
      <c r="M2" s="9">
        <f>500-C2</f>
        <v>478</v>
      </c>
      <c r="N2" s="9">
        <f>L2-12</f>
        <v>6.3000000000000007</v>
      </c>
      <c r="O2" s="9">
        <f>35-G2</f>
        <v>3</v>
      </c>
      <c r="P2" s="9">
        <f>O2*2</f>
        <v>6</v>
      </c>
      <c r="Q2" s="9">
        <f>K2*3</f>
        <v>26.400000000000002</v>
      </c>
      <c r="R2" s="9">
        <f>M2+(N2*2)+P2-Q2</f>
        <v>470.20000000000005</v>
      </c>
      <c r="S2" s="12">
        <f>((((R2*(19-B2))*2)/(B2+2)-(B2+1))/100)+8</f>
        <v>31.460000000000004</v>
      </c>
    </row>
    <row r="3" spans="1:19" x14ac:dyDescent="0.3">
      <c r="A3" s="11">
        <f>S3+T3</f>
        <v>25.08</v>
      </c>
      <c r="B3" s="9">
        <v>5</v>
      </c>
      <c r="C3" s="9">
        <v>37</v>
      </c>
      <c r="D3" s="8" t="s">
        <v>10</v>
      </c>
      <c r="E3" s="8" t="s">
        <v>11</v>
      </c>
      <c r="F3" s="8" t="s">
        <v>7</v>
      </c>
      <c r="G3" s="9">
        <v>28</v>
      </c>
      <c r="H3" s="9">
        <v>15</v>
      </c>
      <c r="I3" s="9">
        <v>60</v>
      </c>
      <c r="J3" s="9">
        <v>38</v>
      </c>
      <c r="K3" s="9">
        <v>15.3</v>
      </c>
      <c r="L3" s="8">
        <v>10.7</v>
      </c>
      <c r="M3" s="9">
        <f>500-C3</f>
        <v>463</v>
      </c>
      <c r="N3" s="9">
        <f>L3-12</f>
        <v>-1.3000000000000007</v>
      </c>
      <c r="O3" s="9">
        <f>35-G3</f>
        <v>7</v>
      </c>
      <c r="P3" s="9">
        <f>O3*2</f>
        <v>14</v>
      </c>
      <c r="Q3" s="9">
        <f>K3*3</f>
        <v>45.900000000000006</v>
      </c>
      <c r="R3" s="9">
        <f>M3+(N3*2)+P3-Q3</f>
        <v>428.5</v>
      </c>
      <c r="S3" s="12">
        <f>((((R3*(19-B3))*2)/(B3+2)-(B3+1))/100)+8</f>
        <v>25.08</v>
      </c>
    </row>
    <row r="4" spans="1:19" x14ac:dyDescent="0.3">
      <c r="A4" s="11">
        <f>S4+T4</f>
        <v>23.768000000000004</v>
      </c>
      <c r="B4" s="9">
        <v>5</v>
      </c>
      <c r="C4" s="9">
        <v>34</v>
      </c>
      <c r="D4" s="8" t="s">
        <v>14</v>
      </c>
      <c r="E4" s="8" t="s">
        <v>15</v>
      </c>
      <c r="F4" s="8" t="s">
        <v>7</v>
      </c>
      <c r="G4" s="9">
        <v>29</v>
      </c>
      <c r="H4" s="9">
        <v>19</v>
      </c>
      <c r="I4" s="9">
        <v>63</v>
      </c>
      <c r="J4" s="9">
        <v>35.799999999999997</v>
      </c>
      <c r="K4" s="9">
        <v>13.3</v>
      </c>
      <c r="L4" s="8">
        <v>15.8</v>
      </c>
      <c r="M4" s="9">
        <f>500-C4</f>
        <v>466</v>
      </c>
      <c r="N4" s="9">
        <f>L4-12</f>
        <v>3.8000000000000007</v>
      </c>
      <c r="O4" s="9">
        <f>35-G4</f>
        <v>6</v>
      </c>
      <c r="P4" s="9">
        <f>O4*2</f>
        <v>12</v>
      </c>
      <c r="Q4" s="9">
        <f>K4*3</f>
        <v>39.900000000000006</v>
      </c>
      <c r="R4" s="9">
        <f>M4+(N4*2)+P4-Q4</f>
        <v>445.70000000000005</v>
      </c>
      <c r="S4" s="12">
        <f>((((R4*(19-B4))*2)/(B4+2)-(B4+1))/100)+6</f>
        <v>23.768000000000004</v>
      </c>
    </row>
    <row r="5" spans="1:19" x14ac:dyDescent="0.3">
      <c r="A5" s="11">
        <f>S5+T5</f>
        <v>22.727999999999998</v>
      </c>
      <c r="B5" s="9">
        <v>5</v>
      </c>
      <c r="C5" s="9">
        <v>42</v>
      </c>
      <c r="D5" s="8" t="s">
        <v>18</v>
      </c>
      <c r="E5" s="8" t="s">
        <v>19</v>
      </c>
      <c r="F5" s="8" t="s">
        <v>7</v>
      </c>
      <c r="G5" s="9">
        <v>21</v>
      </c>
      <c r="H5" s="9">
        <v>22</v>
      </c>
      <c r="I5" s="9">
        <v>71</v>
      </c>
      <c r="J5" s="9">
        <v>44</v>
      </c>
      <c r="K5" s="9">
        <v>14.1</v>
      </c>
      <c r="L5" s="8">
        <v>8.5</v>
      </c>
      <c r="M5" s="9">
        <f>500-C5</f>
        <v>458</v>
      </c>
      <c r="N5" s="9">
        <v>-12</v>
      </c>
      <c r="O5" s="9">
        <f>35-G5</f>
        <v>14</v>
      </c>
      <c r="P5" s="9">
        <f>O5*2</f>
        <v>28</v>
      </c>
      <c r="Q5" s="9">
        <f>K5*3</f>
        <v>42.3</v>
      </c>
      <c r="R5" s="9">
        <f>M5+(N5*2)+P5-Q5</f>
        <v>419.7</v>
      </c>
      <c r="S5" s="12">
        <f>((((R5*(19-B5))*2)/(B5+2)-(B5+1))/100)+6</f>
        <v>22.727999999999998</v>
      </c>
    </row>
    <row r="6" spans="1:19" x14ac:dyDescent="0.3">
      <c r="A6" s="11">
        <f>S6+T6</f>
        <v>18.208000000000002</v>
      </c>
      <c r="B6" s="9">
        <v>7</v>
      </c>
      <c r="C6" s="9">
        <v>65</v>
      </c>
      <c r="D6" s="8" t="s">
        <v>22</v>
      </c>
      <c r="E6" s="8" t="s">
        <v>23</v>
      </c>
      <c r="F6" s="8" t="s">
        <v>7</v>
      </c>
      <c r="G6" s="9">
        <v>26</v>
      </c>
      <c r="H6" s="9">
        <v>49</v>
      </c>
      <c r="I6" s="9">
        <v>80</v>
      </c>
      <c r="J6" s="9">
        <v>67.400000000000006</v>
      </c>
      <c r="K6" s="9">
        <v>9.1</v>
      </c>
      <c r="L6" s="8">
        <v>10.8</v>
      </c>
      <c r="M6" s="9">
        <f>500-C6</f>
        <v>435</v>
      </c>
      <c r="N6" s="9">
        <f>L6-12</f>
        <v>-1.1999999999999993</v>
      </c>
      <c r="O6" s="9">
        <f>35-G6</f>
        <v>9</v>
      </c>
      <c r="P6" s="9">
        <f>O6*2</f>
        <v>18</v>
      </c>
      <c r="Q6" s="9">
        <f>K6*3</f>
        <v>27.299999999999997</v>
      </c>
      <c r="R6" s="9">
        <f>M6+(N6*2)+P6-Q6</f>
        <v>423.3</v>
      </c>
      <c r="S6" s="12">
        <f>((((R6*(19-B6))*2)/(B6+2)-(B6+1))/100)+7</f>
        <v>18.208000000000002</v>
      </c>
    </row>
    <row r="7" spans="1:19" x14ac:dyDescent="0.3">
      <c r="A7" s="11">
        <f>S7+T7</f>
        <v>18.096000000000004</v>
      </c>
      <c r="B7" s="9">
        <v>7</v>
      </c>
      <c r="C7" s="9">
        <v>74</v>
      </c>
      <c r="D7" s="8" t="s">
        <v>32</v>
      </c>
      <c r="E7" s="8" t="s">
        <v>33</v>
      </c>
      <c r="F7" s="8" t="s">
        <v>7</v>
      </c>
      <c r="G7" s="9">
        <v>23</v>
      </c>
      <c r="H7" s="9">
        <v>63</v>
      </c>
      <c r="I7" s="9">
        <v>94</v>
      </c>
      <c r="J7" s="9">
        <v>77.599999999999994</v>
      </c>
      <c r="K7" s="9">
        <v>9.9</v>
      </c>
      <c r="L7" s="8">
        <v>11.4</v>
      </c>
      <c r="M7" s="9">
        <f>500-C7</f>
        <v>426</v>
      </c>
      <c r="N7" s="9">
        <f>L7-12</f>
        <v>-0.59999999999999964</v>
      </c>
      <c r="O7" s="9">
        <f>35-G7</f>
        <v>12</v>
      </c>
      <c r="P7" s="9">
        <f>O7*2</f>
        <v>24</v>
      </c>
      <c r="Q7" s="9">
        <f>K7*3</f>
        <v>29.700000000000003</v>
      </c>
      <c r="R7" s="9">
        <f>M7+(N7*2)+P7-Q7</f>
        <v>419.1</v>
      </c>
      <c r="S7" s="12">
        <f>((((R7*(19-B7))*2)/(B7+2)-(B7+1))/100)+7</f>
        <v>18.096000000000004</v>
      </c>
    </row>
    <row r="8" spans="1:19" x14ac:dyDescent="0.3">
      <c r="A8" s="11">
        <f>S8+T8</f>
        <v>16.591999999999999</v>
      </c>
      <c r="B8" s="9">
        <v>7</v>
      </c>
      <c r="C8" s="9">
        <v>85</v>
      </c>
      <c r="D8" s="8" t="s">
        <v>45</v>
      </c>
      <c r="E8" s="8" t="s">
        <v>46</v>
      </c>
      <c r="F8" s="8" t="s">
        <v>7</v>
      </c>
      <c r="G8" s="9">
        <v>26</v>
      </c>
      <c r="H8" s="9">
        <v>72</v>
      </c>
      <c r="I8" s="9">
        <v>106</v>
      </c>
      <c r="J8" s="9">
        <v>85.5</v>
      </c>
      <c r="K8" s="9">
        <v>10.199999999999999</v>
      </c>
      <c r="L8" s="8">
        <v>10.9</v>
      </c>
      <c r="M8" s="9">
        <f>500-C8</f>
        <v>415</v>
      </c>
      <c r="N8" s="9">
        <f>L8-12</f>
        <v>-1.0999999999999996</v>
      </c>
      <c r="O8" s="9">
        <f>35-G8</f>
        <v>9</v>
      </c>
      <c r="P8" s="9">
        <f>O8*2</f>
        <v>18</v>
      </c>
      <c r="Q8" s="9">
        <f>K8*3</f>
        <v>30.599999999999998</v>
      </c>
      <c r="R8" s="9">
        <f>M8+(N8*2)+P8-Q8</f>
        <v>400.2</v>
      </c>
      <c r="S8" s="12">
        <f>((((R8*(19-B8))*2)/(B8+2)-(B8+1))/100)+6</f>
        <v>16.591999999999999</v>
      </c>
    </row>
    <row r="9" spans="1:19" x14ac:dyDescent="0.3">
      <c r="A9" s="11">
        <f>S9+T9</f>
        <v>14.421749999999999</v>
      </c>
      <c r="B9" s="9">
        <v>6</v>
      </c>
      <c r="C9" s="9">
        <v>47</v>
      </c>
      <c r="D9" s="8" t="s">
        <v>59</v>
      </c>
      <c r="E9" s="8" t="s">
        <v>48</v>
      </c>
      <c r="F9" s="8" t="s">
        <v>7</v>
      </c>
      <c r="G9" s="9">
        <v>24</v>
      </c>
      <c r="H9" s="9">
        <v>35</v>
      </c>
      <c r="I9" s="9">
        <v>69</v>
      </c>
      <c r="J9" s="9">
        <v>50.1</v>
      </c>
      <c r="K9" s="9">
        <v>11.3</v>
      </c>
      <c r="L9" s="8">
        <v>14.4</v>
      </c>
      <c r="M9" s="9">
        <f>500-C9</f>
        <v>453</v>
      </c>
      <c r="N9" s="9">
        <f>L9-12</f>
        <v>2.4000000000000004</v>
      </c>
      <c r="O9" s="9">
        <f>35-G9</f>
        <v>11</v>
      </c>
      <c r="P9" s="9">
        <f>O9*2</f>
        <v>22</v>
      </c>
      <c r="Q9" s="9">
        <f>K9*3</f>
        <v>33.900000000000006</v>
      </c>
      <c r="R9" s="9">
        <f>M9+(N9*2)+P9-Q9</f>
        <v>445.9</v>
      </c>
      <c r="S9" s="12">
        <f>((((R9*(19-B9))*2)/(B9+2)-(B9+1))/100)</f>
        <v>14.421749999999999</v>
      </c>
    </row>
    <row r="10" spans="1:19" x14ac:dyDescent="0.3">
      <c r="A10" s="11">
        <f>S10+T10</f>
        <v>14.185454545454544</v>
      </c>
      <c r="B10" s="9">
        <v>9</v>
      </c>
      <c r="C10" s="9">
        <v>120</v>
      </c>
      <c r="D10" s="8" t="s">
        <v>38</v>
      </c>
      <c r="E10" s="8" t="s">
        <v>13</v>
      </c>
      <c r="F10" s="8" t="s">
        <v>7</v>
      </c>
      <c r="G10" s="9">
        <v>26</v>
      </c>
      <c r="H10" s="9">
        <v>101</v>
      </c>
      <c r="I10" s="9">
        <v>152</v>
      </c>
      <c r="J10" s="9">
        <v>121.5</v>
      </c>
      <c r="K10" s="9">
        <v>15.1</v>
      </c>
      <c r="L10" s="8">
        <v>8.5</v>
      </c>
      <c r="M10" s="9">
        <f>500-C10</f>
        <v>380</v>
      </c>
      <c r="N10" s="9">
        <f>L10-12</f>
        <v>-3.5</v>
      </c>
      <c r="O10" s="9">
        <f>35-G10</f>
        <v>9</v>
      </c>
      <c r="P10" s="9">
        <f>O10*2</f>
        <v>18</v>
      </c>
      <c r="Q10" s="9">
        <f>K10*3</f>
        <v>45.3</v>
      </c>
      <c r="R10" s="9">
        <f>M10+(N10*2)+P10-Q10</f>
        <v>345.7</v>
      </c>
      <c r="S10" s="12">
        <f>((((R10*(19-B10))*2)/(B10+2)-(B10+1))/100)+8</f>
        <v>14.185454545454544</v>
      </c>
    </row>
    <row r="11" spans="1:19" x14ac:dyDescent="0.3">
      <c r="A11" s="11">
        <f>S11+T11</f>
        <v>14.00181818181818</v>
      </c>
      <c r="B11" s="9">
        <v>9</v>
      </c>
      <c r="C11" s="9">
        <v>130</v>
      </c>
      <c r="D11" s="8" t="s">
        <v>65</v>
      </c>
      <c r="E11" s="8" t="s">
        <v>31</v>
      </c>
      <c r="F11" s="8" t="s">
        <v>7</v>
      </c>
      <c r="G11" s="9">
        <v>28</v>
      </c>
      <c r="H11" s="9">
        <v>111</v>
      </c>
      <c r="I11" s="9">
        <v>156</v>
      </c>
      <c r="J11" s="9">
        <v>130</v>
      </c>
      <c r="K11" s="9">
        <v>14.2</v>
      </c>
      <c r="L11" s="8">
        <v>9.1</v>
      </c>
      <c r="M11" s="9">
        <f>500-C11</f>
        <v>370</v>
      </c>
      <c r="N11" s="9">
        <f>L11-12</f>
        <v>-2.9000000000000004</v>
      </c>
      <c r="O11" s="9">
        <f>35-G11</f>
        <v>7</v>
      </c>
      <c r="P11" s="9">
        <f>O11*2</f>
        <v>14</v>
      </c>
      <c r="Q11" s="9">
        <f>K11*3</f>
        <v>42.599999999999994</v>
      </c>
      <c r="R11" s="9">
        <f>M11+(N11*2)+P11-Q11</f>
        <v>335.6</v>
      </c>
      <c r="S11" s="12">
        <f>((((R11*(19-B11))*2)/(B11+2)-(B11+1))/100)+8</f>
        <v>14.00181818181818</v>
      </c>
    </row>
    <row r="12" spans="1:19" x14ac:dyDescent="0.3">
      <c r="A12" s="11">
        <f>S12+T12</f>
        <v>13.963636363636365</v>
      </c>
      <c r="B12" s="9">
        <v>9</v>
      </c>
      <c r="C12" s="9">
        <v>132</v>
      </c>
      <c r="D12" s="8" t="s">
        <v>49</v>
      </c>
      <c r="E12" s="8" t="s">
        <v>50</v>
      </c>
      <c r="F12" s="8" t="s">
        <v>7</v>
      </c>
      <c r="G12" s="9">
        <v>23</v>
      </c>
      <c r="H12" s="9">
        <v>118</v>
      </c>
      <c r="I12" s="9">
        <v>158</v>
      </c>
      <c r="J12" s="9">
        <v>134.4</v>
      </c>
      <c r="K12" s="9">
        <v>11.5</v>
      </c>
      <c r="L12" s="8">
        <v>0</v>
      </c>
      <c r="M12" s="9">
        <f>500-C12</f>
        <v>368</v>
      </c>
      <c r="N12" s="9">
        <f>L12-12</f>
        <v>-12</v>
      </c>
      <c r="O12" s="9">
        <f>35-G12</f>
        <v>12</v>
      </c>
      <c r="P12" s="9">
        <f>O12*2</f>
        <v>24</v>
      </c>
      <c r="Q12" s="9">
        <f>K12*3</f>
        <v>34.5</v>
      </c>
      <c r="R12" s="9">
        <f>M12+(N12*2)+P12-Q12</f>
        <v>333.5</v>
      </c>
      <c r="S12" s="12">
        <f>((((R12*(19-B12))*2)/(B12+2)-(B12+1))/100)+8</f>
        <v>13.963636363636365</v>
      </c>
    </row>
    <row r="13" spans="1:19" x14ac:dyDescent="0.3">
      <c r="A13" s="11">
        <f>S13+T13</f>
        <v>13.719999999999999</v>
      </c>
      <c r="B13" s="9">
        <v>9</v>
      </c>
      <c r="C13" s="9">
        <v>141</v>
      </c>
      <c r="D13" s="8" t="s">
        <v>25</v>
      </c>
      <c r="E13" s="8" t="s">
        <v>26</v>
      </c>
      <c r="F13" s="8" t="s">
        <v>7</v>
      </c>
      <c r="G13" s="9">
        <v>27</v>
      </c>
      <c r="H13" s="9">
        <v>127</v>
      </c>
      <c r="I13" s="9">
        <v>163</v>
      </c>
      <c r="J13" s="9">
        <v>145.80000000000001</v>
      </c>
      <c r="K13" s="9">
        <v>13.5</v>
      </c>
      <c r="L13" s="8">
        <v>4.8</v>
      </c>
      <c r="M13" s="9">
        <f>500-C13</f>
        <v>359</v>
      </c>
      <c r="N13" s="9">
        <f>L13-12</f>
        <v>-7.2</v>
      </c>
      <c r="O13" s="9">
        <f>35-G13</f>
        <v>8</v>
      </c>
      <c r="P13" s="9">
        <f>O13*2</f>
        <v>16</v>
      </c>
      <c r="Q13" s="9">
        <f>K13*3</f>
        <v>40.5</v>
      </c>
      <c r="R13" s="9">
        <f>M13+(N13*2)+P13-Q13</f>
        <v>320.10000000000002</v>
      </c>
      <c r="S13" s="12">
        <f>((((R13*(19-B13))*2)/(B13+2)-(B13+1))/100)+8</f>
        <v>13.719999999999999</v>
      </c>
    </row>
    <row r="14" spans="1:19" x14ac:dyDescent="0.3">
      <c r="A14" s="11">
        <f>S14+T14</f>
        <v>13.692727272727272</v>
      </c>
      <c r="B14" s="9">
        <v>9</v>
      </c>
      <c r="C14" s="9">
        <v>135</v>
      </c>
      <c r="D14" s="8" t="s">
        <v>72</v>
      </c>
      <c r="E14" s="8" t="s">
        <v>73</v>
      </c>
      <c r="F14" s="8" t="s">
        <v>7</v>
      </c>
      <c r="G14" s="9">
        <v>22</v>
      </c>
      <c r="H14" s="9">
        <v>108</v>
      </c>
      <c r="I14" s="9">
        <v>172</v>
      </c>
      <c r="J14" s="9">
        <v>139.4</v>
      </c>
      <c r="K14" s="9">
        <v>20.2</v>
      </c>
      <c r="L14" s="8">
        <v>6.1</v>
      </c>
      <c r="M14" s="9">
        <f>500-C14</f>
        <v>365</v>
      </c>
      <c r="N14" s="9">
        <f>L14-12</f>
        <v>-5.9</v>
      </c>
      <c r="O14" s="9">
        <f>35-G14</f>
        <v>13</v>
      </c>
      <c r="P14" s="9">
        <f>O14*2</f>
        <v>26</v>
      </c>
      <c r="Q14" s="9">
        <f>K14*3</f>
        <v>60.599999999999994</v>
      </c>
      <c r="R14" s="9">
        <f>M14+(N14*2)+P14-Q14</f>
        <v>318.60000000000002</v>
      </c>
      <c r="S14" s="12">
        <f>((((R14*(19-B14))*2)/(B14+2)-(B14+1))/100)+8</f>
        <v>13.692727272727272</v>
      </c>
    </row>
    <row r="15" spans="1:19" x14ac:dyDescent="0.3">
      <c r="A15" s="11">
        <f>S15+T15</f>
        <v>13.607272727272727</v>
      </c>
      <c r="B15" s="9">
        <v>9</v>
      </c>
      <c r="C15" s="9">
        <v>136</v>
      </c>
      <c r="D15" s="8" t="s">
        <v>41</v>
      </c>
      <c r="E15" s="8" t="s">
        <v>42</v>
      </c>
      <c r="F15" s="8" t="s">
        <v>7</v>
      </c>
      <c r="G15" s="9">
        <v>22</v>
      </c>
      <c r="H15" s="9">
        <v>110</v>
      </c>
      <c r="I15" s="9">
        <v>173</v>
      </c>
      <c r="J15" s="9">
        <v>142.5</v>
      </c>
      <c r="K15" s="9">
        <v>19.7</v>
      </c>
      <c r="L15" s="8">
        <v>3.5</v>
      </c>
      <c r="M15" s="9">
        <f>500-C15</f>
        <v>364</v>
      </c>
      <c r="N15" s="9">
        <f>L15-12</f>
        <v>-8.5</v>
      </c>
      <c r="O15" s="9">
        <f>35-G15</f>
        <v>13</v>
      </c>
      <c r="P15" s="9">
        <f>O15*2</f>
        <v>26</v>
      </c>
      <c r="Q15" s="9">
        <f>K15*3</f>
        <v>59.099999999999994</v>
      </c>
      <c r="R15" s="9">
        <f>M15+(N15*2)+P15-Q15</f>
        <v>313.89999999999998</v>
      </c>
      <c r="S15" s="12">
        <f>((((R15*(19-B15))*2)/(B15+2)-(B15+1))/100)+8</f>
        <v>13.607272727272727</v>
      </c>
    </row>
    <row r="16" spans="1:19" x14ac:dyDescent="0.3">
      <c r="A16" s="11">
        <f>S16+T16</f>
        <v>13.508799999999999</v>
      </c>
      <c r="B16" s="9">
        <v>8</v>
      </c>
      <c r="C16" s="9">
        <v>107</v>
      </c>
      <c r="D16" s="8" t="s">
        <v>61</v>
      </c>
      <c r="E16" s="8" t="s">
        <v>13</v>
      </c>
      <c r="F16" s="8" t="s">
        <v>7</v>
      </c>
      <c r="G16" s="9">
        <v>26</v>
      </c>
      <c r="H16" s="9">
        <v>78</v>
      </c>
      <c r="I16" s="9">
        <v>132</v>
      </c>
      <c r="J16" s="9">
        <v>111</v>
      </c>
      <c r="K16" s="9">
        <v>18.600000000000001</v>
      </c>
      <c r="L16" s="8">
        <v>7.1</v>
      </c>
      <c r="M16" s="9">
        <f>500-C16</f>
        <v>393</v>
      </c>
      <c r="N16" s="9">
        <f>L16-12</f>
        <v>-4.9000000000000004</v>
      </c>
      <c r="O16" s="9">
        <f>35-G16</f>
        <v>9</v>
      </c>
      <c r="P16" s="9">
        <f>O16*2</f>
        <v>18</v>
      </c>
      <c r="Q16" s="9">
        <f>K16*3</f>
        <v>55.800000000000004</v>
      </c>
      <c r="R16" s="9">
        <f>M16+(N16*2)+P16-Q16</f>
        <v>345.4</v>
      </c>
      <c r="S16" s="12">
        <f>((((R16*(19-B16))*2)/(B16+2)-(B16+1))/100)+6</f>
        <v>13.508799999999999</v>
      </c>
    </row>
    <row r="17" spans="1:19" x14ac:dyDescent="0.3">
      <c r="A17" s="11">
        <f>S17+T17</f>
        <v>12.618181818181819</v>
      </c>
      <c r="B17" s="9">
        <v>9</v>
      </c>
      <c r="C17" s="9">
        <v>122</v>
      </c>
      <c r="D17" s="8" t="s">
        <v>28</v>
      </c>
      <c r="E17" s="8" t="s">
        <v>29</v>
      </c>
      <c r="F17" s="8" t="s">
        <v>7</v>
      </c>
      <c r="G17" s="9">
        <v>26</v>
      </c>
      <c r="H17" s="9">
        <v>109</v>
      </c>
      <c r="I17" s="9">
        <v>133</v>
      </c>
      <c r="J17" s="9">
        <v>122</v>
      </c>
      <c r="K17" s="9">
        <v>7.9</v>
      </c>
      <c r="L17" s="8">
        <v>10.6</v>
      </c>
      <c r="M17" s="9">
        <f>500-C17</f>
        <v>378</v>
      </c>
      <c r="N17" s="9">
        <f>L17-12</f>
        <v>-1.4000000000000004</v>
      </c>
      <c r="O17" s="9">
        <f>35-G17</f>
        <v>9</v>
      </c>
      <c r="P17" s="9">
        <f>O17*2</f>
        <v>18</v>
      </c>
      <c r="Q17" s="9">
        <f>K17*3</f>
        <v>23.700000000000003</v>
      </c>
      <c r="R17" s="9">
        <f>M17+(N17*2)+P17-Q17</f>
        <v>369.5</v>
      </c>
      <c r="S17" s="12">
        <f>((((R17*(19-B17))*2)/(B17+2)-(B17+1))/100)+6</f>
        <v>12.618181818181819</v>
      </c>
    </row>
    <row r="18" spans="1:19" x14ac:dyDescent="0.3">
      <c r="A18" s="11">
        <f>S18+T18</f>
        <v>12.1905</v>
      </c>
      <c r="B18" s="9">
        <v>10</v>
      </c>
      <c r="C18" s="9">
        <v>167</v>
      </c>
      <c r="D18" s="8" t="s">
        <v>36</v>
      </c>
      <c r="E18" s="8" t="s">
        <v>35</v>
      </c>
      <c r="F18" s="8" t="s">
        <v>7</v>
      </c>
      <c r="G18" s="9">
        <v>26</v>
      </c>
      <c r="H18" s="9">
        <v>149</v>
      </c>
      <c r="I18" s="9">
        <v>203</v>
      </c>
      <c r="J18" s="9">
        <v>175.3</v>
      </c>
      <c r="K18" s="9">
        <v>17.899999999999999</v>
      </c>
      <c r="L18" s="8">
        <v>6.7</v>
      </c>
      <c r="M18" s="9">
        <f>500-C18</f>
        <v>333</v>
      </c>
      <c r="N18" s="9">
        <f>L18-12</f>
        <v>-5.3</v>
      </c>
      <c r="O18" s="9">
        <f>35-G18</f>
        <v>9</v>
      </c>
      <c r="P18" s="9">
        <f>O18*2</f>
        <v>18</v>
      </c>
      <c r="Q18" s="9">
        <f>K18*3</f>
        <v>53.699999999999996</v>
      </c>
      <c r="R18" s="9">
        <f>M18+(N18*2)+P18-Q18</f>
        <v>286.7</v>
      </c>
      <c r="S18" s="12">
        <f>((((R18*(19-B18))*2)/(B18+2)-(B18+1))/100)+8</f>
        <v>12.1905</v>
      </c>
    </row>
    <row r="19" spans="1:19" x14ac:dyDescent="0.3">
      <c r="A19" s="11">
        <f>S19+T19</f>
        <v>12.003636363636364</v>
      </c>
      <c r="B19" s="9">
        <v>9</v>
      </c>
      <c r="C19" s="9">
        <v>113</v>
      </c>
      <c r="D19" s="8" t="s">
        <v>56</v>
      </c>
      <c r="E19" s="8" t="s">
        <v>57</v>
      </c>
      <c r="F19" s="8" t="s">
        <v>7</v>
      </c>
      <c r="G19" s="9">
        <v>30</v>
      </c>
      <c r="H19" s="9">
        <v>82</v>
      </c>
      <c r="I19" s="9">
        <v>142</v>
      </c>
      <c r="J19" s="9">
        <v>116.4</v>
      </c>
      <c r="K19" s="9">
        <v>19.899999999999999</v>
      </c>
      <c r="L19" s="8">
        <v>11.2</v>
      </c>
      <c r="M19" s="9">
        <f>500-C19</f>
        <v>387</v>
      </c>
      <c r="N19" s="9">
        <f>L19-12</f>
        <v>-0.80000000000000071</v>
      </c>
      <c r="O19" s="9">
        <f>35-G19</f>
        <v>5</v>
      </c>
      <c r="P19" s="9">
        <f>O19*2</f>
        <v>10</v>
      </c>
      <c r="Q19" s="9">
        <f>K19*3</f>
        <v>59.699999999999996</v>
      </c>
      <c r="R19" s="9">
        <f>M19+(N19*2)+P19-Q19</f>
        <v>335.7</v>
      </c>
      <c r="S19" s="12">
        <f>((((R19*(19-B19))*2)/(B19+2)-(B19+1))/100)+6</f>
        <v>12.003636363636364</v>
      </c>
    </row>
    <row r="20" spans="1:19" x14ac:dyDescent="0.3">
      <c r="A20" s="11">
        <f>S20+T20</f>
        <v>11.57090909090909</v>
      </c>
      <c r="B20" s="9">
        <v>9</v>
      </c>
      <c r="C20" s="9">
        <v>134</v>
      </c>
      <c r="D20" s="8" t="s">
        <v>53</v>
      </c>
      <c r="E20" s="8" t="s">
        <v>54</v>
      </c>
      <c r="F20" s="8" t="s">
        <v>7</v>
      </c>
      <c r="G20" s="9">
        <v>27</v>
      </c>
      <c r="H20" s="9">
        <v>117</v>
      </c>
      <c r="I20" s="9">
        <v>179</v>
      </c>
      <c r="J20" s="9">
        <v>138.6</v>
      </c>
      <c r="K20" s="9">
        <v>18.899999999999999</v>
      </c>
      <c r="L20" s="8">
        <v>5.3</v>
      </c>
      <c r="M20" s="9">
        <f>500-C20</f>
        <v>366</v>
      </c>
      <c r="N20" s="9">
        <f>L20-12</f>
        <v>-6.7</v>
      </c>
      <c r="O20" s="9">
        <f>35-G20</f>
        <v>8</v>
      </c>
      <c r="P20" s="9">
        <f>O20*2</f>
        <v>16</v>
      </c>
      <c r="Q20" s="9">
        <f>K20*3</f>
        <v>56.699999999999996</v>
      </c>
      <c r="R20" s="9">
        <f>M20+(N20*2)+P20-Q20</f>
        <v>311.90000000000003</v>
      </c>
      <c r="S20" s="12">
        <f>((((R20*(19-B20))*2)/(B20+2)-(B20+1))/100)+6</f>
        <v>11.57090909090909</v>
      </c>
    </row>
    <row r="21" spans="1:19" x14ac:dyDescent="0.3">
      <c r="A21" s="11">
        <f>S21+T21</f>
        <v>11.5245</v>
      </c>
      <c r="B21" s="9">
        <v>10</v>
      </c>
      <c r="C21" s="9">
        <v>166</v>
      </c>
      <c r="D21" s="8" t="s">
        <v>95</v>
      </c>
      <c r="E21" s="8" t="s">
        <v>96</v>
      </c>
      <c r="F21" s="8" t="s">
        <v>7</v>
      </c>
      <c r="G21" s="9">
        <v>25</v>
      </c>
      <c r="H21" s="9">
        <v>136</v>
      </c>
      <c r="I21" s="9">
        <v>269</v>
      </c>
      <c r="J21" s="9">
        <v>175.1</v>
      </c>
      <c r="K21" s="9">
        <v>38.9</v>
      </c>
      <c r="L21" s="8">
        <v>14.5</v>
      </c>
      <c r="M21" s="9">
        <f>500-C21</f>
        <v>334</v>
      </c>
      <c r="N21" s="9">
        <f>L21-12</f>
        <v>2.5</v>
      </c>
      <c r="O21" s="9">
        <f>35-G21</f>
        <v>10</v>
      </c>
      <c r="P21" s="9">
        <f>O21*2</f>
        <v>20</v>
      </c>
      <c r="Q21" s="9">
        <f>K21*3</f>
        <v>116.69999999999999</v>
      </c>
      <c r="R21" s="9">
        <f>M21+(N21*2)+P21-Q21</f>
        <v>242.3</v>
      </c>
      <c r="S21" s="12">
        <f>((((R21*(19-B21))*2)/(B21+2)-(B21+1))/100)+8</f>
        <v>11.5245</v>
      </c>
    </row>
    <row r="22" spans="1:19" x14ac:dyDescent="0.3">
      <c r="A22" s="11">
        <f>S22+T22</f>
        <v>11.4765</v>
      </c>
      <c r="B22" s="9">
        <v>10</v>
      </c>
      <c r="C22" s="9">
        <v>173</v>
      </c>
      <c r="D22" s="8" t="s">
        <v>78</v>
      </c>
      <c r="E22" s="8" t="s">
        <v>17</v>
      </c>
      <c r="F22" s="8" t="s">
        <v>7</v>
      </c>
      <c r="G22" s="9">
        <v>24</v>
      </c>
      <c r="H22" s="9">
        <v>134</v>
      </c>
      <c r="I22" s="9">
        <v>236</v>
      </c>
      <c r="J22" s="9">
        <v>179.1</v>
      </c>
      <c r="K22" s="9">
        <v>37.5</v>
      </c>
      <c r="L22" s="8">
        <v>13.3</v>
      </c>
      <c r="M22" s="9">
        <f>500-C22</f>
        <v>327</v>
      </c>
      <c r="N22" s="9">
        <f>L22-12</f>
        <v>1.3000000000000007</v>
      </c>
      <c r="O22" s="9">
        <f>35-G22</f>
        <v>11</v>
      </c>
      <c r="P22" s="9">
        <f>O22*2</f>
        <v>22</v>
      </c>
      <c r="Q22" s="9">
        <f>K22*3</f>
        <v>112.5</v>
      </c>
      <c r="R22" s="9">
        <f>M22+(N22*2)+P22-Q22</f>
        <v>239.10000000000002</v>
      </c>
      <c r="S22" s="12">
        <f>((((R22*(19-B22))*2)/(B22+2)-(B22+1))/100)+8</f>
        <v>11.4765</v>
      </c>
    </row>
    <row r="23" spans="1:19" x14ac:dyDescent="0.3">
      <c r="A23" s="11">
        <f>S23+T23</f>
        <v>10.906461538461539</v>
      </c>
      <c r="B23" s="9">
        <v>11</v>
      </c>
      <c r="C23" s="9">
        <v>202</v>
      </c>
      <c r="D23" s="8" t="s">
        <v>70</v>
      </c>
      <c r="E23" s="8" t="s">
        <v>9</v>
      </c>
      <c r="F23" s="8" t="s">
        <v>7</v>
      </c>
      <c r="G23" s="9">
        <v>26</v>
      </c>
      <c r="H23" s="9">
        <v>198</v>
      </c>
      <c r="I23" s="9">
        <v>251</v>
      </c>
      <c r="J23" s="9">
        <v>234.3</v>
      </c>
      <c r="K23" s="9">
        <v>16.5</v>
      </c>
      <c r="L23" s="8">
        <v>1.7</v>
      </c>
      <c r="M23" s="9">
        <f>500-C23</f>
        <v>298</v>
      </c>
      <c r="N23" s="9">
        <f>L23-12</f>
        <v>-10.3</v>
      </c>
      <c r="O23" s="9">
        <f>35-G23</f>
        <v>9</v>
      </c>
      <c r="P23" s="9">
        <f>O23*2</f>
        <v>18</v>
      </c>
      <c r="Q23" s="9">
        <f>K23*3</f>
        <v>49.5</v>
      </c>
      <c r="R23" s="9">
        <f>M23+(N23*2)+P23-Q23</f>
        <v>245.89999999999998</v>
      </c>
      <c r="S23" s="12">
        <f>((((R23*(19-B23))*2)/(B23+2)-(B23+1))/100)+8</f>
        <v>10.906461538461539</v>
      </c>
    </row>
    <row r="24" spans="1:19" x14ac:dyDescent="0.3">
      <c r="A24" s="11">
        <f>S24+T24</f>
        <v>10.843692307692308</v>
      </c>
      <c r="B24" s="9">
        <v>11</v>
      </c>
      <c r="C24" s="9">
        <v>192</v>
      </c>
      <c r="D24" s="8" t="s">
        <v>82</v>
      </c>
      <c r="E24" s="8" t="s">
        <v>83</v>
      </c>
      <c r="F24" s="8" t="s">
        <v>7</v>
      </c>
      <c r="G24" s="9">
        <v>26</v>
      </c>
      <c r="H24" s="9">
        <v>186</v>
      </c>
      <c r="I24" s="9">
        <v>254</v>
      </c>
      <c r="J24" s="9">
        <v>220.9</v>
      </c>
      <c r="K24" s="9">
        <v>23.8</v>
      </c>
      <c r="L24" s="8">
        <v>5.0999999999999996</v>
      </c>
      <c r="M24" s="9">
        <f>500-C24</f>
        <v>308</v>
      </c>
      <c r="N24" s="9">
        <f>L24-12</f>
        <v>-6.9</v>
      </c>
      <c r="O24" s="9">
        <f>35-G24</f>
        <v>9</v>
      </c>
      <c r="P24" s="9">
        <f>O24*2</f>
        <v>18</v>
      </c>
      <c r="Q24" s="9">
        <f>K24*3</f>
        <v>71.400000000000006</v>
      </c>
      <c r="R24" s="9">
        <f>M24+(N24*2)+P24-Q24</f>
        <v>240.79999999999998</v>
      </c>
      <c r="S24" s="12">
        <f>((((R24*(19-B24))*2)/(B24+2)-(B24+1))/100)+8</f>
        <v>10.843692307692308</v>
      </c>
    </row>
    <row r="25" spans="1:19" x14ac:dyDescent="0.3">
      <c r="A25" s="11">
        <f>S25+T25</f>
        <v>10.755076923076924</v>
      </c>
      <c r="B25" s="9">
        <v>11</v>
      </c>
      <c r="C25" s="9">
        <v>216</v>
      </c>
      <c r="D25" s="8" t="s">
        <v>63</v>
      </c>
      <c r="E25" s="8" t="s">
        <v>19</v>
      </c>
      <c r="F25" s="8" t="s">
        <v>7</v>
      </c>
      <c r="G25" s="9">
        <v>28</v>
      </c>
      <c r="H25" s="9">
        <v>223</v>
      </c>
      <c r="I25" s="9">
        <v>279</v>
      </c>
      <c r="J25" s="9">
        <v>250.1</v>
      </c>
      <c r="K25" s="9">
        <v>16</v>
      </c>
      <c r="L25" s="8">
        <v>3.8</v>
      </c>
      <c r="M25" s="9">
        <f>500-C25</f>
        <v>284</v>
      </c>
      <c r="N25" s="9">
        <f>L25-12</f>
        <v>-8.1999999999999993</v>
      </c>
      <c r="O25" s="9">
        <f>35-G25</f>
        <v>7</v>
      </c>
      <c r="P25" s="9">
        <f>O25*2</f>
        <v>14</v>
      </c>
      <c r="Q25" s="9">
        <f>K25*3</f>
        <v>48</v>
      </c>
      <c r="R25" s="9">
        <f>M25+(N25*2)+P25-Q25</f>
        <v>233.60000000000002</v>
      </c>
      <c r="S25" s="12">
        <f>((((R25*(19-B25))*2)/(B25+2)-(B25+1))/100)+8</f>
        <v>10.755076923076924</v>
      </c>
    </row>
    <row r="26" spans="1:19" x14ac:dyDescent="0.3">
      <c r="A26" s="11">
        <f>S26+T26</f>
        <v>10.481846153846153</v>
      </c>
      <c r="B26" s="9">
        <v>11</v>
      </c>
      <c r="C26" s="9">
        <v>184</v>
      </c>
      <c r="D26" s="8" t="s">
        <v>67</v>
      </c>
      <c r="E26" s="8" t="s">
        <v>68</v>
      </c>
      <c r="F26" s="8" t="s">
        <v>7</v>
      </c>
      <c r="G26" s="9">
        <v>27</v>
      </c>
      <c r="H26" s="9">
        <v>150</v>
      </c>
      <c r="I26" s="9">
        <v>273</v>
      </c>
      <c r="J26" s="9">
        <v>202</v>
      </c>
      <c r="K26" s="9">
        <v>37</v>
      </c>
      <c r="L26" s="8">
        <v>7.2</v>
      </c>
      <c r="M26" s="9">
        <f>500-C26</f>
        <v>316</v>
      </c>
      <c r="N26" s="9">
        <f>L26-12</f>
        <v>-4.8</v>
      </c>
      <c r="O26" s="9">
        <f>35-G26</f>
        <v>8</v>
      </c>
      <c r="P26" s="9">
        <f>O26*2</f>
        <v>16</v>
      </c>
      <c r="Q26" s="9">
        <f>K26*3</f>
        <v>111</v>
      </c>
      <c r="R26" s="9">
        <f>M26+(N26*2)+P26-Q26</f>
        <v>211.39999999999998</v>
      </c>
      <c r="S26" s="12">
        <f>((((R26*(19-B26))*2)/(B26+2)-(B26+1))/100)+8</f>
        <v>10.481846153846153</v>
      </c>
    </row>
    <row r="27" spans="1:19" x14ac:dyDescent="0.3">
      <c r="A27" s="11">
        <f>S27+T27</f>
        <v>10.395692307692308</v>
      </c>
      <c r="B27" s="9">
        <v>11</v>
      </c>
      <c r="C27" s="9">
        <v>209</v>
      </c>
      <c r="D27" s="8" t="s">
        <v>86</v>
      </c>
      <c r="E27" s="8" t="s">
        <v>33</v>
      </c>
      <c r="F27" s="8" t="s">
        <v>7</v>
      </c>
      <c r="G27" s="9">
        <v>23</v>
      </c>
      <c r="H27" s="9">
        <v>202</v>
      </c>
      <c r="I27" s="9">
        <v>305</v>
      </c>
      <c r="J27" s="9">
        <v>241.3</v>
      </c>
      <c r="K27" s="9">
        <v>32</v>
      </c>
      <c r="L27" s="8">
        <v>4.7</v>
      </c>
      <c r="M27" s="9">
        <f>500-C27</f>
        <v>291</v>
      </c>
      <c r="N27" s="9">
        <f>L27-12</f>
        <v>-7.3</v>
      </c>
      <c r="O27" s="9">
        <f>35-G27</f>
        <v>12</v>
      </c>
      <c r="P27" s="9">
        <f>O27*2</f>
        <v>24</v>
      </c>
      <c r="Q27" s="9">
        <f>K27*3</f>
        <v>96</v>
      </c>
      <c r="R27" s="9">
        <f>M27+(N27*2)+P27-Q27</f>
        <v>204.39999999999998</v>
      </c>
      <c r="S27" s="12">
        <f>((((R27*(19-B27))*2)/(B27+2)-(B27+1))/100)+8</f>
        <v>10.395692307692308</v>
      </c>
    </row>
    <row r="28" spans="1:19" x14ac:dyDescent="0.3">
      <c r="A28" s="11">
        <f>S28+T28</f>
        <v>10.199999999999999</v>
      </c>
      <c r="B28" s="9">
        <v>11</v>
      </c>
      <c r="C28" s="9">
        <v>203</v>
      </c>
      <c r="D28" s="8" t="s">
        <v>88</v>
      </c>
      <c r="E28" s="8" t="s">
        <v>52</v>
      </c>
      <c r="F28" s="8" t="s">
        <v>7</v>
      </c>
      <c r="G28" s="9">
        <v>34</v>
      </c>
      <c r="H28" s="9">
        <v>192</v>
      </c>
      <c r="I28" s="9">
        <v>299</v>
      </c>
      <c r="J28" s="9">
        <v>234.9</v>
      </c>
      <c r="K28" s="9">
        <v>35.5</v>
      </c>
      <c r="L28" s="8">
        <v>10</v>
      </c>
      <c r="M28" s="9">
        <f>500-C28</f>
        <v>297</v>
      </c>
      <c r="N28" s="9">
        <f>L28-12</f>
        <v>-2</v>
      </c>
      <c r="O28" s="9">
        <f>35-G28</f>
        <v>1</v>
      </c>
      <c r="P28" s="9">
        <f>O28*2</f>
        <v>2</v>
      </c>
      <c r="Q28" s="9">
        <f>K28*3</f>
        <v>106.5</v>
      </c>
      <c r="R28" s="9">
        <f>M28+(N28*2)+P28-Q28</f>
        <v>188.5</v>
      </c>
      <c r="S28" s="12">
        <f>((((R28*(19-B28))*2)/(B28+2)-(B28+1))/100)+8</f>
        <v>10.199999999999999</v>
      </c>
    </row>
    <row r="29" spans="1:19" x14ac:dyDescent="0.3">
      <c r="A29" s="11">
        <f>S29+T29</f>
        <v>10.1845</v>
      </c>
      <c r="B29" s="9">
        <v>10</v>
      </c>
      <c r="C29" s="9">
        <v>150</v>
      </c>
      <c r="D29" s="8" t="s">
        <v>75</v>
      </c>
      <c r="E29" s="8" t="s">
        <v>76</v>
      </c>
      <c r="F29" s="8" t="s">
        <v>7</v>
      </c>
      <c r="G29" s="9">
        <v>24</v>
      </c>
      <c r="H29" s="9">
        <v>116</v>
      </c>
      <c r="I29" s="9">
        <v>186</v>
      </c>
      <c r="J29" s="9">
        <v>154.1</v>
      </c>
      <c r="K29" s="9">
        <v>21.9</v>
      </c>
      <c r="L29" s="8">
        <v>2</v>
      </c>
      <c r="M29" s="9">
        <f>500-C29</f>
        <v>350</v>
      </c>
      <c r="N29" s="9">
        <f>L29-12</f>
        <v>-10</v>
      </c>
      <c r="O29" s="9">
        <f>35-G29</f>
        <v>11</v>
      </c>
      <c r="P29" s="9">
        <f>O29*2</f>
        <v>22</v>
      </c>
      <c r="Q29" s="9">
        <f>K29*3</f>
        <v>65.699999999999989</v>
      </c>
      <c r="R29" s="9">
        <f>M29+(N29*2)+P29-Q29</f>
        <v>286.3</v>
      </c>
      <c r="S29" s="12">
        <f>((((R29*(19-B29))*2)/(B29+2)-(B29+1))/100)+6</f>
        <v>10.1845</v>
      </c>
    </row>
    <row r="30" spans="1:19" x14ac:dyDescent="0.3">
      <c r="A30" s="11">
        <f>S30+T30</f>
        <v>10.092307692307692</v>
      </c>
      <c r="B30" s="9">
        <v>11</v>
      </c>
      <c r="C30" s="9">
        <v>194</v>
      </c>
      <c r="D30" s="8" t="s">
        <v>80</v>
      </c>
      <c r="E30" s="8" t="s">
        <v>73</v>
      </c>
      <c r="F30" s="8" t="s">
        <v>7</v>
      </c>
      <c r="G30" s="9">
        <v>28</v>
      </c>
      <c r="H30" s="9">
        <v>196</v>
      </c>
      <c r="I30" s="9">
        <v>237</v>
      </c>
      <c r="J30" s="9">
        <v>224</v>
      </c>
      <c r="K30" s="9">
        <v>12.6</v>
      </c>
      <c r="L30" s="8">
        <v>1.4</v>
      </c>
      <c r="M30" s="9">
        <f>500-C30</f>
        <v>306</v>
      </c>
      <c r="N30" s="9">
        <f>L30-12</f>
        <v>-10.6</v>
      </c>
      <c r="O30" s="9">
        <f>35-G30</f>
        <v>7</v>
      </c>
      <c r="P30" s="9">
        <f>O30*2</f>
        <v>14</v>
      </c>
      <c r="Q30" s="9">
        <f>K30*3</f>
        <v>37.799999999999997</v>
      </c>
      <c r="R30" s="9">
        <f>M30+(N30*2)+P30-Q30</f>
        <v>261</v>
      </c>
      <c r="S30" s="12">
        <f>((((R30*(19-B30))*2)/(B30+2)-(B30+1))/100)+7</f>
        <v>10.092307692307692</v>
      </c>
    </row>
    <row r="31" spans="1:19" x14ac:dyDescent="0.3">
      <c r="A31" s="11">
        <f>S31+T31</f>
        <v>9.8659999999999997</v>
      </c>
      <c r="B31" s="9">
        <v>12</v>
      </c>
      <c r="C31" s="9">
        <v>239</v>
      </c>
      <c r="D31" s="8" t="s">
        <v>92</v>
      </c>
      <c r="E31" s="8" t="s">
        <v>93</v>
      </c>
      <c r="F31" s="8" t="s">
        <v>7</v>
      </c>
      <c r="G31" s="9">
        <v>21</v>
      </c>
      <c r="H31" s="9">
        <v>221</v>
      </c>
      <c r="I31" s="9">
        <v>283</v>
      </c>
      <c r="J31" s="9">
        <v>254</v>
      </c>
      <c r="K31" s="9">
        <v>21.8</v>
      </c>
      <c r="L31" s="8">
        <v>0</v>
      </c>
      <c r="M31" s="9">
        <f>500-C31</f>
        <v>261</v>
      </c>
      <c r="N31" s="9">
        <f>L31-12</f>
        <v>-12</v>
      </c>
      <c r="O31" s="9">
        <f>35-G31</f>
        <v>14</v>
      </c>
      <c r="P31" s="9">
        <f>O31*2</f>
        <v>28</v>
      </c>
      <c r="Q31" s="9">
        <f>K31*3</f>
        <v>65.400000000000006</v>
      </c>
      <c r="R31" s="9">
        <f>M31+(N31*2)+P31-Q31</f>
        <v>199.6</v>
      </c>
      <c r="S31" s="12">
        <f>((((R31*(19-B31))*2)/(B31+2)-(B31+1))/100)+8</f>
        <v>9.8659999999999997</v>
      </c>
    </row>
    <row r="32" spans="1:19" x14ac:dyDescent="0.3">
      <c r="A32" s="11">
        <f>S32+T32</f>
        <v>9.7464615384615385</v>
      </c>
      <c r="B32" s="9">
        <v>11</v>
      </c>
      <c r="C32" s="9">
        <v>204</v>
      </c>
      <c r="D32" s="8" t="s">
        <v>98</v>
      </c>
      <c r="E32" s="8" t="s">
        <v>35</v>
      </c>
      <c r="F32" s="8" t="s">
        <v>7</v>
      </c>
      <c r="G32" s="9">
        <v>25</v>
      </c>
      <c r="H32" s="9">
        <v>191</v>
      </c>
      <c r="I32" s="9">
        <v>263</v>
      </c>
      <c r="J32" s="9">
        <v>236</v>
      </c>
      <c r="K32" s="9">
        <v>23.7</v>
      </c>
      <c r="L32" s="8">
        <v>6</v>
      </c>
      <c r="M32" s="9">
        <f>500-C32</f>
        <v>296</v>
      </c>
      <c r="N32" s="9">
        <f>L32-12</f>
        <v>-6</v>
      </c>
      <c r="O32" s="9">
        <f>35-G32</f>
        <v>10</v>
      </c>
      <c r="P32" s="9">
        <f>O32*2</f>
        <v>20</v>
      </c>
      <c r="Q32" s="9">
        <f>K32*3</f>
        <v>71.099999999999994</v>
      </c>
      <c r="R32" s="9">
        <f>M32+(N32*2)+P32-Q32</f>
        <v>232.9</v>
      </c>
      <c r="S32" s="12">
        <f>((((R32*(19-B32))*2)/(B32+2)-(B32+1))/100)+7</f>
        <v>9.7464615384615385</v>
      </c>
    </row>
    <row r="33" spans="1:19" x14ac:dyDescent="0.3">
      <c r="A33" s="11">
        <f>S33+T33</f>
        <v>9.3054999999999986</v>
      </c>
      <c r="B33" s="9">
        <v>10</v>
      </c>
      <c r="C33" s="9">
        <v>172</v>
      </c>
      <c r="D33" s="8" t="s">
        <v>90</v>
      </c>
      <c r="E33" s="8" t="s">
        <v>46</v>
      </c>
      <c r="F33" s="8" t="s">
        <v>7</v>
      </c>
      <c r="G33" s="9">
        <v>30</v>
      </c>
      <c r="H33" s="9">
        <v>134</v>
      </c>
      <c r="I33" s="9">
        <v>253</v>
      </c>
      <c r="J33" s="9">
        <v>178.6</v>
      </c>
      <c r="K33" s="9">
        <v>34.5</v>
      </c>
      <c r="L33" s="8">
        <v>8.6</v>
      </c>
      <c r="M33" s="9">
        <f>500-C33</f>
        <v>328</v>
      </c>
      <c r="N33" s="9">
        <f>L33-12</f>
        <v>-3.4000000000000004</v>
      </c>
      <c r="O33" s="9">
        <f>35-G33</f>
        <v>5</v>
      </c>
      <c r="P33" s="9">
        <f>O33*2</f>
        <v>10</v>
      </c>
      <c r="Q33" s="9">
        <f>K33*3</f>
        <v>103.5</v>
      </c>
      <c r="R33" s="9">
        <f>M33+(N33*2)+P33-Q33</f>
        <v>227.7</v>
      </c>
      <c r="S33" s="12">
        <f>((((R33*(19-B33))*2)/(B33+2)-(B33+1))/100)+6</f>
        <v>9.3054999999999986</v>
      </c>
    </row>
    <row r="34" spans="1:19" x14ac:dyDescent="0.3">
      <c r="A34" s="11">
        <f>S34+T34</f>
        <v>8.7072000000000003</v>
      </c>
      <c r="B34" s="9">
        <v>13</v>
      </c>
      <c r="C34" s="9">
        <v>289</v>
      </c>
      <c r="D34" s="8" t="s">
        <v>107</v>
      </c>
      <c r="E34" s="8" t="s">
        <v>100</v>
      </c>
      <c r="F34" s="8" t="s">
        <v>7</v>
      </c>
      <c r="G34" s="9">
        <v>25</v>
      </c>
      <c r="H34" s="9">
        <v>257</v>
      </c>
      <c r="I34" s="9">
        <v>359</v>
      </c>
      <c r="J34" s="9">
        <v>304</v>
      </c>
      <c r="K34" s="9">
        <v>33.700000000000003</v>
      </c>
      <c r="L34" s="8">
        <v>0</v>
      </c>
      <c r="M34" s="9">
        <f>500-C34</f>
        <v>211</v>
      </c>
      <c r="N34" s="9">
        <f>L34-12</f>
        <v>-12</v>
      </c>
      <c r="O34" s="9">
        <f>35-G34</f>
        <v>10</v>
      </c>
      <c r="P34" s="9">
        <f>O34*2</f>
        <v>20</v>
      </c>
      <c r="Q34" s="9">
        <f>K34*3</f>
        <v>101.10000000000001</v>
      </c>
      <c r="R34" s="9">
        <f>M34+(N34*2)+P34-Q34</f>
        <v>105.89999999999999</v>
      </c>
      <c r="S34" s="12">
        <f>((((R34*(19-B34))*2)/(B34+2)-(B34+1))/100)+8</f>
        <v>8.7072000000000003</v>
      </c>
    </row>
    <row r="35" spans="1:19" x14ac:dyDescent="0.3">
      <c r="A35" s="11">
        <f>S35+T35</f>
        <v>8.5187500000000007</v>
      </c>
      <c r="B35" s="9">
        <v>14</v>
      </c>
      <c r="C35" s="9">
        <v>337</v>
      </c>
      <c r="D35" s="8" t="s">
        <v>109</v>
      </c>
      <c r="E35" s="8" t="s">
        <v>15</v>
      </c>
      <c r="F35" s="8" t="s">
        <v>7</v>
      </c>
      <c r="G35" s="9">
        <v>24</v>
      </c>
      <c r="H35" s="9">
        <v>287</v>
      </c>
      <c r="I35" s="9">
        <v>354</v>
      </c>
      <c r="J35" s="9">
        <v>316.60000000000002</v>
      </c>
      <c r="K35" s="9">
        <v>22.4</v>
      </c>
      <c r="L35" s="8">
        <v>6.6</v>
      </c>
      <c r="M35" s="9">
        <f>500-C35</f>
        <v>163</v>
      </c>
      <c r="N35" s="9">
        <f>L35-12</f>
        <v>-5.4</v>
      </c>
      <c r="O35" s="9">
        <f>35-G35</f>
        <v>11</v>
      </c>
      <c r="P35" s="9">
        <f>O35*2</f>
        <v>22</v>
      </c>
      <c r="Q35" s="9">
        <f>K35*3</f>
        <v>67.199999999999989</v>
      </c>
      <c r="R35" s="9">
        <f>M35+(N35*2)+P35-Q35</f>
        <v>107</v>
      </c>
      <c r="S35" s="12">
        <f>((((R35*(19-B35))*2)/(B35+2)-(B35+1))/100)+8</f>
        <v>8.5187500000000007</v>
      </c>
    </row>
    <row r="36" spans="1:19" x14ac:dyDescent="0.3">
      <c r="A36" s="11">
        <f>S36+T36</f>
        <v>8.3587692307692301</v>
      </c>
      <c r="B36" s="9">
        <v>11</v>
      </c>
      <c r="C36" s="9">
        <v>181</v>
      </c>
      <c r="D36" s="8" t="s">
        <v>60</v>
      </c>
      <c r="E36" s="8" t="s">
        <v>9</v>
      </c>
      <c r="F36" s="8" t="s">
        <v>7</v>
      </c>
      <c r="G36" s="9">
        <v>32</v>
      </c>
      <c r="H36" s="9">
        <v>135</v>
      </c>
      <c r="I36" s="9">
        <v>258</v>
      </c>
      <c r="J36" s="9">
        <v>197.8</v>
      </c>
      <c r="K36" s="9">
        <v>46.2</v>
      </c>
      <c r="L36" s="8">
        <v>19.5</v>
      </c>
      <c r="M36" s="9">
        <f>500-C36</f>
        <v>319</v>
      </c>
      <c r="N36" s="9">
        <f>L36-12</f>
        <v>7.5</v>
      </c>
      <c r="O36" s="9">
        <f>35-G36</f>
        <v>3</v>
      </c>
      <c r="P36" s="9">
        <f>O36*2</f>
        <v>6</v>
      </c>
      <c r="Q36" s="9">
        <f>K36*3</f>
        <v>138.60000000000002</v>
      </c>
      <c r="R36" s="9">
        <f>M36+(N36*2)+P36-Q36</f>
        <v>201.39999999999998</v>
      </c>
      <c r="S36" s="12">
        <f>((((R36*(19-B36))*2)/(B36+2)-(B36+1))/100)+6</f>
        <v>8.3587692307692301</v>
      </c>
    </row>
    <row r="37" spans="1:19" x14ac:dyDescent="0.3">
      <c r="A37" s="11">
        <f>S37+T37</f>
        <v>8.2768750000000004</v>
      </c>
      <c r="B37" s="9">
        <v>14</v>
      </c>
      <c r="C37" s="9">
        <v>330</v>
      </c>
      <c r="D37" s="8" t="s">
        <v>105</v>
      </c>
      <c r="E37" s="8" t="s">
        <v>42</v>
      </c>
      <c r="F37" s="8" t="s">
        <v>7</v>
      </c>
      <c r="G37" s="9">
        <v>34</v>
      </c>
      <c r="H37" s="9">
        <v>270</v>
      </c>
      <c r="I37" s="9">
        <v>341</v>
      </c>
      <c r="J37" s="9">
        <v>308</v>
      </c>
      <c r="K37" s="9">
        <v>27.3</v>
      </c>
      <c r="L37" s="8">
        <v>1.1000000000000001</v>
      </c>
      <c r="M37" s="9">
        <f>500-C37</f>
        <v>170</v>
      </c>
      <c r="N37" s="9">
        <f>L37-12</f>
        <v>-10.9</v>
      </c>
      <c r="O37" s="9">
        <f>35-G37</f>
        <v>1</v>
      </c>
      <c r="P37" s="9">
        <f>O37*2</f>
        <v>2</v>
      </c>
      <c r="Q37" s="9">
        <f>K37*3</f>
        <v>81.900000000000006</v>
      </c>
      <c r="R37" s="9">
        <f>M37+(N37*2)+P37-Q37</f>
        <v>68.299999999999983</v>
      </c>
      <c r="S37" s="12">
        <f>((((R37*(19-B37))*2)/(B37+2)-(B37+1))/100)+8</f>
        <v>8.2768750000000004</v>
      </c>
    </row>
    <row r="38" spans="1:19" x14ac:dyDescent="0.3">
      <c r="A38" s="11">
        <f>S38+T38</f>
        <v>8.1743749999999995</v>
      </c>
      <c r="B38" s="9">
        <v>14</v>
      </c>
      <c r="C38" s="9">
        <v>341</v>
      </c>
      <c r="D38" s="8" t="s">
        <v>16</v>
      </c>
      <c r="E38" s="8" t="s">
        <v>17</v>
      </c>
      <c r="F38" s="8" t="s">
        <v>7</v>
      </c>
      <c r="G38" s="9">
        <v>27</v>
      </c>
      <c r="H38" s="9">
        <v>285</v>
      </c>
      <c r="I38" s="9">
        <v>369</v>
      </c>
      <c r="J38" s="9">
        <v>320.60000000000002</v>
      </c>
      <c r="K38" s="9">
        <v>34.700000000000003</v>
      </c>
      <c r="L38" s="8">
        <v>2.5</v>
      </c>
      <c r="M38" s="9">
        <f>500-C38</f>
        <v>159</v>
      </c>
      <c r="N38" s="9">
        <f>L38-12</f>
        <v>-9.5</v>
      </c>
      <c r="O38" s="9">
        <f>35-G38</f>
        <v>8</v>
      </c>
      <c r="P38" s="9">
        <f>O38*2</f>
        <v>16</v>
      </c>
      <c r="Q38" s="9">
        <f>K38*3</f>
        <v>104.10000000000001</v>
      </c>
      <c r="R38" s="9">
        <f>M38+(N38*2)+P38-Q38</f>
        <v>51.899999999999991</v>
      </c>
      <c r="S38" s="12">
        <f>((((R38*(19-B38))*2)/(B38+2)-(B38+1))/100)+8</f>
        <v>8.1743749999999995</v>
      </c>
    </row>
    <row r="39" spans="1:19" x14ac:dyDescent="0.3">
      <c r="A39" s="11">
        <f>S39+T39</f>
        <v>8.120000000000001</v>
      </c>
      <c r="B39" s="9">
        <v>14</v>
      </c>
      <c r="C39" s="9">
        <v>325</v>
      </c>
      <c r="D39" s="8" t="s">
        <v>8</v>
      </c>
      <c r="E39" s="8" t="s">
        <v>9</v>
      </c>
      <c r="F39" s="8" t="s">
        <v>7</v>
      </c>
      <c r="G39" s="9">
        <v>30</v>
      </c>
      <c r="H39" s="9">
        <v>234</v>
      </c>
      <c r="I39" s="9">
        <v>357</v>
      </c>
      <c r="J39" s="9">
        <v>302.2</v>
      </c>
      <c r="K39" s="9">
        <v>42.4</v>
      </c>
      <c r="L39" s="8">
        <v>4.7</v>
      </c>
      <c r="M39" s="9">
        <f>500-C39</f>
        <v>175</v>
      </c>
      <c r="N39" s="9">
        <f>L39-12</f>
        <v>-7.3</v>
      </c>
      <c r="O39" s="9">
        <f>35-G39</f>
        <v>5</v>
      </c>
      <c r="P39" s="9">
        <f>O39*2</f>
        <v>10</v>
      </c>
      <c r="Q39" s="9">
        <f>K39*3</f>
        <v>127.19999999999999</v>
      </c>
      <c r="R39" s="9">
        <f>M39+(N39*2)+P39-Q39</f>
        <v>43.200000000000017</v>
      </c>
      <c r="S39" s="12">
        <f>((((R39*(19-B39))*2)/(B39+2)-(B39+1))/100)+8</f>
        <v>8.120000000000001</v>
      </c>
    </row>
    <row r="40" spans="1:19" x14ac:dyDescent="0.3">
      <c r="A40" s="11">
        <f>S40+T40</f>
        <v>8.0015999999999998</v>
      </c>
      <c r="B40" s="9">
        <v>13</v>
      </c>
      <c r="C40" s="9">
        <v>269</v>
      </c>
      <c r="D40" s="8" t="s">
        <v>101</v>
      </c>
      <c r="E40" s="8" t="s">
        <v>44</v>
      </c>
      <c r="F40" s="8" t="s">
        <v>7</v>
      </c>
      <c r="G40" s="9">
        <v>25</v>
      </c>
      <c r="H40" s="9">
        <v>243</v>
      </c>
      <c r="I40" s="9">
        <v>325</v>
      </c>
      <c r="J40" s="9">
        <v>281.5</v>
      </c>
      <c r="K40" s="9">
        <v>28.1</v>
      </c>
      <c r="L40" s="8">
        <v>0</v>
      </c>
      <c r="M40" s="9">
        <f>500-C40</f>
        <v>231</v>
      </c>
      <c r="N40" s="9">
        <f>L40-12</f>
        <v>-12</v>
      </c>
      <c r="O40" s="9">
        <f>35-G40</f>
        <v>10</v>
      </c>
      <c r="P40" s="9">
        <f>O40*2</f>
        <v>20</v>
      </c>
      <c r="Q40" s="9">
        <f>K40*3</f>
        <v>84.300000000000011</v>
      </c>
      <c r="R40" s="9">
        <f>M40+(N40*2)+P40-Q40</f>
        <v>142.69999999999999</v>
      </c>
      <c r="S40" s="12">
        <f>((((R40*(19-B40))*2)/(B40+2)-(B40+1))/100)+7</f>
        <v>8.0015999999999998</v>
      </c>
    </row>
    <row r="41" spans="1:19" x14ac:dyDescent="0.3">
      <c r="A41" s="11">
        <f>S41+T41</f>
        <v>7.9718749999999998</v>
      </c>
      <c r="B41" s="9">
        <v>14</v>
      </c>
      <c r="C41" s="9">
        <v>346</v>
      </c>
      <c r="D41" s="8" t="s">
        <v>20</v>
      </c>
      <c r="E41" s="8" t="s">
        <v>21</v>
      </c>
      <c r="F41" s="8" t="s">
        <v>7</v>
      </c>
      <c r="G41" s="9">
        <v>28</v>
      </c>
      <c r="H41" s="9">
        <v>222</v>
      </c>
      <c r="I41" s="9">
        <v>338</v>
      </c>
      <c r="J41" s="9">
        <v>285.3</v>
      </c>
      <c r="K41" s="9">
        <v>45.7</v>
      </c>
      <c r="L41" s="8">
        <v>6.3</v>
      </c>
      <c r="M41" s="9">
        <f>500-C41</f>
        <v>154</v>
      </c>
      <c r="N41" s="9">
        <f>L41-12</f>
        <v>-5.7</v>
      </c>
      <c r="O41" s="9">
        <f>35-G41</f>
        <v>7</v>
      </c>
      <c r="P41" s="9">
        <f>O41*2</f>
        <v>14</v>
      </c>
      <c r="Q41" s="9">
        <f>K41*3</f>
        <v>137.10000000000002</v>
      </c>
      <c r="R41" s="9">
        <f>M41+(N41*2)+P41-Q41</f>
        <v>19.499999999999972</v>
      </c>
      <c r="S41" s="12">
        <f>((((R41*(19-B41))*2)/(B41+2)-(B41+1))/100)+8</f>
        <v>7.9718749999999998</v>
      </c>
    </row>
    <row r="42" spans="1:19" x14ac:dyDescent="0.3">
      <c r="A42" s="11">
        <f>S42+T42</f>
        <v>7.8727999999999998</v>
      </c>
      <c r="B42" s="9">
        <v>13</v>
      </c>
      <c r="C42" s="9">
        <v>292</v>
      </c>
      <c r="D42" s="8" t="s">
        <v>39</v>
      </c>
      <c r="E42" s="8" t="s">
        <v>40</v>
      </c>
      <c r="F42" s="8" t="s">
        <v>7</v>
      </c>
      <c r="G42" s="9">
        <v>25</v>
      </c>
      <c r="H42" s="9">
        <v>259</v>
      </c>
      <c r="I42" s="9">
        <v>344</v>
      </c>
      <c r="J42" s="9">
        <v>304.8</v>
      </c>
      <c r="K42" s="9">
        <v>27.8</v>
      </c>
      <c r="L42" s="8">
        <v>3</v>
      </c>
      <c r="M42" s="9">
        <f>500-C42</f>
        <v>208</v>
      </c>
      <c r="N42" s="9">
        <f>L42-12</f>
        <v>-9</v>
      </c>
      <c r="O42" s="9">
        <f>35-G42</f>
        <v>10</v>
      </c>
      <c r="P42" s="9">
        <f>O42*2</f>
        <v>20</v>
      </c>
      <c r="Q42" s="9">
        <f>K42*3</f>
        <v>83.4</v>
      </c>
      <c r="R42" s="9">
        <f>M42+(N42*2)+P42-Q42</f>
        <v>126.6</v>
      </c>
      <c r="S42" s="12">
        <f>((((R42*(19-B42))*2)/(B42+2)-(B42+1))/100)+7</f>
        <v>7.8727999999999998</v>
      </c>
    </row>
    <row r="43" spans="1:19" x14ac:dyDescent="0.3">
      <c r="A43" s="11">
        <f>S43+T43</f>
        <v>7.7243750000000002</v>
      </c>
      <c r="B43" s="9">
        <v>14</v>
      </c>
      <c r="C43" s="9">
        <v>375</v>
      </c>
      <c r="D43" s="8" t="s">
        <v>27</v>
      </c>
      <c r="E43" s="8" t="s">
        <v>26</v>
      </c>
      <c r="F43" s="8" t="s">
        <v>7</v>
      </c>
      <c r="G43" s="9">
        <v>24</v>
      </c>
      <c r="H43" s="9">
        <v>252</v>
      </c>
      <c r="I43" s="9">
        <v>366</v>
      </c>
      <c r="J43" s="9">
        <v>315.8</v>
      </c>
      <c r="K43" s="9">
        <v>49.1</v>
      </c>
      <c r="L43" s="8">
        <v>2.1</v>
      </c>
      <c r="M43" s="9">
        <f>500-C43</f>
        <v>125</v>
      </c>
      <c r="N43" s="9">
        <f>L43-12</f>
        <v>-9.9</v>
      </c>
      <c r="O43" s="9">
        <f>35-G43</f>
        <v>11</v>
      </c>
      <c r="P43" s="9">
        <f>O43*2</f>
        <v>22</v>
      </c>
      <c r="Q43" s="9">
        <f>K43*3</f>
        <v>147.30000000000001</v>
      </c>
      <c r="R43" s="9">
        <f>M43+(N43*2)+P43-Q43</f>
        <v>-20.100000000000009</v>
      </c>
      <c r="S43" s="12">
        <f>((((R43*(19-B43))*2)/(B43+2)-(B43+1))/100)+8</f>
        <v>7.7243750000000002</v>
      </c>
    </row>
    <row r="44" spans="1:19" x14ac:dyDescent="0.3">
      <c r="A44" s="11">
        <f>S44+T44</f>
        <v>7.6643749999999997</v>
      </c>
      <c r="B44" s="9">
        <v>14</v>
      </c>
      <c r="C44" s="9">
        <v>378</v>
      </c>
      <c r="D44" s="8" t="s">
        <v>30</v>
      </c>
      <c r="E44" s="8" t="s">
        <v>31</v>
      </c>
      <c r="F44" s="8" t="s">
        <v>7</v>
      </c>
      <c r="G44" s="9">
        <v>24</v>
      </c>
      <c r="H44" s="9">
        <v>254</v>
      </c>
      <c r="I44" s="9">
        <v>373</v>
      </c>
      <c r="J44" s="9">
        <v>320.5</v>
      </c>
      <c r="K44" s="9">
        <v>49.9</v>
      </c>
      <c r="L44" s="8">
        <v>0</v>
      </c>
      <c r="M44" s="9">
        <f>500-C44</f>
        <v>122</v>
      </c>
      <c r="N44" s="9">
        <f>L44-12</f>
        <v>-12</v>
      </c>
      <c r="O44" s="9">
        <f>35-G44</f>
        <v>11</v>
      </c>
      <c r="P44" s="9">
        <f>O44*2</f>
        <v>22</v>
      </c>
      <c r="Q44" s="9">
        <f>K44*3</f>
        <v>149.69999999999999</v>
      </c>
      <c r="R44" s="9">
        <f>M44+(N44*2)+P44-Q44</f>
        <v>-29.699999999999989</v>
      </c>
      <c r="S44" s="12">
        <f>((((R44*(19-B44))*2)/(B44+2)-(B44+1))/100)+8</f>
        <v>7.6643749999999997</v>
      </c>
    </row>
    <row r="45" spans="1:19" x14ac:dyDescent="0.3">
      <c r="A45" s="11">
        <f>S45+T45</f>
        <v>7.6470000000000002</v>
      </c>
      <c r="B45" s="9">
        <v>12</v>
      </c>
      <c r="C45" s="9">
        <v>229</v>
      </c>
      <c r="D45" s="8" t="s">
        <v>77</v>
      </c>
      <c r="E45" s="8" t="s">
        <v>29</v>
      </c>
      <c r="F45" s="8" t="s">
        <v>7</v>
      </c>
      <c r="G45" s="9">
        <v>23</v>
      </c>
      <c r="H45" s="9">
        <v>188</v>
      </c>
      <c r="I45" s="9">
        <v>277</v>
      </c>
      <c r="J45" s="9">
        <v>238.7</v>
      </c>
      <c r="K45" s="9">
        <v>31.1</v>
      </c>
      <c r="L45" s="8">
        <v>0</v>
      </c>
      <c r="M45" s="9">
        <f>500-C45</f>
        <v>271</v>
      </c>
      <c r="N45" s="9">
        <f>L45-12</f>
        <v>-12</v>
      </c>
      <c r="O45" s="9">
        <f>35-G45</f>
        <v>12</v>
      </c>
      <c r="P45" s="9">
        <f>O45*2</f>
        <v>24</v>
      </c>
      <c r="Q45" s="9">
        <f>K45*3</f>
        <v>93.300000000000011</v>
      </c>
      <c r="R45" s="9">
        <f>M45+(N45*2)+P45-Q45</f>
        <v>177.7</v>
      </c>
      <c r="S45" s="12">
        <f>((((R45*(19-B45))*2)/(B45+2)-(B45+1))/100)+6</f>
        <v>7.6470000000000002</v>
      </c>
    </row>
    <row r="46" spans="1:19" x14ac:dyDescent="0.3">
      <c r="A46" s="11">
        <f>S46+T46</f>
        <v>7.4941176470588236</v>
      </c>
      <c r="B46" s="9">
        <v>15</v>
      </c>
      <c r="C46" s="9">
        <v>410</v>
      </c>
      <c r="D46" s="8" t="s">
        <v>103</v>
      </c>
      <c r="E46" s="8" t="s">
        <v>93</v>
      </c>
      <c r="F46" s="8" t="s">
        <v>7</v>
      </c>
      <c r="G46" s="9">
        <v>29</v>
      </c>
      <c r="H46" s="9">
        <v>289</v>
      </c>
      <c r="I46" s="9">
        <v>411</v>
      </c>
      <c r="J46" s="9">
        <v>359.5</v>
      </c>
      <c r="K46" s="9">
        <v>52.1</v>
      </c>
      <c r="L46" s="8">
        <v>2.4</v>
      </c>
      <c r="M46" s="9">
        <f>500-C46</f>
        <v>90</v>
      </c>
      <c r="N46" s="9">
        <f>L46-12</f>
        <v>-9.6</v>
      </c>
      <c r="O46" s="9">
        <f>35-G46</f>
        <v>6</v>
      </c>
      <c r="P46" s="9">
        <f>O46*2</f>
        <v>12</v>
      </c>
      <c r="Q46" s="9">
        <f>K46*3</f>
        <v>156.30000000000001</v>
      </c>
      <c r="R46" s="9">
        <f>M46+(N46*2)+P46-Q46</f>
        <v>-73.500000000000014</v>
      </c>
      <c r="S46" s="12">
        <f>((((R46*(19-B46))*2)/(B46+2)-(B46+1))/100)+8</f>
        <v>7.4941176470588236</v>
      </c>
    </row>
    <row r="47" spans="1:19" x14ac:dyDescent="0.3">
      <c r="A47" s="11">
        <f>S47+T47</f>
        <v>7.4334117647058822</v>
      </c>
      <c r="B47" s="9">
        <v>15</v>
      </c>
      <c r="C47" s="9">
        <v>399</v>
      </c>
      <c r="D47" s="8" t="s">
        <v>111</v>
      </c>
      <c r="E47" s="8" t="s">
        <v>93</v>
      </c>
      <c r="F47" s="8" t="s">
        <v>7</v>
      </c>
      <c r="G47" s="9">
        <v>24</v>
      </c>
      <c r="H47" s="9">
        <v>230</v>
      </c>
      <c r="I47" s="9">
        <v>380</v>
      </c>
      <c r="J47" s="9">
        <v>310.7</v>
      </c>
      <c r="K47" s="9">
        <v>61.8</v>
      </c>
      <c r="L47" s="8">
        <v>0</v>
      </c>
      <c r="M47" s="9">
        <f>500-C47</f>
        <v>101</v>
      </c>
      <c r="N47" s="9">
        <f>L47-12</f>
        <v>-12</v>
      </c>
      <c r="O47" s="9">
        <f>35-G47</f>
        <v>11</v>
      </c>
      <c r="P47" s="9">
        <f>O47*2</f>
        <v>22</v>
      </c>
      <c r="Q47" s="9">
        <f>K47*3</f>
        <v>185.39999999999998</v>
      </c>
      <c r="R47" s="9">
        <f>M47+(N47*2)+P47-Q47</f>
        <v>-86.399999999999977</v>
      </c>
      <c r="S47" s="12">
        <f>((((R47*(19-B47))*2)/(B47+2)-(B47+1))/100)+8</f>
        <v>7.4334117647058822</v>
      </c>
    </row>
    <row r="48" spans="1:19" x14ac:dyDescent="0.3">
      <c r="A48" s="11">
        <f>S48+T48</f>
        <v>7.386333333333333</v>
      </c>
      <c r="B48" s="9">
        <v>16</v>
      </c>
      <c r="C48" s="9">
        <v>479</v>
      </c>
      <c r="D48" s="8" t="s">
        <v>51</v>
      </c>
      <c r="E48" s="8" t="s">
        <v>52</v>
      </c>
      <c r="F48" s="8" t="s">
        <v>7</v>
      </c>
      <c r="G48" s="9">
        <v>28</v>
      </c>
      <c r="H48" s="9">
        <v>347</v>
      </c>
      <c r="I48" s="9">
        <v>461</v>
      </c>
      <c r="J48" s="9">
        <v>416.7</v>
      </c>
      <c r="K48" s="9">
        <v>49.9</v>
      </c>
      <c r="L48" s="8">
        <v>2.8</v>
      </c>
      <c r="M48" s="9">
        <f>500-C48</f>
        <v>21</v>
      </c>
      <c r="N48" s="9">
        <f>L48-12</f>
        <v>-9.1999999999999993</v>
      </c>
      <c r="O48" s="9">
        <f>35-G48</f>
        <v>7</v>
      </c>
      <c r="P48" s="9">
        <f>O48*2</f>
        <v>14</v>
      </c>
      <c r="Q48" s="9">
        <f>K48*3</f>
        <v>149.69999999999999</v>
      </c>
      <c r="R48" s="9">
        <f>M48+(N48*2)+P48-Q48</f>
        <v>-133.1</v>
      </c>
      <c r="S48" s="12">
        <f>((((R48*(19-B48))*2)/(B48+2)-(B48+1))/100)+8</f>
        <v>7.386333333333333</v>
      </c>
    </row>
    <row r="49" spans="1:19" x14ac:dyDescent="0.3">
      <c r="A49" s="11">
        <f>S49+T49</f>
        <v>7.3548235294117648</v>
      </c>
      <c r="B49" s="9">
        <v>15</v>
      </c>
      <c r="C49" s="9">
        <v>425</v>
      </c>
      <c r="D49" s="8" t="s">
        <v>37</v>
      </c>
      <c r="E49" s="8" t="s">
        <v>29</v>
      </c>
      <c r="F49" s="8" t="s">
        <v>7</v>
      </c>
      <c r="G49" s="9">
        <v>26</v>
      </c>
      <c r="H49" s="9">
        <v>293</v>
      </c>
      <c r="I49" s="9">
        <v>439</v>
      </c>
      <c r="J49" s="9">
        <v>374</v>
      </c>
      <c r="K49" s="9">
        <v>58.1</v>
      </c>
      <c r="L49" s="8">
        <v>1.1000000000000001</v>
      </c>
      <c r="M49" s="9">
        <f>500-C49</f>
        <v>75</v>
      </c>
      <c r="N49" s="9">
        <f>L49-12</f>
        <v>-10.9</v>
      </c>
      <c r="O49" s="9">
        <f>35-G49</f>
        <v>9</v>
      </c>
      <c r="P49" s="9">
        <f>O49*2</f>
        <v>18</v>
      </c>
      <c r="Q49" s="9">
        <f>K49*3</f>
        <v>174.3</v>
      </c>
      <c r="R49" s="9">
        <f>M49+(N49*2)+P49-Q49</f>
        <v>-103.10000000000001</v>
      </c>
      <c r="S49" s="12">
        <f>((((R49*(19-B49))*2)/(B49+2)-(B49+1))/100)+8</f>
        <v>7.3548235294117648</v>
      </c>
    </row>
    <row r="50" spans="1:19" x14ac:dyDescent="0.3">
      <c r="A50" s="11">
        <f>S50+T50</f>
        <v>7.3100000000000005</v>
      </c>
      <c r="B50" s="9">
        <v>12</v>
      </c>
      <c r="C50" s="9">
        <v>257</v>
      </c>
      <c r="D50" s="8" t="s">
        <v>74</v>
      </c>
      <c r="E50" s="8" t="s">
        <v>52</v>
      </c>
      <c r="F50" s="8" t="s">
        <v>7</v>
      </c>
      <c r="G50" s="9">
        <v>24</v>
      </c>
      <c r="H50" s="9">
        <v>197</v>
      </c>
      <c r="I50" s="9">
        <v>304</v>
      </c>
      <c r="J50" s="9">
        <v>258.3</v>
      </c>
      <c r="K50" s="9">
        <v>34.4</v>
      </c>
      <c r="L50" s="8">
        <v>3.1</v>
      </c>
      <c r="M50" s="9">
        <f>500-C50</f>
        <v>243</v>
      </c>
      <c r="N50" s="9">
        <f>L50-12</f>
        <v>-8.9</v>
      </c>
      <c r="O50" s="9">
        <f>35-G50</f>
        <v>11</v>
      </c>
      <c r="P50" s="9">
        <f>O50*2</f>
        <v>22</v>
      </c>
      <c r="Q50" s="9">
        <f>K50*3</f>
        <v>103.19999999999999</v>
      </c>
      <c r="R50" s="9">
        <f>M50+(N50*2)+P50-Q50</f>
        <v>144</v>
      </c>
      <c r="S50" s="12">
        <f>((((R50*(19-B50))*2)/(B50+2)-(B50+1))/100)+6</f>
        <v>7.3100000000000005</v>
      </c>
    </row>
    <row r="51" spans="1:19" x14ac:dyDescent="0.3">
      <c r="A51" s="11">
        <f>S51+T51</f>
        <v>7.2270000000000003</v>
      </c>
      <c r="B51" s="9">
        <v>16</v>
      </c>
      <c r="C51" s="9">
        <v>456</v>
      </c>
      <c r="D51" s="8" t="s">
        <v>24</v>
      </c>
      <c r="E51" s="8" t="s">
        <v>23</v>
      </c>
      <c r="F51" s="8" t="s">
        <v>7</v>
      </c>
      <c r="G51" s="9">
        <v>24</v>
      </c>
      <c r="H51" s="9">
        <v>278</v>
      </c>
      <c r="I51" s="9">
        <v>446</v>
      </c>
      <c r="J51" s="9">
        <v>383.3</v>
      </c>
      <c r="K51" s="9">
        <v>74.900000000000006</v>
      </c>
      <c r="L51" s="8">
        <v>0.9</v>
      </c>
      <c r="M51" s="9">
        <f>500-C51</f>
        <v>44</v>
      </c>
      <c r="N51" s="9">
        <f>L51-12</f>
        <v>-11.1</v>
      </c>
      <c r="O51" s="9">
        <f>35-G51</f>
        <v>11</v>
      </c>
      <c r="P51" s="9">
        <f>O51*2</f>
        <v>22</v>
      </c>
      <c r="Q51" s="9">
        <f>K51*3</f>
        <v>224.70000000000002</v>
      </c>
      <c r="R51" s="9">
        <f>M51+(N51*2)+P51-Q51</f>
        <v>-180.90000000000003</v>
      </c>
      <c r="S51" s="12">
        <f>((((R51*(19-B51))*2)/(B51+2)-(B51+1))/100)+8</f>
        <v>7.2270000000000003</v>
      </c>
    </row>
    <row r="52" spans="1:19" x14ac:dyDescent="0.3">
      <c r="A52" s="11">
        <f>S52+T52</f>
        <v>7.177882352941177</v>
      </c>
      <c r="B52" s="9">
        <v>15</v>
      </c>
      <c r="C52" s="9">
        <v>444</v>
      </c>
      <c r="D52" s="8" t="s">
        <v>43</v>
      </c>
      <c r="E52" s="8" t="s">
        <v>44</v>
      </c>
      <c r="F52" s="8" t="s">
        <v>7</v>
      </c>
      <c r="G52" s="9">
        <v>29</v>
      </c>
      <c r="H52" s="9">
        <v>282</v>
      </c>
      <c r="I52" s="9">
        <v>430</v>
      </c>
      <c r="J52" s="9">
        <v>369.3</v>
      </c>
      <c r="K52" s="9">
        <v>63.3</v>
      </c>
      <c r="L52" s="8">
        <v>2.6</v>
      </c>
      <c r="M52" s="9">
        <f>500-C52</f>
        <v>56</v>
      </c>
      <c r="N52" s="9">
        <f>L52-12</f>
        <v>-9.4</v>
      </c>
      <c r="O52" s="9">
        <f>35-G52</f>
        <v>6</v>
      </c>
      <c r="P52" s="9">
        <f>O52*2</f>
        <v>12</v>
      </c>
      <c r="Q52" s="9">
        <f>K52*3</f>
        <v>189.89999999999998</v>
      </c>
      <c r="R52" s="9">
        <f>M52+(N52*2)+P52-Q52</f>
        <v>-140.69999999999999</v>
      </c>
      <c r="S52" s="12">
        <f>((((R52*(19-B52))*2)/(B52+2)-(B52+1))/100)+8</f>
        <v>7.177882352941177</v>
      </c>
    </row>
    <row r="53" spans="1:19" x14ac:dyDescent="0.3">
      <c r="A53" s="11">
        <f>S53+T53</f>
        <v>7.0187499999999998</v>
      </c>
      <c r="B53" s="9">
        <v>14</v>
      </c>
      <c r="C53" s="9">
        <v>358</v>
      </c>
      <c r="D53" s="8" t="s">
        <v>12</v>
      </c>
      <c r="E53" s="8" t="s">
        <v>13</v>
      </c>
      <c r="F53" s="8" t="s">
        <v>7</v>
      </c>
      <c r="G53" s="9">
        <v>24</v>
      </c>
      <c r="H53" s="9">
        <v>180</v>
      </c>
      <c r="I53" s="9">
        <v>426</v>
      </c>
      <c r="J53" s="9">
        <v>302</v>
      </c>
      <c r="K53" s="9">
        <v>91</v>
      </c>
      <c r="L53" s="8">
        <v>0</v>
      </c>
      <c r="M53" s="9">
        <f>500-C53</f>
        <v>142</v>
      </c>
      <c r="N53" s="9">
        <f>L53-12</f>
        <v>-12</v>
      </c>
      <c r="O53" s="9">
        <f>35-G53</f>
        <v>11</v>
      </c>
      <c r="P53" s="9">
        <f>O53*2</f>
        <v>22</v>
      </c>
      <c r="Q53" s="9">
        <f>K53*3</f>
        <v>273</v>
      </c>
      <c r="R53" s="9">
        <f>M53+(N53*2)+P53-Q53</f>
        <v>-133</v>
      </c>
      <c r="S53" s="12">
        <f>((((R53*(19-B53))*2)/(B53+2)-(B53+1))/100)+8</f>
        <v>7.0187499999999998</v>
      </c>
    </row>
    <row r="54" spans="1:19" x14ac:dyDescent="0.3">
      <c r="A54" s="11">
        <f>S54+T54</f>
        <v>6.9489999999999998</v>
      </c>
      <c r="B54" s="9">
        <v>12</v>
      </c>
      <c r="C54" s="9">
        <v>252</v>
      </c>
      <c r="D54" s="8" t="s">
        <v>69</v>
      </c>
      <c r="E54" s="8" t="s">
        <v>40</v>
      </c>
      <c r="F54" s="8" t="s">
        <v>7</v>
      </c>
      <c r="G54" s="9">
        <v>26</v>
      </c>
      <c r="H54" s="9">
        <v>200</v>
      </c>
      <c r="I54" s="9">
        <v>333</v>
      </c>
      <c r="J54" s="9">
        <v>251.7</v>
      </c>
      <c r="K54" s="9">
        <v>48.1</v>
      </c>
      <c r="L54" s="8">
        <v>5.0999999999999996</v>
      </c>
      <c r="M54" s="9">
        <f>500-C54</f>
        <v>248</v>
      </c>
      <c r="N54" s="9">
        <f>L54-12</f>
        <v>-6.9</v>
      </c>
      <c r="O54" s="9">
        <f>35-G54</f>
        <v>9</v>
      </c>
      <c r="P54" s="9">
        <f>O54*2</f>
        <v>18</v>
      </c>
      <c r="Q54" s="9">
        <f>K54*3</f>
        <v>144.30000000000001</v>
      </c>
      <c r="R54" s="9">
        <f>M54+(N54*2)+P54-Q54</f>
        <v>107.89999999999998</v>
      </c>
      <c r="S54" s="12">
        <f>((((R54*(19-B54))*2)/(B54+2)-(B54+1))/100)+6</f>
        <v>6.9489999999999998</v>
      </c>
    </row>
    <row r="55" spans="1:19" x14ac:dyDescent="0.3">
      <c r="A55" s="11">
        <f>S55+T55</f>
        <v>6.9144000000000005</v>
      </c>
      <c r="B55" s="9">
        <v>13</v>
      </c>
      <c r="C55" s="9">
        <v>285</v>
      </c>
      <c r="D55" s="8" t="s">
        <v>87</v>
      </c>
      <c r="E55" s="8" t="s">
        <v>52</v>
      </c>
      <c r="F55" s="8" t="s">
        <v>7</v>
      </c>
      <c r="G55" s="9">
        <v>22</v>
      </c>
      <c r="H55" s="9">
        <v>226</v>
      </c>
      <c r="I55" s="9">
        <v>312</v>
      </c>
      <c r="J55" s="9">
        <v>266.8</v>
      </c>
      <c r="K55" s="9">
        <v>28.4</v>
      </c>
      <c r="L55" s="8">
        <v>0</v>
      </c>
      <c r="M55" s="9">
        <f>500-C55</f>
        <v>215</v>
      </c>
      <c r="N55" s="9">
        <f>L55-12</f>
        <v>-12</v>
      </c>
      <c r="O55" s="9">
        <f>35-G55</f>
        <v>13</v>
      </c>
      <c r="P55" s="9">
        <f>O55*2</f>
        <v>26</v>
      </c>
      <c r="Q55" s="9">
        <f>K55*3</f>
        <v>85.199999999999989</v>
      </c>
      <c r="R55" s="9">
        <f>M55+(N55*2)+P55-Q55</f>
        <v>131.80000000000001</v>
      </c>
      <c r="S55" s="12">
        <f>((((R55*(19-B55))*2)/(B55+2)-(B55+1))/100)+6</f>
        <v>6.9144000000000005</v>
      </c>
    </row>
    <row r="56" spans="1:19" x14ac:dyDescent="0.3">
      <c r="A56" s="11">
        <f>S56+T56</f>
        <v>6.72</v>
      </c>
      <c r="B56" s="9">
        <v>13</v>
      </c>
      <c r="C56" s="9">
        <v>279</v>
      </c>
      <c r="D56" s="8" t="s">
        <v>97</v>
      </c>
      <c r="E56" s="8" t="s">
        <v>21</v>
      </c>
      <c r="F56" s="8" t="s">
        <v>7</v>
      </c>
      <c r="G56" s="9">
        <v>23</v>
      </c>
      <c r="H56" s="9">
        <v>207</v>
      </c>
      <c r="I56" s="9">
        <v>313</v>
      </c>
      <c r="J56" s="9">
        <v>262.39999999999998</v>
      </c>
      <c r="K56" s="9">
        <v>38.700000000000003</v>
      </c>
      <c r="L56" s="8">
        <v>1.3</v>
      </c>
      <c r="M56" s="9">
        <f>500-C56</f>
        <v>221</v>
      </c>
      <c r="N56" s="9">
        <f>L56-12</f>
        <v>-10.7</v>
      </c>
      <c r="O56" s="9">
        <f>35-G56</f>
        <v>12</v>
      </c>
      <c r="P56" s="9">
        <f>O56*2</f>
        <v>24</v>
      </c>
      <c r="Q56" s="9">
        <f>K56*3</f>
        <v>116.10000000000001</v>
      </c>
      <c r="R56" s="9">
        <f>M56+(N56*2)+P56-Q56</f>
        <v>107.49999999999999</v>
      </c>
      <c r="S56" s="12">
        <f>((((R56*(19-B56))*2)/(B56+2)-(B56+1))/100)+6</f>
        <v>6.72</v>
      </c>
    </row>
    <row r="57" spans="1:19" x14ac:dyDescent="0.3">
      <c r="A57" s="11">
        <f>S57+T57</f>
        <v>6.4176000000000002</v>
      </c>
      <c r="B57" s="9">
        <v>13</v>
      </c>
      <c r="C57" s="9">
        <v>301</v>
      </c>
      <c r="D57" s="8" t="s">
        <v>99</v>
      </c>
      <c r="E57" s="8" t="s">
        <v>100</v>
      </c>
      <c r="F57" s="8" t="s">
        <v>7</v>
      </c>
      <c r="G57" s="9">
        <v>28</v>
      </c>
      <c r="H57" s="9">
        <v>203</v>
      </c>
      <c r="I57" s="9">
        <v>333</v>
      </c>
      <c r="J57" s="9">
        <v>280.8</v>
      </c>
      <c r="K57" s="9">
        <v>45.5</v>
      </c>
      <c r="L57" s="8">
        <v>8.6</v>
      </c>
      <c r="M57" s="9">
        <f>500-C57</f>
        <v>199</v>
      </c>
      <c r="N57" s="9">
        <f>L57-12</f>
        <v>-3.4000000000000004</v>
      </c>
      <c r="O57" s="9">
        <f>35-G57</f>
        <v>7</v>
      </c>
      <c r="P57" s="9">
        <f>O57*2</f>
        <v>14</v>
      </c>
      <c r="Q57" s="9">
        <f>K57*3</f>
        <v>136.5</v>
      </c>
      <c r="R57" s="9">
        <f>M57+(N57*2)+P57-Q57</f>
        <v>69.699999999999989</v>
      </c>
      <c r="S57" s="12">
        <f>((((R57*(19-B57))*2)/(B57+2)-(B57+1))/100)+6</f>
        <v>6.4176000000000002</v>
      </c>
    </row>
    <row r="58" spans="1:19" x14ac:dyDescent="0.3">
      <c r="A58" s="11">
        <f>S58+T58</f>
        <v>6.3760000000000003</v>
      </c>
      <c r="B58" s="9">
        <v>13</v>
      </c>
      <c r="C58" s="9">
        <v>304</v>
      </c>
      <c r="D58" s="8" t="s">
        <v>71</v>
      </c>
      <c r="E58" s="8" t="s">
        <v>21</v>
      </c>
      <c r="F58" s="8" t="s">
        <v>7</v>
      </c>
      <c r="G58" s="9">
        <v>31</v>
      </c>
      <c r="H58" s="9">
        <v>255</v>
      </c>
      <c r="I58" s="9">
        <v>360</v>
      </c>
      <c r="J58" s="9">
        <v>314.7</v>
      </c>
      <c r="K58" s="9">
        <v>42.5</v>
      </c>
      <c r="L58" s="8">
        <v>6</v>
      </c>
      <c r="M58" s="9">
        <f>500-C58</f>
        <v>196</v>
      </c>
      <c r="N58" s="9">
        <f>L58-12</f>
        <v>-6</v>
      </c>
      <c r="O58" s="9">
        <f>35-G58</f>
        <v>4</v>
      </c>
      <c r="P58" s="9">
        <f>O58*2</f>
        <v>8</v>
      </c>
      <c r="Q58" s="9">
        <f>K58*3</f>
        <v>127.5</v>
      </c>
      <c r="R58" s="9">
        <f>M58+(N58*2)+P58-Q58</f>
        <v>64.5</v>
      </c>
      <c r="S58" s="12">
        <f>((((R58*(19-B58))*2)/(B58+2)-(B58+1))/100)+6</f>
        <v>6.3760000000000003</v>
      </c>
    </row>
    <row r="59" spans="1:19" x14ac:dyDescent="0.3">
      <c r="A59" s="11">
        <f>S59+T59</f>
        <v>6.3659999999999997</v>
      </c>
      <c r="B59" s="9">
        <v>12</v>
      </c>
      <c r="C59" s="9">
        <v>251</v>
      </c>
      <c r="D59" s="8" t="s">
        <v>64</v>
      </c>
      <c r="E59" s="8" t="s">
        <v>40</v>
      </c>
      <c r="F59" s="8" t="s">
        <v>7</v>
      </c>
      <c r="G59" s="9">
        <v>21</v>
      </c>
      <c r="H59" s="9">
        <v>179</v>
      </c>
      <c r="I59" s="9">
        <v>397</v>
      </c>
      <c r="J59" s="9">
        <v>249.2</v>
      </c>
      <c r="K59" s="9">
        <v>70.2</v>
      </c>
      <c r="L59" s="8">
        <v>3.6</v>
      </c>
      <c r="M59" s="9">
        <f>500-C59</f>
        <v>249</v>
      </c>
      <c r="N59" s="9">
        <f>L59-12</f>
        <v>-8.4</v>
      </c>
      <c r="O59" s="9">
        <f>35-G59</f>
        <v>14</v>
      </c>
      <c r="P59" s="9">
        <f>O59*2</f>
        <v>28</v>
      </c>
      <c r="Q59" s="9">
        <f>K59*3</f>
        <v>210.60000000000002</v>
      </c>
      <c r="R59" s="9">
        <f>M59+(N59*2)+P59-Q59</f>
        <v>49.599999999999966</v>
      </c>
      <c r="S59" s="12">
        <f>((((R59*(19-B59))*2)/(B59+2)-(B59+1))/100)+6</f>
        <v>6.3659999999999997</v>
      </c>
    </row>
    <row r="60" spans="1:19" x14ac:dyDescent="0.3">
      <c r="A60" s="11">
        <f>S60+T60</f>
        <v>6.0187499999999998</v>
      </c>
      <c r="B60" s="9">
        <v>14</v>
      </c>
      <c r="C60" s="9">
        <v>331</v>
      </c>
      <c r="D60" s="8" t="s">
        <v>81</v>
      </c>
      <c r="E60" s="8" t="s">
        <v>26</v>
      </c>
      <c r="F60" s="8" t="s">
        <v>7</v>
      </c>
      <c r="G60" s="9">
        <v>31</v>
      </c>
      <c r="H60" s="9">
        <v>258</v>
      </c>
      <c r="I60" s="9">
        <v>375</v>
      </c>
      <c r="J60" s="9">
        <v>308.60000000000002</v>
      </c>
      <c r="K60" s="9">
        <v>44.6</v>
      </c>
      <c r="L60" s="8">
        <v>3.9</v>
      </c>
      <c r="M60" s="9">
        <f>500-C60</f>
        <v>169</v>
      </c>
      <c r="N60" s="9">
        <f>L60-12</f>
        <v>-8.1</v>
      </c>
      <c r="O60" s="9">
        <f>35-G60</f>
        <v>4</v>
      </c>
      <c r="P60" s="9">
        <f>O60*2</f>
        <v>8</v>
      </c>
      <c r="Q60" s="9">
        <f>K60*3</f>
        <v>133.80000000000001</v>
      </c>
      <c r="R60" s="9">
        <f>M60+(N60*2)+P60-Q60</f>
        <v>27</v>
      </c>
      <c r="S60" s="12">
        <f>((((R60*(19-B60))*2)/(B60+2)-(B60+1))/100)+6</f>
        <v>6.0187499999999998</v>
      </c>
    </row>
    <row r="61" spans="1:19" x14ac:dyDescent="0.3">
      <c r="A61" s="11">
        <f>S61+T61</f>
        <v>5.7289411764705882</v>
      </c>
      <c r="B61" s="9">
        <v>15</v>
      </c>
      <c r="C61" s="9">
        <v>381</v>
      </c>
      <c r="D61" s="8" t="s">
        <v>66</v>
      </c>
      <c r="E61" s="8" t="s">
        <v>54</v>
      </c>
      <c r="F61" s="8" t="s">
        <v>7</v>
      </c>
      <c r="G61" s="9">
        <v>25</v>
      </c>
      <c r="H61" s="9">
        <v>301</v>
      </c>
      <c r="I61" s="9">
        <v>440</v>
      </c>
      <c r="J61" s="9">
        <v>355</v>
      </c>
      <c r="K61" s="9">
        <v>46.2</v>
      </c>
      <c r="L61" s="8">
        <v>0</v>
      </c>
      <c r="M61" s="9">
        <f>500-C61</f>
        <v>119</v>
      </c>
      <c r="N61" s="9">
        <f>L61-12</f>
        <v>-12</v>
      </c>
      <c r="O61" s="9">
        <f>35-G61</f>
        <v>10</v>
      </c>
      <c r="P61" s="9">
        <f>O61*2</f>
        <v>20</v>
      </c>
      <c r="Q61" s="9">
        <f>K61*3</f>
        <v>138.60000000000002</v>
      </c>
      <c r="R61" s="9">
        <f>M61+(N61*2)+P61-Q61</f>
        <v>-23.600000000000023</v>
      </c>
      <c r="S61" s="12">
        <f>((((R61*(19-B61))*2)/(B61+2)-(B61+1))/100)+6</f>
        <v>5.7289411764705882</v>
      </c>
    </row>
    <row r="62" spans="1:19" x14ac:dyDescent="0.3">
      <c r="A62" s="11">
        <f>S62+T62</f>
        <v>5.5397647058823525</v>
      </c>
      <c r="B62" s="9">
        <v>15</v>
      </c>
      <c r="C62" s="9">
        <v>403</v>
      </c>
      <c r="D62" s="8" t="s">
        <v>102</v>
      </c>
      <c r="E62" s="8" t="s">
        <v>48</v>
      </c>
      <c r="F62" s="8" t="s">
        <v>7</v>
      </c>
      <c r="G62" s="9">
        <v>23</v>
      </c>
      <c r="H62" s="9">
        <v>250</v>
      </c>
      <c r="I62" s="9">
        <v>381</v>
      </c>
      <c r="J62" s="9">
        <v>312.7</v>
      </c>
      <c r="K62" s="9">
        <v>53.6</v>
      </c>
      <c r="L62" s="8">
        <v>0</v>
      </c>
      <c r="M62" s="9">
        <f>500-C62</f>
        <v>97</v>
      </c>
      <c r="N62" s="9">
        <f>L62-12</f>
        <v>-12</v>
      </c>
      <c r="O62" s="9">
        <f>35-G62</f>
        <v>12</v>
      </c>
      <c r="P62" s="9">
        <f>O62*2</f>
        <v>24</v>
      </c>
      <c r="Q62" s="9">
        <f>K62*3</f>
        <v>160.80000000000001</v>
      </c>
      <c r="R62" s="9">
        <f>M62+(N62*2)+P62-Q62</f>
        <v>-63.800000000000011</v>
      </c>
      <c r="S62" s="12">
        <f>((((R62*(19-B62))*2)/(B62+2)-(B62+1))/100)+6</f>
        <v>5.5397647058823525</v>
      </c>
    </row>
    <row r="63" spans="1:19" x14ac:dyDescent="0.3">
      <c r="A63" s="11">
        <f>S63+T63</f>
        <v>5.3596666666666666</v>
      </c>
      <c r="B63" s="9">
        <v>16</v>
      </c>
      <c r="C63" s="9">
        <v>474</v>
      </c>
      <c r="D63" s="8" t="s">
        <v>94</v>
      </c>
      <c r="E63" s="8" t="s">
        <v>19</v>
      </c>
      <c r="F63" s="8" t="s">
        <v>7</v>
      </c>
      <c r="G63" s="9">
        <v>26</v>
      </c>
      <c r="H63" s="9">
        <v>336</v>
      </c>
      <c r="I63" s="9">
        <v>457</v>
      </c>
      <c r="J63" s="9">
        <v>411.3</v>
      </c>
      <c r="K63" s="9">
        <v>53.7</v>
      </c>
      <c r="L63" s="8">
        <v>0</v>
      </c>
      <c r="M63" s="9">
        <f>500-C63</f>
        <v>26</v>
      </c>
      <c r="N63" s="9">
        <f>L63-12</f>
        <v>-12</v>
      </c>
      <c r="O63" s="9">
        <f>35-G63</f>
        <v>9</v>
      </c>
      <c r="P63" s="9">
        <f>O63*2</f>
        <v>18</v>
      </c>
      <c r="Q63" s="9">
        <f>K63*3</f>
        <v>161.10000000000002</v>
      </c>
      <c r="R63" s="9">
        <f>M63+(N63*2)+P63-Q63</f>
        <v>-141.10000000000002</v>
      </c>
      <c r="S63" s="12">
        <f>((((R63*(19-B63))*2)/(B63+2)-(B63+1))/100)+6</f>
        <v>5.3596666666666666</v>
      </c>
    </row>
    <row r="64" spans="1:19" x14ac:dyDescent="0.3">
      <c r="A64" s="11">
        <f>S64+T64</f>
        <v>5.2183529411764704</v>
      </c>
      <c r="B64" s="9">
        <v>15</v>
      </c>
      <c r="C64" s="9">
        <v>440</v>
      </c>
      <c r="D64" s="8" t="s">
        <v>84</v>
      </c>
      <c r="E64" s="8" t="s">
        <v>85</v>
      </c>
      <c r="F64" s="8" t="s">
        <v>7</v>
      </c>
      <c r="G64" s="9">
        <v>31</v>
      </c>
      <c r="H64" s="9">
        <v>290</v>
      </c>
      <c r="I64" s="9">
        <v>433</v>
      </c>
      <c r="J64" s="9">
        <v>365.7</v>
      </c>
      <c r="K64" s="9">
        <v>58.7</v>
      </c>
      <c r="L64" s="8">
        <v>0</v>
      </c>
      <c r="M64" s="9">
        <f>500-C64</f>
        <v>60</v>
      </c>
      <c r="N64" s="9">
        <f>L64-12</f>
        <v>-12</v>
      </c>
      <c r="O64" s="9">
        <f>35-G64</f>
        <v>4</v>
      </c>
      <c r="P64" s="9">
        <f>O64*2</f>
        <v>8</v>
      </c>
      <c r="Q64" s="9">
        <f>K64*3</f>
        <v>176.10000000000002</v>
      </c>
      <c r="R64" s="9">
        <f>M64+(N64*2)+P64-Q64</f>
        <v>-132.10000000000002</v>
      </c>
      <c r="S64" s="12">
        <f>((((R64*(19-B64))*2)/(B64+2)-(B64+1))/100)+6</f>
        <v>5.2183529411764704</v>
      </c>
    </row>
    <row r="65" spans="1:19" x14ac:dyDescent="0.3">
      <c r="A65" s="11">
        <f>S65+T65</f>
        <v>5.1416470588235299</v>
      </c>
      <c r="B65" s="9">
        <v>15</v>
      </c>
      <c r="C65" s="9">
        <v>424</v>
      </c>
      <c r="D65" s="8" t="s">
        <v>79</v>
      </c>
      <c r="E65" s="8" t="s">
        <v>21</v>
      </c>
      <c r="F65" s="8" t="s">
        <v>7</v>
      </c>
      <c r="G65" s="9">
        <v>29</v>
      </c>
      <c r="H65" s="9">
        <v>274</v>
      </c>
      <c r="I65" s="9">
        <v>464</v>
      </c>
      <c r="J65" s="9">
        <v>374</v>
      </c>
      <c r="K65" s="9">
        <v>70.8</v>
      </c>
      <c r="L65" s="8">
        <v>0</v>
      </c>
      <c r="M65" s="9">
        <f>500-C65</f>
        <v>76</v>
      </c>
      <c r="N65" s="9">
        <f>L65-12</f>
        <v>-12</v>
      </c>
      <c r="O65" s="9">
        <f>35-G65</f>
        <v>6</v>
      </c>
      <c r="P65" s="9">
        <f>O65*2</f>
        <v>12</v>
      </c>
      <c r="Q65" s="9">
        <f>K65*3</f>
        <v>212.39999999999998</v>
      </c>
      <c r="R65" s="9">
        <f>M65+(N65*2)+P65-Q65</f>
        <v>-148.39999999999998</v>
      </c>
      <c r="S65" s="12">
        <f>((((R65*(19-B65))*2)/(B65+2)-(B65+1))/100)+6</f>
        <v>5.1416470588235299</v>
      </c>
    </row>
    <row r="66" spans="1:19" x14ac:dyDescent="0.3">
      <c r="A66" s="11">
        <f>S66+T66</f>
        <v>2.9741538461538459</v>
      </c>
      <c r="B66" s="9">
        <v>11</v>
      </c>
      <c r="C66" s="9">
        <v>183</v>
      </c>
      <c r="D66" s="8" t="s">
        <v>108</v>
      </c>
      <c r="E66" s="8" t="s">
        <v>96</v>
      </c>
      <c r="F66" s="8" t="s">
        <v>7</v>
      </c>
      <c r="G66" s="9">
        <v>27</v>
      </c>
      <c r="H66" s="9">
        <v>167</v>
      </c>
      <c r="I66" s="9">
        <v>238</v>
      </c>
      <c r="J66" s="9">
        <v>199.9</v>
      </c>
      <c r="K66" s="9">
        <v>23.2</v>
      </c>
      <c r="L66" s="8">
        <v>6</v>
      </c>
      <c r="M66" s="9">
        <f>500-C66</f>
        <v>317</v>
      </c>
      <c r="N66" s="9">
        <f>L66-12</f>
        <v>-6</v>
      </c>
      <c r="O66" s="9">
        <f>35-G66</f>
        <v>8</v>
      </c>
      <c r="P66" s="9">
        <f>O66*2</f>
        <v>16</v>
      </c>
      <c r="Q66" s="9">
        <f>K66*3</f>
        <v>69.599999999999994</v>
      </c>
      <c r="R66" s="9">
        <f>M66+(N66*2)+P66-Q66</f>
        <v>251.4</v>
      </c>
      <c r="S66" s="12">
        <f>((((R66*(19-B66))*2)/(B66+2)-(B66+1))/100)</f>
        <v>2.9741538461538459</v>
      </c>
    </row>
    <row r="67" spans="1:19" x14ac:dyDescent="0.3">
      <c r="A67" s="11">
        <f>S67+T67</f>
        <v>2.6726153846153839</v>
      </c>
      <c r="B67" s="9">
        <v>11</v>
      </c>
      <c r="C67" s="9">
        <v>218</v>
      </c>
      <c r="D67" s="8" t="s">
        <v>34</v>
      </c>
      <c r="E67" s="8" t="s">
        <v>35</v>
      </c>
      <c r="F67" s="8" t="s">
        <v>7</v>
      </c>
      <c r="G67" s="9">
        <v>23</v>
      </c>
      <c r="H67" s="9">
        <v>219</v>
      </c>
      <c r="I67" s="9">
        <v>294</v>
      </c>
      <c r="J67" s="9">
        <v>252.4</v>
      </c>
      <c r="K67" s="9">
        <v>20.5</v>
      </c>
      <c r="L67" s="8">
        <v>3.2</v>
      </c>
      <c r="M67" s="9">
        <f>500-C67</f>
        <v>282</v>
      </c>
      <c r="N67" s="9">
        <f>L67-12</f>
        <v>-8.8000000000000007</v>
      </c>
      <c r="O67" s="9">
        <f>35-G67</f>
        <v>12</v>
      </c>
      <c r="P67" s="9">
        <f>O67*2</f>
        <v>24</v>
      </c>
      <c r="Q67" s="9">
        <f>K67*3</f>
        <v>61.5</v>
      </c>
      <c r="R67" s="9">
        <f>M67+(N67*2)+P67-Q67</f>
        <v>226.89999999999998</v>
      </c>
      <c r="S67" s="12">
        <f>((((R67*(19-B67))*2)/(B67+2)-(B67+1))/100)</f>
        <v>2.6726153846153839</v>
      </c>
    </row>
    <row r="68" spans="1:19" x14ac:dyDescent="0.3">
      <c r="A68" s="11">
        <f>S68+T68</f>
        <v>0.88160000000000016</v>
      </c>
      <c r="B68" s="9">
        <v>13</v>
      </c>
      <c r="C68" s="9">
        <v>264</v>
      </c>
      <c r="D68" s="8" t="s">
        <v>462</v>
      </c>
      <c r="E68" s="8" t="s">
        <v>50</v>
      </c>
      <c r="F68" s="8" t="s">
        <v>7</v>
      </c>
      <c r="G68" s="9">
        <v>26</v>
      </c>
      <c r="H68" s="9">
        <v>174</v>
      </c>
      <c r="I68" s="9">
        <v>290</v>
      </c>
      <c r="J68" s="9">
        <v>232.6</v>
      </c>
      <c r="K68" s="9">
        <v>40.299999999999997</v>
      </c>
      <c r="L68" s="8">
        <v>9.3000000000000007</v>
      </c>
      <c r="M68" s="9">
        <f>500-C68</f>
        <v>236</v>
      </c>
      <c r="N68" s="9">
        <f>L68-12</f>
        <v>-2.6999999999999993</v>
      </c>
      <c r="O68" s="9">
        <f>35-G68</f>
        <v>9</v>
      </c>
      <c r="P68" s="9">
        <f>O68*2</f>
        <v>18</v>
      </c>
      <c r="Q68" s="9">
        <f>K68*3</f>
        <v>120.89999999999999</v>
      </c>
      <c r="R68" s="9">
        <f>M68+(N68*2)+P68-Q68</f>
        <v>127.7</v>
      </c>
      <c r="S68" s="12">
        <f>((((R68*(19-B68))*2)/(B68+2)-(B68+1))/100)</f>
        <v>0.88160000000000016</v>
      </c>
    </row>
    <row r="69" spans="1:19" x14ac:dyDescent="0.3">
      <c r="A69" s="11">
        <f>S69+T69</f>
        <v>0.70800000000000007</v>
      </c>
      <c r="B69" s="9">
        <v>13</v>
      </c>
      <c r="C69" s="9">
        <v>286</v>
      </c>
      <c r="D69" s="8" t="s">
        <v>110</v>
      </c>
      <c r="E69" s="8" t="s">
        <v>68</v>
      </c>
      <c r="F69" s="8" t="s">
        <v>7</v>
      </c>
      <c r="G69" s="9">
        <v>25</v>
      </c>
      <c r="H69" s="9">
        <v>257</v>
      </c>
      <c r="I69" s="9">
        <v>348</v>
      </c>
      <c r="J69" s="9">
        <v>300.8</v>
      </c>
      <c r="K69" s="9">
        <v>37.799999999999997</v>
      </c>
      <c r="L69" s="8">
        <v>4.7</v>
      </c>
      <c r="M69" s="9">
        <f>500-C69</f>
        <v>214</v>
      </c>
      <c r="N69" s="9">
        <f>L69-12</f>
        <v>-7.3</v>
      </c>
      <c r="O69" s="9">
        <f>35-G69</f>
        <v>10</v>
      </c>
      <c r="P69" s="9">
        <f>O69*2</f>
        <v>20</v>
      </c>
      <c r="Q69" s="9">
        <f>K69*3</f>
        <v>113.39999999999999</v>
      </c>
      <c r="R69" s="9">
        <f>M69+(N69*2)+P69-Q69</f>
        <v>106.00000000000001</v>
      </c>
      <c r="S69" s="12">
        <f>((((R69*(19-B69))*2)/(B69+2)-(B69+1))/100)</f>
        <v>0.70800000000000007</v>
      </c>
    </row>
    <row r="70" spans="1:19" x14ac:dyDescent="0.3">
      <c r="A70" s="11">
        <f>S70+T70</f>
        <v>0.37919999999999981</v>
      </c>
      <c r="B70" s="9">
        <v>13</v>
      </c>
      <c r="C70" s="9">
        <v>308</v>
      </c>
      <c r="D70" s="8" t="s">
        <v>472</v>
      </c>
      <c r="E70" s="8" t="s">
        <v>76</v>
      </c>
      <c r="F70" s="8" t="s">
        <v>7</v>
      </c>
      <c r="G70" s="9">
        <v>25</v>
      </c>
      <c r="H70" s="9">
        <v>224</v>
      </c>
      <c r="I70" s="9">
        <v>351</v>
      </c>
      <c r="J70" s="9">
        <v>286.39999999999998</v>
      </c>
      <c r="K70" s="9">
        <v>44.1</v>
      </c>
      <c r="L70" s="8">
        <v>7.6</v>
      </c>
      <c r="M70" s="9">
        <f>500-C70</f>
        <v>192</v>
      </c>
      <c r="N70" s="9">
        <f>L70-12</f>
        <v>-4.4000000000000004</v>
      </c>
      <c r="O70" s="9">
        <f>32-G70</f>
        <v>7</v>
      </c>
      <c r="P70" s="9">
        <f>O70*2</f>
        <v>14</v>
      </c>
      <c r="Q70" s="9">
        <f>K70*3</f>
        <v>132.30000000000001</v>
      </c>
      <c r="R70" s="9">
        <f>M70+(N70*2)+P70-Q70</f>
        <v>64.899999999999977</v>
      </c>
      <c r="S70" s="12">
        <f>((((R70*(19-B70))*2)/(B70+2)-(B70+1))/100)</f>
        <v>0.37919999999999981</v>
      </c>
    </row>
    <row r="71" spans="1:19" x14ac:dyDescent="0.3">
      <c r="A71">
        <v>16</v>
      </c>
      <c r="B71">
        <v>487</v>
      </c>
      <c r="C71" t="s">
        <v>91</v>
      </c>
      <c r="D71" t="s">
        <v>68</v>
      </c>
      <c r="E71" t="s">
        <v>7</v>
      </c>
      <c r="F71" s="4">
        <v>22</v>
      </c>
      <c r="G71" s="4">
        <v>352</v>
      </c>
      <c r="H71" s="4">
        <v>361</v>
      </c>
      <c r="I71" s="4">
        <v>355.7</v>
      </c>
      <c r="J71" s="4">
        <v>3.9</v>
      </c>
      <c r="K71" t="e">
        <f>VLOOKUP($C:$C,'Trade Values'!$D:$L,9,FALSE)</f>
        <v>#N/A</v>
      </c>
      <c r="L71" s="4">
        <f t="shared" ref="L66:L78" si="0">500-B71</f>
        <v>13</v>
      </c>
      <c r="M71" s="4" t="e">
        <f t="shared" ref="M66:M78" si="1">K71-12</f>
        <v>#N/A</v>
      </c>
      <c r="N71" s="4">
        <f t="shared" ref="N66:N78" si="2">35-F71</f>
        <v>13</v>
      </c>
      <c r="O71" s="4">
        <f t="shared" ref="O66:O78" si="3">N71*2</f>
        <v>26</v>
      </c>
      <c r="P71" s="4">
        <f t="shared" ref="P66:P78" si="4">J71*3</f>
        <v>11.7</v>
      </c>
      <c r="Q71" s="4" t="e">
        <f t="shared" ref="Q66:Q78" si="5">L71+(M71*2)+O71-P71</f>
        <v>#N/A</v>
      </c>
    </row>
    <row r="72" spans="1:19" x14ac:dyDescent="0.3">
      <c r="A72">
        <v>16</v>
      </c>
      <c r="B72">
        <v>495</v>
      </c>
      <c r="C72" t="s">
        <v>94</v>
      </c>
      <c r="D72" t="s">
        <v>19</v>
      </c>
      <c r="E72" t="s">
        <v>7</v>
      </c>
      <c r="F72" s="4">
        <v>25</v>
      </c>
      <c r="G72" s="4">
        <v>335</v>
      </c>
      <c r="H72" s="4">
        <v>336</v>
      </c>
      <c r="I72" s="4">
        <v>335.5</v>
      </c>
      <c r="J72" s="4">
        <v>0.5</v>
      </c>
      <c r="K72">
        <f>VLOOKUP($C:$C,'Trade Values'!$D:$L,9,FALSE)</f>
        <v>0</v>
      </c>
      <c r="L72" s="4">
        <f t="shared" si="0"/>
        <v>5</v>
      </c>
      <c r="M72" s="4">
        <f t="shared" si="1"/>
        <v>-12</v>
      </c>
      <c r="N72" s="4">
        <f t="shared" si="2"/>
        <v>10</v>
      </c>
      <c r="O72" s="4">
        <f t="shared" si="3"/>
        <v>20</v>
      </c>
      <c r="P72" s="4">
        <f t="shared" si="4"/>
        <v>1.5</v>
      </c>
      <c r="Q72" s="4">
        <f t="shared" si="5"/>
        <v>-0.5</v>
      </c>
    </row>
    <row r="73" spans="1:19" x14ac:dyDescent="0.3">
      <c r="A73">
        <v>16</v>
      </c>
      <c r="B73">
        <v>496</v>
      </c>
      <c r="C73" t="s">
        <v>58</v>
      </c>
      <c r="D73" t="s">
        <v>29</v>
      </c>
      <c r="E73" t="s">
        <v>7</v>
      </c>
      <c r="F73" s="4">
        <v>26</v>
      </c>
      <c r="G73" s="4">
        <v>344</v>
      </c>
      <c r="H73" s="4">
        <v>384</v>
      </c>
      <c r="I73" s="4">
        <v>365.7</v>
      </c>
      <c r="J73" s="4">
        <v>16.5</v>
      </c>
      <c r="K73" t="e">
        <f>VLOOKUP($C:$C,'Trade Values'!$D:$L,9,FALSE)</f>
        <v>#N/A</v>
      </c>
      <c r="L73" s="4">
        <f t="shared" si="0"/>
        <v>4</v>
      </c>
      <c r="M73" s="4" t="e">
        <f t="shared" si="1"/>
        <v>#N/A</v>
      </c>
      <c r="N73" s="4">
        <f t="shared" si="2"/>
        <v>9</v>
      </c>
      <c r="O73" s="4">
        <f t="shared" si="3"/>
        <v>18</v>
      </c>
      <c r="P73" s="4">
        <f t="shared" si="4"/>
        <v>49.5</v>
      </c>
      <c r="Q73" s="4" t="e">
        <f t="shared" si="5"/>
        <v>#N/A</v>
      </c>
    </row>
    <row r="74" spans="1:19" x14ac:dyDescent="0.3">
      <c r="A74">
        <v>16</v>
      </c>
      <c r="B74">
        <v>499</v>
      </c>
      <c r="C74" t="s">
        <v>479</v>
      </c>
      <c r="D74" t="s">
        <v>44</v>
      </c>
      <c r="E74" t="s">
        <v>7</v>
      </c>
      <c r="F74" s="4">
        <v>31</v>
      </c>
      <c r="G74" s="4">
        <v>339</v>
      </c>
      <c r="H74" s="4">
        <v>416</v>
      </c>
      <c r="I74" s="4">
        <v>370.3</v>
      </c>
      <c r="J74" s="4">
        <v>33</v>
      </c>
      <c r="K74" t="e">
        <f>VLOOKUP($C:$C,'Trade Values'!$D:$L,9,FALSE)</f>
        <v>#N/A</v>
      </c>
      <c r="L74" s="4">
        <f t="shared" si="0"/>
        <v>1</v>
      </c>
      <c r="M74" s="4" t="e">
        <f t="shared" si="1"/>
        <v>#N/A</v>
      </c>
      <c r="N74" s="4">
        <f t="shared" si="2"/>
        <v>4</v>
      </c>
      <c r="O74" s="4">
        <f t="shared" si="3"/>
        <v>8</v>
      </c>
      <c r="P74" s="4">
        <f t="shared" si="4"/>
        <v>99</v>
      </c>
      <c r="Q74" s="4" t="e">
        <f t="shared" si="5"/>
        <v>#N/A</v>
      </c>
    </row>
    <row r="75" spans="1:19" x14ac:dyDescent="0.3">
      <c r="A75">
        <v>16</v>
      </c>
      <c r="B75">
        <v>502</v>
      </c>
      <c r="C75" t="s">
        <v>37</v>
      </c>
      <c r="D75" t="s">
        <v>29</v>
      </c>
      <c r="E75" t="s">
        <v>7</v>
      </c>
      <c r="F75" s="4">
        <v>25</v>
      </c>
      <c r="G75" s="4">
        <v>346</v>
      </c>
      <c r="H75" s="4">
        <v>353</v>
      </c>
      <c r="I75" s="4">
        <v>349.5</v>
      </c>
      <c r="J75" s="4">
        <v>3.5</v>
      </c>
      <c r="K75">
        <f>VLOOKUP($C:$C,'Trade Values'!$D:$L,9,FALSE)</f>
        <v>1.1000000000000001</v>
      </c>
      <c r="L75" s="4">
        <f t="shared" si="0"/>
        <v>-2</v>
      </c>
      <c r="M75" s="4">
        <f t="shared" si="1"/>
        <v>-10.9</v>
      </c>
      <c r="N75" s="4">
        <f t="shared" si="2"/>
        <v>10</v>
      </c>
      <c r="O75" s="4">
        <f t="shared" si="3"/>
        <v>20</v>
      </c>
      <c r="P75" s="4">
        <f t="shared" si="4"/>
        <v>10.5</v>
      </c>
      <c r="Q75" s="4">
        <f t="shared" si="5"/>
        <v>-14.3</v>
      </c>
    </row>
    <row r="76" spans="1:19" x14ac:dyDescent="0.3">
      <c r="A76">
        <v>16</v>
      </c>
      <c r="B76">
        <v>505</v>
      </c>
      <c r="C76" t="s">
        <v>51</v>
      </c>
      <c r="D76" t="s">
        <v>52</v>
      </c>
      <c r="E76" t="s">
        <v>7</v>
      </c>
      <c r="F76" s="4">
        <v>28</v>
      </c>
      <c r="G76" s="4">
        <v>347</v>
      </c>
      <c r="H76" s="4">
        <v>358</v>
      </c>
      <c r="I76" s="4">
        <v>352.5</v>
      </c>
      <c r="J76" s="4">
        <v>5.5</v>
      </c>
      <c r="K76">
        <f>VLOOKUP($C:$C,'Trade Values'!$D:$L,9,FALSE)</f>
        <v>2.8</v>
      </c>
      <c r="L76" s="4">
        <f t="shared" si="0"/>
        <v>-5</v>
      </c>
      <c r="M76" s="4">
        <f t="shared" si="1"/>
        <v>-9.1999999999999993</v>
      </c>
      <c r="N76" s="4">
        <f t="shared" si="2"/>
        <v>7</v>
      </c>
      <c r="O76" s="4">
        <f t="shared" si="3"/>
        <v>14</v>
      </c>
      <c r="P76" s="4">
        <f t="shared" si="4"/>
        <v>16.5</v>
      </c>
      <c r="Q76" s="4">
        <f t="shared" si="5"/>
        <v>-25.9</v>
      </c>
    </row>
    <row r="77" spans="1:19" x14ac:dyDescent="0.3">
      <c r="A77">
        <v>16</v>
      </c>
      <c r="B77">
        <v>512</v>
      </c>
      <c r="C77" t="s">
        <v>106</v>
      </c>
      <c r="D77" t="s">
        <v>11</v>
      </c>
      <c r="E77" t="s">
        <v>7</v>
      </c>
      <c r="F77" s="4">
        <v>26</v>
      </c>
      <c r="G77" s="4">
        <v>336</v>
      </c>
      <c r="H77" s="4">
        <v>411</v>
      </c>
      <c r="I77" s="4">
        <v>373.5</v>
      </c>
      <c r="J77" s="4">
        <v>37.5</v>
      </c>
      <c r="K77" t="e">
        <f>VLOOKUP($C:$C,'Trade Values'!$D:$L,9,FALSE)</f>
        <v>#N/A</v>
      </c>
      <c r="L77" s="4">
        <f t="shared" si="0"/>
        <v>-12</v>
      </c>
      <c r="M77" s="4" t="e">
        <f t="shared" si="1"/>
        <v>#N/A</v>
      </c>
      <c r="N77" s="4">
        <f t="shared" si="2"/>
        <v>9</v>
      </c>
      <c r="O77" s="4">
        <f t="shared" si="3"/>
        <v>18</v>
      </c>
      <c r="P77" s="4">
        <f t="shared" si="4"/>
        <v>112.5</v>
      </c>
      <c r="Q77" s="4" t="e">
        <f t="shared" si="5"/>
        <v>#N/A</v>
      </c>
    </row>
    <row r="78" spans="1:19" x14ac:dyDescent="0.3">
      <c r="A78">
        <v>16</v>
      </c>
      <c r="B78">
        <v>517</v>
      </c>
      <c r="C78" t="s">
        <v>104</v>
      </c>
      <c r="D78" t="s">
        <v>83</v>
      </c>
      <c r="E78" t="s">
        <v>7</v>
      </c>
      <c r="F78" s="4">
        <v>23</v>
      </c>
      <c r="G78" s="4">
        <v>367</v>
      </c>
      <c r="H78" s="4">
        <v>394</v>
      </c>
      <c r="I78" s="4">
        <v>380.5</v>
      </c>
      <c r="J78" s="4">
        <v>13.5</v>
      </c>
      <c r="K78" t="e">
        <f>VLOOKUP($C:$C,'Trade Values'!$D:$L,9,FALSE)</f>
        <v>#N/A</v>
      </c>
      <c r="L78" s="4">
        <f t="shared" si="0"/>
        <v>-17</v>
      </c>
      <c r="M78" s="4" t="e">
        <f t="shared" si="1"/>
        <v>#N/A</v>
      </c>
      <c r="N78" s="4">
        <f t="shared" si="2"/>
        <v>12</v>
      </c>
      <c r="O78" s="4">
        <f t="shared" si="3"/>
        <v>24</v>
      </c>
      <c r="P78" s="4">
        <f t="shared" si="4"/>
        <v>40.5</v>
      </c>
      <c r="Q78" s="4" t="e">
        <f t="shared" si="5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470EC-EE80-4634-88CF-77D4A3BC1AF3}">
  <dimension ref="A1:T59"/>
  <sheetViews>
    <sheetView topLeftCell="A31" workbookViewId="0">
      <selection activeCell="D37" sqref="D37"/>
    </sheetView>
  </sheetViews>
  <sheetFormatPr defaultRowHeight="14.4" x14ac:dyDescent="0.3"/>
  <cols>
    <col min="1" max="1" width="11.5546875" bestFit="1" customWidth="1"/>
    <col min="2" max="2" width="5.88671875" customWidth="1"/>
    <col min="3" max="3" width="5.44140625" customWidth="1"/>
    <col min="4" max="4" width="25" bestFit="1" customWidth="1"/>
    <col min="18" max="18" width="12.33203125" bestFit="1" customWidth="1"/>
  </cols>
  <sheetData>
    <row r="1" spans="1:19" x14ac:dyDescent="0.3">
      <c r="A1" s="6" t="s">
        <v>527</v>
      </c>
      <c r="B1" s="1" t="s">
        <v>528</v>
      </c>
      <c r="C1" s="1" t="s">
        <v>122</v>
      </c>
      <c r="D1" s="2" t="s">
        <v>2</v>
      </c>
      <c r="E1" s="1" t="s">
        <v>3</v>
      </c>
      <c r="F1" s="1" t="s">
        <v>4</v>
      </c>
      <c r="G1" s="1" t="s">
        <v>123</v>
      </c>
      <c r="H1" s="1" t="s">
        <v>124</v>
      </c>
      <c r="I1" s="1" t="s">
        <v>125</v>
      </c>
      <c r="J1" s="1" t="s">
        <v>126</v>
      </c>
      <c r="K1" s="1" t="s">
        <v>127</v>
      </c>
      <c r="L1" s="1" t="s">
        <v>532</v>
      </c>
      <c r="M1" s="1" t="s">
        <v>128</v>
      </c>
      <c r="N1" s="7" t="s">
        <v>129</v>
      </c>
      <c r="O1" s="7" t="s">
        <v>130</v>
      </c>
      <c r="P1" s="7" t="s">
        <v>131</v>
      </c>
      <c r="Q1" s="7" t="s">
        <v>132</v>
      </c>
      <c r="R1" s="7" t="s">
        <v>133</v>
      </c>
      <c r="S1" s="10" t="s">
        <v>134</v>
      </c>
    </row>
    <row r="2" spans="1:19" x14ac:dyDescent="0.3">
      <c r="A2" s="3">
        <f>S2+T2</f>
        <v>39.631999999999998</v>
      </c>
      <c r="B2">
        <f>VLOOKUP($D:$D,'Trade Values'!$D:$V,18,FALSE)</f>
        <v>3</v>
      </c>
      <c r="C2">
        <f>VLOOKUP($D:$D,'Trade Values'!$D:$V,19,FALSE)</f>
        <v>14</v>
      </c>
      <c r="D2" t="s">
        <v>150</v>
      </c>
      <c r="E2" t="str">
        <f>VLOOKUP($D:$D,'Trade Values'!$D:$V,2,FALSE)</f>
        <v>PIT</v>
      </c>
      <c r="F2" s="4" t="s">
        <v>0</v>
      </c>
      <c r="G2">
        <f>VLOOKUP($D:$D,'Trade Values'!$D:$V,4,FALSE)</f>
        <v>23</v>
      </c>
      <c r="H2">
        <f>VLOOKUP($D:$D,'Trade Values'!$D:$V,5,FALSE)</f>
        <v>10</v>
      </c>
      <c r="I2">
        <f>VLOOKUP($D:$D,'Trade Values'!$D:$V,6,FALSE)</f>
        <v>20</v>
      </c>
      <c r="J2">
        <f>VLOOKUP($D:$D,'Trade Values'!$D:$V,7,FALSE)</f>
        <v>15.4</v>
      </c>
      <c r="K2">
        <f>VLOOKUP($D:$D,'Trade Values'!$D:$V,8,FALSE)</f>
        <v>3.1</v>
      </c>
      <c r="L2">
        <f>VLOOKUP($D:$D,'Trade Values'!$D:$V,9,FALSE)</f>
        <v>18.600000000000001</v>
      </c>
      <c r="M2" s="4">
        <f>500-C2</f>
        <v>486</v>
      </c>
      <c r="N2" s="9">
        <f>L2-12</f>
        <v>6.6000000000000014</v>
      </c>
      <c r="O2" s="4">
        <f>30-G2</f>
        <v>7</v>
      </c>
      <c r="P2" s="4">
        <f>O2*2</f>
        <v>14</v>
      </c>
      <c r="Q2" s="4">
        <f>K2*3</f>
        <v>9.3000000000000007</v>
      </c>
      <c r="R2" s="4">
        <f>M2+(N2*3)+P2-Q2</f>
        <v>510.49999999999994</v>
      </c>
      <c r="S2">
        <f>((((R2*(19-B2))*2)/(B2+2)-(B2+1))/100)+7</f>
        <v>39.631999999999998</v>
      </c>
    </row>
    <row r="3" spans="1:19" x14ac:dyDescent="0.3">
      <c r="A3" s="3">
        <f>S3+T3</f>
        <v>38.300799999999995</v>
      </c>
      <c r="B3">
        <f>VLOOKUP($D:$D,'Trade Values'!$D:$V,18,FALSE)</f>
        <v>3</v>
      </c>
      <c r="C3">
        <f>VLOOKUP($D:$D,'Trade Values'!$D:$V,19,FALSE)</f>
        <v>19</v>
      </c>
      <c r="D3" t="s">
        <v>156</v>
      </c>
      <c r="E3" t="str">
        <f>VLOOKUP($D:$D,'Trade Values'!$D:$V,2,FALSE)</f>
        <v>CIN</v>
      </c>
      <c r="F3" s="4" t="s">
        <v>140</v>
      </c>
      <c r="G3">
        <f>VLOOKUP($D:$D,'Trade Values'!$D:$V,4,FALSE)</f>
        <v>21</v>
      </c>
      <c r="H3">
        <f>VLOOKUP($D:$D,'Trade Values'!$D:$V,5,FALSE)</f>
        <v>7</v>
      </c>
      <c r="I3">
        <f>VLOOKUP($D:$D,'Trade Values'!$D:$V,6,FALSE)</f>
        <v>32</v>
      </c>
      <c r="J3">
        <f>VLOOKUP($D:$D,'Trade Values'!$D:$V,7,FALSE)</f>
        <v>20.399999999999999</v>
      </c>
      <c r="K3">
        <f>VLOOKUP($D:$D,'Trade Values'!$D:$V,8,FALSE)</f>
        <v>8.6999999999999993</v>
      </c>
      <c r="L3">
        <f>VLOOKUP($D:$D,'Trade Values'!$D:$V,9,FALSE)</f>
        <v>17.600000000000001</v>
      </c>
      <c r="M3" s="4">
        <f>500-C3</f>
        <v>481</v>
      </c>
      <c r="N3" s="9">
        <f>L3-12</f>
        <v>5.6000000000000014</v>
      </c>
      <c r="O3" s="4">
        <f>30-G3</f>
        <v>9</v>
      </c>
      <c r="P3" s="4">
        <f>O3*2</f>
        <v>18</v>
      </c>
      <c r="Q3" s="4">
        <f>K3*3</f>
        <v>26.099999999999998</v>
      </c>
      <c r="R3" s="4">
        <f t="shared" ref="R3:R59" si="0">M3+(N3*3)+P3-Q3</f>
        <v>489.69999999999993</v>
      </c>
      <c r="S3">
        <f t="shared" ref="S3:S59" si="1">((((R3*(19-B3))*2)/(B3+2)-(B3+1))/100)+7</f>
        <v>38.300799999999995</v>
      </c>
    </row>
    <row r="4" spans="1:19" x14ac:dyDescent="0.3">
      <c r="A4" s="3">
        <f>S4+T4</f>
        <v>25.251999999999999</v>
      </c>
      <c r="B4">
        <f>VLOOKUP($D:$D,'Trade Values'!$D:$V,18,FALSE)</f>
        <v>5</v>
      </c>
      <c r="C4">
        <f>VLOOKUP($D:$D,'Trade Values'!$D:$V,19,FALSE)</f>
        <v>32</v>
      </c>
      <c r="D4" t="s">
        <v>175</v>
      </c>
      <c r="E4" t="str">
        <f>VLOOKUP($D:$D,'Trade Values'!$D:$V,2,FALSE)</f>
        <v>DEN</v>
      </c>
      <c r="F4" s="4" t="s">
        <v>0</v>
      </c>
      <c r="G4">
        <f>VLOOKUP($D:$D,'Trade Values'!$D:$V,4,FALSE)</f>
        <v>21</v>
      </c>
      <c r="H4">
        <f>VLOOKUP($D:$D,'Trade Values'!$D:$V,5,FALSE)</f>
        <v>23</v>
      </c>
      <c r="I4">
        <f>VLOOKUP($D:$D,'Trade Values'!$D:$V,6,FALSE)</f>
        <v>42</v>
      </c>
      <c r="J4">
        <f>VLOOKUP($D:$D,'Trade Values'!$D:$V,7,FALSE)</f>
        <v>30</v>
      </c>
      <c r="K4">
        <f>VLOOKUP($D:$D,'Trade Values'!$D:$V,8,FALSE)</f>
        <v>6.3</v>
      </c>
      <c r="L4">
        <f>VLOOKUP($D:$D,'Trade Values'!$D:$V,9,FALSE)</f>
        <v>8.9</v>
      </c>
      <c r="M4" s="4">
        <f>500-C4</f>
        <v>468</v>
      </c>
      <c r="N4" s="9">
        <f>L4-12</f>
        <v>-3.0999999999999996</v>
      </c>
      <c r="O4" s="4">
        <f>30-G4</f>
        <v>9</v>
      </c>
      <c r="P4" s="4">
        <f>O4*2</f>
        <v>18</v>
      </c>
      <c r="Q4" s="4">
        <f>K4*3</f>
        <v>18.899999999999999</v>
      </c>
      <c r="R4" s="4">
        <f t="shared" si="0"/>
        <v>457.8</v>
      </c>
      <c r="S4">
        <f t="shared" si="1"/>
        <v>25.251999999999999</v>
      </c>
    </row>
    <row r="5" spans="1:19" x14ac:dyDescent="0.3">
      <c r="A5" s="3">
        <f>S5+T5</f>
        <v>21.061</v>
      </c>
      <c r="B5">
        <f>VLOOKUP($D:$D,'Trade Values'!$D:$V,18,FALSE)</f>
        <v>6</v>
      </c>
      <c r="C5">
        <f>VLOOKUP($D:$D,'Trade Values'!$D:$V,19,FALSE)</f>
        <v>53</v>
      </c>
      <c r="D5" t="s">
        <v>529</v>
      </c>
      <c r="E5" t="str">
        <f>VLOOKUP($D:$D,'Trade Values'!$D:$V,2,FALSE)</f>
        <v>PHI</v>
      </c>
      <c r="F5" s="4" t="s">
        <v>140</v>
      </c>
      <c r="G5">
        <f>VLOOKUP($D:$D,'Trade Values'!$D:$V,4,FALSE)</f>
        <v>22</v>
      </c>
      <c r="H5">
        <f>VLOOKUP($D:$D,'Trade Values'!$D:$V,5,FALSE)</f>
        <v>36</v>
      </c>
      <c r="I5">
        <f>VLOOKUP($D:$D,'Trade Values'!$D:$V,6,FALSE)</f>
        <v>63</v>
      </c>
      <c r="J5">
        <f>VLOOKUP($D:$D,'Trade Values'!$D:$V,7,FALSE)</f>
        <v>49.5</v>
      </c>
      <c r="K5">
        <f>VLOOKUP($D:$D,'Trade Values'!$D:$V,8,FALSE)</f>
        <v>9.3000000000000007</v>
      </c>
      <c r="L5">
        <f>VLOOKUP($D:$D,'Trade Values'!$D:$V,9,FALSE)</f>
        <v>11.9</v>
      </c>
      <c r="M5" s="4">
        <f>500-C5</f>
        <v>447</v>
      </c>
      <c r="N5" s="9">
        <f>L5-12</f>
        <v>-9.9999999999999645E-2</v>
      </c>
      <c r="O5" s="4">
        <f>30-G5</f>
        <v>8</v>
      </c>
      <c r="P5" s="4">
        <f>O5*2</f>
        <v>16</v>
      </c>
      <c r="Q5" s="4">
        <f>K5*3</f>
        <v>27.900000000000002</v>
      </c>
      <c r="R5" s="4">
        <f t="shared" si="0"/>
        <v>434.8</v>
      </c>
      <c r="S5">
        <f t="shared" si="1"/>
        <v>21.061</v>
      </c>
    </row>
    <row r="6" spans="1:19" x14ac:dyDescent="0.3">
      <c r="A6" s="3">
        <f>S6+T6</f>
        <v>18.354666666666667</v>
      </c>
      <c r="B6">
        <f>VLOOKUP($D:$D,'Trade Values'!$D:$V,18,FALSE)</f>
        <v>7</v>
      </c>
      <c r="C6">
        <f>VLOOKUP($D:$D,'Trade Values'!$D:$V,19,FALSE)</f>
        <v>62</v>
      </c>
      <c r="D6" t="s">
        <v>205</v>
      </c>
      <c r="E6" t="str">
        <f>VLOOKUP($D:$D,'Trade Values'!$D:$V,2,FALSE)</f>
        <v>MIA</v>
      </c>
      <c r="F6" s="4" t="s">
        <v>140</v>
      </c>
      <c r="G6">
        <f>VLOOKUP($D:$D,'Trade Values'!$D:$V,4,FALSE)</f>
        <v>22</v>
      </c>
      <c r="H6">
        <f>VLOOKUP($D:$D,'Trade Values'!$D:$V,5,FALSE)</f>
        <v>50</v>
      </c>
      <c r="I6">
        <f>VLOOKUP($D:$D,'Trade Values'!$D:$V,6,FALSE)</f>
        <v>81</v>
      </c>
      <c r="J6">
        <f>VLOOKUP($D:$D,'Trade Values'!$D:$V,7,FALSE)</f>
        <v>66.099999999999994</v>
      </c>
      <c r="K6">
        <f>VLOOKUP($D:$D,'Trade Values'!$D:$V,8,FALSE)</f>
        <v>8.6999999999999993</v>
      </c>
      <c r="L6">
        <f>VLOOKUP($D:$D,'Trade Values'!$D:$V,9,FALSE)</f>
        <v>12.3</v>
      </c>
      <c r="M6" s="4">
        <f>500-C6</f>
        <v>438</v>
      </c>
      <c r="N6" s="9">
        <f>L6-12</f>
        <v>0.30000000000000071</v>
      </c>
      <c r="O6" s="4">
        <f>30-G6</f>
        <v>8</v>
      </c>
      <c r="P6" s="4">
        <f>O6*2</f>
        <v>16</v>
      </c>
      <c r="Q6" s="4">
        <f>K6*3</f>
        <v>26.099999999999998</v>
      </c>
      <c r="R6" s="4">
        <f t="shared" si="0"/>
        <v>428.79999999999995</v>
      </c>
      <c r="S6">
        <f t="shared" si="1"/>
        <v>18.354666666666667</v>
      </c>
    </row>
    <row r="7" spans="1:19" x14ac:dyDescent="0.3">
      <c r="A7" s="3">
        <f>S7+T7</f>
        <v>17.759999999999998</v>
      </c>
      <c r="B7">
        <f>VLOOKUP($D:$D,'Trade Values'!$D:$V,18,FALSE)</f>
        <v>7</v>
      </c>
      <c r="C7">
        <f>VLOOKUP($D:$D,'Trade Values'!$D:$V,19,FALSE)</f>
        <v>77</v>
      </c>
      <c r="D7" t="s">
        <v>224</v>
      </c>
      <c r="E7" t="str">
        <f>VLOOKUP($D:$D,'Trade Values'!$D:$V,2,FALSE)</f>
        <v>ARI</v>
      </c>
      <c r="F7" s="4" t="s">
        <v>140</v>
      </c>
      <c r="G7">
        <f>VLOOKUP($D:$D,'Trade Values'!$D:$V,4,FALSE)</f>
        <v>21</v>
      </c>
      <c r="H7">
        <f>VLOOKUP($D:$D,'Trade Values'!$D:$V,5,FALSE)</f>
        <v>64</v>
      </c>
      <c r="I7">
        <f>VLOOKUP($D:$D,'Trade Values'!$D:$V,6,FALSE)</f>
        <v>93</v>
      </c>
      <c r="J7">
        <f>VLOOKUP($D:$D,'Trade Values'!$D:$V,7,FALSE)</f>
        <v>78</v>
      </c>
      <c r="K7">
        <f>VLOOKUP($D:$D,'Trade Values'!$D:$V,8,FALSE)</f>
        <v>10.6</v>
      </c>
      <c r="L7">
        <f>VLOOKUP($D:$D,'Trade Values'!$D:$V,9,FALSE)</f>
        <v>11.1</v>
      </c>
      <c r="M7" s="4">
        <f>500-C7</f>
        <v>423</v>
      </c>
      <c r="N7" s="9">
        <f>L7-12</f>
        <v>-0.90000000000000036</v>
      </c>
      <c r="O7" s="4">
        <f>30-G7</f>
        <v>9</v>
      </c>
      <c r="P7" s="4">
        <f>O7*2</f>
        <v>18</v>
      </c>
      <c r="Q7" s="4">
        <f>K7*3</f>
        <v>31.799999999999997</v>
      </c>
      <c r="R7" s="4">
        <f t="shared" si="0"/>
        <v>406.5</v>
      </c>
      <c r="S7">
        <f t="shared" si="1"/>
        <v>17.759999999999998</v>
      </c>
    </row>
    <row r="8" spans="1:19" x14ac:dyDescent="0.3">
      <c r="A8" s="3">
        <f>S8+T8</f>
        <v>17.671999999999997</v>
      </c>
      <c r="B8">
        <f>VLOOKUP($D:$D,'Trade Values'!$D:$V,18,FALSE)</f>
        <v>7</v>
      </c>
      <c r="C8">
        <f>VLOOKUP($D:$D,'Trade Values'!$D:$V,19,FALSE)</f>
        <v>75</v>
      </c>
      <c r="D8" t="s">
        <v>215</v>
      </c>
      <c r="E8" t="str">
        <f>VLOOKUP($D:$D,'Trade Values'!$D:$V,2,FALSE)</f>
        <v>NYJ</v>
      </c>
      <c r="F8" s="4" t="s">
        <v>0</v>
      </c>
      <c r="G8">
        <f>VLOOKUP($D:$D,'Trade Values'!$D:$V,4,FALSE)</f>
        <v>22</v>
      </c>
      <c r="H8">
        <f>VLOOKUP($D:$D,'Trade Values'!$D:$V,5,FALSE)</f>
        <v>73</v>
      </c>
      <c r="I8">
        <f>VLOOKUP($D:$D,'Trade Values'!$D:$V,6,FALSE)</f>
        <v>96</v>
      </c>
      <c r="J8">
        <f>VLOOKUP($D:$D,'Trade Values'!$D:$V,7,FALSE)</f>
        <v>83.8</v>
      </c>
      <c r="K8">
        <f>VLOOKUP($D:$D,'Trade Values'!$D:$V,8,FALSE)</f>
        <v>7.9</v>
      </c>
      <c r="L8">
        <f>VLOOKUP($D:$D,'Trade Values'!$D:$V,9,FALSE)</f>
        <v>7.3</v>
      </c>
      <c r="M8" s="4">
        <f>500-C8</f>
        <v>425</v>
      </c>
      <c r="N8" s="9">
        <f>L8-12</f>
        <v>-4.7</v>
      </c>
      <c r="O8" s="4">
        <f>30-G8</f>
        <v>8</v>
      </c>
      <c r="P8" s="4">
        <f>O8*2</f>
        <v>16</v>
      </c>
      <c r="Q8" s="4">
        <f>K8*3</f>
        <v>23.700000000000003</v>
      </c>
      <c r="R8" s="4">
        <f t="shared" si="0"/>
        <v>403.2</v>
      </c>
      <c r="S8">
        <f t="shared" si="1"/>
        <v>17.671999999999997</v>
      </c>
    </row>
    <row r="9" spans="1:19" x14ac:dyDescent="0.3">
      <c r="A9" s="3">
        <f>S9+T9</f>
        <v>17.351999999999997</v>
      </c>
      <c r="B9">
        <f>VLOOKUP($D:$D,'Trade Values'!$D:$V,18,FALSE)</f>
        <v>7</v>
      </c>
      <c r="C9">
        <f>VLOOKUP($D:$D,'Trade Values'!$D:$V,19,FALSE)</f>
        <v>74</v>
      </c>
      <c r="D9" t="s">
        <v>18</v>
      </c>
      <c r="E9" t="str">
        <f>VLOOKUP($D:$D,'Trade Values'!$D:$V,2,FALSE)</f>
        <v>ATL</v>
      </c>
      <c r="F9" s="4" t="s">
        <v>7</v>
      </c>
      <c r="G9">
        <f>VLOOKUP($D:$D,'Trade Values'!$D:$V,4,FALSE)</f>
        <v>21</v>
      </c>
      <c r="H9">
        <f>VLOOKUP($D:$D,'Trade Values'!$D:$V,5,FALSE)</f>
        <v>22</v>
      </c>
      <c r="I9">
        <f>VLOOKUP($D:$D,'Trade Values'!$D:$V,6,FALSE)</f>
        <v>71</v>
      </c>
      <c r="J9">
        <f>VLOOKUP($D:$D,'Trade Values'!$D:$V,7,FALSE)</f>
        <v>44</v>
      </c>
      <c r="K9">
        <f>VLOOKUP($D:$D,'Trade Values'!$D:$V,8,FALSE)</f>
        <v>14.1</v>
      </c>
      <c r="L9">
        <f>VLOOKUP($D:$D,'Trade Values'!$D:$V,9,FALSE)</f>
        <v>8.5</v>
      </c>
      <c r="M9" s="4">
        <f>500-C9</f>
        <v>426</v>
      </c>
      <c r="N9" s="9">
        <f>L9-12</f>
        <v>-3.5</v>
      </c>
      <c r="O9" s="4">
        <f>30-G9</f>
        <v>9</v>
      </c>
      <c r="P9" s="4">
        <f>O9*2</f>
        <v>18</v>
      </c>
      <c r="Q9" s="4">
        <f>K9*3</f>
        <v>42.3</v>
      </c>
      <c r="R9" s="4">
        <f t="shared" si="0"/>
        <v>391.2</v>
      </c>
      <c r="S9">
        <f t="shared" si="1"/>
        <v>17.351999999999997</v>
      </c>
    </row>
    <row r="10" spans="1:19" x14ac:dyDescent="0.3">
      <c r="A10" s="3">
        <f>S10+T10</f>
        <v>16.589333333333336</v>
      </c>
      <c r="B10">
        <f>VLOOKUP($D:$D,'Trade Values'!$D:$V,18,FALSE)</f>
        <v>7</v>
      </c>
      <c r="C10">
        <f>VLOOKUP($D:$D,'Trade Values'!$D:$V,19,FALSE)</f>
        <v>72</v>
      </c>
      <c r="D10" t="s">
        <v>244</v>
      </c>
      <c r="E10" t="str">
        <f>VLOOKUP($D:$D,'Trade Values'!$D:$V,2,FALSE)</f>
        <v>BAL</v>
      </c>
      <c r="F10" s="4" t="s">
        <v>140</v>
      </c>
      <c r="G10">
        <f>VLOOKUP($D:$D,'Trade Values'!$D:$V,4,FALSE)</f>
        <v>21</v>
      </c>
      <c r="H10">
        <f>VLOOKUP($D:$D,'Trade Values'!$D:$V,5,FALSE)</f>
        <v>59</v>
      </c>
      <c r="I10">
        <f>VLOOKUP($D:$D,'Trade Values'!$D:$V,6,FALSE)</f>
        <v>105</v>
      </c>
      <c r="J10">
        <f>VLOOKUP($D:$D,'Trade Values'!$D:$V,7,FALSE)</f>
        <v>75.3</v>
      </c>
      <c r="K10">
        <f>VLOOKUP($D:$D,'Trade Values'!$D:$V,8,FALSE)</f>
        <v>15.8</v>
      </c>
      <c r="L10">
        <f>VLOOKUP($D:$D,'Trade Values'!$D:$V,9,FALSE)</f>
        <v>0</v>
      </c>
      <c r="M10" s="4">
        <f>500-C10</f>
        <v>428</v>
      </c>
      <c r="N10" s="9">
        <f>L10-12</f>
        <v>-12</v>
      </c>
      <c r="O10" s="4">
        <f>30-G10</f>
        <v>9</v>
      </c>
      <c r="P10" s="4">
        <f>O10*2</f>
        <v>18</v>
      </c>
      <c r="Q10" s="4">
        <f>K10*3</f>
        <v>47.400000000000006</v>
      </c>
      <c r="R10" s="4">
        <f t="shared" si="0"/>
        <v>362.6</v>
      </c>
      <c r="S10">
        <f t="shared" si="1"/>
        <v>16.589333333333336</v>
      </c>
    </row>
    <row r="11" spans="1:19" x14ac:dyDescent="0.3">
      <c r="A11" s="3">
        <f>S11+T11</f>
        <v>15.2172</v>
      </c>
      <c r="B11">
        <f>VLOOKUP($D:$D,'Trade Values'!$D:$V,18,FALSE)</f>
        <v>8</v>
      </c>
      <c r="C11">
        <f>VLOOKUP($D:$D,'Trade Values'!$D:$V,19,FALSE)</f>
        <v>85</v>
      </c>
      <c r="D11" t="s">
        <v>242</v>
      </c>
      <c r="E11" t="str">
        <f>VLOOKUP($D:$D,'Trade Values'!$D:$V,2,FALSE)</f>
        <v>SF</v>
      </c>
      <c r="F11" s="4" t="s">
        <v>0</v>
      </c>
      <c r="G11">
        <f>VLOOKUP($D:$D,'Trade Values'!$D:$V,4,FALSE)</f>
        <v>22</v>
      </c>
      <c r="H11">
        <f>VLOOKUP($D:$D,'Trade Values'!$D:$V,5,FALSE)</f>
        <v>70</v>
      </c>
      <c r="I11">
        <f>VLOOKUP($D:$D,'Trade Values'!$D:$V,6,FALSE)</f>
        <v>110</v>
      </c>
      <c r="J11">
        <f>VLOOKUP($D:$D,'Trade Values'!$D:$V,7,FALSE)</f>
        <v>81.599999999999994</v>
      </c>
      <c r="K11">
        <f>VLOOKUP($D:$D,'Trade Values'!$D:$V,8,FALSE)</f>
        <v>12.8</v>
      </c>
      <c r="L11">
        <f>VLOOKUP($D:$D,'Trade Values'!$D:$V,9,FALSE)</f>
        <v>7</v>
      </c>
      <c r="M11" s="4">
        <f>500-C11</f>
        <v>415</v>
      </c>
      <c r="N11" s="9">
        <f>L11-12</f>
        <v>-5</v>
      </c>
      <c r="O11" s="4">
        <f>30-G11</f>
        <v>8</v>
      </c>
      <c r="P11" s="4">
        <f>O11*2</f>
        <v>16</v>
      </c>
      <c r="Q11" s="4">
        <f>K11*3</f>
        <v>38.400000000000006</v>
      </c>
      <c r="R11" s="4">
        <f t="shared" si="0"/>
        <v>377.6</v>
      </c>
      <c r="S11">
        <f t="shared" si="1"/>
        <v>15.2172</v>
      </c>
    </row>
    <row r="12" spans="1:19" x14ac:dyDescent="0.3">
      <c r="A12" s="3">
        <f>S12+T12</f>
        <v>15.127000000000001</v>
      </c>
      <c r="B12">
        <f>VLOOKUP($D:$D,'Trade Values'!$D:$V,18,FALSE)</f>
        <v>8</v>
      </c>
      <c r="C12">
        <f>VLOOKUP($D:$D,'Trade Values'!$D:$V,19,FALSE)</f>
        <v>102</v>
      </c>
      <c r="D12" t="s">
        <v>219</v>
      </c>
      <c r="E12" t="str">
        <f>VLOOKUP($D:$D,'Trade Values'!$D:$V,2,FALSE)</f>
        <v>JAC</v>
      </c>
      <c r="F12" s="4" t="s">
        <v>154</v>
      </c>
      <c r="G12">
        <f>VLOOKUP($D:$D,'Trade Values'!$D:$V,4,FALSE)</f>
        <v>22</v>
      </c>
      <c r="H12">
        <f>VLOOKUP($D:$D,'Trade Values'!$D:$V,5,FALSE)</f>
        <v>62</v>
      </c>
      <c r="I12">
        <f>VLOOKUP($D:$D,'Trade Values'!$D:$V,6,FALSE)</f>
        <v>114</v>
      </c>
      <c r="J12">
        <f>VLOOKUP($D:$D,'Trade Values'!$D:$V,7,FALSE)</f>
        <v>86.4</v>
      </c>
      <c r="K12">
        <f>VLOOKUP($D:$D,'Trade Values'!$D:$V,8,FALSE)</f>
        <v>16</v>
      </c>
      <c r="L12">
        <f>VLOOKUP($D:$D,'Trade Values'!$D:$V,9,FALSE)</f>
        <v>14.5</v>
      </c>
      <c r="M12" s="4">
        <f>500-C12</f>
        <v>398</v>
      </c>
      <c r="N12" s="9">
        <f>L12-12</f>
        <v>2.5</v>
      </c>
      <c r="O12" s="4">
        <f>30-G12</f>
        <v>8</v>
      </c>
      <c r="P12" s="4">
        <f>O12*2</f>
        <v>16</v>
      </c>
      <c r="Q12" s="4">
        <f>K12*3</f>
        <v>48</v>
      </c>
      <c r="R12" s="4">
        <f t="shared" si="0"/>
        <v>373.5</v>
      </c>
      <c r="S12">
        <f t="shared" si="1"/>
        <v>15.127000000000001</v>
      </c>
    </row>
    <row r="13" spans="1:19" x14ac:dyDescent="0.3">
      <c r="A13" s="3">
        <f>S13+T13</f>
        <v>14.101800000000001</v>
      </c>
      <c r="B13">
        <f>VLOOKUP($D:$D,'Trade Values'!$D:$V,18,FALSE)</f>
        <v>8</v>
      </c>
      <c r="C13">
        <f>VLOOKUP($D:$D,'Trade Values'!$D:$V,19,FALSE)</f>
        <v>91</v>
      </c>
      <c r="D13" t="s">
        <v>214</v>
      </c>
      <c r="E13" t="str">
        <f>VLOOKUP($D:$D,'Trade Values'!$D:$V,2,FALSE)</f>
        <v>JAC</v>
      </c>
      <c r="F13" s="4" t="s">
        <v>0</v>
      </c>
      <c r="G13">
        <f>VLOOKUP($D:$D,'Trade Values'!$D:$V,4,FALSE)</f>
        <v>22</v>
      </c>
      <c r="H13">
        <f>VLOOKUP($D:$D,'Trade Values'!$D:$V,5,FALSE)</f>
        <v>61</v>
      </c>
      <c r="I13">
        <f>VLOOKUP($D:$D,'Trade Values'!$D:$V,6,FALSE)</f>
        <v>115</v>
      </c>
      <c r="J13">
        <f>VLOOKUP($D:$D,'Trade Values'!$D:$V,7,FALSE)</f>
        <v>82.3</v>
      </c>
      <c r="K13">
        <f>VLOOKUP($D:$D,'Trade Values'!$D:$V,8,FALSE)</f>
        <v>20.7</v>
      </c>
      <c r="L13">
        <f>VLOOKUP($D:$D,'Trade Values'!$D:$V,9,FALSE)</f>
        <v>0</v>
      </c>
      <c r="M13" s="4">
        <f>500-C13</f>
        <v>409</v>
      </c>
      <c r="N13" s="9">
        <f>L13-12</f>
        <v>-12</v>
      </c>
      <c r="O13" s="4">
        <f>30-G13</f>
        <v>8</v>
      </c>
      <c r="P13" s="4">
        <f>O13*2</f>
        <v>16</v>
      </c>
      <c r="Q13" s="4">
        <f>K13*3</f>
        <v>62.099999999999994</v>
      </c>
      <c r="R13" s="4">
        <f t="shared" si="0"/>
        <v>326.89999999999998</v>
      </c>
      <c r="S13">
        <f t="shared" si="1"/>
        <v>14.101800000000001</v>
      </c>
    </row>
    <row r="14" spans="1:19" x14ac:dyDescent="0.3">
      <c r="A14" s="3">
        <f>S14+T14</f>
        <v>13.169090909090908</v>
      </c>
      <c r="B14">
        <f>VLOOKUP($D:$D,'Trade Values'!$D:$V,18,FALSE)</f>
        <v>9</v>
      </c>
      <c r="C14">
        <f>VLOOKUP($D:$D,'Trade Values'!$D:$V,19,FALSE)</f>
        <v>112</v>
      </c>
      <c r="D14" t="s">
        <v>257</v>
      </c>
      <c r="E14" t="str">
        <f>VLOOKUP($D:$D,'Trade Values'!$D:$V,2,FALSE)</f>
        <v>NYJ</v>
      </c>
      <c r="F14" s="4" t="s">
        <v>140</v>
      </c>
      <c r="G14">
        <f>VLOOKUP($D:$D,'Trade Values'!$D:$V,4,FALSE)</f>
        <v>21</v>
      </c>
      <c r="H14">
        <f>VLOOKUP($D:$D,'Trade Values'!$D:$V,5,FALSE)</f>
        <v>58</v>
      </c>
      <c r="I14">
        <f>VLOOKUP($D:$D,'Trade Values'!$D:$V,6,FALSE)</f>
        <v>94</v>
      </c>
      <c r="J14">
        <f>VLOOKUP($D:$D,'Trade Values'!$D:$V,7,FALSE)</f>
        <v>79.099999999999994</v>
      </c>
      <c r="K14">
        <f>VLOOKUP($D:$D,'Trade Values'!$D:$V,8,FALSE)</f>
        <v>13.3</v>
      </c>
      <c r="L14">
        <f>VLOOKUP($D:$D,'Trade Values'!$D:$V,9,FALSE)</f>
        <v>4.9000000000000004</v>
      </c>
      <c r="M14" s="4">
        <f>500-C14</f>
        <v>388</v>
      </c>
      <c r="N14" s="9">
        <f>L14-12</f>
        <v>-7.1</v>
      </c>
      <c r="O14" s="4">
        <f>30-G14</f>
        <v>9</v>
      </c>
      <c r="P14" s="4">
        <f>O14*2</f>
        <v>18</v>
      </c>
      <c r="Q14" s="4">
        <f>K14*3</f>
        <v>39.900000000000006</v>
      </c>
      <c r="R14" s="4">
        <f t="shared" si="0"/>
        <v>344.79999999999995</v>
      </c>
      <c r="S14">
        <f t="shared" si="1"/>
        <v>13.169090909090908</v>
      </c>
    </row>
    <row r="15" spans="1:19" x14ac:dyDescent="0.3">
      <c r="A15" s="3">
        <f>S15+T15</f>
        <v>13.072727272727272</v>
      </c>
      <c r="B15">
        <f>VLOOKUP($D:$D,'Trade Values'!$D:$V,18,FALSE)</f>
        <v>9</v>
      </c>
      <c r="C15">
        <f>VLOOKUP($D:$D,'Trade Values'!$D:$V,19,FALSE)</f>
        <v>124</v>
      </c>
      <c r="D15" t="s">
        <v>256</v>
      </c>
      <c r="E15" t="str">
        <f>VLOOKUP($D:$D,'Trade Values'!$D:$V,2,FALSE)</f>
        <v>PHI</v>
      </c>
      <c r="F15" s="4" t="s">
        <v>0</v>
      </c>
      <c r="G15">
        <f>VLOOKUP($D:$D,'Trade Values'!$D:$V,4,FALSE)</f>
        <v>22</v>
      </c>
      <c r="H15">
        <f>VLOOKUP($D:$D,'Trade Values'!$D:$V,5,FALSE)</f>
        <v>100</v>
      </c>
      <c r="I15">
        <f>VLOOKUP($D:$D,'Trade Values'!$D:$V,6,FALSE)</f>
        <v>147</v>
      </c>
      <c r="J15">
        <f>VLOOKUP($D:$D,'Trade Values'!$D:$V,7,FALSE)</f>
        <v>119.5</v>
      </c>
      <c r="K15">
        <f>VLOOKUP($D:$D,'Trade Values'!$D:$V,8,FALSE)</f>
        <v>17.2</v>
      </c>
      <c r="L15">
        <f>VLOOKUP($D:$D,'Trade Values'!$D:$V,9,FALSE)</f>
        <v>11.7</v>
      </c>
      <c r="M15" s="4">
        <f>500-C15</f>
        <v>376</v>
      </c>
      <c r="N15" s="9">
        <f>L15-12</f>
        <v>-0.30000000000000071</v>
      </c>
      <c r="O15" s="4">
        <f>30-G15</f>
        <v>8</v>
      </c>
      <c r="P15" s="4">
        <f>O15*2</f>
        <v>16</v>
      </c>
      <c r="Q15" s="4">
        <f>K15*3</f>
        <v>51.599999999999994</v>
      </c>
      <c r="R15" s="4">
        <f t="shared" si="0"/>
        <v>339.5</v>
      </c>
      <c r="S15">
        <f t="shared" si="1"/>
        <v>13.072727272727272</v>
      </c>
    </row>
    <row r="16" spans="1:19" x14ac:dyDescent="0.3">
      <c r="A16" s="3">
        <f>S16+T16</f>
        <v>12.938181818181818</v>
      </c>
      <c r="B16">
        <f>VLOOKUP($D:$D,'Trade Values'!$D:$V,18,FALSE)</f>
        <v>9</v>
      </c>
      <c r="C16">
        <f>VLOOKUP($D:$D,'Trade Values'!$D:$V,19,FALSE)</f>
        <v>119</v>
      </c>
      <c r="D16" t="s">
        <v>274</v>
      </c>
      <c r="E16" t="str">
        <f>VLOOKUP($D:$D,'Trade Values'!$D:$V,2,FALSE)</f>
        <v>CAR</v>
      </c>
      <c r="F16" s="4" t="s">
        <v>140</v>
      </c>
      <c r="G16">
        <f>VLOOKUP($D:$D,'Trade Values'!$D:$V,4,FALSE)</f>
        <v>21</v>
      </c>
      <c r="H16">
        <f>VLOOKUP($D:$D,'Trade Values'!$D:$V,5,FALSE)</f>
        <v>65</v>
      </c>
      <c r="I16">
        <f>VLOOKUP($D:$D,'Trade Values'!$D:$V,6,FALSE)</f>
        <v>111</v>
      </c>
      <c r="J16">
        <f>VLOOKUP($D:$D,'Trade Values'!$D:$V,7,FALSE)</f>
        <v>91.4</v>
      </c>
      <c r="K16">
        <f>VLOOKUP($D:$D,'Trade Values'!$D:$V,8,FALSE)</f>
        <v>15.4</v>
      </c>
      <c r="L16">
        <f>VLOOKUP($D:$D,'Trade Values'!$D:$V,9,FALSE)</f>
        <v>5.0999999999999996</v>
      </c>
      <c r="M16" s="4">
        <f>500-C16</f>
        <v>381</v>
      </c>
      <c r="N16" s="9">
        <f>L16-12</f>
        <v>-6.9</v>
      </c>
      <c r="O16" s="4">
        <f>30-G16</f>
        <v>9</v>
      </c>
      <c r="P16" s="4">
        <f>O16*2</f>
        <v>18</v>
      </c>
      <c r="Q16" s="4">
        <f>K16*3</f>
        <v>46.2</v>
      </c>
      <c r="R16" s="4">
        <f t="shared" si="0"/>
        <v>332.1</v>
      </c>
      <c r="S16">
        <f t="shared" si="1"/>
        <v>12.938181818181818</v>
      </c>
    </row>
    <row r="17" spans="1:19" x14ac:dyDescent="0.3">
      <c r="A17" s="3">
        <f>S17+T17</f>
        <v>12.936363636363637</v>
      </c>
      <c r="B17">
        <f>VLOOKUP($D:$D,'Trade Values'!$D:$V,18,FALSE)</f>
        <v>9</v>
      </c>
      <c r="C17">
        <f>VLOOKUP($D:$D,'Trade Values'!$D:$V,19,FALSE)</f>
        <v>126</v>
      </c>
      <c r="D17" t="s">
        <v>268</v>
      </c>
      <c r="E17" t="str">
        <f>VLOOKUP($D:$D,'Trade Values'!$D:$V,2,FALSE)</f>
        <v>SF</v>
      </c>
      <c r="F17" s="4" t="s">
        <v>154</v>
      </c>
      <c r="G17">
        <f>VLOOKUP($D:$D,'Trade Values'!$D:$V,4,FALSE)</f>
        <v>21</v>
      </c>
      <c r="H17">
        <f>VLOOKUP($D:$D,'Trade Values'!$D:$V,5,FALSE)</f>
        <v>83</v>
      </c>
      <c r="I17">
        <f>VLOOKUP($D:$D,'Trade Values'!$D:$V,6,FALSE)</f>
        <v>142</v>
      </c>
      <c r="J17">
        <f>VLOOKUP($D:$D,'Trade Values'!$D:$V,7,FALSE)</f>
        <v>100.1</v>
      </c>
      <c r="K17">
        <f>VLOOKUP($D:$D,'Trade Values'!$D:$V,8,FALSE)</f>
        <v>18.3</v>
      </c>
      <c r="L17">
        <f>VLOOKUP($D:$D,'Trade Values'!$D:$V,9,FALSE)</f>
        <v>10.3</v>
      </c>
      <c r="M17" s="4">
        <f>500-C17</f>
        <v>374</v>
      </c>
      <c r="N17" s="9">
        <f>L17-12</f>
        <v>-1.6999999999999993</v>
      </c>
      <c r="O17" s="4">
        <f>30-G17</f>
        <v>9</v>
      </c>
      <c r="P17" s="4">
        <f>O17*2</f>
        <v>18</v>
      </c>
      <c r="Q17" s="4">
        <f>K17*3</f>
        <v>54.900000000000006</v>
      </c>
      <c r="R17" s="4">
        <f t="shared" si="0"/>
        <v>332</v>
      </c>
      <c r="S17">
        <f t="shared" si="1"/>
        <v>12.936363636363637</v>
      </c>
    </row>
    <row r="18" spans="1:19" x14ac:dyDescent="0.3">
      <c r="A18" s="3">
        <f>S18+T18</f>
        <v>12.825454545454544</v>
      </c>
      <c r="B18">
        <f>VLOOKUP($D:$D,'Trade Values'!$D:$V,18,FALSE)</f>
        <v>9</v>
      </c>
      <c r="C18">
        <f>VLOOKUP($D:$D,'Trade Values'!$D:$V,19,FALSE)</f>
        <v>125</v>
      </c>
      <c r="D18" t="s">
        <v>266</v>
      </c>
      <c r="E18" t="str">
        <f>VLOOKUP($D:$D,'Trade Values'!$D:$V,2,FALSE)</f>
        <v>CHI</v>
      </c>
      <c r="F18" s="4" t="s">
        <v>154</v>
      </c>
      <c r="G18">
        <f>VLOOKUP($D:$D,'Trade Values'!$D:$V,4,FALSE)</f>
        <v>22</v>
      </c>
      <c r="H18">
        <f>VLOOKUP($D:$D,'Trade Values'!$D:$V,5,FALSE)</f>
        <v>94</v>
      </c>
      <c r="I18">
        <f>VLOOKUP($D:$D,'Trade Values'!$D:$V,6,FALSE)</f>
        <v>141</v>
      </c>
      <c r="J18">
        <f>VLOOKUP($D:$D,'Trade Values'!$D:$V,7,FALSE)</f>
        <v>109.8</v>
      </c>
      <c r="K18">
        <f>VLOOKUP($D:$D,'Trade Values'!$D:$V,8,FALSE)</f>
        <v>15.5</v>
      </c>
      <c r="L18">
        <f>VLOOKUP($D:$D,'Trade Values'!$D:$V,9,FALSE)</f>
        <v>5.8</v>
      </c>
      <c r="M18" s="4">
        <f>500-C18</f>
        <v>375</v>
      </c>
      <c r="N18" s="9">
        <f>L18-12</f>
        <v>-6.2</v>
      </c>
      <c r="O18" s="4">
        <f>30-G18</f>
        <v>8</v>
      </c>
      <c r="P18" s="4">
        <f>O18*2</f>
        <v>16</v>
      </c>
      <c r="Q18" s="4">
        <f>K18*3</f>
        <v>46.5</v>
      </c>
      <c r="R18" s="4">
        <f t="shared" si="0"/>
        <v>325.89999999999998</v>
      </c>
      <c r="S18">
        <f t="shared" si="1"/>
        <v>12.825454545454544</v>
      </c>
    </row>
    <row r="19" spans="1:19" x14ac:dyDescent="0.3">
      <c r="A19" s="3">
        <f>S19+T19</f>
        <v>11.436499999999999</v>
      </c>
      <c r="B19">
        <f>VLOOKUP($D:$D,'Trade Values'!$D:$V,18,FALSE)</f>
        <v>10</v>
      </c>
      <c r="C19">
        <f>VLOOKUP($D:$D,'Trade Values'!$D:$V,19,FALSE)</f>
        <v>140</v>
      </c>
      <c r="D19" t="s">
        <v>271</v>
      </c>
      <c r="E19" t="str">
        <f>VLOOKUP($D:$D,'Trade Values'!$D:$V,2,FALSE)</f>
        <v>CAR</v>
      </c>
      <c r="F19" s="4" t="s">
        <v>0</v>
      </c>
      <c r="G19">
        <f>VLOOKUP($D:$D,'Trade Values'!$D:$V,4,FALSE)</f>
        <v>22</v>
      </c>
      <c r="H19">
        <f>VLOOKUP($D:$D,'Trade Values'!$D:$V,5,FALSE)</f>
        <v>122</v>
      </c>
      <c r="I19">
        <f>VLOOKUP($D:$D,'Trade Values'!$D:$V,6,FALSE)</f>
        <v>182</v>
      </c>
      <c r="J19">
        <f>VLOOKUP($D:$D,'Trade Values'!$D:$V,7,FALSE)</f>
        <v>144.30000000000001</v>
      </c>
      <c r="K19">
        <f>VLOOKUP($D:$D,'Trade Values'!$D:$V,8,FALSE)</f>
        <v>18.100000000000001</v>
      </c>
      <c r="L19">
        <f>VLOOKUP($D:$D,'Trade Values'!$D:$V,9,FALSE)</f>
        <v>5.8</v>
      </c>
      <c r="M19" s="4">
        <f>500-C19</f>
        <v>360</v>
      </c>
      <c r="N19" s="9">
        <f>L19-12</f>
        <v>-6.2</v>
      </c>
      <c r="O19" s="4">
        <f>30-G19</f>
        <v>8</v>
      </c>
      <c r="P19" s="4">
        <f>O19*2</f>
        <v>16</v>
      </c>
      <c r="Q19" s="4">
        <f>K19*3</f>
        <v>54.300000000000004</v>
      </c>
      <c r="R19" s="4">
        <f t="shared" si="0"/>
        <v>303.09999999999997</v>
      </c>
      <c r="S19">
        <f t="shared" si="1"/>
        <v>11.436499999999999</v>
      </c>
    </row>
    <row r="20" spans="1:19" x14ac:dyDescent="0.3">
      <c r="A20" s="3">
        <f>S20+T20</f>
        <v>11.252000000000001</v>
      </c>
      <c r="B20">
        <f>VLOOKUP($D:$D,'Trade Values'!$D:$V,18,FALSE)</f>
        <v>10</v>
      </c>
      <c r="C20">
        <f>VLOOKUP($D:$D,'Trade Values'!$D:$V,19,FALSE)</f>
        <v>155</v>
      </c>
      <c r="D20" t="s">
        <v>259</v>
      </c>
      <c r="E20" t="str">
        <f>VLOOKUP($D:$D,'Trade Values'!$D:$V,2,FALSE)</f>
        <v>NYJ</v>
      </c>
      <c r="F20" s="4" t="s">
        <v>154</v>
      </c>
      <c r="G20">
        <f>VLOOKUP($D:$D,'Trade Values'!$D:$V,4,FALSE)</f>
        <v>22</v>
      </c>
      <c r="H20">
        <f>VLOOKUP($D:$D,'Trade Values'!$D:$V,5,FALSE)</f>
        <v>117</v>
      </c>
      <c r="I20">
        <f>VLOOKUP($D:$D,'Trade Values'!$D:$V,6,FALSE)</f>
        <v>196</v>
      </c>
      <c r="J20">
        <f>VLOOKUP($D:$D,'Trade Values'!$D:$V,7,FALSE)</f>
        <v>147.6</v>
      </c>
      <c r="K20">
        <f>VLOOKUP($D:$D,'Trade Values'!$D:$V,8,FALSE)</f>
        <v>23.6</v>
      </c>
      <c r="L20">
        <f>VLOOKUP($D:$D,'Trade Values'!$D:$V,9,FALSE)</f>
        <v>12.2</v>
      </c>
      <c r="M20" s="4">
        <f>500-C20</f>
        <v>345</v>
      </c>
      <c r="N20" s="9">
        <f>L20-12</f>
        <v>0.19999999999999929</v>
      </c>
      <c r="O20" s="4">
        <f>30-G20</f>
        <v>8</v>
      </c>
      <c r="P20" s="4">
        <f>O20*2</f>
        <v>16</v>
      </c>
      <c r="Q20" s="4">
        <f>K20*3</f>
        <v>70.800000000000011</v>
      </c>
      <c r="R20" s="4">
        <f t="shared" si="0"/>
        <v>290.8</v>
      </c>
      <c r="S20">
        <f t="shared" si="1"/>
        <v>11.252000000000001</v>
      </c>
    </row>
    <row r="21" spans="1:19" x14ac:dyDescent="0.3">
      <c r="A21" s="3">
        <f>S21+T21</f>
        <v>11</v>
      </c>
      <c r="B21">
        <f>VLOOKUP($D:$D,'Trade Values'!$D:$V,18,FALSE)</f>
        <v>10</v>
      </c>
      <c r="C21">
        <f>VLOOKUP($D:$D,'Trade Values'!$D:$V,19,FALSE)</f>
        <v>165</v>
      </c>
      <c r="D21" t="s">
        <v>291</v>
      </c>
      <c r="E21" t="str">
        <f>VLOOKUP($D:$D,'Trade Values'!$D:$V,2,FALSE)</f>
        <v>SF</v>
      </c>
      <c r="F21" s="4" t="s">
        <v>0</v>
      </c>
      <c r="G21">
        <f>VLOOKUP($D:$D,'Trade Values'!$D:$V,4,FALSE)</f>
        <v>23</v>
      </c>
      <c r="H21">
        <f>VLOOKUP($D:$D,'Trade Values'!$D:$V,5,FALSE)</f>
        <v>114</v>
      </c>
      <c r="I21">
        <f>VLOOKUP($D:$D,'Trade Values'!$D:$V,6,FALSE)</f>
        <v>186</v>
      </c>
      <c r="J21">
        <f>VLOOKUP($D:$D,'Trade Values'!$D:$V,7,FALSE)</f>
        <v>152.4</v>
      </c>
      <c r="K21">
        <f>VLOOKUP($D:$D,'Trade Values'!$D:$V,8,FALSE)</f>
        <v>24.8</v>
      </c>
      <c r="L21">
        <f>VLOOKUP($D:$D,'Trade Values'!$D:$V,9,FALSE)</f>
        <v>11.8</v>
      </c>
      <c r="M21" s="4">
        <f>500-C21</f>
        <v>335</v>
      </c>
      <c r="N21" s="9">
        <f>L21-12</f>
        <v>-0.19999999999999929</v>
      </c>
      <c r="O21" s="4">
        <f>30-G21</f>
        <v>7</v>
      </c>
      <c r="P21" s="4">
        <f>O21*2</f>
        <v>14</v>
      </c>
      <c r="Q21" s="4">
        <f>K21*3</f>
        <v>74.400000000000006</v>
      </c>
      <c r="R21" s="4">
        <f t="shared" si="0"/>
        <v>274</v>
      </c>
      <c r="S21">
        <f t="shared" si="1"/>
        <v>11</v>
      </c>
    </row>
    <row r="22" spans="1:19" x14ac:dyDescent="0.3">
      <c r="A22" s="3">
        <f>S22+T22</f>
        <v>10.809846153846154</v>
      </c>
      <c r="B22">
        <f>VLOOKUP($D:$D,'Trade Values'!$D:$V,18,FALSE)</f>
        <v>11</v>
      </c>
      <c r="C22">
        <f>VLOOKUP($D:$D,'Trade Values'!$D:$V,19,FALSE)</f>
        <v>183</v>
      </c>
      <c r="D22" t="s">
        <v>270</v>
      </c>
      <c r="E22" t="str">
        <f>VLOOKUP($D:$D,'Trade Values'!$D:$V,2,FALSE)</f>
        <v>NE</v>
      </c>
      <c r="F22" s="4" t="s">
        <v>154</v>
      </c>
      <c r="G22">
        <f>VLOOKUP($D:$D,'Trade Values'!$D:$V,4,FALSE)</f>
        <v>23</v>
      </c>
      <c r="H22">
        <f>VLOOKUP($D:$D,'Trade Values'!$D:$V,5,FALSE)</f>
        <v>153</v>
      </c>
      <c r="I22">
        <f>VLOOKUP($D:$D,'Trade Values'!$D:$V,6,FALSE)</f>
        <v>167</v>
      </c>
      <c r="J22">
        <f>VLOOKUP($D:$D,'Trade Values'!$D:$V,7,FALSE)</f>
        <v>158.30000000000001</v>
      </c>
      <c r="K22">
        <f>VLOOKUP($D:$D,'Trade Values'!$D:$V,8,FALSE)</f>
        <v>5.7</v>
      </c>
      <c r="L22">
        <f>VLOOKUP($D:$D,'Trade Values'!$D:$V,9,FALSE)</f>
        <v>13.8</v>
      </c>
      <c r="M22" s="4">
        <f>500-C22</f>
        <v>317</v>
      </c>
      <c r="N22" s="9">
        <f>L22-12</f>
        <v>1.8000000000000007</v>
      </c>
      <c r="O22" s="4">
        <f>30-G22</f>
        <v>7</v>
      </c>
      <c r="P22" s="4">
        <f>O22*2</f>
        <v>14</v>
      </c>
      <c r="Q22" s="4">
        <f>K22*3</f>
        <v>17.100000000000001</v>
      </c>
      <c r="R22" s="4">
        <f t="shared" si="0"/>
        <v>319.29999999999995</v>
      </c>
      <c r="S22">
        <f t="shared" si="1"/>
        <v>10.809846153846154</v>
      </c>
    </row>
    <row r="23" spans="1:19" x14ac:dyDescent="0.3">
      <c r="A23" s="3">
        <f>S23+T23</f>
        <v>10.766</v>
      </c>
      <c r="B23">
        <f>VLOOKUP($D:$D,'Trade Values'!$D:$V,18,FALSE)</f>
        <v>10</v>
      </c>
      <c r="C23">
        <f>VLOOKUP($D:$D,'Trade Values'!$D:$V,19,FALSE)</f>
        <v>166</v>
      </c>
      <c r="D23" t="s">
        <v>298</v>
      </c>
      <c r="E23" t="str">
        <f>VLOOKUP($D:$D,'Trade Values'!$D:$V,2,FALSE)</f>
        <v>WAS</v>
      </c>
      <c r="F23" s="4" t="s">
        <v>140</v>
      </c>
      <c r="G23">
        <f>VLOOKUP($D:$D,'Trade Values'!$D:$V,4,FALSE)</f>
        <v>21</v>
      </c>
      <c r="H23">
        <f>VLOOKUP($D:$D,'Trade Values'!$D:$V,5,FALSE)</f>
        <v>113</v>
      </c>
      <c r="I23">
        <f>VLOOKUP($D:$D,'Trade Values'!$D:$V,6,FALSE)</f>
        <v>176</v>
      </c>
      <c r="J23">
        <f>VLOOKUP($D:$D,'Trade Values'!$D:$V,7,FALSE)</f>
        <v>155.4</v>
      </c>
      <c r="K23">
        <f>VLOOKUP($D:$D,'Trade Values'!$D:$V,8,FALSE)</f>
        <v>21.6</v>
      </c>
      <c r="L23">
        <f>VLOOKUP($D:$D,'Trade Values'!$D:$V,9,FALSE)</f>
        <v>2.4</v>
      </c>
      <c r="M23" s="4">
        <f>500-C23</f>
        <v>334</v>
      </c>
      <c r="N23" s="9">
        <f>L23-12</f>
        <v>-9.6</v>
      </c>
      <c r="O23" s="4">
        <f>30-G23</f>
        <v>9</v>
      </c>
      <c r="P23" s="4">
        <f>O23*2</f>
        <v>18</v>
      </c>
      <c r="Q23" s="4">
        <f>K23*3</f>
        <v>64.800000000000011</v>
      </c>
      <c r="R23" s="4">
        <f t="shared" si="0"/>
        <v>258.39999999999998</v>
      </c>
      <c r="S23">
        <f t="shared" si="1"/>
        <v>10.766</v>
      </c>
    </row>
    <row r="24" spans="1:19" x14ac:dyDescent="0.3">
      <c r="A24" s="3">
        <f>S24+T24</f>
        <v>10.7555</v>
      </c>
      <c r="B24">
        <f>VLOOKUP($D:$D,'Trade Values'!$D:$V,18,FALSE)</f>
        <v>10</v>
      </c>
      <c r="C24">
        <f>VLOOKUP($D:$D,'Trade Values'!$D:$V,19,FALSE)</f>
        <v>162</v>
      </c>
      <c r="D24" t="s">
        <v>278</v>
      </c>
      <c r="E24" t="str">
        <f>VLOOKUP($D:$D,'Trade Values'!$D:$V,2,FALSE)</f>
        <v>HOU</v>
      </c>
      <c r="F24" s="4" t="s">
        <v>140</v>
      </c>
      <c r="G24">
        <f>VLOOKUP($D:$D,'Trade Values'!$D:$V,4,FALSE)</f>
        <v>22</v>
      </c>
      <c r="H24">
        <f>VLOOKUP($D:$D,'Trade Values'!$D:$V,5,FALSE)</f>
        <v>129</v>
      </c>
      <c r="I24">
        <f>VLOOKUP($D:$D,'Trade Values'!$D:$V,6,FALSE)</f>
        <v>208</v>
      </c>
      <c r="J24">
        <f>VLOOKUP($D:$D,'Trade Values'!$D:$V,7,FALSE)</f>
        <v>166.1</v>
      </c>
      <c r="K24">
        <f>VLOOKUP($D:$D,'Trade Values'!$D:$V,8,FALSE)</f>
        <v>23.1</v>
      </c>
      <c r="L24">
        <f>VLOOKUP($D:$D,'Trade Values'!$D:$V,9,FALSE)</f>
        <v>3</v>
      </c>
      <c r="M24" s="4">
        <f>500-C24</f>
        <v>338</v>
      </c>
      <c r="N24" s="9">
        <f>L24-12</f>
        <v>-9</v>
      </c>
      <c r="O24" s="4">
        <f>30-G24</f>
        <v>8</v>
      </c>
      <c r="P24" s="4">
        <f>O24*2</f>
        <v>16</v>
      </c>
      <c r="Q24" s="4">
        <f>K24*3</f>
        <v>69.300000000000011</v>
      </c>
      <c r="R24" s="4">
        <f t="shared" si="0"/>
        <v>257.7</v>
      </c>
      <c r="S24">
        <f t="shared" si="1"/>
        <v>10.7555</v>
      </c>
    </row>
    <row r="25" spans="1:19" x14ac:dyDescent="0.3">
      <c r="A25" s="3">
        <f>S25+T25</f>
        <v>10.088615384615386</v>
      </c>
      <c r="B25">
        <f>VLOOKUP($D:$D,'Trade Values'!$D:$V,18,FALSE)</f>
        <v>11</v>
      </c>
      <c r="C25">
        <f>VLOOKUP($D:$D,'Trade Values'!$D:$V,19,FALSE)</f>
        <v>177</v>
      </c>
      <c r="D25" t="s">
        <v>72</v>
      </c>
      <c r="E25" t="str">
        <f>VLOOKUP($D:$D,'Trade Values'!$D:$V,2,FALSE)</f>
        <v>PIT</v>
      </c>
      <c r="F25" s="4" t="s">
        <v>7</v>
      </c>
      <c r="G25">
        <f>VLOOKUP($D:$D,'Trade Values'!$D:$V,4,FALSE)</f>
        <v>22</v>
      </c>
      <c r="H25">
        <f>VLOOKUP($D:$D,'Trade Values'!$D:$V,5,FALSE)</f>
        <v>108</v>
      </c>
      <c r="I25">
        <f>VLOOKUP($D:$D,'Trade Values'!$D:$V,6,FALSE)</f>
        <v>172</v>
      </c>
      <c r="J25">
        <f>VLOOKUP($D:$D,'Trade Values'!$D:$V,7,FALSE)</f>
        <v>139.4</v>
      </c>
      <c r="K25">
        <f>VLOOKUP($D:$D,'Trade Values'!$D:$V,8,FALSE)</f>
        <v>20.2</v>
      </c>
      <c r="L25">
        <f>VLOOKUP($D:$D,'Trade Values'!$D:$V,9,FALSE)</f>
        <v>6.1</v>
      </c>
      <c r="M25" s="4">
        <f>500-C25</f>
        <v>323</v>
      </c>
      <c r="N25" s="9">
        <f>L25-12</f>
        <v>-5.9</v>
      </c>
      <c r="O25" s="4">
        <f>30-G25</f>
        <v>8</v>
      </c>
      <c r="P25" s="4">
        <f>O25*2</f>
        <v>16</v>
      </c>
      <c r="Q25" s="4">
        <f>K25*3</f>
        <v>60.599999999999994</v>
      </c>
      <c r="R25" s="4">
        <f t="shared" si="0"/>
        <v>260.70000000000005</v>
      </c>
      <c r="S25">
        <f t="shared" si="1"/>
        <v>10.088615384615386</v>
      </c>
    </row>
    <row r="26" spans="1:19" x14ac:dyDescent="0.3">
      <c r="A26" s="3">
        <f>S26+T26</f>
        <v>9.8141538461538467</v>
      </c>
      <c r="B26">
        <f>VLOOKUP($D:$D,'Trade Values'!$D:$V,18,FALSE)</f>
        <v>11</v>
      </c>
      <c r="C26">
        <f>VLOOKUP($D:$D,'Trade Values'!$D:$V,19,FALSE)</f>
        <v>170</v>
      </c>
      <c r="D26" t="s">
        <v>310</v>
      </c>
      <c r="E26" t="str">
        <f>VLOOKUP($D:$D,'Trade Values'!$D:$V,2,FALSE)</f>
        <v>NE</v>
      </c>
      <c r="F26" s="4" t="s">
        <v>0</v>
      </c>
      <c r="G26">
        <f>VLOOKUP($D:$D,'Trade Values'!$D:$V,4,FALSE)</f>
        <v>23</v>
      </c>
      <c r="H26">
        <f>VLOOKUP($D:$D,'Trade Values'!$D:$V,5,FALSE)</f>
        <v>130</v>
      </c>
      <c r="I26">
        <f>VLOOKUP($D:$D,'Trade Values'!$D:$V,6,FALSE)</f>
        <v>212</v>
      </c>
      <c r="J26">
        <f>VLOOKUP($D:$D,'Trade Values'!$D:$V,7,FALSE)</f>
        <v>165</v>
      </c>
      <c r="K26">
        <f>VLOOKUP($D:$D,'Trade Values'!$D:$V,8,FALSE)</f>
        <v>23.3</v>
      </c>
      <c r="L26">
        <f>VLOOKUP($D:$D,'Trade Values'!$D:$V,9,FALSE)</f>
        <v>0.1</v>
      </c>
      <c r="M26" s="4">
        <f>500-C26</f>
        <v>330</v>
      </c>
      <c r="N26" s="9">
        <f>L26-12</f>
        <v>-11.9</v>
      </c>
      <c r="O26" s="4">
        <f>30-G26</f>
        <v>7</v>
      </c>
      <c r="P26" s="4">
        <f>O26*2</f>
        <v>14</v>
      </c>
      <c r="Q26" s="4">
        <f>K26*3</f>
        <v>69.900000000000006</v>
      </c>
      <c r="R26" s="4">
        <f t="shared" si="0"/>
        <v>238.4</v>
      </c>
      <c r="S26">
        <f t="shared" si="1"/>
        <v>9.8141538461538467</v>
      </c>
    </row>
    <row r="27" spans="1:19" x14ac:dyDescent="0.3">
      <c r="A27" s="3">
        <f>S27+T27</f>
        <v>9.5803076923076915</v>
      </c>
      <c r="B27">
        <f>VLOOKUP($D:$D,'Trade Values'!$D:$V,18,FALSE)</f>
        <v>11</v>
      </c>
      <c r="C27">
        <f>VLOOKUP($D:$D,'Trade Values'!$D:$V,19,FALSE)</f>
        <v>187</v>
      </c>
      <c r="D27" t="s">
        <v>451</v>
      </c>
      <c r="E27" t="str">
        <f>VLOOKUP($D:$D,'Trade Values'!$D:$V,2,FALSE)</f>
        <v>DET</v>
      </c>
      <c r="F27" s="4" t="s">
        <v>140</v>
      </c>
      <c r="G27">
        <f>VLOOKUP($D:$D,'Trade Values'!$D:$V,4,FALSE)</f>
        <v>21</v>
      </c>
      <c r="H27">
        <f>VLOOKUP($D:$D,'Trade Values'!$D:$V,5,FALSE)</f>
        <v>105</v>
      </c>
      <c r="I27">
        <f>VLOOKUP($D:$D,'Trade Values'!$D:$V,6,FALSE)</f>
        <v>204</v>
      </c>
      <c r="J27">
        <f>VLOOKUP($D:$D,'Trade Values'!$D:$V,7,FALSE)</f>
        <v>155.9</v>
      </c>
      <c r="K27">
        <f>VLOOKUP($D:$D,'Trade Values'!$D:$V,8,FALSE)</f>
        <v>31</v>
      </c>
      <c r="L27">
        <f>VLOOKUP($D:$D,'Trade Values'!$D:$V,9,FALSE)</f>
        <v>5.8</v>
      </c>
      <c r="M27" s="4">
        <f>500-C27</f>
        <v>313</v>
      </c>
      <c r="N27" s="9">
        <f>L27-12</f>
        <v>-6.2</v>
      </c>
      <c r="O27" s="4">
        <f>30-G27</f>
        <v>9</v>
      </c>
      <c r="P27" s="4">
        <f>O27*2</f>
        <v>18</v>
      </c>
      <c r="Q27" s="4">
        <f>K27*3</f>
        <v>93</v>
      </c>
      <c r="R27" s="4">
        <f t="shared" si="0"/>
        <v>219.39999999999998</v>
      </c>
      <c r="S27">
        <f t="shared" si="1"/>
        <v>9.5803076923076915</v>
      </c>
    </row>
    <row r="28" spans="1:19" x14ac:dyDescent="0.3">
      <c r="A28" s="3">
        <f>S28+T28</f>
        <v>9.2750000000000004</v>
      </c>
      <c r="B28">
        <f>VLOOKUP($D:$D,'Trade Values'!$D:$V,18,FALSE)</f>
        <v>12</v>
      </c>
      <c r="C28">
        <f>VLOOKUP($D:$D,'Trade Values'!$D:$V,19,FALSE)</f>
        <v>203</v>
      </c>
      <c r="D28" t="s">
        <v>312</v>
      </c>
      <c r="E28" t="str">
        <f>VLOOKUP($D:$D,'Trade Values'!$D:$V,2,FALSE)</f>
        <v>GB</v>
      </c>
      <c r="F28" s="4" t="s">
        <v>0</v>
      </c>
      <c r="G28">
        <f>VLOOKUP($D:$D,'Trade Values'!$D:$V,4,FALSE)</f>
        <v>23</v>
      </c>
      <c r="H28">
        <f>VLOOKUP($D:$D,'Trade Values'!$D:$V,5,FALSE)</f>
        <v>187</v>
      </c>
      <c r="I28">
        <f>VLOOKUP($D:$D,'Trade Values'!$D:$V,6,FALSE)</f>
        <v>220</v>
      </c>
      <c r="J28">
        <f>VLOOKUP($D:$D,'Trade Values'!$D:$V,7,FALSE)</f>
        <v>200.4</v>
      </c>
      <c r="K28">
        <f>VLOOKUP($D:$D,'Trade Values'!$D:$V,8,FALSE)</f>
        <v>12.1</v>
      </c>
      <c r="L28">
        <f>VLOOKUP($D:$D,'Trade Values'!$D:$V,9,FALSE)</f>
        <v>0.6</v>
      </c>
      <c r="M28" s="4">
        <f>500-C28</f>
        <v>297</v>
      </c>
      <c r="N28" s="9">
        <f>L28-12</f>
        <v>-11.4</v>
      </c>
      <c r="O28" s="4">
        <f>30-G28</f>
        <v>7</v>
      </c>
      <c r="P28" s="4">
        <f>O28*2</f>
        <v>14</v>
      </c>
      <c r="Q28" s="4">
        <f>K28*3</f>
        <v>36.299999999999997</v>
      </c>
      <c r="R28" s="4">
        <f t="shared" si="0"/>
        <v>240.5</v>
      </c>
      <c r="S28">
        <f t="shared" si="1"/>
        <v>9.2750000000000004</v>
      </c>
    </row>
    <row r="29" spans="1:19" x14ac:dyDescent="0.3">
      <c r="A29" s="3">
        <f>S29+T29</f>
        <v>9.245000000000001</v>
      </c>
      <c r="B29">
        <f>VLOOKUP($D:$D,'Trade Values'!$D:$V,18,FALSE)</f>
        <v>12</v>
      </c>
      <c r="C29">
        <f>VLOOKUP($D:$D,'Trade Values'!$D:$V,19,FALSE)</f>
        <v>205</v>
      </c>
      <c r="D29" t="s">
        <v>339</v>
      </c>
      <c r="E29" t="str">
        <f>VLOOKUP($D:$D,'Trade Values'!$D:$V,2,FALSE)</f>
        <v>LAC</v>
      </c>
      <c r="F29" s="4" t="s">
        <v>0</v>
      </c>
      <c r="G29">
        <f>VLOOKUP($D:$D,'Trade Values'!$D:$V,4,FALSE)</f>
        <v>22</v>
      </c>
      <c r="H29">
        <f>VLOOKUP($D:$D,'Trade Values'!$D:$V,5,FALSE)</f>
        <v>177</v>
      </c>
      <c r="I29">
        <f>VLOOKUP($D:$D,'Trade Values'!$D:$V,6,FALSE)</f>
        <v>218</v>
      </c>
      <c r="J29">
        <f>VLOOKUP($D:$D,'Trade Values'!$D:$V,7,FALSE)</f>
        <v>190</v>
      </c>
      <c r="K29">
        <f>VLOOKUP($D:$D,'Trade Values'!$D:$V,8,FALSE)</f>
        <v>14.2</v>
      </c>
      <c r="L29">
        <f>VLOOKUP($D:$D,'Trade Values'!$D:$V,9,FALSE)</f>
        <v>1.7</v>
      </c>
      <c r="M29" s="4">
        <f>500-C29</f>
        <v>295</v>
      </c>
      <c r="N29" s="9">
        <f>L29-12</f>
        <v>-10.3</v>
      </c>
      <c r="O29" s="4">
        <f>30-G29</f>
        <v>8</v>
      </c>
      <c r="P29" s="4">
        <f>O29*2</f>
        <v>16</v>
      </c>
      <c r="Q29" s="4">
        <f>K29*3</f>
        <v>42.599999999999994</v>
      </c>
      <c r="R29" s="4">
        <f t="shared" si="0"/>
        <v>237.50000000000003</v>
      </c>
      <c r="S29">
        <f t="shared" si="1"/>
        <v>9.245000000000001</v>
      </c>
    </row>
    <row r="30" spans="1:19" x14ac:dyDescent="0.3">
      <c r="A30" s="3">
        <f>S30+T30</f>
        <v>9.1609999999999996</v>
      </c>
      <c r="B30">
        <f>VLOOKUP($D:$D,'Trade Values'!$D:$V,18,FALSE)</f>
        <v>12</v>
      </c>
      <c r="C30">
        <f>VLOOKUP($D:$D,'Trade Values'!$D:$V,19,FALSE)</f>
        <v>204</v>
      </c>
      <c r="D30" t="s">
        <v>319</v>
      </c>
      <c r="E30" t="str">
        <f>VLOOKUP($D:$D,'Trade Values'!$D:$V,2,FALSE)</f>
        <v>CIN</v>
      </c>
      <c r="F30" s="4" t="s">
        <v>0</v>
      </c>
      <c r="G30">
        <f>VLOOKUP($D:$D,'Trade Values'!$D:$V,4,FALSE)</f>
        <v>24</v>
      </c>
      <c r="H30">
        <f>VLOOKUP($D:$D,'Trade Values'!$D:$V,5,FALSE)</f>
        <v>177</v>
      </c>
      <c r="I30">
        <f>VLOOKUP($D:$D,'Trade Values'!$D:$V,6,FALSE)</f>
        <v>230</v>
      </c>
      <c r="J30">
        <f>VLOOKUP($D:$D,'Trade Values'!$D:$V,7,FALSE)</f>
        <v>191.5</v>
      </c>
      <c r="K30">
        <f>VLOOKUP($D:$D,'Trade Values'!$D:$V,8,FALSE)</f>
        <v>17.8</v>
      </c>
      <c r="L30">
        <f>VLOOKUP($D:$D,'Trade Values'!$D:$V,9,FALSE)</f>
        <v>3.5</v>
      </c>
      <c r="M30" s="4">
        <f>500-C30</f>
        <v>296</v>
      </c>
      <c r="N30" s="9">
        <f>L30-12</f>
        <v>-8.5</v>
      </c>
      <c r="O30" s="4">
        <f>30-G30</f>
        <v>6</v>
      </c>
      <c r="P30" s="4">
        <f>O30*2</f>
        <v>12</v>
      </c>
      <c r="Q30" s="4">
        <f>K30*3</f>
        <v>53.400000000000006</v>
      </c>
      <c r="R30" s="4">
        <f t="shared" si="0"/>
        <v>229.1</v>
      </c>
      <c r="S30">
        <f t="shared" si="1"/>
        <v>9.1609999999999996</v>
      </c>
    </row>
    <row r="31" spans="1:19" x14ac:dyDescent="0.3">
      <c r="A31" s="3">
        <f>S31+T31</f>
        <v>8.9260000000000002</v>
      </c>
      <c r="B31">
        <f>VLOOKUP($D:$D,'Trade Values'!$D:$V,18,FALSE)</f>
        <v>12</v>
      </c>
      <c r="C31">
        <f>VLOOKUP($D:$D,'Trade Values'!$D:$V,19,FALSE)</f>
        <v>211</v>
      </c>
      <c r="D31" t="s">
        <v>92</v>
      </c>
      <c r="E31" t="str">
        <f>VLOOKUP($D:$D,'Trade Values'!$D:$V,2,FALSE)</f>
        <v>HOU</v>
      </c>
      <c r="F31" s="4" t="s">
        <v>7</v>
      </c>
      <c r="G31">
        <f>VLOOKUP($D:$D,'Trade Values'!$D:$V,4,FALSE)</f>
        <v>21</v>
      </c>
      <c r="H31">
        <f>VLOOKUP($D:$D,'Trade Values'!$D:$V,5,FALSE)</f>
        <v>221</v>
      </c>
      <c r="I31">
        <f>VLOOKUP($D:$D,'Trade Values'!$D:$V,6,FALSE)</f>
        <v>283</v>
      </c>
      <c r="J31">
        <f>VLOOKUP($D:$D,'Trade Values'!$D:$V,7,FALSE)</f>
        <v>254</v>
      </c>
      <c r="K31">
        <f>VLOOKUP($D:$D,'Trade Values'!$D:$V,8,FALSE)</f>
        <v>21.8</v>
      </c>
      <c r="L31">
        <f>VLOOKUP($D:$D,'Trade Values'!$D:$V,9,FALSE)</f>
        <v>0</v>
      </c>
      <c r="M31" s="4">
        <f>500-C31</f>
        <v>289</v>
      </c>
      <c r="N31" s="9">
        <f>L31-12</f>
        <v>-12</v>
      </c>
      <c r="O31" s="4">
        <f>30-G31</f>
        <v>9</v>
      </c>
      <c r="P31" s="4">
        <f>O31*2</f>
        <v>18</v>
      </c>
      <c r="Q31" s="4">
        <f>K31*3</f>
        <v>65.400000000000006</v>
      </c>
      <c r="R31" s="4">
        <f t="shared" si="0"/>
        <v>205.6</v>
      </c>
      <c r="S31">
        <f t="shared" si="1"/>
        <v>8.9260000000000002</v>
      </c>
    </row>
    <row r="32" spans="1:19" x14ac:dyDescent="0.3">
      <c r="A32" s="3">
        <f>S32+T32</f>
        <v>8.8763076923076927</v>
      </c>
      <c r="B32">
        <f>VLOOKUP($D:$D,'Trade Values'!$D:$V,18,FALSE)</f>
        <v>11</v>
      </c>
      <c r="C32">
        <f>VLOOKUP($D:$D,'Trade Values'!$D:$V,19,FALSE)</f>
        <v>196</v>
      </c>
      <c r="D32" t="s">
        <v>327</v>
      </c>
      <c r="E32" t="str">
        <f>VLOOKUP($D:$D,'Trade Values'!$D:$V,2,FALSE)</f>
        <v>NYG</v>
      </c>
      <c r="F32" s="4" t="s">
        <v>140</v>
      </c>
      <c r="G32">
        <f>VLOOKUP($D:$D,'Trade Values'!$D:$V,4,FALSE)</f>
        <v>22</v>
      </c>
      <c r="H32">
        <f>VLOOKUP($D:$D,'Trade Values'!$D:$V,5,FALSE)</f>
        <v>99</v>
      </c>
      <c r="I32">
        <f>VLOOKUP($D:$D,'Trade Values'!$D:$V,6,FALSE)</f>
        <v>235</v>
      </c>
      <c r="J32">
        <f>VLOOKUP($D:$D,'Trade Values'!$D:$V,7,FALSE)</f>
        <v>151.80000000000001</v>
      </c>
      <c r="K32">
        <f>VLOOKUP($D:$D,'Trade Values'!$D:$V,8,FALSE)</f>
        <v>47</v>
      </c>
      <c r="L32">
        <f>VLOOKUP($D:$D,'Trade Values'!$D:$V,9,FALSE)</f>
        <v>6.4</v>
      </c>
      <c r="M32" s="4">
        <f>500-C32</f>
        <v>304</v>
      </c>
      <c r="N32" s="9">
        <f>L32-12</f>
        <v>-5.6</v>
      </c>
      <c r="O32" s="4">
        <f>30-G32</f>
        <v>8</v>
      </c>
      <c r="P32" s="4">
        <f>O32*2</f>
        <v>16</v>
      </c>
      <c r="Q32" s="4">
        <f>K32*3</f>
        <v>141</v>
      </c>
      <c r="R32" s="4">
        <f t="shared" si="0"/>
        <v>162.19999999999999</v>
      </c>
      <c r="S32">
        <f t="shared" si="1"/>
        <v>8.8763076923076927</v>
      </c>
    </row>
    <row r="33" spans="1:20" x14ac:dyDescent="0.3">
      <c r="A33" s="3">
        <f>S33+T33</f>
        <v>8.766</v>
      </c>
      <c r="B33">
        <f>VLOOKUP($D:$D,'Trade Values'!$D:$V,18,FALSE)</f>
        <v>12</v>
      </c>
      <c r="C33">
        <f>VLOOKUP($D:$D,'Trade Values'!$D:$V,19,FALSE)</f>
        <v>236</v>
      </c>
      <c r="D33" t="s">
        <v>438</v>
      </c>
      <c r="E33" t="str">
        <f>VLOOKUP($D:$D,'Trade Values'!$D:$V,2,FALSE)</f>
        <v>SEA</v>
      </c>
      <c r="F33" s="4" t="s">
        <v>140</v>
      </c>
      <c r="G33">
        <f>VLOOKUP($D:$D,'Trade Values'!$D:$V,4,FALSE)</f>
        <v>24</v>
      </c>
      <c r="H33">
        <f>VLOOKUP($D:$D,'Trade Values'!$D:$V,5,FALSE)</f>
        <v>160</v>
      </c>
      <c r="I33">
        <f>VLOOKUP($D:$D,'Trade Values'!$D:$V,6,FALSE)</f>
        <v>218</v>
      </c>
      <c r="J33">
        <f>VLOOKUP($D:$D,'Trade Values'!$D:$V,7,FALSE)</f>
        <v>190.9</v>
      </c>
      <c r="K33">
        <f>VLOOKUP($D:$D,'Trade Values'!$D:$V,8,FALSE)</f>
        <v>20.6</v>
      </c>
      <c r="L33">
        <f>VLOOKUP($D:$D,'Trade Values'!$D:$V,9,FALSE)</f>
        <v>3.8</v>
      </c>
      <c r="M33" s="4">
        <f>500-C33</f>
        <v>264</v>
      </c>
      <c r="N33" s="9">
        <f>L33-12</f>
        <v>-8.1999999999999993</v>
      </c>
      <c r="O33" s="4">
        <f>30-G33</f>
        <v>6</v>
      </c>
      <c r="P33" s="4">
        <f>O33*2</f>
        <v>12</v>
      </c>
      <c r="Q33" s="4">
        <f>K33*3</f>
        <v>61.800000000000004</v>
      </c>
      <c r="R33" s="4">
        <f t="shared" si="0"/>
        <v>189.6</v>
      </c>
      <c r="S33">
        <f t="shared" si="1"/>
        <v>8.766</v>
      </c>
    </row>
    <row r="34" spans="1:20" x14ac:dyDescent="0.3">
      <c r="A34" s="3">
        <f>S34+T34</f>
        <v>8.6920000000000002</v>
      </c>
      <c r="B34">
        <f>VLOOKUP($D:$D,'Trade Values'!$D:$V,18,FALSE)</f>
        <v>12</v>
      </c>
      <c r="C34">
        <f>VLOOKUP($D:$D,'Trade Values'!$D:$V,19,FALSE)</f>
        <v>238</v>
      </c>
      <c r="D34" t="s">
        <v>313</v>
      </c>
      <c r="E34" t="str">
        <f>VLOOKUP($D:$D,'Trade Values'!$D:$V,2,FALSE)</f>
        <v>WAS</v>
      </c>
      <c r="F34" s="4" t="s">
        <v>0</v>
      </c>
      <c r="G34">
        <f>VLOOKUP($D:$D,'Trade Values'!$D:$V,4,FALSE)</f>
        <v>21</v>
      </c>
      <c r="H34">
        <f>VLOOKUP($D:$D,'Trade Values'!$D:$V,5,FALSE)</f>
        <v>188</v>
      </c>
      <c r="I34">
        <f>VLOOKUP($D:$D,'Trade Values'!$D:$V,6,FALSE)</f>
        <v>255</v>
      </c>
      <c r="J34">
        <f>VLOOKUP($D:$D,'Trade Values'!$D:$V,7,FALSE)</f>
        <v>216.8</v>
      </c>
      <c r="K34">
        <f>VLOOKUP($D:$D,'Trade Values'!$D:$V,8,FALSE)</f>
        <v>22.2</v>
      </c>
      <c r="L34">
        <f>VLOOKUP($D:$D,'Trade Values'!$D:$V,9,FALSE)</f>
        <v>1.6</v>
      </c>
      <c r="M34" s="4">
        <f>500-C34</f>
        <v>262</v>
      </c>
      <c r="N34" s="9">
        <f>L34-12</f>
        <v>-10.4</v>
      </c>
      <c r="O34" s="4">
        <f>30-G34</f>
        <v>9</v>
      </c>
      <c r="P34" s="4">
        <f>O34*2</f>
        <v>18</v>
      </c>
      <c r="Q34" s="4">
        <f>K34*3</f>
        <v>66.599999999999994</v>
      </c>
      <c r="R34" s="4">
        <f t="shared" si="0"/>
        <v>182.20000000000002</v>
      </c>
      <c r="S34">
        <f t="shared" si="1"/>
        <v>8.6920000000000002</v>
      </c>
    </row>
    <row r="35" spans="1:20" x14ac:dyDescent="0.3">
      <c r="A35" s="3">
        <f>S35+T35</f>
        <v>8.1991999999999994</v>
      </c>
      <c r="B35">
        <f>VLOOKUP($D:$D,'Trade Values'!$D:$V,18,FALSE)</f>
        <v>13</v>
      </c>
      <c r="C35">
        <f>VLOOKUP($D:$D,'Trade Values'!$D:$V,19,FALSE)</f>
        <v>268</v>
      </c>
      <c r="D35" t="s">
        <v>370</v>
      </c>
      <c r="E35" t="str">
        <f>VLOOKUP($D:$D,'Trade Values'!$D:$V,2,FALSE)</f>
        <v>CHI</v>
      </c>
      <c r="F35" s="4" t="s">
        <v>0</v>
      </c>
      <c r="G35">
        <f>VLOOKUP($D:$D,'Trade Values'!$D:$V,4,FALSE)</f>
        <v>23</v>
      </c>
      <c r="H35">
        <f>VLOOKUP($D:$D,'Trade Values'!$D:$V,5,FALSE)</f>
        <v>216</v>
      </c>
      <c r="I35">
        <f>VLOOKUP($D:$D,'Trade Values'!$D:$V,6,FALSE)</f>
        <v>264</v>
      </c>
      <c r="J35">
        <f>VLOOKUP($D:$D,'Trade Values'!$D:$V,7,FALSE)</f>
        <v>239.3</v>
      </c>
      <c r="K35">
        <f>VLOOKUP($D:$D,'Trade Values'!$D:$V,8,FALSE)</f>
        <v>14.4</v>
      </c>
      <c r="L35">
        <f>VLOOKUP($D:$D,'Trade Values'!$D:$V,9,FALSE)</f>
        <v>0.2</v>
      </c>
      <c r="M35" s="4">
        <f>500-C35</f>
        <v>232</v>
      </c>
      <c r="N35" s="9">
        <f>L35-12</f>
        <v>-11.8</v>
      </c>
      <c r="O35" s="4">
        <f>30-G35</f>
        <v>7</v>
      </c>
      <c r="P35" s="4">
        <f>O35*2</f>
        <v>14</v>
      </c>
      <c r="Q35" s="4">
        <f>K35*3</f>
        <v>43.2</v>
      </c>
      <c r="R35" s="4">
        <f t="shared" si="0"/>
        <v>167.39999999999998</v>
      </c>
      <c r="S35">
        <f t="shared" si="1"/>
        <v>8.1991999999999994</v>
      </c>
    </row>
    <row r="36" spans="1:20" x14ac:dyDescent="0.3">
      <c r="A36" s="3">
        <f>S36+T36</f>
        <v>8.0551999999999992</v>
      </c>
      <c r="B36">
        <f>VLOOKUP($D:$D,'Trade Values'!$D:$V,18,FALSE)</f>
        <v>13</v>
      </c>
      <c r="C36">
        <f>VLOOKUP($D:$D,'Trade Values'!$D:$V,19,FALSE)</f>
        <v>269</v>
      </c>
      <c r="D36" t="s">
        <v>384</v>
      </c>
      <c r="E36" t="str">
        <f>VLOOKUP($D:$D,'Trade Values'!$D:$V,2,FALSE)</f>
        <v>DET</v>
      </c>
      <c r="F36" s="4" t="s">
        <v>0</v>
      </c>
      <c r="G36">
        <f>VLOOKUP($D:$D,'Trade Values'!$D:$V,4,FALSE)</f>
        <v>21</v>
      </c>
      <c r="H36">
        <f>VLOOKUP($D:$D,'Trade Values'!$D:$V,5,FALSE)</f>
        <v>198</v>
      </c>
      <c r="I36">
        <f>VLOOKUP($D:$D,'Trade Values'!$D:$V,6,FALSE)</f>
        <v>253</v>
      </c>
      <c r="J36">
        <f>VLOOKUP($D:$D,'Trade Values'!$D:$V,7,FALSE)</f>
        <v>235</v>
      </c>
      <c r="K36">
        <f>VLOOKUP($D:$D,'Trade Values'!$D:$V,8,FALSE)</f>
        <v>21.2</v>
      </c>
      <c r="L36">
        <f>VLOOKUP($D:$D,'Trade Values'!$D:$V,9,FALSE)</f>
        <v>0</v>
      </c>
      <c r="M36" s="4">
        <f>500-C36</f>
        <v>231</v>
      </c>
      <c r="N36" s="9">
        <f>L36-12</f>
        <v>-12</v>
      </c>
      <c r="O36" s="4">
        <f>30-G36</f>
        <v>9</v>
      </c>
      <c r="P36" s="4">
        <f>O36*2</f>
        <v>18</v>
      </c>
      <c r="Q36" s="4">
        <f>K36*3</f>
        <v>63.599999999999994</v>
      </c>
      <c r="R36" s="4">
        <f t="shared" si="0"/>
        <v>149.4</v>
      </c>
      <c r="S36">
        <f t="shared" si="1"/>
        <v>8.0551999999999992</v>
      </c>
    </row>
    <row r="37" spans="1:20" x14ac:dyDescent="0.3">
      <c r="A37" s="3">
        <f>S37+T37</f>
        <v>8.0472000000000001</v>
      </c>
      <c r="B37">
        <f>VLOOKUP($D:$D,'Trade Values'!$D:$V,18,FALSE)</f>
        <v>13</v>
      </c>
      <c r="C37">
        <f>VLOOKUP($D:$D,'Trade Values'!$D:$V,19,FALSE)</f>
        <v>255</v>
      </c>
      <c r="D37" t="s">
        <v>316</v>
      </c>
      <c r="E37" t="str">
        <f>VLOOKUP($D:$D,'Trade Values'!$D:$V,2,FALSE)</f>
        <v>CLE</v>
      </c>
      <c r="F37" s="4" t="s">
        <v>140</v>
      </c>
      <c r="G37">
        <f>VLOOKUP($D:$D,'Trade Values'!$D:$V,4,FALSE)</f>
        <v>21</v>
      </c>
      <c r="H37">
        <f>VLOOKUP($D:$D,'Trade Values'!$D:$V,5,FALSE)</f>
        <v>182</v>
      </c>
      <c r="I37">
        <f>VLOOKUP($D:$D,'Trade Values'!$D:$V,6,FALSE)</f>
        <v>272</v>
      </c>
      <c r="J37">
        <f>VLOOKUP($D:$D,'Trade Values'!$D:$V,7,FALSE)</f>
        <v>222.3</v>
      </c>
      <c r="K37">
        <f>VLOOKUP($D:$D,'Trade Values'!$D:$V,8,FALSE)</f>
        <v>29.1</v>
      </c>
      <c r="L37">
        <f>VLOOKUP($D:$D,'Trade Values'!$D:$V,9,FALSE)</f>
        <v>2.9</v>
      </c>
      <c r="M37" s="4">
        <f>500-C37</f>
        <v>245</v>
      </c>
      <c r="N37" s="9">
        <f>L37-12</f>
        <v>-9.1</v>
      </c>
      <c r="O37" s="4">
        <f>30-G37</f>
        <v>9</v>
      </c>
      <c r="P37" s="4">
        <f>O37*2</f>
        <v>18</v>
      </c>
      <c r="Q37" s="4">
        <f>K37*3</f>
        <v>87.300000000000011</v>
      </c>
      <c r="R37" s="4">
        <f t="shared" si="0"/>
        <v>148.39999999999998</v>
      </c>
      <c r="S37">
        <f t="shared" si="1"/>
        <v>8.0472000000000001</v>
      </c>
    </row>
    <row r="38" spans="1:20" x14ac:dyDescent="0.3">
      <c r="A38" s="3">
        <f>S38+T38</f>
        <v>7.9320000000000004</v>
      </c>
      <c r="B38">
        <f>VLOOKUP($D:$D,'Trade Values'!$D:$V,18,FALSE)</f>
        <v>13</v>
      </c>
      <c r="C38">
        <f>VLOOKUP($D:$D,'Trade Values'!$D:$V,19,FALSE)</f>
        <v>289</v>
      </c>
      <c r="D38" t="s">
        <v>434</v>
      </c>
      <c r="E38" t="str">
        <f>VLOOKUP($D:$D,'Trade Values'!$D:$V,2,FALSE)</f>
        <v>BAL</v>
      </c>
      <c r="F38" s="4" t="s">
        <v>140</v>
      </c>
      <c r="G38">
        <f>VLOOKUP($D:$D,'Trade Values'!$D:$V,4,FALSE)</f>
        <v>22</v>
      </c>
      <c r="H38">
        <f>VLOOKUP($D:$D,'Trade Values'!$D:$V,5,FALSE)</f>
        <v>209</v>
      </c>
      <c r="I38">
        <f>VLOOKUP($D:$D,'Trade Values'!$D:$V,6,FALSE)</f>
        <v>261</v>
      </c>
      <c r="J38">
        <f>VLOOKUP($D:$D,'Trade Values'!$D:$V,7,FALSE)</f>
        <v>232.2</v>
      </c>
      <c r="K38">
        <f>VLOOKUP($D:$D,'Trade Values'!$D:$V,8,FALSE)</f>
        <v>19</v>
      </c>
      <c r="L38">
        <f>VLOOKUP($D:$D,'Trade Values'!$D:$V,9,FALSE)</f>
        <v>0</v>
      </c>
      <c r="M38" s="4">
        <f>500-C38</f>
        <v>211</v>
      </c>
      <c r="N38" s="9">
        <f>L38-12</f>
        <v>-12</v>
      </c>
      <c r="O38" s="4">
        <f>30-G38</f>
        <v>8</v>
      </c>
      <c r="P38" s="4">
        <f>O38*2</f>
        <v>16</v>
      </c>
      <c r="Q38" s="4">
        <f>K38*3</f>
        <v>57</v>
      </c>
      <c r="R38" s="4">
        <f t="shared" si="0"/>
        <v>134</v>
      </c>
      <c r="S38">
        <f t="shared" si="1"/>
        <v>7.9320000000000004</v>
      </c>
    </row>
    <row r="39" spans="1:20" x14ac:dyDescent="0.3">
      <c r="A39" s="3">
        <f>S39+T39</f>
        <v>7.8159999999999998</v>
      </c>
      <c r="B39">
        <f>VLOOKUP($D:$D,'Trade Values'!$D:$V,18,FALSE)</f>
        <v>13</v>
      </c>
      <c r="C39">
        <f>VLOOKUP($D:$D,'Trade Values'!$D:$V,19,FALSE)</f>
        <v>275</v>
      </c>
      <c r="D39" t="s">
        <v>399</v>
      </c>
      <c r="E39" t="str">
        <f>VLOOKUP($D:$D,'Trade Values'!$D:$V,2,FALSE)</f>
        <v>GB</v>
      </c>
      <c r="F39" s="4" t="s">
        <v>140</v>
      </c>
      <c r="G39">
        <f>VLOOKUP($D:$D,'Trade Values'!$D:$V,4,FALSE)</f>
        <v>22</v>
      </c>
      <c r="H39">
        <f>VLOOKUP($D:$D,'Trade Values'!$D:$V,5,FALSE)</f>
        <v>149</v>
      </c>
      <c r="I39">
        <f>VLOOKUP($D:$D,'Trade Values'!$D:$V,6,FALSE)</f>
        <v>229</v>
      </c>
      <c r="J39">
        <f>VLOOKUP($D:$D,'Trade Values'!$D:$V,7,FALSE)</f>
        <v>185</v>
      </c>
      <c r="K39">
        <f>VLOOKUP($D:$D,'Trade Values'!$D:$V,8,FALSE)</f>
        <v>29.2</v>
      </c>
      <c r="L39">
        <f>VLOOKUP($D:$D,'Trade Values'!$D:$V,9,FALSE)</f>
        <v>0.7</v>
      </c>
      <c r="M39" s="4">
        <f>500-C39</f>
        <v>225</v>
      </c>
      <c r="N39" s="9">
        <f>L39-12</f>
        <v>-11.3</v>
      </c>
      <c r="O39" s="4">
        <f>30-G39</f>
        <v>8</v>
      </c>
      <c r="P39" s="4">
        <f>O39*2</f>
        <v>16</v>
      </c>
      <c r="Q39" s="4">
        <f>K39*3</f>
        <v>87.6</v>
      </c>
      <c r="R39" s="4">
        <f t="shared" si="0"/>
        <v>119.5</v>
      </c>
      <c r="S39">
        <f t="shared" si="1"/>
        <v>7.8159999999999998</v>
      </c>
    </row>
    <row r="40" spans="1:20" x14ac:dyDescent="0.3">
      <c r="A40" s="3">
        <f>S40+T40</f>
        <v>7.7615999999999996</v>
      </c>
      <c r="B40">
        <f>VLOOKUP($D:$D,'Trade Values'!$D:$V,18,FALSE)</f>
        <v>13</v>
      </c>
      <c r="C40">
        <f>VLOOKUP($D:$D,'Trade Values'!$D:$V,19,FALSE)</f>
        <v>272</v>
      </c>
      <c r="D40" t="s">
        <v>77</v>
      </c>
      <c r="E40" t="str">
        <f>VLOOKUP($D:$D,'Trade Values'!$D:$V,2,FALSE)</f>
        <v>MIA</v>
      </c>
      <c r="F40" s="4" t="s">
        <v>7</v>
      </c>
      <c r="G40">
        <f>VLOOKUP($D:$D,'Trade Values'!$D:$V,4,FALSE)</f>
        <v>23</v>
      </c>
      <c r="H40">
        <f>VLOOKUP($D:$D,'Trade Values'!$D:$V,5,FALSE)</f>
        <v>188</v>
      </c>
      <c r="I40">
        <f>VLOOKUP($D:$D,'Trade Values'!$D:$V,6,FALSE)</f>
        <v>277</v>
      </c>
      <c r="J40">
        <f>VLOOKUP($D:$D,'Trade Values'!$D:$V,7,FALSE)</f>
        <v>238.7</v>
      </c>
      <c r="K40">
        <f>VLOOKUP($D:$D,'Trade Values'!$D:$V,8,FALSE)</f>
        <v>31.1</v>
      </c>
      <c r="L40">
        <f>VLOOKUP($D:$D,'Trade Values'!$D:$V,9,FALSE)</f>
        <v>0</v>
      </c>
      <c r="M40" s="4">
        <f>500-C40</f>
        <v>228</v>
      </c>
      <c r="N40" s="9">
        <f>L40-12</f>
        <v>-12</v>
      </c>
      <c r="O40" s="4">
        <f>30-G40</f>
        <v>7</v>
      </c>
      <c r="P40" s="4">
        <f>O40*2</f>
        <v>14</v>
      </c>
      <c r="Q40" s="4">
        <f>K40*3</f>
        <v>93.300000000000011</v>
      </c>
      <c r="R40" s="4">
        <f t="shared" si="0"/>
        <v>112.69999999999999</v>
      </c>
      <c r="S40">
        <f t="shared" si="1"/>
        <v>7.7615999999999996</v>
      </c>
    </row>
    <row r="41" spans="1:20" x14ac:dyDescent="0.3">
      <c r="A41" s="3">
        <f>S41+T41</f>
        <v>7.5464000000000002</v>
      </c>
      <c r="B41">
        <f>VLOOKUP($D:$D,'Trade Values'!$D:$V,18,FALSE)</f>
        <v>13</v>
      </c>
      <c r="C41">
        <f>VLOOKUP($D:$D,'Trade Values'!$D:$V,19,FALSE)</f>
        <v>280</v>
      </c>
      <c r="D41" t="s">
        <v>97</v>
      </c>
      <c r="E41" t="str">
        <f>VLOOKUP($D:$D,'Trade Values'!$D:$V,2,FALSE)</f>
        <v>IND</v>
      </c>
      <c r="F41" s="4" t="s">
        <v>7</v>
      </c>
      <c r="G41">
        <f>VLOOKUP($D:$D,'Trade Values'!$D:$V,4,FALSE)</f>
        <v>23</v>
      </c>
      <c r="H41">
        <f>VLOOKUP($D:$D,'Trade Values'!$D:$V,5,FALSE)</f>
        <v>207</v>
      </c>
      <c r="I41">
        <f>VLOOKUP($D:$D,'Trade Values'!$D:$V,6,FALSE)</f>
        <v>313</v>
      </c>
      <c r="J41">
        <f>VLOOKUP($D:$D,'Trade Values'!$D:$V,7,FALSE)</f>
        <v>262.39999999999998</v>
      </c>
      <c r="K41">
        <f>VLOOKUP($D:$D,'Trade Values'!$D:$V,8,FALSE)</f>
        <v>38.700000000000003</v>
      </c>
      <c r="L41">
        <f>VLOOKUP($D:$D,'Trade Values'!$D:$V,9,FALSE)</f>
        <v>1.3</v>
      </c>
      <c r="M41" s="4">
        <f>500-C41</f>
        <v>220</v>
      </c>
      <c r="N41" s="9">
        <f>L41-12</f>
        <v>-10.7</v>
      </c>
      <c r="O41" s="4">
        <f>30-G41</f>
        <v>7</v>
      </c>
      <c r="P41" s="4">
        <f>O41*2</f>
        <v>14</v>
      </c>
      <c r="Q41" s="4">
        <f>K41*3</f>
        <v>116.10000000000001</v>
      </c>
      <c r="R41" s="4">
        <f t="shared" si="0"/>
        <v>85.8</v>
      </c>
      <c r="S41">
        <f t="shared" si="1"/>
        <v>7.5464000000000002</v>
      </c>
    </row>
    <row r="42" spans="1:20" x14ac:dyDescent="0.3">
      <c r="A42" s="3">
        <f>S42+T42</f>
        <v>7.4687999999999999</v>
      </c>
      <c r="B42">
        <f>VLOOKUP($D:$D,'Trade Values'!$D:$V,18,FALSE)</f>
        <v>13</v>
      </c>
      <c r="C42">
        <f>VLOOKUP($D:$D,'Trade Values'!$D:$V,19,FALSE)</f>
        <v>278</v>
      </c>
      <c r="D42" t="s">
        <v>308</v>
      </c>
      <c r="E42" t="str">
        <f>VLOOKUP($D:$D,'Trade Values'!$D:$V,2,FALSE)</f>
        <v>CLE</v>
      </c>
      <c r="F42" s="4" t="s">
        <v>140</v>
      </c>
      <c r="G42">
        <f>VLOOKUP($D:$D,'Trade Values'!$D:$V,4,FALSE)</f>
        <v>23</v>
      </c>
      <c r="H42">
        <f>VLOOKUP($D:$D,'Trade Values'!$D:$V,5,FALSE)</f>
        <v>190</v>
      </c>
      <c r="I42">
        <f>VLOOKUP($D:$D,'Trade Values'!$D:$V,6,FALSE)</f>
        <v>328</v>
      </c>
      <c r="J42">
        <f>VLOOKUP($D:$D,'Trade Values'!$D:$V,7,FALSE)</f>
        <v>264.39999999999998</v>
      </c>
      <c r="K42">
        <f>VLOOKUP($D:$D,'Trade Values'!$D:$V,8,FALSE)</f>
        <v>46.2</v>
      </c>
      <c r="L42">
        <f>VLOOKUP($D:$D,'Trade Values'!$D:$V,9,FALSE)</f>
        <v>4.9000000000000004</v>
      </c>
      <c r="M42" s="4">
        <f>500-C42</f>
        <v>222</v>
      </c>
      <c r="N42" s="9">
        <f>L42-12</f>
        <v>-7.1</v>
      </c>
      <c r="O42" s="4">
        <f>30-G42</f>
        <v>7</v>
      </c>
      <c r="P42" s="4">
        <f>O42*2</f>
        <v>14</v>
      </c>
      <c r="Q42" s="4">
        <f>K42*3</f>
        <v>138.60000000000002</v>
      </c>
      <c r="R42" s="4">
        <f t="shared" si="0"/>
        <v>76.099999999999966</v>
      </c>
      <c r="S42">
        <f t="shared" si="1"/>
        <v>7.4687999999999999</v>
      </c>
    </row>
    <row r="43" spans="1:20" x14ac:dyDescent="0.3">
      <c r="A43" s="3">
        <f>S43+T43</f>
        <v>7.1368749999999999</v>
      </c>
      <c r="B43">
        <f>VLOOKUP($D:$D,'Trade Values'!$D:$V,18,FALSE)</f>
        <v>14</v>
      </c>
      <c r="C43">
        <f>VLOOKUP($D:$D,'Trade Values'!$D:$V,19,FALSE)</f>
        <v>343</v>
      </c>
      <c r="D43" t="s">
        <v>439</v>
      </c>
      <c r="E43" t="str">
        <f>VLOOKUP($D:$D,'Trade Values'!$D:$V,2,FALSE)</f>
        <v>TB</v>
      </c>
      <c r="F43" s="4" t="s">
        <v>154</v>
      </c>
      <c r="G43">
        <f>VLOOKUP($D:$D,'Trade Values'!$D:$V,4,FALSE)</f>
        <v>23</v>
      </c>
      <c r="H43">
        <f>VLOOKUP($D:$D,'Trade Values'!$D:$V,5,FALSE)</f>
        <v>266</v>
      </c>
      <c r="I43">
        <f>VLOOKUP($D:$D,'Trade Values'!$D:$V,6,FALSE)</f>
        <v>344</v>
      </c>
      <c r="J43">
        <f>VLOOKUP($D:$D,'Trade Values'!$D:$V,7,FALSE)</f>
        <v>306</v>
      </c>
      <c r="K43">
        <f>VLOOKUP($D:$D,'Trade Values'!$D:$V,8,FALSE)</f>
        <v>29.7</v>
      </c>
      <c r="L43">
        <f>VLOOKUP($D:$D,'Trade Values'!$D:$V,9,FALSE)</f>
        <v>0</v>
      </c>
      <c r="M43" s="4">
        <f>500-C43</f>
        <v>157</v>
      </c>
      <c r="N43" s="9">
        <f>L43-12</f>
        <v>-12</v>
      </c>
      <c r="O43" s="4">
        <f>30-G43</f>
        <v>7</v>
      </c>
      <c r="P43" s="4">
        <f>O43*2</f>
        <v>14</v>
      </c>
      <c r="Q43" s="4">
        <f>K43*3</f>
        <v>89.1</v>
      </c>
      <c r="R43" s="4">
        <f t="shared" si="0"/>
        <v>45.900000000000006</v>
      </c>
      <c r="S43">
        <f t="shared" si="1"/>
        <v>7.1368749999999999</v>
      </c>
    </row>
    <row r="44" spans="1:20" x14ac:dyDescent="0.3">
      <c r="A44" s="3">
        <f>S44+T44</f>
        <v>6.7993749999999995</v>
      </c>
      <c r="B44">
        <f>VLOOKUP($D:$D,'Trade Values'!$D:$V,18,FALSE)</f>
        <v>14</v>
      </c>
      <c r="C44">
        <f>VLOOKUP($D:$D,'Trade Values'!$D:$V,19,FALSE)</f>
        <v>336</v>
      </c>
      <c r="D44" t="s">
        <v>437</v>
      </c>
      <c r="E44" t="str">
        <f>VLOOKUP($D:$D,'Trade Values'!$D:$V,2,FALSE)</f>
        <v>LAR</v>
      </c>
      <c r="F44" s="4" t="s">
        <v>140</v>
      </c>
      <c r="G44">
        <f>VLOOKUP($D:$D,'Trade Values'!$D:$V,4,FALSE)</f>
        <v>22</v>
      </c>
      <c r="H44">
        <f>VLOOKUP($D:$D,'Trade Values'!$D:$V,5,FALSE)</f>
        <v>182</v>
      </c>
      <c r="I44">
        <f>VLOOKUP($D:$D,'Trade Values'!$D:$V,6,FALSE)</f>
        <v>307</v>
      </c>
      <c r="J44">
        <f>VLOOKUP($D:$D,'Trade Values'!$D:$V,7,FALSE)</f>
        <v>242.2</v>
      </c>
      <c r="K44">
        <f>VLOOKUP($D:$D,'Trade Values'!$D:$V,8,FALSE)</f>
        <v>50.7</v>
      </c>
      <c r="L44">
        <f>VLOOKUP($D:$D,'Trade Values'!$D:$V,9,FALSE)</f>
        <v>0</v>
      </c>
      <c r="M44" s="4">
        <f>500-C44</f>
        <v>164</v>
      </c>
      <c r="N44" s="9">
        <f>L44-12</f>
        <v>-12</v>
      </c>
      <c r="O44" s="4">
        <f>30-G44</f>
        <v>8</v>
      </c>
      <c r="P44" s="4">
        <f>O44*2</f>
        <v>16</v>
      </c>
      <c r="Q44" s="4">
        <f>K44*3</f>
        <v>152.10000000000002</v>
      </c>
      <c r="R44" s="4">
        <f t="shared" si="0"/>
        <v>-8.1000000000000227</v>
      </c>
      <c r="S44">
        <f t="shared" si="1"/>
        <v>6.7993749999999995</v>
      </c>
    </row>
    <row r="45" spans="1:20" x14ac:dyDescent="0.3">
      <c r="A45" s="3">
        <f>S45+T45</f>
        <v>6.5225</v>
      </c>
      <c r="B45">
        <f>VLOOKUP($D:$D,'Trade Values'!$D:$V,18,FALSE)</f>
        <v>14</v>
      </c>
      <c r="C45">
        <f>VLOOKUP($D:$D,'Trade Values'!$D:$V,19,FALSE)</f>
        <v>326</v>
      </c>
      <c r="D45" t="s">
        <v>445</v>
      </c>
      <c r="E45" t="str">
        <f>VLOOKUP($D:$D,'Trade Values'!$D:$V,2,FALSE)</f>
        <v>MIN</v>
      </c>
      <c r="F45" s="4" t="s">
        <v>154</v>
      </c>
      <c r="G45">
        <f>VLOOKUP($D:$D,'Trade Values'!$D:$V,4,FALSE)</f>
        <v>22</v>
      </c>
      <c r="H45">
        <f>VLOOKUP($D:$D,'Trade Values'!$D:$V,5,FALSE)</f>
        <v>212</v>
      </c>
      <c r="I45">
        <f>VLOOKUP($D:$D,'Trade Values'!$D:$V,6,FALSE)</f>
        <v>386</v>
      </c>
      <c r="J45">
        <f>VLOOKUP($D:$D,'Trade Values'!$D:$V,7,FALSE)</f>
        <v>299.8</v>
      </c>
      <c r="K45">
        <f>VLOOKUP($D:$D,'Trade Values'!$D:$V,8,FALSE)</f>
        <v>68.8</v>
      </c>
      <c r="L45">
        <f>VLOOKUP($D:$D,'Trade Values'!$D:$V,9,FALSE)</f>
        <v>0</v>
      </c>
      <c r="M45" s="4">
        <f>500-C45</f>
        <v>174</v>
      </c>
      <c r="N45" s="9">
        <f>L45-12</f>
        <v>-12</v>
      </c>
      <c r="O45" s="4">
        <f>30-G45</f>
        <v>8</v>
      </c>
      <c r="P45" s="4">
        <f>O45*2</f>
        <v>16</v>
      </c>
      <c r="Q45" s="4">
        <f>K45*3</f>
        <v>206.39999999999998</v>
      </c>
      <c r="R45" s="4">
        <f t="shared" si="0"/>
        <v>-52.399999999999977</v>
      </c>
      <c r="S45">
        <f t="shared" si="1"/>
        <v>6.5225</v>
      </c>
    </row>
    <row r="46" spans="1:20" x14ac:dyDescent="0.3">
      <c r="A46" s="3">
        <f>S46+T46</f>
        <v>1.4677647058823524</v>
      </c>
      <c r="B46">
        <f>VLOOKUP($D:$D,'Trade Values'!$D:$V,18,FALSE)</f>
        <v>15</v>
      </c>
      <c r="C46">
        <f>VLOOKUP($D:$D,'Trade Values'!$D:$V,19,FALSE)</f>
        <v>406</v>
      </c>
      <c r="D46" t="s">
        <v>423</v>
      </c>
      <c r="E46" t="str">
        <f>VLOOKUP($D:$D,'Trade Values'!$D:$V,2,FALSE)</f>
        <v>ATL</v>
      </c>
      <c r="F46" s="4" t="s">
        <v>0</v>
      </c>
      <c r="G46">
        <f>VLOOKUP($D:$D,'Trade Values'!$D:$V,4,FALSE)</f>
        <v>21</v>
      </c>
      <c r="H46">
        <f>VLOOKUP($D:$D,'Trade Values'!$D:$V,5,FALSE)</f>
        <v>242</v>
      </c>
      <c r="I46">
        <f>VLOOKUP($D:$D,'Trade Values'!$D:$V,6,FALSE)</f>
        <v>370</v>
      </c>
      <c r="J46">
        <f>VLOOKUP($D:$D,'Trade Values'!$D:$V,7,FALSE)</f>
        <v>285.3</v>
      </c>
      <c r="K46">
        <f>VLOOKUP($D:$D,'Trade Values'!$D:$V,8,FALSE)</f>
        <v>51.7</v>
      </c>
      <c r="L46">
        <f>VLOOKUP($D:$D,'Trade Values'!$D:$V,9,FALSE)</f>
        <v>0</v>
      </c>
      <c r="M46" s="4">
        <f>500-C46</f>
        <v>94</v>
      </c>
      <c r="N46" s="9">
        <f>L46-12</f>
        <v>-12</v>
      </c>
      <c r="O46" s="4">
        <f>30-G46</f>
        <v>9</v>
      </c>
      <c r="P46" s="4">
        <f>O46*2</f>
        <v>18</v>
      </c>
      <c r="Q46" s="4">
        <f>K46*3</f>
        <v>155.10000000000002</v>
      </c>
      <c r="R46" s="4">
        <f t="shared" si="0"/>
        <v>-79.100000000000023</v>
      </c>
      <c r="S46">
        <f t="shared" si="1"/>
        <v>6.4677647058823524</v>
      </c>
      <c r="T46">
        <v>-5</v>
      </c>
    </row>
    <row r="47" spans="1:20" x14ac:dyDescent="0.3">
      <c r="A47" s="3">
        <f>S47+T47</f>
        <v>1.3606666666666669</v>
      </c>
      <c r="B47">
        <f>VLOOKUP($D:$D,'Trade Values'!$D:$V,18,FALSE)</f>
        <v>16</v>
      </c>
      <c r="C47">
        <f>VLOOKUP($D:$D,'Trade Values'!$D:$V,19,FALSE)</f>
        <v>430</v>
      </c>
      <c r="D47" t="s">
        <v>433</v>
      </c>
      <c r="E47" t="str">
        <f>VLOOKUP($D:$D,'Trade Values'!$D:$V,2,FALSE)</f>
        <v>CAR</v>
      </c>
      <c r="F47" s="4" t="s">
        <v>140</v>
      </c>
      <c r="G47">
        <f>VLOOKUP($D:$D,'Trade Values'!$D:$V,4,FALSE)</f>
        <v>22</v>
      </c>
      <c r="H47">
        <f>VLOOKUP($D:$D,'Trade Values'!$D:$V,5,FALSE)</f>
        <v>218</v>
      </c>
      <c r="I47">
        <f>VLOOKUP($D:$D,'Trade Values'!$D:$V,6,FALSE)</f>
        <v>387</v>
      </c>
      <c r="J47">
        <f>VLOOKUP($D:$D,'Trade Values'!$D:$V,7,FALSE)</f>
        <v>314.3</v>
      </c>
      <c r="K47">
        <f>VLOOKUP($D:$D,'Trade Values'!$D:$V,8,FALSE)</f>
        <v>63.6</v>
      </c>
      <c r="L47">
        <f>VLOOKUP($D:$D,'Trade Values'!$D:$V,9,FALSE)</f>
        <v>0</v>
      </c>
      <c r="M47" s="4">
        <f>500-C47</f>
        <v>70</v>
      </c>
      <c r="N47" s="9">
        <f>L47-12</f>
        <v>-12</v>
      </c>
      <c r="O47" s="4">
        <f>30-G47</f>
        <v>8</v>
      </c>
      <c r="P47" s="4">
        <f>O47*2</f>
        <v>16</v>
      </c>
      <c r="Q47" s="4">
        <f>K47*3</f>
        <v>190.8</v>
      </c>
      <c r="R47" s="4">
        <f t="shared" si="0"/>
        <v>-140.80000000000001</v>
      </c>
      <c r="S47">
        <f t="shared" si="1"/>
        <v>6.3606666666666669</v>
      </c>
      <c r="T47">
        <v>-5</v>
      </c>
    </row>
    <row r="48" spans="1:20" x14ac:dyDescent="0.3">
      <c r="A48" s="3">
        <f>S48+T48</f>
        <v>1.2493333333333334</v>
      </c>
      <c r="B48">
        <f>VLOOKUP($D:$D,'Trade Values'!$D:$V,18,FALSE)</f>
        <v>16</v>
      </c>
      <c r="C48">
        <f>VLOOKUP($D:$D,'Trade Values'!$D:$V,19,FALSE)</f>
        <v>431</v>
      </c>
      <c r="D48" t="s">
        <v>373</v>
      </c>
      <c r="E48" t="str">
        <f>VLOOKUP($D:$D,'Trade Values'!$D:$V,2,FALSE)</f>
        <v>TB</v>
      </c>
      <c r="F48" s="4" t="s">
        <v>140</v>
      </c>
      <c r="G48">
        <f>VLOOKUP($D:$D,'Trade Values'!$D:$V,4,FALSE)</f>
        <v>22</v>
      </c>
      <c r="H48">
        <f>VLOOKUP($D:$D,'Trade Values'!$D:$V,5,FALSE)</f>
        <v>187</v>
      </c>
      <c r="I48">
        <f>VLOOKUP($D:$D,'Trade Values'!$D:$V,6,FALSE)</f>
        <v>400</v>
      </c>
      <c r="J48">
        <f>VLOOKUP($D:$D,'Trade Values'!$D:$V,7,FALSE)</f>
        <v>294.39999999999998</v>
      </c>
      <c r="K48">
        <f>VLOOKUP($D:$D,'Trade Values'!$D:$V,8,FALSE)</f>
        <v>75.400000000000006</v>
      </c>
      <c r="L48">
        <f>VLOOKUP($D:$D,'Trade Values'!$D:$V,9,FALSE)</f>
        <v>1</v>
      </c>
      <c r="M48" s="4">
        <f>500-C48</f>
        <v>69</v>
      </c>
      <c r="N48" s="9">
        <f>L48-12</f>
        <v>-11</v>
      </c>
      <c r="O48" s="4">
        <f>30-G48</f>
        <v>8</v>
      </c>
      <c r="P48" s="4">
        <f>O48*2</f>
        <v>16</v>
      </c>
      <c r="Q48" s="4">
        <f>K48*3</f>
        <v>226.20000000000002</v>
      </c>
      <c r="R48" s="4">
        <f t="shared" si="0"/>
        <v>-174.20000000000002</v>
      </c>
      <c r="S48">
        <f t="shared" si="1"/>
        <v>6.2493333333333334</v>
      </c>
      <c r="T48">
        <v>-5</v>
      </c>
    </row>
    <row r="49" spans="1:20" x14ac:dyDescent="0.3">
      <c r="A49" s="3">
        <f>S49+T49</f>
        <v>1.2286666666666672</v>
      </c>
      <c r="B49">
        <f>VLOOKUP($D:$D,'Trade Values'!$D:$V,18,FALSE)</f>
        <v>16</v>
      </c>
      <c r="C49">
        <f>VLOOKUP($D:$D,'Trade Values'!$D:$V,19,FALSE)</f>
        <v>493</v>
      </c>
      <c r="D49" t="s">
        <v>530</v>
      </c>
      <c r="E49" t="str">
        <f>VLOOKUP($D:$D,'Trade Values'!$D:$V,2,FALSE)</f>
        <v>CIN</v>
      </c>
      <c r="F49" s="4" t="s">
        <v>0</v>
      </c>
      <c r="G49">
        <f>VLOOKUP($D:$D,'Trade Values'!$D:$V,4,FALSE)</f>
        <v>22</v>
      </c>
      <c r="H49">
        <f>VLOOKUP($D:$D,'Trade Values'!$D:$V,5,FALSE)</f>
        <v>352</v>
      </c>
      <c r="I49">
        <f>VLOOKUP($D:$D,'Trade Values'!$D:$V,6,FALSE)</f>
        <v>475</v>
      </c>
      <c r="J49">
        <f>VLOOKUP($D:$D,'Trade Values'!$D:$V,7,FALSE)</f>
        <v>430.7</v>
      </c>
      <c r="K49">
        <f>VLOOKUP($D:$D,'Trade Values'!$D:$V,8,FALSE)</f>
        <v>55.8</v>
      </c>
      <c r="L49">
        <f>VLOOKUP($D:$D,'Trade Values'!$D:$V,9,FALSE)</f>
        <v>0</v>
      </c>
      <c r="M49" s="4">
        <f>500-C49</f>
        <v>7</v>
      </c>
      <c r="N49" s="9">
        <f>L49-12</f>
        <v>-12</v>
      </c>
      <c r="O49" s="4">
        <f>30-G49</f>
        <v>8</v>
      </c>
      <c r="P49" s="4">
        <f>O49*2</f>
        <v>16</v>
      </c>
      <c r="Q49" s="4">
        <f>K49*3</f>
        <v>167.39999999999998</v>
      </c>
      <c r="R49" s="4">
        <f t="shared" si="0"/>
        <v>-180.39999999999998</v>
      </c>
      <c r="S49">
        <f t="shared" si="1"/>
        <v>6.2286666666666672</v>
      </c>
      <c r="T49">
        <v>-5</v>
      </c>
    </row>
    <row r="50" spans="1:20" x14ac:dyDescent="0.3">
      <c r="A50" s="3">
        <f>S50+T50</f>
        <v>1.1623333333333337</v>
      </c>
      <c r="B50">
        <f>VLOOKUP($D:$D,'Trade Values'!$D:$V,18,FALSE)</f>
        <v>16</v>
      </c>
      <c r="C50">
        <f>VLOOKUP($D:$D,'Trade Values'!$D:$V,19,FALSE)</f>
        <v>439</v>
      </c>
      <c r="D50" t="s">
        <v>369</v>
      </c>
      <c r="E50" t="str">
        <f>VLOOKUP($D:$D,'Trade Values'!$D:$V,2,FALSE)</f>
        <v>DEN</v>
      </c>
      <c r="F50" s="4" t="s">
        <v>140</v>
      </c>
      <c r="G50">
        <f>VLOOKUP($D:$D,'Trade Values'!$D:$V,4,FALSE)</f>
        <v>21</v>
      </c>
      <c r="H50">
        <f>VLOOKUP($D:$D,'Trade Values'!$D:$V,5,FALSE)</f>
        <v>210</v>
      </c>
      <c r="I50">
        <f>VLOOKUP($D:$D,'Trade Values'!$D:$V,6,FALSE)</f>
        <v>395</v>
      </c>
      <c r="J50">
        <f>VLOOKUP($D:$D,'Trade Values'!$D:$V,7,FALSE)</f>
        <v>307</v>
      </c>
      <c r="K50">
        <f>VLOOKUP($D:$D,'Trade Values'!$D:$V,8,FALSE)</f>
        <v>81.099999999999994</v>
      </c>
      <c r="L50">
        <f>VLOOKUP($D:$D,'Trade Values'!$D:$V,9,FALSE)</f>
        <v>0</v>
      </c>
      <c r="M50" s="4">
        <f>500-C50</f>
        <v>61</v>
      </c>
      <c r="N50" s="9">
        <f>L50-12</f>
        <v>-12</v>
      </c>
      <c r="O50" s="4">
        <f>30-G50</f>
        <v>9</v>
      </c>
      <c r="P50" s="4">
        <f>O50*2</f>
        <v>18</v>
      </c>
      <c r="Q50" s="4">
        <f>K50*3</f>
        <v>243.29999999999998</v>
      </c>
      <c r="R50" s="4">
        <f t="shared" si="0"/>
        <v>-200.29999999999998</v>
      </c>
      <c r="S50">
        <f t="shared" si="1"/>
        <v>6.1623333333333337</v>
      </c>
      <c r="T50">
        <v>-5</v>
      </c>
    </row>
    <row r="51" spans="1:20" x14ac:dyDescent="0.3">
      <c r="A51" s="3">
        <f>S51+T51</f>
        <v>1.1566666666666663</v>
      </c>
      <c r="B51">
        <f>VLOOKUP($D:$D,'Trade Values'!$D:$V,18,FALSE)</f>
        <v>16</v>
      </c>
      <c r="C51">
        <f>VLOOKUP($D:$D,'Trade Values'!$D:$V,19,FALSE)</f>
        <v>433</v>
      </c>
      <c r="D51" t="s">
        <v>357</v>
      </c>
      <c r="E51" t="str">
        <f>VLOOKUP($D:$D,'Trade Values'!$D:$V,2,FALSE)</f>
        <v>MIN</v>
      </c>
      <c r="F51" s="4" t="s">
        <v>140</v>
      </c>
      <c r="G51">
        <f>VLOOKUP($D:$D,'Trade Values'!$D:$V,4,FALSE)</f>
        <v>22</v>
      </c>
      <c r="H51">
        <f>VLOOKUP($D:$D,'Trade Values'!$D:$V,5,FALSE)</f>
        <v>193</v>
      </c>
      <c r="I51">
        <f>VLOOKUP($D:$D,'Trade Values'!$D:$V,6,FALSE)</f>
        <v>359</v>
      </c>
      <c r="J51">
        <f>VLOOKUP($D:$D,'Trade Values'!$D:$V,7,FALSE)</f>
        <v>276</v>
      </c>
      <c r="K51">
        <f>VLOOKUP($D:$D,'Trade Values'!$D:$V,8,FALSE)</f>
        <v>83</v>
      </c>
      <c r="L51">
        <f>VLOOKUP($D:$D,'Trade Values'!$D:$V,9,FALSE)</f>
        <v>0</v>
      </c>
      <c r="M51" s="4">
        <f>500-C51</f>
        <v>67</v>
      </c>
      <c r="N51" s="9">
        <f>L51-12</f>
        <v>-12</v>
      </c>
      <c r="O51" s="4">
        <f>30-G51</f>
        <v>8</v>
      </c>
      <c r="P51" s="4">
        <f>O51*2</f>
        <v>16</v>
      </c>
      <c r="Q51" s="4">
        <f>K51*3</f>
        <v>249</v>
      </c>
      <c r="R51" s="4">
        <f t="shared" si="0"/>
        <v>-202</v>
      </c>
      <c r="S51">
        <f t="shared" si="1"/>
        <v>6.1566666666666663</v>
      </c>
      <c r="T51">
        <v>-5</v>
      </c>
    </row>
    <row r="52" spans="1:20" x14ac:dyDescent="0.3">
      <c r="A52" s="3">
        <f>S52+T52</f>
        <v>1.1206666666666667</v>
      </c>
      <c r="B52">
        <f>VLOOKUP($D:$D,'Trade Values'!$D:$V,18,FALSE)</f>
        <v>16</v>
      </c>
      <c r="C52">
        <f>VLOOKUP($D:$D,'Trade Values'!$D:$V,19,FALSE)</f>
        <v>472</v>
      </c>
      <c r="D52" t="s">
        <v>478</v>
      </c>
      <c r="E52" t="str">
        <f>VLOOKUP($D:$D,'Trade Values'!$D:$V,2,FALSE)</f>
        <v>PHI</v>
      </c>
      <c r="F52" s="4" t="s">
        <v>140</v>
      </c>
      <c r="G52">
        <f>VLOOKUP($D:$D,'Trade Values'!$D:$V,4,FALSE)</f>
        <v>22</v>
      </c>
      <c r="H52">
        <f>VLOOKUP($D:$D,'Trade Values'!$D:$V,5,FALSE)</f>
        <v>284</v>
      </c>
      <c r="I52">
        <f>VLOOKUP($D:$D,'Trade Values'!$D:$V,6,FALSE)</f>
        <v>448</v>
      </c>
      <c r="J52">
        <f>VLOOKUP($D:$D,'Trade Values'!$D:$V,7,FALSE)</f>
        <v>387.7</v>
      </c>
      <c r="K52">
        <f>VLOOKUP($D:$D,'Trade Values'!$D:$V,8,FALSE)</f>
        <v>73.599999999999994</v>
      </c>
      <c r="L52">
        <f>VLOOKUP($D:$D,'Trade Values'!$D:$V,9,FALSE)</f>
        <v>0</v>
      </c>
      <c r="M52" s="4">
        <f>500-C52</f>
        <v>28</v>
      </c>
      <c r="N52" s="9">
        <f>L52-12</f>
        <v>-12</v>
      </c>
      <c r="O52" s="4">
        <f>30-G52</f>
        <v>8</v>
      </c>
      <c r="P52" s="4">
        <f>O52*2</f>
        <v>16</v>
      </c>
      <c r="Q52" s="4">
        <f>K52*3</f>
        <v>220.79999999999998</v>
      </c>
      <c r="R52" s="4">
        <f t="shared" si="0"/>
        <v>-212.79999999999998</v>
      </c>
      <c r="S52">
        <f t="shared" si="1"/>
        <v>6.1206666666666667</v>
      </c>
      <c r="T52">
        <v>-5</v>
      </c>
    </row>
    <row r="53" spans="1:20" x14ac:dyDescent="0.3">
      <c r="A53" s="3">
        <f>S53+T53</f>
        <v>1.0903333333333336</v>
      </c>
      <c r="B53">
        <f>VLOOKUP($D:$D,'Trade Values'!$D:$V,18,FALSE)</f>
        <v>16</v>
      </c>
      <c r="C53">
        <f>VLOOKUP($D:$D,'Trade Values'!$D:$V,19,FALSE)</f>
        <v>499</v>
      </c>
      <c r="D53" t="s">
        <v>349</v>
      </c>
      <c r="E53" t="str">
        <f>VLOOKUP($D:$D,'Trade Values'!$D:$V,2,FALSE)</f>
        <v>FA</v>
      </c>
      <c r="F53" s="4" t="s">
        <v>140</v>
      </c>
      <c r="G53">
        <f>VLOOKUP($D:$D,'Trade Values'!$D:$V,4,FALSE)</f>
        <v>24</v>
      </c>
      <c r="H53">
        <f>VLOOKUP($D:$D,'Trade Values'!$D:$V,5,FALSE)</f>
        <v>328</v>
      </c>
      <c r="I53">
        <f>VLOOKUP($D:$D,'Trade Values'!$D:$V,6,FALSE)</f>
        <v>481</v>
      </c>
      <c r="J53">
        <f>VLOOKUP($D:$D,'Trade Values'!$D:$V,7,FALSE)</f>
        <v>420.3</v>
      </c>
      <c r="K53">
        <f>VLOOKUP($D:$D,'Trade Values'!$D:$V,8,FALSE)</f>
        <v>66.3</v>
      </c>
      <c r="L53">
        <f>VLOOKUP($D:$D,'Trade Values'!$D:$V,9,FALSE)</f>
        <v>0</v>
      </c>
      <c r="M53" s="4">
        <f>500-C53</f>
        <v>1</v>
      </c>
      <c r="N53" s="9">
        <f>L53-12</f>
        <v>-12</v>
      </c>
      <c r="O53" s="4">
        <f>30-G53</f>
        <v>6</v>
      </c>
      <c r="P53" s="4">
        <f>O53*2</f>
        <v>12</v>
      </c>
      <c r="Q53" s="4">
        <f>K53*3</f>
        <v>198.89999999999998</v>
      </c>
      <c r="R53" s="4">
        <f t="shared" si="0"/>
        <v>-221.89999999999998</v>
      </c>
      <c r="S53">
        <f t="shared" si="1"/>
        <v>6.0903333333333336</v>
      </c>
      <c r="T53">
        <v>-5</v>
      </c>
    </row>
    <row r="54" spans="1:20" x14ac:dyDescent="0.3">
      <c r="A54" s="3">
        <f>S54+T54</f>
        <v>1.0899999999999999</v>
      </c>
      <c r="B54">
        <f>VLOOKUP($D:$D,'Trade Values'!$D:$V,18,FALSE)</f>
        <v>16</v>
      </c>
      <c r="C54">
        <f>VLOOKUP($D:$D,'Trade Values'!$D:$V,19,FALSE)</f>
        <v>476</v>
      </c>
      <c r="D54" t="s">
        <v>345</v>
      </c>
      <c r="E54" t="str">
        <f>VLOOKUP($D:$D,'Trade Values'!$D:$V,2,FALSE)</f>
        <v>IND</v>
      </c>
      <c r="F54" s="4" t="s">
        <v>140</v>
      </c>
      <c r="G54">
        <f>VLOOKUP($D:$D,'Trade Values'!$D:$V,4,FALSE)</f>
        <v>24</v>
      </c>
      <c r="H54">
        <f>VLOOKUP($D:$D,'Trade Values'!$D:$V,5,FALSE)</f>
        <v>286</v>
      </c>
      <c r="I54">
        <f>VLOOKUP($D:$D,'Trade Values'!$D:$V,6,FALSE)</f>
        <v>452</v>
      </c>
      <c r="J54">
        <f>VLOOKUP($D:$D,'Trade Values'!$D:$V,7,FALSE)</f>
        <v>390</v>
      </c>
      <c r="K54">
        <f>VLOOKUP($D:$D,'Trade Values'!$D:$V,8,FALSE)</f>
        <v>74</v>
      </c>
      <c r="L54">
        <f>VLOOKUP($D:$D,'Trade Values'!$D:$V,9,FALSE)</f>
        <v>0</v>
      </c>
      <c r="M54" s="4">
        <f>500-C54</f>
        <v>24</v>
      </c>
      <c r="N54" s="9">
        <f>L54-12</f>
        <v>-12</v>
      </c>
      <c r="O54" s="4">
        <f>30-G54</f>
        <v>6</v>
      </c>
      <c r="P54" s="4">
        <f>O54*2</f>
        <v>12</v>
      </c>
      <c r="Q54" s="4">
        <f>K54*3</f>
        <v>222</v>
      </c>
      <c r="R54" s="4">
        <f t="shared" si="0"/>
        <v>-222</v>
      </c>
      <c r="S54">
        <f t="shared" si="1"/>
        <v>6.09</v>
      </c>
      <c r="T54">
        <v>-5</v>
      </c>
    </row>
    <row r="55" spans="1:20" x14ac:dyDescent="0.3">
      <c r="A55" s="3">
        <f>S55+T55</f>
        <v>1.0846666666666662</v>
      </c>
      <c r="B55">
        <f>VLOOKUP($D:$D,'Trade Values'!$D:$V,18,FALSE)</f>
        <v>16</v>
      </c>
      <c r="C55">
        <f>VLOOKUP($D:$D,'Trade Values'!$D:$V,19,FALSE)</f>
        <v>474</v>
      </c>
      <c r="D55" t="s">
        <v>422</v>
      </c>
      <c r="E55" t="str">
        <f>VLOOKUP($D:$D,'Trade Values'!$D:$V,2,FALSE)</f>
        <v>DET</v>
      </c>
      <c r="F55" s="4" t="s">
        <v>0</v>
      </c>
      <c r="G55">
        <f>VLOOKUP($D:$D,'Trade Values'!$D:$V,4,FALSE)</f>
        <v>24</v>
      </c>
      <c r="H55">
        <f>VLOOKUP($D:$D,'Trade Values'!$D:$V,5,FALSE)</f>
        <v>281</v>
      </c>
      <c r="I55">
        <f>VLOOKUP($D:$D,'Trade Values'!$D:$V,6,FALSE)</f>
        <v>450</v>
      </c>
      <c r="J55">
        <f>VLOOKUP($D:$D,'Trade Values'!$D:$V,7,FALSE)</f>
        <v>386.7</v>
      </c>
      <c r="K55">
        <f>VLOOKUP($D:$D,'Trade Values'!$D:$V,8,FALSE)</f>
        <v>75.2</v>
      </c>
      <c r="L55">
        <f>VLOOKUP($D:$D,'Trade Values'!$D:$V,9,FALSE)</f>
        <v>0</v>
      </c>
      <c r="M55" s="4">
        <f>500-C55</f>
        <v>26</v>
      </c>
      <c r="N55" s="9">
        <f>L55-12</f>
        <v>-12</v>
      </c>
      <c r="O55" s="4">
        <f>30-G55</f>
        <v>6</v>
      </c>
      <c r="P55" s="4">
        <f>O55*2</f>
        <v>12</v>
      </c>
      <c r="Q55" s="4">
        <f>K55*3</f>
        <v>225.60000000000002</v>
      </c>
      <c r="R55" s="4">
        <f t="shared" si="0"/>
        <v>-223.60000000000002</v>
      </c>
      <c r="S55">
        <f t="shared" si="1"/>
        <v>6.0846666666666662</v>
      </c>
      <c r="T55">
        <v>-5</v>
      </c>
    </row>
    <row r="56" spans="1:20" x14ac:dyDescent="0.3">
      <c r="A56" s="3">
        <f>S56+T56</f>
        <v>1.0146666666666668</v>
      </c>
      <c r="B56">
        <f>VLOOKUP($D:$D,'Trade Values'!$D:$V,18,FALSE)</f>
        <v>16</v>
      </c>
      <c r="C56">
        <f>VLOOKUP($D:$D,'Trade Values'!$D:$V,19,FALSE)</f>
        <v>449</v>
      </c>
      <c r="D56" t="s">
        <v>366</v>
      </c>
      <c r="E56" t="str">
        <f>VLOOKUP($D:$D,'Trade Values'!$D:$V,2,FALSE)</f>
        <v>BUF</v>
      </c>
      <c r="F56" s="4" t="s">
        <v>140</v>
      </c>
      <c r="G56">
        <f>VLOOKUP($D:$D,'Trade Values'!$D:$V,4,FALSE)</f>
        <v>23</v>
      </c>
      <c r="H56">
        <f>VLOOKUP($D:$D,'Trade Values'!$D:$V,5,FALSE)</f>
        <v>208</v>
      </c>
      <c r="I56">
        <f>VLOOKUP($D:$D,'Trade Values'!$D:$V,6,FALSE)</f>
        <v>409</v>
      </c>
      <c r="J56">
        <f>VLOOKUP($D:$D,'Trade Values'!$D:$V,7,FALSE)</f>
        <v>336.7</v>
      </c>
      <c r="K56">
        <f>VLOOKUP($D:$D,'Trade Values'!$D:$V,8,FALSE)</f>
        <v>91.2</v>
      </c>
      <c r="L56">
        <f>VLOOKUP($D:$D,'Trade Values'!$D:$V,9,FALSE)</f>
        <v>0</v>
      </c>
      <c r="M56" s="4">
        <f>500-C56</f>
        <v>51</v>
      </c>
      <c r="N56" s="9">
        <f>L56-12</f>
        <v>-12</v>
      </c>
      <c r="O56" s="4">
        <f>30-G56</f>
        <v>7</v>
      </c>
      <c r="P56" s="4">
        <f>O56*2</f>
        <v>14</v>
      </c>
      <c r="Q56" s="4">
        <f>K56*3</f>
        <v>273.60000000000002</v>
      </c>
      <c r="R56" s="4">
        <f t="shared" si="0"/>
        <v>-244.60000000000002</v>
      </c>
      <c r="S56">
        <f t="shared" si="1"/>
        <v>6.0146666666666668</v>
      </c>
      <c r="T56">
        <v>-5</v>
      </c>
    </row>
    <row r="57" spans="1:20" x14ac:dyDescent="0.3">
      <c r="A57" s="3">
        <f>S57+T57</f>
        <v>0.94633333333333347</v>
      </c>
      <c r="B57">
        <f>VLOOKUP($D:$D,'Trade Values'!$D:$V,18,FALSE)</f>
        <v>16</v>
      </c>
      <c r="C57">
        <f>VLOOKUP($D:$D,'Trade Values'!$D:$V,19,FALSE)</f>
        <v>494</v>
      </c>
      <c r="D57" t="s">
        <v>368</v>
      </c>
      <c r="E57" t="str">
        <f>VLOOKUP($D:$D,'Trade Values'!$D:$V,2,FALSE)</f>
        <v>CHI</v>
      </c>
      <c r="F57" s="4" t="s">
        <v>140</v>
      </c>
      <c r="G57">
        <f>VLOOKUP($D:$D,'Trade Values'!$D:$V,4,FALSE)</f>
        <v>22</v>
      </c>
      <c r="H57">
        <f>VLOOKUP($D:$D,'Trade Values'!$D:$V,5,FALSE)</f>
        <v>277</v>
      </c>
      <c r="I57">
        <f>VLOOKUP($D:$D,'Trade Values'!$D:$V,6,FALSE)</f>
        <v>476</v>
      </c>
      <c r="J57">
        <f>VLOOKUP($D:$D,'Trade Values'!$D:$V,7,FALSE)</f>
        <v>378.3</v>
      </c>
      <c r="K57">
        <f>VLOOKUP($D:$D,'Trade Values'!$D:$V,8,FALSE)</f>
        <v>83.7</v>
      </c>
      <c r="L57">
        <f>VLOOKUP($D:$D,'Trade Values'!$D:$V,9,FALSE)</f>
        <v>0</v>
      </c>
      <c r="M57" s="4">
        <f>500-C57</f>
        <v>6</v>
      </c>
      <c r="N57" s="9">
        <f>L57-12</f>
        <v>-12</v>
      </c>
      <c r="O57" s="4">
        <f>30-G57</f>
        <v>8</v>
      </c>
      <c r="P57" s="4">
        <f>O57*2</f>
        <v>16</v>
      </c>
      <c r="Q57" s="4">
        <f>K57*3</f>
        <v>251.10000000000002</v>
      </c>
      <c r="R57" s="4">
        <f t="shared" si="0"/>
        <v>-265.10000000000002</v>
      </c>
      <c r="S57">
        <f t="shared" si="1"/>
        <v>5.9463333333333335</v>
      </c>
      <c r="T57">
        <v>-5</v>
      </c>
    </row>
    <row r="58" spans="1:20" x14ac:dyDescent="0.3">
      <c r="A58" s="3">
        <f>S58+T58</f>
        <v>0.89866666666666717</v>
      </c>
      <c r="B58">
        <f>VLOOKUP($D:$D,'Trade Values'!$D:$V,18,FALSE)</f>
        <v>16</v>
      </c>
      <c r="C58">
        <f>VLOOKUP($D:$D,'Trade Values'!$D:$V,19,FALSE)</f>
        <v>469</v>
      </c>
      <c r="D58" t="s">
        <v>348</v>
      </c>
      <c r="E58" t="str">
        <f>VLOOKUP($D:$D,'Trade Values'!$D:$V,2,FALSE)</f>
        <v>HOU</v>
      </c>
      <c r="F58" s="4" t="s">
        <v>140</v>
      </c>
      <c r="G58">
        <f>VLOOKUP($D:$D,'Trade Values'!$D:$V,4,FALSE)</f>
        <v>22</v>
      </c>
      <c r="H58">
        <f>VLOOKUP($D:$D,'Trade Values'!$D:$V,5,FALSE)</f>
        <v>219</v>
      </c>
      <c r="I58">
        <f>VLOOKUP($D:$D,'Trade Values'!$D:$V,6,FALSE)</f>
        <v>443</v>
      </c>
      <c r="J58">
        <f>VLOOKUP($D:$D,'Trade Values'!$D:$V,7,FALSE)</f>
        <v>353.3</v>
      </c>
      <c r="K58">
        <f>VLOOKUP($D:$D,'Trade Values'!$D:$V,8,FALSE)</f>
        <v>96.8</v>
      </c>
      <c r="L58">
        <f>VLOOKUP($D:$D,'Trade Values'!$D:$V,9,FALSE)</f>
        <v>0</v>
      </c>
      <c r="M58" s="4">
        <f>500-C58</f>
        <v>31</v>
      </c>
      <c r="N58" s="9">
        <f>L58-12</f>
        <v>-12</v>
      </c>
      <c r="O58" s="4">
        <f>30-G58</f>
        <v>8</v>
      </c>
      <c r="P58" s="4">
        <f>O58*2</f>
        <v>16</v>
      </c>
      <c r="Q58" s="4">
        <f>K58*3</f>
        <v>290.39999999999998</v>
      </c>
      <c r="R58" s="4">
        <f t="shared" si="0"/>
        <v>-279.39999999999998</v>
      </c>
      <c r="S58">
        <f t="shared" si="1"/>
        <v>5.8986666666666672</v>
      </c>
      <c r="T58">
        <v>-5</v>
      </c>
    </row>
    <row r="59" spans="1:20" x14ac:dyDescent="0.3">
      <c r="A59" s="3">
        <f>S59+T59</f>
        <v>0.89700000000000024</v>
      </c>
      <c r="B59">
        <f>VLOOKUP($D:$D,'Trade Values'!$D:$V,18,FALSE)</f>
        <v>16</v>
      </c>
      <c r="C59">
        <f>VLOOKUP($D:$D,'Trade Values'!$D:$V,19,FALSE)</f>
        <v>463</v>
      </c>
      <c r="D59" t="s">
        <v>391</v>
      </c>
      <c r="E59" t="str">
        <f>VLOOKUP($D:$D,'Trade Values'!$D:$V,2,FALSE)</f>
        <v>DET</v>
      </c>
      <c r="F59" s="4" t="s">
        <v>140</v>
      </c>
      <c r="G59">
        <f>VLOOKUP($D:$D,'Trade Values'!$D:$V,4,FALSE)</f>
        <v>23</v>
      </c>
      <c r="H59">
        <f>VLOOKUP($D:$D,'Trade Values'!$D:$V,5,FALSE)</f>
        <v>209</v>
      </c>
      <c r="I59">
        <f>VLOOKUP($D:$D,'Trade Values'!$D:$V,6,FALSE)</f>
        <v>435</v>
      </c>
      <c r="J59">
        <f>VLOOKUP($D:$D,'Trade Values'!$D:$V,7,FALSE)</f>
        <v>346</v>
      </c>
      <c r="K59">
        <f>VLOOKUP($D:$D,'Trade Values'!$D:$V,8,FALSE)</f>
        <v>98.3</v>
      </c>
      <c r="L59">
        <f>VLOOKUP($D:$D,'Trade Values'!$D:$V,9,FALSE)</f>
        <v>0</v>
      </c>
      <c r="M59" s="4">
        <f>500-C59</f>
        <v>37</v>
      </c>
      <c r="N59" s="9">
        <f>L59-12</f>
        <v>-12</v>
      </c>
      <c r="O59" s="4">
        <f>30-G59</f>
        <v>7</v>
      </c>
      <c r="P59" s="4">
        <f>O59*2</f>
        <v>14</v>
      </c>
      <c r="Q59" s="4">
        <f>K59*3</f>
        <v>294.89999999999998</v>
      </c>
      <c r="R59" s="4">
        <f t="shared" si="0"/>
        <v>-279.89999999999998</v>
      </c>
      <c r="S59">
        <f t="shared" si="1"/>
        <v>5.8970000000000002</v>
      </c>
      <c r="T59">
        <v>-5</v>
      </c>
    </row>
  </sheetData>
  <autoFilter ref="A1:Q1" xr:uid="{EAA470EC-EE80-4634-88CF-77D4A3BC1AF3}">
    <sortState xmlns:xlrd2="http://schemas.microsoft.com/office/spreadsheetml/2017/richdata2" ref="A2:Q59">
      <sortCondition descending="1" ref="A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A7CD5-29F1-432D-90C5-3C8961ED2774}">
  <dimension ref="A2:S43"/>
  <sheetViews>
    <sheetView workbookViewId="0">
      <selection activeCell="A2" sqref="A2:S43"/>
    </sheetView>
  </sheetViews>
  <sheetFormatPr defaultRowHeight="14.4" x14ac:dyDescent="0.3"/>
  <sheetData>
    <row r="2" spans="1:19" x14ac:dyDescent="0.3">
      <c r="A2" s="3" t="e">
        <f t="shared" ref="A2:A43" si="0">S2+T2</f>
        <v>#N/A</v>
      </c>
      <c r="B2">
        <v>15</v>
      </c>
      <c r="C2" s="4">
        <v>0</v>
      </c>
      <c r="D2" t="s">
        <v>505</v>
      </c>
      <c r="E2" t="s">
        <v>54</v>
      </c>
      <c r="F2" t="s">
        <v>140</v>
      </c>
      <c r="G2" s="4">
        <v>24</v>
      </c>
      <c r="H2" s="4">
        <v>0</v>
      </c>
      <c r="I2" s="4">
        <v>372</v>
      </c>
      <c r="J2" s="4">
        <v>359.3</v>
      </c>
      <c r="K2" s="4">
        <v>10.5</v>
      </c>
      <c r="L2" t="e">
        <v>#N/A</v>
      </c>
      <c r="M2" s="4">
        <f t="shared" ref="M2:M43" si="1">500-C2</f>
        <v>500</v>
      </c>
      <c r="N2" s="4" t="e">
        <f t="shared" ref="N2:N39" si="2">L2-12</f>
        <v>#N/A</v>
      </c>
      <c r="O2" s="4">
        <f t="shared" ref="O2:O19" si="3">32-G2</f>
        <v>8</v>
      </c>
      <c r="P2" s="4">
        <f t="shared" ref="P2:P43" si="4">O2*2</f>
        <v>16</v>
      </c>
      <c r="Q2" s="4">
        <f t="shared" ref="Q2:Q43" si="5">K2*3</f>
        <v>31.5</v>
      </c>
      <c r="R2" s="4" t="e">
        <f t="shared" ref="R2:R19" si="6">M2+(N2*2)+P2-Q2</f>
        <v>#N/A</v>
      </c>
      <c r="S2" s="5" t="e">
        <f t="shared" ref="S2:S17" si="7">((((R2*(19-B2))*2)/(B2+2)-(B2+1))/100)+8</f>
        <v>#N/A</v>
      </c>
    </row>
    <row r="3" spans="1:19" x14ac:dyDescent="0.3">
      <c r="A3" s="3" t="e">
        <f t="shared" si="0"/>
        <v>#N/A</v>
      </c>
      <c r="B3">
        <v>15</v>
      </c>
      <c r="C3" s="4">
        <v>0</v>
      </c>
      <c r="D3" t="s">
        <v>506</v>
      </c>
      <c r="E3" t="s">
        <v>336</v>
      </c>
      <c r="F3" t="s">
        <v>140</v>
      </c>
      <c r="G3" s="4">
        <v>25</v>
      </c>
      <c r="H3" s="4">
        <v>0</v>
      </c>
      <c r="I3" s="4">
        <v>379</v>
      </c>
      <c r="J3" s="4">
        <v>350.8</v>
      </c>
      <c r="K3" s="4">
        <v>16.399999999999999</v>
      </c>
      <c r="L3" t="e">
        <v>#N/A</v>
      </c>
      <c r="M3" s="4">
        <f t="shared" si="1"/>
        <v>500</v>
      </c>
      <c r="N3" s="4" t="e">
        <f t="shared" si="2"/>
        <v>#N/A</v>
      </c>
      <c r="O3" s="4">
        <f t="shared" si="3"/>
        <v>7</v>
      </c>
      <c r="P3" s="4">
        <f t="shared" si="4"/>
        <v>14</v>
      </c>
      <c r="Q3" s="4">
        <f t="shared" si="5"/>
        <v>49.199999999999996</v>
      </c>
      <c r="R3" s="4" t="e">
        <f t="shared" si="6"/>
        <v>#N/A</v>
      </c>
      <c r="S3" s="5" t="e">
        <f t="shared" si="7"/>
        <v>#N/A</v>
      </c>
    </row>
    <row r="4" spans="1:19" x14ac:dyDescent="0.3">
      <c r="A4" s="3" t="e">
        <f t="shared" si="0"/>
        <v>#N/A</v>
      </c>
      <c r="B4">
        <v>15</v>
      </c>
      <c r="C4" s="4">
        <v>0</v>
      </c>
      <c r="D4" t="s">
        <v>507</v>
      </c>
      <c r="E4" t="s">
        <v>17</v>
      </c>
      <c r="F4" t="s">
        <v>140</v>
      </c>
      <c r="G4" s="4">
        <v>29</v>
      </c>
      <c r="H4" s="4">
        <v>0</v>
      </c>
      <c r="I4" s="4">
        <v>376</v>
      </c>
      <c r="J4" s="4">
        <v>357.2</v>
      </c>
      <c r="K4" s="4">
        <v>15</v>
      </c>
      <c r="L4" t="e">
        <v>#N/A</v>
      </c>
      <c r="M4" s="4">
        <f t="shared" si="1"/>
        <v>500</v>
      </c>
      <c r="N4" s="4" t="e">
        <f t="shared" si="2"/>
        <v>#N/A</v>
      </c>
      <c r="O4" s="4">
        <f t="shared" si="3"/>
        <v>3</v>
      </c>
      <c r="P4" s="4">
        <f t="shared" si="4"/>
        <v>6</v>
      </c>
      <c r="Q4" s="4">
        <f t="shared" si="5"/>
        <v>45</v>
      </c>
      <c r="R4" s="4" t="e">
        <f t="shared" si="6"/>
        <v>#N/A</v>
      </c>
      <c r="S4" s="5" t="e">
        <f t="shared" si="7"/>
        <v>#N/A</v>
      </c>
    </row>
    <row r="5" spans="1:19" x14ac:dyDescent="0.3">
      <c r="A5" s="3" t="e">
        <f t="shared" si="0"/>
        <v>#N/A</v>
      </c>
      <c r="B5">
        <v>15</v>
      </c>
      <c r="C5" s="4">
        <v>0</v>
      </c>
      <c r="D5" t="s">
        <v>508</v>
      </c>
      <c r="E5" t="s">
        <v>167</v>
      </c>
      <c r="F5" t="s">
        <v>140</v>
      </c>
      <c r="G5" s="4">
        <v>37</v>
      </c>
      <c r="H5" s="4">
        <v>0</v>
      </c>
      <c r="I5" s="4">
        <v>364</v>
      </c>
      <c r="J5" s="4">
        <v>344.4</v>
      </c>
      <c r="K5" s="4">
        <v>18.5</v>
      </c>
      <c r="L5" t="e">
        <v>#N/A</v>
      </c>
      <c r="M5" s="4">
        <f t="shared" si="1"/>
        <v>500</v>
      </c>
      <c r="N5" s="4" t="e">
        <f t="shared" si="2"/>
        <v>#N/A</v>
      </c>
      <c r="O5" s="4">
        <f t="shared" si="3"/>
        <v>-5</v>
      </c>
      <c r="P5" s="4">
        <f t="shared" si="4"/>
        <v>-10</v>
      </c>
      <c r="Q5" s="4">
        <f t="shared" si="5"/>
        <v>55.5</v>
      </c>
      <c r="R5" s="4" t="e">
        <f t="shared" si="6"/>
        <v>#N/A</v>
      </c>
      <c r="S5" s="5" t="e">
        <f t="shared" si="7"/>
        <v>#N/A</v>
      </c>
    </row>
    <row r="6" spans="1:19" x14ac:dyDescent="0.3">
      <c r="A6" s="3" t="e">
        <f t="shared" si="0"/>
        <v>#N/A</v>
      </c>
      <c r="B6">
        <v>15</v>
      </c>
      <c r="C6" s="4">
        <v>0</v>
      </c>
      <c r="D6" t="s">
        <v>509</v>
      </c>
      <c r="E6" t="s">
        <v>68</v>
      </c>
      <c r="F6" t="s">
        <v>140</v>
      </c>
      <c r="G6" s="4">
        <v>23</v>
      </c>
      <c r="H6" s="4">
        <v>0</v>
      </c>
      <c r="I6" s="4">
        <v>296</v>
      </c>
      <c r="J6" s="4">
        <v>251.3</v>
      </c>
      <c r="K6" s="4">
        <v>31.6</v>
      </c>
      <c r="L6" t="e">
        <v>#N/A</v>
      </c>
      <c r="M6" s="4">
        <f t="shared" si="1"/>
        <v>500</v>
      </c>
      <c r="N6" s="4" t="e">
        <f t="shared" si="2"/>
        <v>#N/A</v>
      </c>
      <c r="O6" s="4">
        <f t="shared" si="3"/>
        <v>9</v>
      </c>
      <c r="P6" s="4">
        <f t="shared" si="4"/>
        <v>18</v>
      </c>
      <c r="Q6" s="4">
        <f t="shared" si="5"/>
        <v>94.800000000000011</v>
      </c>
      <c r="R6" s="4" t="e">
        <f t="shared" si="6"/>
        <v>#N/A</v>
      </c>
      <c r="S6" s="5" t="e">
        <f t="shared" si="7"/>
        <v>#N/A</v>
      </c>
    </row>
    <row r="7" spans="1:19" x14ac:dyDescent="0.3">
      <c r="A7" s="3" t="e">
        <f t="shared" si="0"/>
        <v>#N/A</v>
      </c>
      <c r="B7">
        <v>15</v>
      </c>
      <c r="C7" s="4">
        <v>0</v>
      </c>
      <c r="D7" t="s">
        <v>510</v>
      </c>
      <c r="E7" t="s">
        <v>167</v>
      </c>
      <c r="F7" t="s">
        <v>140</v>
      </c>
      <c r="G7" s="4">
        <v>24</v>
      </c>
      <c r="H7" s="4">
        <v>0</v>
      </c>
      <c r="I7" s="4">
        <v>380</v>
      </c>
      <c r="J7" s="4">
        <v>362</v>
      </c>
      <c r="K7" s="4">
        <v>17.8</v>
      </c>
      <c r="L7" t="e">
        <v>#N/A</v>
      </c>
      <c r="M7" s="4">
        <f t="shared" si="1"/>
        <v>500</v>
      </c>
      <c r="N7" s="4" t="e">
        <f t="shared" si="2"/>
        <v>#N/A</v>
      </c>
      <c r="O7" s="4">
        <f t="shared" si="3"/>
        <v>8</v>
      </c>
      <c r="P7" s="4">
        <f t="shared" si="4"/>
        <v>16</v>
      </c>
      <c r="Q7" s="4">
        <f t="shared" si="5"/>
        <v>53.400000000000006</v>
      </c>
      <c r="R7" s="4" t="e">
        <f t="shared" si="6"/>
        <v>#N/A</v>
      </c>
      <c r="S7" s="5" t="e">
        <f t="shared" si="7"/>
        <v>#N/A</v>
      </c>
    </row>
    <row r="8" spans="1:19" x14ac:dyDescent="0.3">
      <c r="A8" s="3" t="e">
        <f t="shared" si="0"/>
        <v>#N/A</v>
      </c>
      <c r="B8">
        <v>15</v>
      </c>
      <c r="C8" s="4">
        <v>0</v>
      </c>
      <c r="D8" t="s">
        <v>511</v>
      </c>
      <c r="E8" t="s">
        <v>13</v>
      </c>
      <c r="F8" t="s">
        <v>140</v>
      </c>
      <c r="G8" s="4">
        <v>35</v>
      </c>
      <c r="H8" s="4">
        <v>0</v>
      </c>
      <c r="I8" s="4">
        <v>331</v>
      </c>
      <c r="J8" s="4">
        <v>286.60000000000002</v>
      </c>
      <c r="K8" s="4">
        <v>37.9</v>
      </c>
      <c r="L8" t="e">
        <v>#N/A</v>
      </c>
      <c r="M8" s="4">
        <f t="shared" si="1"/>
        <v>500</v>
      </c>
      <c r="N8" s="4" t="e">
        <f t="shared" si="2"/>
        <v>#N/A</v>
      </c>
      <c r="O8" s="4">
        <f t="shared" si="3"/>
        <v>-3</v>
      </c>
      <c r="P8" s="4">
        <f t="shared" si="4"/>
        <v>-6</v>
      </c>
      <c r="Q8" s="4">
        <f t="shared" si="5"/>
        <v>113.69999999999999</v>
      </c>
      <c r="R8" s="4" t="e">
        <f t="shared" si="6"/>
        <v>#N/A</v>
      </c>
      <c r="S8" s="5" t="e">
        <f t="shared" si="7"/>
        <v>#N/A</v>
      </c>
    </row>
    <row r="9" spans="1:19" x14ac:dyDescent="0.3">
      <c r="A9" s="3" t="e">
        <f t="shared" si="0"/>
        <v>#N/A</v>
      </c>
      <c r="B9">
        <v>15</v>
      </c>
      <c r="C9" s="4">
        <v>0</v>
      </c>
      <c r="D9" t="s">
        <v>512</v>
      </c>
      <c r="E9" t="s">
        <v>50</v>
      </c>
      <c r="F9" t="s">
        <v>140</v>
      </c>
      <c r="G9" s="4">
        <v>24</v>
      </c>
      <c r="H9" s="4">
        <v>0</v>
      </c>
      <c r="I9" s="4">
        <v>394</v>
      </c>
      <c r="J9" s="4">
        <v>360.4</v>
      </c>
      <c r="K9" s="4">
        <v>26.1</v>
      </c>
      <c r="L9" t="e">
        <v>#N/A</v>
      </c>
      <c r="M9" s="4">
        <f t="shared" si="1"/>
        <v>500</v>
      </c>
      <c r="N9" s="4" t="e">
        <f t="shared" si="2"/>
        <v>#N/A</v>
      </c>
      <c r="O9" s="4">
        <f t="shared" si="3"/>
        <v>8</v>
      </c>
      <c r="P9" s="4">
        <f t="shared" si="4"/>
        <v>16</v>
      </c>
      <c r="Q9" s="4">
        <f t="shared" si="5"/>
        <v>78.300000000000011</v>
      </c>
      <c r="R9" s="4" t="e">
        <f t="shared" si="6"/>
        <v>#N/A</v>
      </c>
      <c r="S9" s="5" t="e">
        <f t="shared" si="7"/>
        <v>#N/A</v>
      </c>
    </row>
    <row r="10" spans="1:19" x14ac:dyDescent="0.3">
      <c r="A10" s="3" t="e">
        <f t="shared" si="0"/>
        <v>#N/A</v>
      </c>
      <c r="B10">
        <v>15</v>
      </c>
      <c r="C10" s="4">
        <v>0</v>
      </c>
      <c r="D10" t="s">
        <v>513</v>
      </c>
      <c r="E10" t="s">
        <v>26</v>
      </c>
      <c r="F10" t="s">
        <v>140</v>
      </c>
      <c r="G10" s="4">
        <v>25</v>
      </c>
      <c r="H10" s="4">
        <v>0</v>
      </c>
      <c r="I10" s="4">
        <v>407</v>
      </c>
      <c r="J10" s="4">
        <v>369.4</v>
      </c>
      <c r="K10" s="4">
        <v>21.8</v>
      </c>
      <c r="L10" t="e">
        <v>#N/A</v>
      </c>
      <c r="M10" s="4">
        <f t="shared" si="1"/>
        <v>500</v>
      </c>
      <c r="N10" s="4" t="e">
        <f t="shared" si="2"/>
        <v>#N/A</v>
      </c>
      <c r="O10" s="4">
        <f t="shared" si="3"/>
        <v>7</v>
      </c>
      <c r="P10" s="4">
        <f t="shared" si="4"/>
        <v>14</v>
      </c>
      <c r="Q10" s="4">
        <f t="shared" si="5"/>
        <v>65.400000000000006</v>
      </c>
      <c r="R10" s="4" t="e">
        <f t="shared" si="6"/>
        <v>#N/A</v>
      </c>
      <c r="S10" s="5" t="e">
        <f t="shared" si="7"/>
        <v>#N/A</v>
      </c>
    </row>
    <row r="11" spans="1:19" x14ac:dyDescent="0.3">
      <c r="A11" s="3" t="e">
        <f t="shared" si="0"/>
        <v>#N/A</v>
      </c>
      <c r="B11">
        <v>15</v>
      </c>
      <c r="C11" s="4">
        <v>0</v>
      </c>
      <c r="D11" t="s">
        <v>516</v>
      </c>
      <c r="E11" t="s">
        <v>46</v>
      </c>
      <c r="F11" t="s">
        <v>140</v>
      </c>
      <c r="G11" s="4">
        <v>25</v>
      </c>
      <c r="H11" s="4">
        <v>0</v>
      </c>
      <c r="I11" s="4">
        <v>358</v>
      </c>
      <c r="J11" s="4">
        <v>341.3</v>
      </c>
      <c r="K11" s="4">
        <v>21.5</v>
      </c>
      <c r="L11" t="e">
        <v>#N/A</v>
      </c>
      <c r="M11" s="4">
        <f t="shared" si="1"/>
        <v>500</v>
      </c>
      <c r="N11" s="4" t="e">
        <f t="shared" si="2"/>
        <v>#N/A</v>
      </c>
      <c r="O11" s="4">
        <f t="shared" si="3"/>
        <v>7</v>
      </c>
      <c r="P11" s="4">
        <f t="shared" si="4"/>
        <v>14</v>
      </c>
      <c r="Q11" s="4">
        <f t="shared" si="5"/>
        <v>64.5</v>
      </c>
      <c r="R11" s="4" t="e">
        <f t="shared" si="6"/>
        <v>#N/A</v>
      </c>
      <c r="S11" s="5" t="e">
        <f t="shared" si="7"/>
        <v>#N/A</v>
      </c>
    </row>
    <row r="12" spans="1:19" x14ac:dyDescent="0.3">
      <c r="A12" s="3" t="e">
        <f t="shared" si="0"/>
        <v>#N/A</v>
      </c>
      <c r="B12">
        <v>15</v>
      </c>
      <c r="C12" s="4">
        <v>0</v>
      </c>
      <c r="D12" t="s">
        <v>518</v>
      </c>
      <c r="E12" t="s">
        <v>336</v>
      </c>
      <c r="F12" t="s">
        <v>140</v>
      </c>
      <c r="G12" s="4">
        <v>31</v>
      </c>
      <c r="H12" s="4">
        <v>0</v>
      </c>
      <c r="I12" s="4">
        <v>374</v>
      </c>
      <c r="J12" s="4">
        <v>344</v>
      </c>
      <c r="K12" s="4">
        <v>30.8</v>
      </c>
      <c r="L12" t="e">
        <v>#N/A</v>
      </c>
      <c r="M12" s="4">
        <f t="shared" si="1"/>
        <v>500</v>
      </c>
      <c r="N12" s="4" t="e">
        <f t="shared" si="2"/>
        <v>#N/A</v>
      </c>
      <c r="O12" s="4">
        <f t="shared" si="3"/>
        <v>1</v>
      </c>
      <c r="P12" s="4">
        <f t="shared" si="4"/>
        <v>2</v>
      </c>
      <c r="Q12" s="4">
        <f t="shared" si="5"/>
        <v>92.4</v>
      </c>
      <c r="R12" s="4" t="e">
        <f t="shared" si="6"/>
        <v>#N/A</v>
      </c>
      <c r="S12" s="5" t="e">
        <f t="shared" si="7"/>
        <v>#N/A</v>
      </c>
    </row>
    <row r="13" spans="1:19" x14ac:dyDescent="0.3">
      <c r="A13" s="3" t="e">
        <f t="shared" si="0"/>
        <v>#N/A</v>
      </c>
      <c r="B13">
        <v>16</v>
      </c>
      <c r="C13" s="4">
        <v>0</v>
      </c>
      <c r="D13" t="s">
        <v>514</v>
      </c>
      <c r="E13" t="s">
        <v>54</v>
      </c>
      <c r="F13" t="s">
        <v>140</v>
      </c>
      <c r="G13" s="4">
        <v>27</v>
      </c>
      <c r="H13" s="4">
        <v>0</v>
      </c>
      <c r="I13" s="4">
        <v>371</v>
      </c>
      <c r="J13" s="4">
        <v>352.7</v>
      </c>
      <c r="K13" s="4">
        <v>14.7</v>
      </c>
      <c r="L13" t="e">
        <v>#N/A</v>
      </c>
      <c r="M13" s="4">
        <f t="shared" si="1"/>
        <v>500</v>
      </c>
      <c r="N13" s="4" t="e">
        <f t="shared" si="2"/>
        <v>#N/A</v>
      </c>
      <c r="O13" s="4">
        <f t="shared" si="3"/>
        <v>5</v>
      </c>
      <c r="P13" s="4">
        <f t="shared" si="4"/>
        <v>10</v>
      </c>
      <c r="Q13" s="4">
        <f t="shared" si="5"/>
        <v>44.099999999999994</v>
      </c>
      <c r="R13" s="4" t="e">
        <f t="shared" si="6"/>
        <v>#N/A</v>
      </c>
      <c r="S13" s="5" t="e">
        <f t="shared" si="7"/>
        <v>#N/A</v>
      </c>
    </row>
    <row r="14" spans="1:19" x14ac:dyDescent="0.3">
      <c r="A14" s="3" t="e">
        <f t="shared" si="0"/>
        <v>#N/A</v>
      </c>
      <c r="B14">
        <v>16</v>
      </c>
      <c r="C14" s="4">
        <v>0</v>
      </c>
      <c r="D14" t="s">
        <v>517</v>
      </c>
      <c r="E14" t="s">
        <v>9</v>
      </c>
      <c r="F14" t="s">
        <v>140</v>
      </c>
      <c r="G14" s="4">
        <v>26</v>
      </c>
      <c r="H14" s="4">
        <v>0</v>
      </c>
      <c r="I14" s="4">
        <v>410</v>
      </c>
      <c r="J14" s="4">
        <v>405.5</v>
      </c>
      <c r="K14" s="4">
        <v>4.5</v>
      </c>
      <c r="L14" t="e">
        <v>#N/A</v>
      </c>
      <c r="M14" s="4">
        <f t="shared" si="1"/>
        <v>500</v>
      </c>
      <c r="N14" s="4" t="e">
        <f t="shared" si="2"/>
        <v>#N/A</v>
      </c>
      <c r="O14" s="4">
        <f t="shared" si="3"/>
        <v>6</v>
      </c>
      <c r="P14" s="4">
        <f t="shared" si="4"/>
        <v>12</v>
      </c>
      <c r="Q14" s="4">
        <f t="shared" si="5"/>
        <v>13.5</v>
      </c>
      <c r="R14" s="4" t="e">
        <f t="shared" si="6"/>
        <v>#N/A</v>
      </c>
      <c r="S14" s="5" t="e">
        <f t="shared" si="7"/>
        <v>#N/A</v>
      </c>
    </row>
    <row r="15" spans="1:19" x14ac:dyDescent="0.3">
      <c r="A15" s="3" t="e">
        <f t="shared" si="0"/>
        <v>#N/A</v>
      </c>
      <c r="B15">
        <v>14</v>
      </c>
      <c r="C15" s="4">
        <v>0</v>
      </c>
      <c r="D15" t="s">
        <v>515</v>
      </c>
      <c r="E15" t="s">
        <v>68</v>
      </c>
      <c r="F15" t="s">
        <v>140</v>
      </c>
      <c r="G15" s="4">
        <v>23</v>
      </c>
      <c r="H15" s="4">
        <v>0</v>
      </c>
      <c r="I15" s="4">
        <v>402</v>
      </c>
      <c r="J15" s="4">
        <v>306.60000000000002</v>
      </c>
      <c r="K15" s="4">
        <v>59.7</v>
      </c>
      <c r="L15" t="e">
        <v>#N/A</v>
      </c>
      <c r="M15" s="4">
        <f t="shared" si="1"/>
        <v>500</v>
      </c>
      <c r="N15" s="4" t="e">
        <f t="shared" si="2"/>
        <v>#N/A</v>
      </c>
      <c r="O15" s="4">
        <f t="shared" si="3"/>
        <v>9</v>
      </c>
      <c r="P15" s="4">
        <f t="shared" si="4"/>
        <v>18</v>
      </c>
      <c r="Q15" s="4">
        <f t="shared" si="5"/>
        <v>179.10000000000002</v>
      </c>
      <c r="R15" s="4" t="e">
        <f t="shared" si="6"/>
        <v>#N/A</v>
      </c>
      <c r="S15" s="5" t="e">
        <f t="shared" si="7"/>
        <v>#N/A</v>
      </c>
    </row>
    <row r="16" spans="1:19" x14ac:dyDescent="0.3">
      <c r="A16" s="3" t="e">
        <f t="shared" si="0"/>
        <v>#N/A</v>
      </c>
      <c r="B16">
        <v>16</v>
      </c>
      <c r="C16" s="4">
        <v>0</v>
      </c>
      <c r="D16" t="s">
        <v>519</v>
      </c>
      <c r="E16" t="s">
        <v>44</v>
      </c>
      <c r="F16" t="s">
        <v>140</v>
      </c>
      <c r="G16" s="4">
        <v>24</v>
      </c>
      <c r="H16" s="4">
        <v>0</v>
      </c>
      <c r="I16" s="4">
        <v>398</v>
      </c>
      <c r="J16" s="4">
        <v>381.5</v>
      </c>
      <c r="K16" s="4">
        <v>16.5</v>
      </c>
      <c r="L16" t="e">
        <v>#N/A</v>
      </c>
      <c r="M16" s="4">
        <f t="shared" si="1"/>
        <v>500</v>
      </c>
      <c r="N16" s="4" t="e">
        <f t="shared" si="2"/>
        <v>#N/A</v>
      </c>
      <c r="O16" s="4">
        <f t="shared" si="3"/>
        <v>8</v>
      </c>
      <c r="P16" s="4">
        <f t="shared" si="4"/>
        <v>16</v>
      </c>
      <c r="Q16" s="4">
        <f t="shared" si="5"/>
        <v>49.5</v>
      </c>
      <c r="R16" s="4" t="e">
        <f t="shared" si="6"/>
        <v>#N/A</v>
      </c>
      <c r="S16" s="5" t="e">
        <f t="shared" si="7"/>
        <v>#N/A</v>
      </c>
    </row>
    <row r="17" spans="1:19" x14ac:dyDescent="0.3">
      <c r="A17" s="3" t="e">
        <f t="shared" si="0"/>
        <v>#N/A</v>
      </c>
      <c r="B17">
        <v>16</v>
      </c>
      <c r="C17" s="4">
        <v>0</v>
      </c>
      <c r="D17" t="s">
        <v>521</v>
      </c>
      <c r="E17" t="s">
        <v>48</v>
      </c>
      <c r="F17" t="s">
        <v>140</v>
      </c>
      <c r="G17" s="4">
        <v>35</v>
      </c>
      <c r="H17" s="4">
        <v>0</v>
      </c>
      <c r="I17" s="4">
        <v>392</v>
      </c>
      <c r="J17" s="4">
        <v>361.7</v>
      </c>
      <c r="K17" s="4">
        <v>23.1</v>
      </c>
      <c r="L17" t="e">
        <v>#N/A</v>
      </c>
      <c r="M17" s="4">
        <f t="shared" si="1"/>
        <v>500</v>
      </c>
      <c r="N17" s="4" t="e">
        <f t="shared" si="2"/>
        <v>#N/A</v>
      </c>
      <c r="O17" s="4">
        <f t="shared" si="3"/>
        <v>-3</v>
      </c>
      <c r="P17" s="4">
        <f t="shared" si="4"/>
        <v>-6</v>
      </c>
      <c r="Q17" s="4">
        <f t="shared" si="5"/>
        <v>69.300000000000011</v>
      </c>
      <c r="R17" s="4" t="e">
        <f t="shared" si="6"/>
        <v>#N/A</v>
      </c>
      <c r="S17" s="5" t="e">
        <f t="shared" si="7"/>
        <v>#N/A</v>
      </c>
    </row>
    <row r="18" spans="1:19" x14ac:dyDescent="0.3">
      <c r="A18" s="3" t="e">
        <f t="shared" si="0"/>
        <v>#N/A</v>
      </c>
      <c r="B18">
        <v>12</v>
      </c>
      <c r="C18" s="4">
        <v>0</v>
      </c>
      <c r="D18" t="s">
        <v>504</v>
      </c>
      <c r="E18" t="s">
        <v>52</v>
      </c>
      <c r="F18" t="s">
        <v>140</v>
      </c>
      <c r="G18" s="4">
        <v>21</v>
      </c>
      <c r="H18" s="4">
        <v>0</v>
      </c>
      <c r="I18" s="4">
        <v>385</v>
      </c>
      <c r="J18" s="4">
        <v>253.5</v>
      </c>
      <c r="K18" s="4">
        <v>59.6</v>
      </c>
      <c r="L18" t="e">
        <v>#N/A</v>
      </c>
      <c r="M18" s="4">
        <f t="shared" si="1"/>
        <v>500</v>
      </c>
      <c r="N18" s="4" t="e">
        <f t="shared" si="2"/>
        <v>#N/A</v>
      </c>
      <c r="O18" s="4">
        <f t="shared" si="3"/>
        <v>11</v>
      </c>
      <c r="P18" s="4">
        <f t="shared" si="4"/>
        <v>22</v>
      </c>
      <c r="Q18" s="4">
        <f t="shared" si="5"/>
        <v>178.8</v>
      </c>
      <c r="R18" s="4" t="e">
        <f t="shared" si="6"/>
        <v>#N/A</v>
      </c>
      <c r="S18" s="5" t="e">
        <f>((((R18*(19-B18))*2)/(B18+2)-(B18+1))/100)+7</f>
        <v>#N/A</v>
      </c>
    </row>
    <row r="19" spans="1:19" x14ac:dyDescent="0.3">
      <c r="A19" s="3" t="e">
        <f t="shared" si="0"/>
        <v>#N/A</v>
      </c>
      <c r="B19">
        <v>16</v>
      </c>
      <c r="C19" s="4">
        <v>0</v>
      </c>
      <c r="D19" t="s">
        <v>526</v>
      </c>
      <c r="E19" t="s">
        <v>93</v>
      </c>
      <c r="F19" t="s">
        <v>140</v>
      </c>
      <c r="G19" s="4">
        <v>22</v>
      </c>
      <c r="H19" s="4">
        <v>0</v>
      </c>
      <c r="I19" s="4">
        <v>427</v>
      </c>
      <c r="J19" s="4">
        <v>380</v>
      </c>
      <c r="K19" s="4">
        <v>47</v>
      </c>
      <c r="L19" t="e">
        <v>#N/A</v>
      </c>
      <c r="M19" s="4">
        <f t="shared" si="1"/>
        <v>500</v>
      </c>
      <c r="N19" s="4" t="e">
        <f t="shared" si="2"/>
        <v>#N/A</v>
      </c>
      <c r="O19" s="4">
        <f t="shared" si="3"/>
        <v>10</v>
      </c>
      <c r="P19" s="4">
        <f t="shared" si="4"/>
        <v>20</v>
      </c>
      <c r="Q19" s="4">
        <f t="shared" si="5"/>
        <v>141</v>
      </c>
      <c r="R19" s="4" t="e">
        <f t="shared" si="6"/>
        <v>#N/A</v>
      </c>
      <c r="S19" s="5" t="e">
        <f>((((R19*(19-B19))*2)/(B19+2)-(B19+1))/100)+8</f>
        <v>#N/A</v>
      </c>
    </row>
    <row r="20" spans="1:19" x14ac:dyDescent="0.3">
      <c r="A20" s="3" t="e">
        <f t="shared" si="0"/>
        <v>#N/A</v>
      </c>
      <c r="B20">
        <v>14</v>
      </c>
      <c r="C20" s="4">
        <v>0</v>
      </c>
      <c r="D20" t="s">
        <v>493</v>
      </c>
      <c r="E20" t="s">
        <v>26</v>
      </c>
      <c r="F20" t="s">
        <v>0</v>
      </c>
      <c r="G20" s="4">
        <v>24</v>
      </c>
      <c r="H20" s="4">
        <v>0</v>
      </c>
      <c r="I20" s="4">
        <v>421</v>
      </c>
      <c r="J20" s="4">
        <v>337</v>
      </c>
      <c r="K20" s="4">
        <v>26.4</v>
      </c>
      <c r="L20" t="e">
        <v>#N/A</v>
      </c>
      <c r="M20" s="4">
        <f t="shared" si="1"/>
        <v>500</v>
      </c>
      <c r="N20" s="4" t="e">
        <f t="shared" si="2"/>
        <v>#N/A</v>
      </c>
      <c r="O20" s="4">
        <f t="shared" ref="O20:O28" si="8">30-G20</f>
        <v>6</v>
      </c>
      <c r="P20" s="4">
        <f t="shared" si="4"/>
        <v>12</v>
      </c>
      <c r="Q20" s="4">
        <f t="shared" si="5"/>
        <v>79.199999999999989</v>
      </c>
      <c r="R20" s="4" t="e">
        <f t="shared" ref="R20:R28" si="9">M20+(N20*3)+P20-Q20</f>
        <v>#N/A</v>
      </c>
      <c r="S20" s="5" t="e">
        <f t="shared" ref="S20:S32" si="10">((((R20*(19-B20))*2)/(B20+2)-(B20+1))/100)+7</f>
        <v>#N/A</v>
      </c>
    </row>
    <row r="21" spans="1:19" x14ac:dyDescent="0.3">
      <c r="A21" s="3" t="e">
        <f t="shared" si="0"/>
        <v>#N/A</v>
      </c>
      <c r="B21">
        <v>14</v>
      </c>
      <c r="C21" s="4">
        <v>0</v>
      </c>
      <c r="D21" t="s">
        <v>495</v>
      </c>
      <c r="E21" t="s">
        <v>46</v>
      </c>
      <c r="F21" t="s">
        <v>0</v>
      </c>
      <c r="G21" s="4">
        <v>26</v>
      </c>
      <c r="H21" s="4">
        <v>0</v>
      </c>
      <c r="I21" s="4">
        <v>388</v>
      </c>
      <c r="J21" s="4">
        <v>330.2</v>
      </c>
      <c r="K21" s="4">
        <v>27.4</v>
      </c>
      <c r="L21" t="e">
        <v>#N/A</v>
      </c>
      <c r="M21" s="4">
        <f t="shared" si="1"/>
        <v>500</v>
      </c>
      <c r="N21" s="4" t="e">
        <f t="shared" si="2"/>
        <v>#N/A</v>
      </c>
      <c r="O21" s="4">
        <f t="shared" si="8"/>
        <v>4</v>
      </c>
      <c r="P21" s="4">
        <f t="shared" si="4"/>
        <v>8</v>
      </c>
      <c r="Q21" s="4">
        <f t="shared" si="5"/>
        <v>82.199999999999989</v>
      </c>
      <c r="R21" s="4" t="e">
        <f t="shared" si="9"/>
        <v>#N/A</v>
      </c>
      <c r="S21" s="5" t="e">
        <f t="shared" si="10"/>
        <v>#N/A</v>
      </c>
    </row>
    <row r="22" spans="1:19" x14ac:dyDescent="0.3">
      <c r="A22" s="3" t="e">
        <f t="shared" si="0"/>
        <v>#N/A</v>
      </c>
      <c r="B22">
        <v>14</v>
      </c>
      <c r="C22" s="4">
        <v>0</v>
      </c>
      <c r="D22" t="s">
        <v>494</v>
      </c>
      <c r="E22" t="s">
        <v>17</v>
      </c>
      <c r="F22" t="s">
        <v>0</v>
      </c>
      <c r="G22" s="4">
        <v>29</v>
      </c>
      <c r="H22" s="4">
        <v>0</v>
      </c>
      <c r="I22" s="4">
        <v>370</v>
      </c>
      <c r="J22" s="4">
        <v>326.10000000000002</v>
      </c>
      <c r="K22" s="4">
        <v>33.799999999999997</v>
      </c>
      <c r="L22" t="e">
        <v>#N/A</v>
      </c>
      <c r="M22" s="4">
        <f t="shared" si="1"/>
        <v>500</v>
      </c>
      <c r="N22" s="4" t="e">
        <f t="shared" si="2"/>
        <v>#N/A</v>
      </c>
      <c r="O22" s="4">
        <f t="shared" si="8"/>
        <v>1</v>
      </c>
      <c r="P22" s="4">
        <f t="shared" si="4"/>
        <v>2</v>
      </c>
      <c r="Q22" s="4">
        <f t="shared" si="5"/>
        <v>101.39999999999999</v>
      </c>
      <c r="R22" s="4" t="e">
        <f t="shared" si="9"/>
        <v>#N/A</v>
      </c>
      <c r="S22" s="5" t="e">
        <f t="shared" si="10"/>
        <v>#N/A</v>
      </c>
    </row>
    <row r="23" spans="1:19" x14ac:dyDescent="0.3">
      <c r="A23" s="3" t="e">
        <f t="shared" si="0"/>
        <v>#N/A</v>
      </c>
      <c r="B23">
        <v>16</v>
      </c>
      <c r="C23" s="4">
        <v>0</v>
      </c>
      <c r="D23" t="s">
        <v>502</v>
      </c>
      <c r="E23" t="s">
        <v>76</v>
      </c>
      <c r="F23" t="s">
        <v>0</v>
      </c>
      <c r="G23" s="4">
        <v>21</v>
      </c>
      <c r="H23" s="4">
        <v>0</v>
      </c>
      <c r="I23" s="4">
        <v>354</v>
      </c>
      <c r="J23" s="4">
        <v>350</v>
      </c>
      <c r="K23" s="4">
        <v>4</v>
      </c>
      <c r="L23" t="e">
        <v>#N/A</v>
      </c>
      <c r="M23" s="4">
        <f t="shared" si="1"/>
        <v>500</v>
      </c>
      <c r="N23" s="4" t="e">
        <f t="shared" si="2"/>
        <v>#N/A</v>
      </c>
      <c r="O23" s="4">
        <f t="shared" si="8"/>
        <v>9</v>
      </c>
      <c r="P23" s="4">
        <f t="shared" si="4"/>
        <v>18</v>
      </c>
      <c r="Q23" s="4">
        <f t="shared" si="5"/>
        <v>12</v>
      </c>
      <c r="R23" s="4" t="e">
        <f t="shared" si="9"/>
        <v>#N/A</v>
      </c>
      <c r="S23" s="5" t="e">
        <f t="shared" si="10"/>
        <v>#N/A</v>
      </c>
    </row>
    <row r="24" spans="1:19" x14ac:dyDescent="0.3">
      <c r="A24" s="3" t="e">
        <f t="shared" si="0"/>
        <v>#N/A</v>
      </c>
      <c r="B24">
        <v>16</v>
      </c>
      <c r="C24" s="4">
        <v>0</v>
      </c>
      <c r="D24" t="s">
        <v>503</v>
      </c>
      <c r="E24" t="s">
        <v>17</v>
      </c>
      <c r="F24" t="s">
        <v>0</v>
      </c>
      <c r="G24" s="4">
        <v>27</v>
      </c>
      <c r="H24" s="4">
        <v>0</v>
      </c>
      <c r="I24" s="4">
        <v>392</v>
      </c>
      <c r="J24" s="4">
        <v>386.5</v>
      </c>
      <c r="K24" s="4">
        <v>5.5</v>
      </c>
      <c r="L24" t="e">
        <v>#N/A</v>
      </c>
      <c r="M24" s="4">
        <f t="shared" si="1"/>
        <v>500</v>
      </c>
      <c r="N24" s="4" t="e">
        <f t="shared" si="2"/>
        <v>#N/A</v>
      </c>
      <c r="O24" s="4">
        <f t="shared" si="8"/>
        <v>3</v>
      </c>
      <c r="P24" s="4">
        <f t="shared" si="4"/>
        <v>6</v>
      </c>
      <c r="Q24" s="4">
        <f t="shared" si="5"/>
        <v>16.5</v>
      </c>
      <c r="R24" s="4" t="e">
        <f t="shared" si="9"/>
        <v>#N/A</v>
      </c>
      <c r="S24" s="5" t="e">
        <f t="shared" si="10"/>
        <v>#N/A</v>
      </c>
    </row>
    <row r="25" spans="1:19" x14ac:dyDescent="0.3">
      <c r="A25" s="3" t="e">
        <f t="shared" si="0"/>
        <v>#N/A</v>
      </c>
      <c r="B25">
        <v>15</v>
      </c>
      <c r="C25" s="4">
        <v>0</v>
      </c>
      <c r="D25" t="s">
        <v>498</v>
      </c>
      <c r="E25" t="s">
        <v>73</v>
      </c>
      <c r="F25" t="s">
        <v>0</v>
      </c>
      <c r="G25" s="4">
        <v>24</v>
      </c>
      <c r="H25" s="4">
        <v>0</v>
      </c>
      <c r="I25" s="4">
        <v>429</v>
      </c>
      <c r="J25" s="4">
        <v>373</v>
      </c>
      <c r="K25" s="4">
        <v>26.6</v>
      </c>
      <c r="L25" t="e">
        <v>#N/A</v>
      </c>
      <c r="M25" s="4">
        <f t="shared" si="1"/>
        <v>500</v>
      </c>
      <c r="N25" s="4" t="e">
        <f t="shared" si="2"/>
        <v>#N/A</v>
      </c>
      <c r="O25" s="4">
        <f t="shared" si="8"/>
        <v>6</v>
      </c>
      <c r="P25" s="4">
        <f t="shared" si="4"/>
        <v>12</v>
      </c>
      <c r="Q25" s="4">
        <f t="shared" si="5"/>
        <v>79.800000000000011</v>
      </c>
      <c r="R25" s="4" t="e">
        <f t="shared" si="9"/>
        <v>#N/A</v>
      </c>
      <c r="S25" s="5" t="e">
        <f t="shared" si="10"/>
        <v>#N/A</v>
      </c>
    </row>
    <row r="26" spans="1:19" x14ac:dyDescent="0.3">
      <c r="A26" s="3" t="e">
        <f t="shared" si="0"/>
        <v>#N/A</v>
      </c>
      <c r="B26">
        <v>14</v>
      </c>
      <c r="C26" s="4">
        <v>0</v>
      </c>
      <c r="D26" t="s">
        <v>496</v>
      </c>
      <c r="E26" t="s">
        <v>48</v>
      </c>
      <c r="F26" t="s">
        <v>0</v>
      </c>
      <c r="G26" s="4">
        <v>36</v>
      </c>
      <c r="H26" s="4">
        <v>0</v>
      </c>
      <c r="I26" s="4">
        <v>422</v>
      </c>
      <c r="J26" s="4">
        <v>344.7</v>
      </c>
      <c r="K26" s="4">
        <v>44</v>
      </c>
      <c r="L26" t="e">
        <v>#N/A</v>
      </c>
      <c r="M26" s="4">
        <f t="shared" si="1"/>
        <v>500</v>
      </c>
      <c r="N26" s="4" t="e">
        <f t="shared" si="2"/>
        <v>#N/A</v>
      </c>
      <c r="O26" s="4">
        <f t="shared" si="8"/>
        <v>-6</v>
      </c>
      <c r="P26" s="4">
        <f t="shared" si="4"/>
        <v>-12</v>
      </c>
      <c r="Q26" s="4">
        <f t="shared" si="5"/>
        <v>132</v>
      </c>
      <c r="R26" s="4" t="e">
        <f t="shared" si="9"/>
        <v>#N/A</v>
      </c>
      <c r="S26" s="5" t="e">
        <f t="shared" si="10"/>
        <v>#N/A</v>
      </c>
    </row>
    <row r="27" spans="1:19" x14ac:dyDescent="0.3">
      <c r="A27" s="3" t="e">
        <f t="shared" si="0"/>
        <v>#N/A</v>
      </c>
      <c r="B27">
        <v>15</v>
      </c>
      <c r="C27" s="4">
        <v>0</v>
      </c>
      <c r="D27" t="s">
        <v>497</v>
      </c>
      <c r="E27" t="s">
        <v>85</v>
      </c>
      <c r="F27" t="s">
        <v>0</v>
      </c>
      <c r="G27" s="4">
        <v>30</v>
      </c>
      <c r="H27" s="4">
        <v>0</v>
      </c>
      <c r="I27" s="4">
        <v>374</v>
      </c>
      <c r="J27" s="4">
        <v>337.2</v>
      </c>
      <c r="K27" s="4">
        <v>38.200000000000003</v>
      </c>
      <c r="L27" t="e">
        <v>#N/A</v>
      </c>
      <c r="M27" s="4">
        <f t="shared" si="1"/>
        <v>500</v>
      </c>
      <c r="N27" s="4" t="e">
        <f t="shared" si="2"/>
        <v>#N/A</v>
      </c>
      <c r="O27" s="4">
        <f t="shared" si="8"/>
        <v>0</v>
      </c>
      <c r="P27" s="4">
        <f t="shared" si="4"/>
        <v>0</v>
      </c>
      <c r="Q27" s="4">
        <f t="shared" si="5"/>
        <v>114.60000000000001</v>
      </c>
      <c r="R27" s="4" t="e">
        <f t="shared" si="9"/>
        <v>#N/A</v>
      </c>
      <c r="S27" s="5" t="e">
        <f t="shared" si="10"/>
        <v>#N/A</v>
      </c>
    </row>
    <row r="28" spans="1:19" x14ac:dyDescent="0.3">
      <c r="A28" s="3" t="e">
        <f t="shared" si="0"/>
        <v>#N/A</v>
      </c>
      <c r="B28">
        <v>16</v>
      </c>
      <c r="C28" s="4">
        <v>0</v>
      </c>
      <c r="D28" t="s">
        <v>501</v>
      </c>
      <c r="E28" t="s">
        <v>29</v>
      </c>
      <c r="F28" t="s">
        <v>0</v>
      </c>
      <c r="G28" s="4">
        <v>28</v>
      </c>
      <c r="H28" s="4">
        <v>0</v>
      </c>
      <c r="I28" s="4">
        <v>363</v>
      </c>
      <c r="J28" s="4">
        <v>347.5</v>
      </c>
      <c r="K28" s="4">
        <v>15.5</v>
      </c>
      <c r="L28" t="e">
        <v>#N/A</v>
      </c>
      <c r="M28" s="4">
        <f t="shared" si="1"/>
        <v>500</v>
      </c>
      <c r="N28" s="4" t="e">
        <f t="shared" si="2"/>
        <v>#N/A</v>
      </c>
      <c r="O28" s="4">
        <f t="shared" si="8"/>
        <v>2</v>
      </c>
      <c r="P28" s="4">
        <f t="shared" si="4"/>
        <v>4</v>
      </c>
      <c r="Q28" s="4">
        <f t="shared" si="5"/>
        <v>46.5</v>
      </c>
      <c r="R28" s="4" t="e">
        <f t="shared" si="9"/>
        <v>#N/A</v>
      </c>
      <c r="S28" s="5" t="e">
        <f t="shared" si="10"/>
        <v>#N/A</v>
      </c>
    </row>
    <row r="29" spans="1:19" x14ac:dyDescent="0.3">
      <c r="A29" s="3" t="e">
        <f t="shared" si="0"/>
        <v>#N/A</v>
      </c>
      <c r="B29">
        <v>16</v>
      </c>
      <c r="C29" s="4">
        <v>0</v>
      </c>
      <c r="D29" t="s">
        <v>522</v>
      </c>
      <c r="E29" t="s">
        <v>50</v>
      </c>
      <c r="F29" t="s">
        <v>140</v>
      </c>
      <c r="G29" s="4">
        <v>27</v>
      </c>
      <c r="H29" s="4">
        <v>0</v>
      </c>
      <c r="I29" s="4">
        <v>404</v>
      </c>
      <c r="J29" s="4">
        <v>385</v>
      </c>
      <c r="K29" s="4">
        <v>19</v>
      </c>
      <c r="L29" t="e">
        <v>#N/A</v>
      </c>
      <c r="M29" s="4">
        <f t="shared" si="1"/>
        <v>500</v>
      </c>
      <c r="N29" s="4" t="e">
        <f t="shared" si="2"/>
        <v>#N/A</v>
      </c>
      <c r="O29" s="4">
        <f>32-G29</f>
        <v>5</v>
      </c>
      <c r="P29" s="4">
        <f t="shared" si="4"/>
        <v>10</v>
      </c>
      <c r="Q29" s="4">
        <f t="shared" si="5"/>
        <v>57</v>
      </c>
      <c r="R29" s="4" t="e">
        <f>M29+(N29*2)+P29-Q29</f>
        <v>#N/A</v>
      </c>
      <c r="S29" s="5" t="e">
        <f t="shared" si="10"/>
        <v>#N/A</v>
      </c>
    </row>
    <row r="30" spans="1:19" x14ac:dyDescent="0.3">
      <c r="A30" s="3" t="e">
        <f t="shared" si="0"/>
        <v>#N/A</v>
      </c>
      <c r="B30">
        <v>15</v>
      </c>
      <c r="C30" s="4">
        <v>0</v>
      </c>
      <c r="D30" t="s">
        <v>62</v>
      </c>
      <c r="E30" t="s">
        <v>44</v>
      </c>
      <c r="F30" t="s">
        <v>7</v>
      </c>
      <c r="G30" s="4">
        <v>22</v>
      </c>
      <c r="H30" s="4">
        <v>0</v>
      </c>
      <c r="I30" s="4">
        <v>352</v>
      </c>
      <c r="J30" s="4">
        <v>307.7</v>
      </c>
      <c r="K30" s="4">
        <v>47.4</v>
      </c>
      <c r="L30" t="e">
        <v>#N/A</v>
      </c>
      <c r="M30" s="4">
        <f t="shared" si="1"/>
        <v>500</v>
      </c>
      <c r="N30" s="4" t="e">
        <f t="shared" si="2"/>
        <v>#N/A</v>
      </c>
      <c r="O30" s="4">
        <f>35-G30</f>
        <v>13</v>
      </c>
      <c r="P30" s="4">
        <f t="shared" si="4"/>
        <v>26</v>
      </c>
      <c r="Q30" s="4">
        <f t="shared" si="5"/>
        <v>142.19999999999999</v>
      </c>
      <c r="R30" s="4" t="e">
        <f>M30+(N30*2)+P30-Q30</f>
        <v>#N/A</v>
      </c>
      <c r="S30" s="5" t="e">
        <f t="shared" si="10"/>
        <v>#N/A</v>
      </c>
    </row>
    <row r="31" spans="1:19" x14ac:dyDescent="0.3">
      <c r="A31" s="3" t="e">
        <f t="shared" si="0"/>
        <v>#N/A</v>
      </c>
      <c r="B31">
        <v>16</v>
      </c>
      <c r="C31" s="4">
        <v>0</v>
      </c>
      <c r="D31" t="s">
        <v>500</v>
      </c>
      <c r="E31" t="s">
        <v>44</v>
      </c>
      <c r="F31" t="s">
        <v>0</v>
      </c>
      <c r="G31" s="4">
        <v>24</v>
      </c>
      <c r="H31" s="4">
        <v>0</v>
      </c>
      <c r="I31" s="4">
        <v>409</v>
      </c>
      <c r="J31" s="4">
        <v>362</v>
      </c>
      <c r="K31" s="4">
        <v>43</v>
      </c>
      <c r="L31" t="e">
        <v>#N/A</v>
      </c>
      <c r="M31" s="4">
        <f t="shared" si="1"/>
        <v>500</v>
      </c>
      <c r="N31" s="4" t="e">
        <f t="shared" si="2"/>
        <v>#N/A</v>
      </c>
      <c r="O31" s="4">
        <f>30-G31</f>
        <v>6</v>
      </c>
      <c r="P31" s="4">
        <f t="shared" si="4"/>
        <v>12</v>
      </c>
      <c r="Q31" s="4">
        <f t="shared" si="5"/>
        <v>129</v>
      </c>
      <c r="R31" s="4" t="e">
        <f>M31+(N31*3)+P31-Q31</f>
        <v>#N/A</v>
      </c>
      <c r="S31" s="5" t="e">
        <f t="shared" si="10"/>
        <v>#N/A</v>
      </c>
    </row>
    <row r="32" spans="1:19" x14ac:dyDescent="0.3">
      <c r="A32" s="3" t="e">
        <f t="shared" si="0"/>
        <v>#N/A</v>
      </c>
      <c r="B32">
        <v>16</v>
      </c>
      <c r="C32" s="4">
        <v>0</v>
      </c>
      <c r="D32" t="s">
        <v>499</v>
      </c>
      <c r="E32" t="s">
        <v>26</v>
      </c>
      <c r="F32" t="s">
        <v>0</v>
      </c>
      <c r="G32" s="4">
        <v>30</v>
      </c>
      <c r="H32" s="4">
        <v>0</v>
      </c>
      <c r="I32" s="4">
        <v>373</v>
      </c>
      <c r="J32" s="4">
        <v>324.5</v>
      </c>
      <c r="K32" s="4">
        <v>48.5</v>
      </c>
      <c r="L32" t="e">
        <v>#N/A</v>
      </c>
      <c r="M32" s="4">
        <f t="shared" si="1"/>
        <v>500</v>
      </c>
      <c r="N32" s="4" t="e">
        <f t="shared" si="2"/>
        <v>#N/A</v>
      </c>
      <c r="O32" s="4">
        <f>30-G32</f>
        <v>0</v>
      </c>
      <c r="P32" s="4">
        <f t="shared" si="4"/>
        <v>0</v>
      </c>
      <c r="Q32" s="4">
        <f t="shared" si="5"/>
        <v>145.5</v>
      </c>
      <c r="R32" s="4" t="e">
        <f>M32+(N32*3)+P32-Q32</f>
        <v>#N/A</v>
      </c>
      <c r="S32" s="5" t="e">
        <f t="shared" si="10"/>
        <v>#N/A</v>
      </c>
    </row>
    <row r="33" spans="1:19" x14ac:dyDescent="0.3">
      <c r="A33" s="3" t="e">
        <f t="shared" si="0"/>
        <v>#N/A</v>
      </c>
      <c r="B33">
        <v>16</v>
      </c>
      <c r="C33" s="4">
        <v>0</v>
      </c>
      <c r="D33" t="s">
        <v>91</v>
      </c>
      <c r="E33" t="s">
        <v>68</v>
      </c>
      <c r="F33" t="s">
        <v>7</v>
      </c>
      <c r="G33" s="4">
        <v>22</v>
      </c>
      <c r="H33" s="4">
        <v>0</v>
      </c>
      <c r="I33" s="4">
        <v>361</v>
      </c>
      <c r="J33" s="4">
        <v>355.7</v>
      </c>
      <c r="K33" s="4">
        <v>3.9</v>
      </c>
      <c r="L33" t="e">
        <v>#N/A</v>
      </c>
      <c r="M33" s="4">
        <f t="shared" si="1"/>
        <v>500</v>
      </c>
      <c r="N33" s="4" t="e">
        <f t="shared" si="2"/>
        <v>#N/A</v>
      </c>
      <c r="O33" s="4">
        <f>35-G33</f>
        <v>13</v>
      </c>
      <c r="P33" s="4">
        <f t="shared" si="4"/>
        <v>26</v>
      </c>
      <c r="Q33" s="4">
        <f t="shared" si="5"/>
        <v>11.7</v>
      </c>
      <c r="R33" s="4" t="e">
        <f t="shared" ref="R33:R43" si="11">M33+(N33*2)+P33-Q33</f>
        <v>#N/A</v>
      </c>
      <c r="S33" s="5" t="e">
        <f t="shared" ref="S33:S39" si="12">((((R33*(19-B33))*2)/(B33+2)-(B33+1))/100)+6</f>
        <v>#N/A</v>
      </c>
    </row>
    <row r="34" spans="1:19" x14ac:dyDescent="0.3">
      <c r="A34" s="3" t="e">
        <f t="shared" si="0"/>
        <v>#N/A</v>
      </c>
      <c r="B34">
        <v>16</v>
      </c>
      <c r="C34" s="4">
        <v>0</v>
      </c>
      <c r="D34" t="s">
        <v>104</v>
      </c>
      <c r="E34" t="s">
        <v>83</v>
      </c>
      <c r="F34" t="s">
        <v>7</v>
      </c>
      <c r="G34" s="4">
        <v>23</v>
      </c>
      <c r="H34" s="4">
        <v>0</v>
      </c>
      <c r="I34" s="4">
        <v>394</v>
      </c>
      <c r="J34" s="4">
        <v>380.5</v>
      </c>
      <c r="K34" s="4">
        <v>13.5</v>
      </c>
      <c r="L34" t="e">
        <v>#N/A</v>
      </c>
      <c r="M34" s="4">
        <f t="shared" si="1"/>
        <v>500</v>
      </c>
      <c r="N34" s="4" t="e">
        <f t="shared" si="2"/>
        <v>#N/A</v>
      </c>
      <c r="O34" s="4">
        <f>35-G34</f>
        <v>12</v>
      </c>
      <c r="P34" s="4">
        <f t="shared" si="4"/>
        <v>24</v>
      </c>
      <c r="Q34" s="4">
        <f t="shared" si="5"/>
        <v>40.5</v>
      </c>
      <c r="R34" s="4" t="e">
        <f t="shared" si="11"/>
        <v>#N/A</v>
      </c>
      <c r="S34" s="5" t="e">
        <f t="shared" si="12"/>
        <v>#N/A</v>
      </c>
    </row>
    <row r="35" spans="1:19" x14ac:dyDescent="0.3">
      <c r="A35" s="3" t="e">
        <f t="shared" si="0"/>
        <v>#N/A</v>
      </c>
      <c r="B35">
        <v>16</v>
      </c>
      <c r="C35" s="4">
        <v>0</v>
      </c>
      <c r="D35" t="s">
        <v>520</v>
      </c>
      <c r="E35" t="s">
        <v>11</v>
      </c>
      <c r="F35" t="s">
        <v>140</v>
      </c>
      <c r="G35" s="4">
        <v>31</v>
      </c>
      <c r="H35" s="4">
        <v>0</v>
      </c>
      <c r="I35" s="4">
        <v>381</v>
      </c>
      <c r="J35" s="4">
        <v>362.5</v>
      </c>
      <c r="K35" s="4">
        <v>18.5</v>
      </c>
      <c r="L35" t="e">
        <v>#N/A</v>
      </c>
      <c r="M35" s="4">
        <f t="shared" si="1"/>
        <v>500</v>
      </c>
      <c r="N35" s="4" t="e">
        <f t="shared" si="2"/>
        <v>#N/A</v>
      </c>
      <c r="O35" s="4">
        <f>32-G35</f>
        <v>1</v>
      </c>
      <c r="P35" s="4">
        <f t="shared" si="4"/>
        <v>2</v>
      </c>
      <c r="Q35" s="4">
        <f t="shared" si="5"/>
        <v>55.5</v>
      </c>
      <c r="R35" s="4" t="e">
        <f t="shared" si="11"/>
        <v>#N/A</v>
      </c>
      <c r="S35" s="5" t="e">
        <f t="shared" si="12"/>
        <v>#N/A</v>
      </c>
    </row>
    <row r="36" spans="1:19" x14ac:dyDescent="0.3">
      <c r="A36" s="3" t="e">
        <f t="shared" si="0"/>
        <v>#N/A</v>
      </c>
      <c r="B36">
        <v>16</v>
      </c>
      <c r="C36" s="4">
        <v>0</v>
      </c>
      <c r="D36" t="s">
        <v>523</v>
      </c>
      <c r="E36" t="s">
        <v>96</v>
      </c>
      <c r="F36" t="s">
        <v>140</v>
      </c>
      <c r="G36" s="4">
        <v>23</v>
      </c>
      <c r="H36" s="4">
        <v>0</v>
      </c>
      <c r="I36" s="4">
        <v>420</v>
      </c>
      <c r="J36" s="4">
        <v>380.3</v>
      </c>
      <c r="K36" s="4">
        <v>29.4</v>
      </c>
      <c r="L36" t="e">
        <v>#N/A</v>
      </c>
      <c r="M36" s="4">
        <f t="shared" si="1"/>
        <v>500</v>
      </c>
      <c r="N36" s="4" t="e">
        <f t="shared" si="2"/>
        <v>#N/A</v>
      </c>
      <c r="O36" s="4">
        <f>32-G36</f>
        <v>9</v>
      </c>
      <c r="P36" s="4">
        <f t="shared" si="4"/>
        <v>18</v>
      </c>
      <c r="Q36" s="4">
        <f t="shared" si="5"/>
        <v>88.199999999999989</v>
      </c>
      <c r="R36" s="4" t="e">
        <f t="shared" si="11"/>
        <v>#N/A</v>
      </c>
      <c r="S36" s="5" t="e">
        <f t="shared" si="12"/>
        <v>#N/A</v>
      </c>
    </row>
    <row r="37" spans="1:19" x14ac:dyDescent="0.3">
      <c r="A37" s="3" t="e">
        <f t="shared" si="0"/>
        <v>#N/A</v>
      </c>
      <c r="B37">
        <v>16</v>
      </c>
      <c r="C37" s="4">
        <v>0</v>
      </c>
      <c r="D37" t="s">
        <v>524</v>
      </c>
      <c r="E37" t="s">
        <v>15</v>
      </c>
      <c r="F37" t="s">
        <v>140</v>
      </c>
      <c r="G37" s="4">
        <v>28</v>
      </c>
      <c r="H37" s="4">
        <v>0</v>
      </c>
      <c r="I37" s="4">
        <v>399</v>
      </c>
      <c r="J37" s="4">
        <v>373.5</v>
      </c>
      <c r="K37" s="4">
        <v>25.5</v>
      </c>
      <c r="L37" t="e">
        <v>#N/A</v>
      </c>
      <c r="M37" s="4">
        <f t="shared" si="1"/>
        <v>500</v>
      </c>
      <c r="N37" s="4" t="e">
        <f t="shared" si="2"/>
        <v>#N/A</v>
      </c>
      <c r="O37" s="4">
        <f>32-G37</f>
        <v>4</v>
      </c>
      <c r="P37" s="4">
        <f t="shared" si="4"/>
        <v>8</v>
      </c>
      <c r="Q37" s="4">
        <f t="shared" si="5"/>
        <v>76.5</v>
      </c>
      <c r="R37" s="4" t="e">
        <f t="shared" si="11"/>
        <v>#N/A</v>
      </c>
      <c r="S37" s="5" t="e">
        <f t="shared" si="12"/>
        <v>#N/A</v>
      </c>
    </row>
    <row r="38" spans="1:19" x14ac:dyDescent="0.3">
      <c r="A38" s="3" t="e">
        <f t="shared" si="0"/>
        <v>#N/A</v>
      </c>
      <c r="B38">
        <v>16</v>
      </c>
      <c r="C38" s="4">
        <v>0</v>
      </c>
      <c r="D38" t="s">
        <v>525</v>
      </c>
      <c r="E38" t="s">
        <v>15</v>
      </c>
      <c r="F38" t="s">
        <v>140</v>
      </c>
      <c r="G38" s="4">
        <v>25</v>
      </c>
      <c r="H38" s="4">
        <v>0</v>
      </c>
      <c r="I38" s="4">
        <v>400</v>
      </c>
      <c r="J38" s="4">
        <v>372.5</v>
      </c>
      <c r="K38" s="4">
        <v>27.5</v>
      </c>
      <c r="L38" t="e">
        <v>#N/A</v>
      </c>
      <c r="M38" s="4">
        <f t="shared" si="1"/>
        <v>500</v>
      </c>
      <c r="N38" s="4" t="e">
        <f t="shared" si="2"/>
        <v>#N/A</v>
      </c>
      <c r="O38" s="4">
        <f>32-G38</f>
        <v>7</v>
      </c>
      <c r="P38" s="4">
        <f t="shared" si="4"/>
        <v>14</v>
      </c>
      <c r="Q38" s="4">
        <f t="shared" si="5"/>
        <v>82.5</v>
      </c>
      <c r="R38" s="4" t="e">
        <f t="shared" si="11"/>
        <v>#N/A</v>
      </c>
      <c r="S38" s="5" t="e">
        <f t="shared" si="12"/>
        <v>#N/A</v>
      </c>
    </row>
    <row r="39" spans="1:19" x14ac:dyDescent="0.3">
      <c r="A39" s="3" t="e">
        <f t="shared" si="0"/>
        <v>#N/A</v>
      </c>
      <c r="B39">
        <v>16</v>
      </c>
      <c r="C39" s="4">
        <v>0</v>
      </c>
      <c r="D39" t="s">
        <v>106</v>
      </c>
      <c r="E39" t="s">
        <v>11</v>
      </c>
      <c r="F39" t="s">
        <v>7</v>
      </c>
      <c r="G39" s="4">
        <v>26</v>
      </c>
      <c r="H39" s="4">
        <v>0</v>
      </c>
      <c r="I39" s="4">
        <v>411</v>
      </c>
      <c r="J39" s="4">
        <v>373.5</v>
      </c>
      <c r="K39" s="4">
        <v>37.5</v>
      </c>
      <c r="L39" t="e">
        <v>#N/A</v>
      </c>
      <c r="M39" s="4">
        <f t="shared" si="1"/>
        <v>500</v>
      </c>
      <c r="N39" s="4" t="e">
        <f t="shared" si="2"/>
        <v>#N/A</v>
      </c>
      <c r="O39" s="4">
        <f>35-G39</f>
        <v>9</v>
      </c>
      <c r="P39" s="4">
        <f t="shared" si="4"/>
        <v>18</v>
      </c>
      <c r="Q39" s="4">
        <f t="shared" si="5"/>
        <v>112.5</v>
      </c>
      <c r="R39" s="4" t="e">
        <f t="shared" si="11"/>
        <v>#N/A</v>
      </c>
      <c r="S39" s="5" t="e">
        <f t="shared" si="12"/>
        <v>#N/A</v>
      </c>
    </row>
    <row r="40" spans="1:19" x14ac:dyDescent="0.3">
      <c r="A40" s="3" t="e">
        <f t="shared" si="0"/>
        <v>#N/A</v>
      </c>
      <c r="B40">
        <v>16</v>
      </c>
      <c r="C40" s="4">
        <v>0</v>
      </c>
      <c r="D40" t="s">
        <v>491</v>
      </c>
      <c r="E40" t="s">
        <v>31</v>
      </c>
      <c r="F40" t="s">
        <v>154</v>
      </c>
      <c r="G40" s="4">
        <v>25</v>
      </c>
      <c r="H40" s="4">
        <v>0</v>
      </c>
      <c r="I40" s="4">
        <v>325</v>
      </c>
      <c r="J40" s="4">
        <v>324.5</v>
      </c>
      <c r="K40" s="4">
        <v>0.5</v>
      </c>
      <c r="L40" t="e">
        <v>#N/A</v>
      </c>
      <c r="M40" s="4">
        <f t="shared" si="1"/>
        <v>500</v>
      </c>
      <c r="N40" s="4" t="e">
        <f>L40-18</f>
        <v>#N/A</v>
      </c>
      <c r="O40" s="4">
        <f>35-G40</f>
        <v>10</v>
      </c>
      <c r="P40" s="4">
        <f t="shared" si="4"/>
        <v>20</v>
      </c>
      <c r="Q40" s="4">
        <f t="shared" si="5"/>
        <v>1.5</v>
      </c>
      <c r="R40" s="4" t="e">
        <f t="shared" si="11"/>
        <v>#N/A</v>
      </c>
      <c r="S40" s="5" t="e">
        <f>((((R40*(19-B40))*2)/(B40+2)-(B40+1))/100)+7</f>
        <v>#N/A</v>
      </c>
    </row>
    <row r="41" spans="1:19" x14ac:dyDescent="0.3">
      <c r="A41" s="3" t="e">
        <f t="shared" si="0"/>
        <v>#N/A</v>
      </c>
      <c r="B41">
        <v>15</v>
      </c>
      <c r="C41" s="4">
        <v>0</v>
      </c>
      <c r="D41" t="s">
        <v>489</v>
      </c>
      <c r="E41" t="s">
        <v>40</v>
      </c>
      <c r="F41" t="s">
        <v>154</v>
      </c>
      <c r="G41" s="4">
        <v>26</v>
      </c>
      <c r="H41" s="4">
        <v>0</v>
      </c>
      <c r="I41" s="4">
        <v>383</v>
      </c>
      <c r="J41" s="4">
        <v>335.3</v>
      </c>
      <c r="K41" s="4">
        <v>33.700000000000003</v>
      </c>
      <c r="L41" t="e">
        <v>#N/A</v>
      </c>
      <c r="M41" s="4">
        <f t="shared" si="1"/>
        <v>500</v>
      </c>
      <c r="N41" s="4" t="e">
        <f>L41-18</f>
        <v>#N/A</v>
      </c>
      <c r="O41" s="4">
        <f>35-G41</f>
        <v>9</v>
      </c>
      <c r="P41" s="4">
        <f t="shared" si="4"/>
        <v>18</v>
      </c>
      <c r="Q41" s="4">
        <f t="shared" si="5"/>
        <v>101.10000000000001</v>
      </c>
      <c r="R41" s="4" t="e">
        <f t="shared" si="11"/>
        <v>#N/A</v>
      </c>
      <c r="S41" s="5" t="e">
        <f>((((R41*(19-B41))*2)/(B41+2)-(B41+1))/100)+7</f>
        <v>#N/A</v>
      </c>
    </row>
    <row r="42" spans="1:19" x14ac:dyDescent="0.3">
      <c r="A42" s="3" t="e">
        <f t="shared" si="0"/>
        <v>#N/A</v>
      </c>
      <c r="B42">
        <v>16</v>
      </c>
      <c r="C42" s="4">
        <v>0</v>
      </c>
      <c r="D42" t="s">
        <v>490</v>
      </c>
      <c r="E42" t="s">
        <v>46</v>
      </c>
      <c r="F42" t="s">
        <v>154</v>
      </c>
      <c r="G42" s="4">
        <v>23</v>
      </c>
      <c r="H42" s="4">
        <v>0</v>
      </c>
      <c r="I42" s="4">
        <v>319</v>
      </c>
      <c r="J42" s="4">
        <v>318.5</v>
      </c>
      <c r="K42" s="4">
        <v>0.5</v>
      </c>
      <c r="L42" t="e">
        <v>#N/A</v>
      </c>
      <c r="M42" s="4">
        <f t="shared" si="1"/>
        <v>500</v>
      </c>
      <c r="N42" s="4" t="e">
        <f>L42-18</f>
        <v>#N/A</v>
      </c>
      <c r="O42" s="4">
        <f>35-G42</f>
        <v>12</v>
      </c>
      <c r="P42" s="4">
        <f t="shared" si="4"/>
        <v>24</v>
      </c>
      <c r="Q42" s="4">
        <f t="shared" si="5"/>
        <v>1.5</v>
      </c>
      <c r="R42" s="4" t="e">
        <f t="shared" si="11"/>
        <v>#N/A</v>
      </c>
      <c r="S42" s="5" t="e">
        <f>((((R42*(19-B42))*2)/(B42+2)-(B42+1))/100)+7</f>
        <v>#N/A</v>
      </c>
    </row>
    <row r="43" spans="1:19" x14ac:dyDescent="0.3">
      <c r="A43" s="3" t="e">
        <f t="shared" si="0"/>
        <v>#N/A</v>
      </c>
      <c r="B43">
        <v>16</v>
      </c>
      <c r="C43" s="4">
        <v>0</v>
      </c>
      <c r="D43" t="s">
        <v>492</v>
      </c>
      <c r="E43" t="s">
        <v>6</v>
      </c>
      <c r="F43" t="s">
        <v>154</v>
      </c>
      <c r="G43" s="4">
        <v>35</v>
      </c>
      <c r="H43" s="4">
        <v>0</v>
      </c>
      <c r="I43" s="4">
        <v>330</v>
      </c>
      <c r="J43" s="4">
        <v>330</v>
      </c>
      <c r="K43" s="4">
        <v>0</v>
      </c>
      <c r="L43" t="e">
        <v>#N/A</v>
      </c>
      <c r="M43" s="4">
        <f t="shared" si="1"/>
        <v>500</v>
      </c>
      <c r="N43" s="4" t="e">
        <f>L43-18</f>
        <v>#N/A</v>
      </c>
      <c r="O43" s="4">
        <f>35-G43</f>
        <v>0</v>
      </c>
      <c r="P43" s="4">
        <f t="shared" si="4"/>
        <v>0</v>
      </c>
      <c r="Q43" s="4">
        <f t="shared" si="5"/>
        <v>0</v>
      </c>
      <c r="R43" s="4" t="e">
        <f t="shared" si="11"/>
        <v>#N/A</v>
      </c>
      <c r="S43" s="5" t="e">
        <f>((((R43*(19-B43))*2)/(B43+2)-(B43+1))/100)+7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 8</vt:lpstr>
      <vt:lpstr>Draft Picks</vt:lpstr>
      <vt:lpstr>Trade Values</vt:lpstr>
      <vt:lpstr>QB</vt:lpstr>
      <vt:lpstr>RB</vt:lpstr>
      <vt:lpstr>WR</vt:lpstr>
      <vt:lpstr>TE</vt:lpstr>
      <vt:lpstr>Rookies</vt:lpstr>
      <vt:lpstr>No longer on FP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miranda mark</cp:lastModifiedBy>
  <dcterms:created xsi:type="dcterms:W3CDTF">2021-10-06T20:02:54Z</dcterms:created>
  <dcterms:modified xsi:type="dcterms:W3CDTF">2021-10-13T02:23:57Z</dcterms:modified>
</cp:coreProperties>
</file>