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olson\Desktop\"/>
    </mc:Choice>
  </mc:AlternateContent>
  <xr:revisionPtr revIDLastSave="0" documentId="13_ncr:1_{974EA524-42F0-40C8-8B41-97D6F21CDDC6}" xr6:coauthVersionLast="36" xr6:coauthVersionMax="36" xr10:uidLastSave="{00000000-0000-0000-0000-000000000000}"/>
  <bookViews>
    <workbookView xWindow="0" yWindow="0" windowWidth="12158" windowHeight="4605" xr2:uid="{74D19FB1-E5EE-4895-B14C-BD197074E7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7" i="1" l="1"/>
  <c r="D2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E16" i="1" l="1"/>
  <c r="G16" i="1" s="1"/>
  <c r="E20" i="1"/>
  <c r="G20" i="1" s="1"/>
  <c r="E24" i="1"/>
  <c r="G24" i="1" s="1"/>
  <c r="E28" i="1"/>
  <c r="G28" i="1" s="1"/>
  <c r="E13" i="1"/>
  <c r="G13" i="1" s="1"/>
  <c r="E17" i="1"/>
  <c r="G17" i="1" s="1"/>
  <c r="E21" i="1"/>
  <c r="G21" i="1" s="1"/>
  <c r="E25" i="1"/>
  <c r="G25" i="1" s="1"/>
  <c r="K11" i="1"/>
  <c r="E11" i="1" s="1"/>
  <c r="G11" i="1" s="1"/>
  <c r="K12" i="1"/>
  <c r="K13" i="1"/>
  <c r="K14" i="1"/>
  <c r="E14" i="1" s="1"/>
  <c r="G14" i="1" s="1"/>
  <c r="K15" i="1"/>
  <c r="E15" i="1" s="1"/>
  <c r="G15" i="1" s="1"/>
  <c r="K16" i="1"/>
  <c r="K17" i="1"/>
  <c r="K18" i="1"/>
  <c r="E18" i="1" s="1"/>
  <c r="G18" i="1" s="1"/>
  <c r="K19" i="1"/>
  <c r="K20" i="1"/>
  <c r="K21" i="1"/>
  <c r="K22" i="1"/>
  <c r="E22" i="1" s="1"/>
  <c r="G22" i="1" s="1"/>
  <c r="K23" i="1"/>
  <c r="E23" i="1" s="1"/>
  <c r="G23" i="1" s="1"/>
  <c r="K24" i="1"/>
  <c r="K25" i="1"/>
  <c r="K26" i="1"/>
  <c r="E26" i="1" s="1"/>
  <c r="G26" i="1" s="1"/>
  <c r="K27" i="1"/>
  <c r="E27" i="1" s="1"/>
  <c r="G27" i="1" s="1"/>
  <c r="K28" i="1"/>
  <c r="K29" i="1"/>
  <c r="K10" i="1"/>
  <c r="N12" i="1"/>
  <c r="E12" i="1" s="1"/>
  <c r="G12" i="1" s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D29" i="1" s="1"/>
  <c r="N11" i="1"/>
  <c r="N10" i="1"/>
  <c r="K9" i="1"/>
  <c r="N9" i="1"/>
  <c r="N8" i="1"/>
  <c r="E8" i="1" s="1"/>
  <c r="G8" i="1" s="1"/>
  <c r="K8" i="1"/>
  <c r="K7" i="1"/>
  <c r="K6" i="1"/>
  <c r="E6" i="1" s="1"/>
  <c r="G6" i="1" s="1"/>
  <c r="N7" i="1"/>
  <c r="N6" i="1"/>
  <c r="N5" i="1"/>
  <c r="K5" i="1"/>
  <c r="E5" i="1" s="1"/>
  <c r="G5" i="1" s="1"/>
  <c r="E2" i="1"/>
  <c r="N3" i="1"/>
  <c r="N4" i="1"/>
  <c r="N2" i="1"/>
  <c r="K3" i="1"/>
  <c r="E3" i="1" s="1"/>
  <c r="G3" i="1" s="1"/>
  <c r="K4" i="1"/>
  <c r="E4" i="1" s="1"/>
  <c r="G4" i="1" s="1"/>
  <c r="K2" i="1"/>
  <c r="E29" i="1" l="1"/>
  <c r="G29" i="1" s="1"/>
  <c r="F20" i="1"/>
  <c r="H20" i="1" s="1"/>
  <c r="F18" i="1"/>
  <c r="H18" i="1" s="1"/>
  <c r="F4" i="1"/>
  <c r="H4" i="1" s="1"/>
  <c r="F3" i="1"/>
  <c r="H3" i="1" s="1"/>
  <c r="F28" i="1"/>
  <c r="H28" i="1" s="1"/>
  <c r="F27" i="1"/>
  <c r="H27" i="1" s="1"/>
  <c r="F22" i="1"/>
  <c r="H22" i="1" s="1"/>
  <c r="F26" i="1"/>
  <c r="H26" i="1" s="1"/>
  <c r="F25" i="1"/>
  <c r="H25" i="1" s="1"/>
  <c r="F24" i="1"/>
  <c r="H24" i="1" s="1"/>
  <c r="F23" i="1"/>
  <c r="H23" i="1" s="1"/>
  <c r="F21" i="1"/>
  <c r="H21" i="1" s="1"/>
  <c r="F13" i="1"/>
  <c r="H13" i="1" s="1"/>
  <c r="F17" i="1"/>
  <c r="H17" i="1" s="1"/>
  <c r="F16" i="1"/>
  <c r="H16" i="1" s="1"/>
  <c r="F14" i="1"/>
  <c r="H14" i="1" s="1"/>
  <c r="F15" i="1"/>
  <c r="H15" i="1" s="1"/>
  <c r="F12" i="1"/>
  <c r="H12" i="1" s="1"/>
  <c r="F11" i="1"/>
  <c r="H11" i="1" s="1"/>
  <c r="F8" i="1"/>
  <c r="H8" i="1" s="1"/>
  <c r="F5" i="1"/>
  <c r="H5" i="1" s="1"/>
  <c r="F6" i="1"/>
  <c r="H6" i="1" s="1"/>
  <c r="E19" i="1"/>
  <c r="G2" i="1"/>
  <c r="F2" i="1"/>
  <c r="H2" i="1" s="1"/>
  <c r="E9" i="1"/>
  <c r="E10" i="1"/>
  <c r="E7" i="1"/>
  <c r="F29" i="1" l="1"/>
  <c r="H29" i="1" s="1"/>
  <c r="G10" i="1"/>
  <c r="F10" i="1"/>
  <c r="H10" i="1" s="1"/>
  <c r="G9" i="1"/>
  <c r="F9" i="1"/>
  <c r="H9" i="1" s="1"/>
  <c r="G7" i="1"/>
  <c r="F7" i="1"/>
  <c r="H7" i="1" s="1"/>
  <c r="G19" i="1"/>
  <c r="F19" i="1"/>
  <c r="H19" i="1" s="1"/>
</calcChain>
</file>

<file path=xl/sharedStrings.xml><?xml version="1.0" encoding="utf-8"?>
<sst xmlns="http://schemas.openxmlformats.org/spreadsheetml/2006/main" count="71" uniqueCount="71">
  <si>
    <t>Favorite</t>
  </si>
  <si>
    <t>Dog</t>
  </si>
  <si>
    <t>FKPE</t>
  </si>
  <si>
    <t>DKPE</t>
  </si>
  <si>
    <t>Fsag</t>
  </si>
  <si>
    <t>Dsag</t>
  </si>
  <si>
    <t>Houston</t>
  </si>
  <si>
    <t>Louisville</t>
  </si>
  <si>
    <t>Minnesota</t>
  </si>
  <si>
    <t>LSU</t>
  </si>
  <si>
    <t>Yale</t>
  </si>
  <si>
    <t>Syracuse</t>
  </si>
  <si>
    <t>Baylor</t>
  </si>
  <si>
    <t>Auburn</t>
  </si>
  <si>
    <t>Florida</t>
  </si>
  <si>
    <t>Florida State</t>
  </si>
  <si>
    <t>Vermont</t>
  </si>
  <si>
    <t>Michigan</t>
  </si>
  <si>
    <t>Michigan St.</t>
  </si>
  <si>
    <t>Bradley</t>
  </si>
  <si>
    <t>Kansas</t>
  </si>
  <si>
    <t>Northeastern</t>
  </si>
  <si>
    <t>Marquette</t>
  </si>
  <si>
    <t>Murray State</t>
  </si>
  <si>
    <t>KPEDIFF</t>
  </si>
  <si>
    <t>SagDiff</t>
  </si>
  <si>
    <t>Predict Spread</t>
  </si>
  <si>
    <t>Diff</t>
  </si>
  <si>
    <t>Edge</t>
  </si>
  <si>
    <t>Strength</t>
  </si>
  <si>
    <t>Nevada</t>
  </si>
  <si>
    <t>Kentucky</t>
  </si>
  <si>
    <t>AB Christian</t>
  </si>
  <si>
    <t>St. Mary's</t>
  </si>
  <si>
    <t>Villanova</t>
  </si>
  <si>
    <t>Montana</t>
  </si>
  <si>
    <t>Seton Hall</t>
  </si>
  <si>
    <t>Wofford</t>
  </si>
  <si>
    <t>Purdue</t>
  </si>
  <si>
    <t>Old Dominion</t>
  </si>
  <si>
    <t>Iowa</t>
  </si>
  <si>
    <t>Cincy</t>
  </si>
  <si>
    <t>Oklahoma</t>
  </si>
  <si>
    <t>Mississippi</t>
  </si>
  <si>
    <t>Texas Tech</t>
  </si>
  <si>
    <t>NKU</t>
  </si>
  <si>
    <t>Kansas State</t>
  </si>
  <si>
    <t>UC Irvine</t>
  </si>
  <si>
    <t>Tennessee</t>
  </si>
  <si>
    <t>Colgate</t>
  </si>
  <si>
    <t>Virginia</t>
  </si>
  <si>
    <t>Gardner Webb</t>
  </si>
  <si>
    <t>Wisconsin</t>
  </si>
  <si>
    <t>Oregon</t>
  </si>
  <si>
    <t>Utah State</t>
  </si>
  <si>
    <t>Washington</t>
  </si>
  <si>
    <t>Georgia St.</t>
  </si>
  <si>
    <t>Mississippi St.</t>
  </si>
  <si>
    <t>Liberty</t>
  </si>
  <si>
    <t>UNC</t>
  </si>
  <si>
    <t>Iona</t>
  </si>
  <si>
    <t>UCF</t>
  </si>
  <si>
    <t>VCU</t>
  </si>
  <si>
    <t>Iowa State</t>
  </si>
  <si>
    <t>OSU</t>
  </si>
  <si>
    <t>Va Tech.</t>
  </si>
  <si>
    <t>St. Louis</t>
  </si>
  <si>
    <t>New Mexico St.</t>
  </si>
  <si>
    <t xml:space="preserve"> Spread</t>
  </si>
  <si>
    <t>Difference</t>
  </si>
  <si>
    <t>*3 Point Adjustment for Dean Wade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</si>
</sst>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26">
    <xf numFmtId="0" fontId="0" fillId="0" borderId="0" xfId="0"/>
    <xf numFmtId="2" fontId="1" fillId="3" borderId="0" xfId="1" applyNumberFormat="1" applyFill="1" applyBorder="1" applyAlignment="1">
      <alignment horizontal="center"/>
    </xf>
    <xf numFmtId="0" fontId="0" fillId="3" borderId="0" xfId="0" applyFill="1"/>
    <xf numFmtId="2" fontId="2" fillId="0" borderId="4" xfId="0" applyNumberFormat="1" applyFont="1" applyBorder="1" applyAlignment="1">
      <alignment horizontal="center"/>
    </xf>
    <xf numFmtId="0" fontId="2" fillId="3" borderId="0" xfId="0" applyFont="1" applyFill="1"/>
    <xf numFmtId="0" fontId="0" fillId="0" borderId="0" xfId="0" applyBorder="1"/>
    <xf numFmtId="2" fontId="0" fillId="0" borderId="0" xfId="0" applyNumberFormat="1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11" xfId="0" applyBorder="1"/>
    <xf numFmtId="0" fontId="0" fillId="0" borderId="2" xfId="0" applyBorder="1"/>
    <xf numFmtId="2" fontId="0" fillId="0" borderId="2" xfId="0" applyNumberFormat="1" applyBorder="1"/>
    <xf numFmtId="2" fontId="1" fillId="3" borderId="2" xfId="1" applyNumberFormat="1" applyFill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0" fillId="0" borderId="3" xfId="0" applyBorder="1"/>
    <xf numFmtId="2" fontId="3" fillId="2" borderId="5" xfId="1" applyNumberFormat="1" applyFont="1" applyFill="1" applyBorder="1" applyAlignment="1">
      <alignment horizontal="center"/>
    </xf>
    <xf numFmtId="2" fontId="3" fillId="2" borderId="6" xfId="1" applyNumberFormat="1" applyFont="1" applyFill="1" applyBorder="1" applyAlignment="1">
      <alignment horizontal="center"/>
    </xf>
    <xf numFmtId="2" fontId="3" fillId="2" borderId="13" xfId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0" xfId="0" applyFont="1" applyFill="1" applyBorder="1"/>
  </cellXfs>
  <cellStyles count="2">
    <cellStyle name="Heading 3" xfId="1" builtinId="18"/>
    <cellStyle name="Normal" xfId="0" builtinId="0"/>
  </cellStyles>
  <dxfs count="8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theme="9"/>
        </patternFill>
      </fill>
    </dxf>
    <dxf>
      <font>
        <color theme="9" tint="-0.24994659260841701"/>
      </font>
      <fill>
        <patternFill patternType="lightVertical">
          <bgColor theme="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theme="9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5C568-D31C-4A26-BFFC-9F491819C366}">
  <dimension ref="A1:O29"/>
  <sheetViews>
    <sheetView showGridLines="0" tabSelected="1" zoomScaleNormal="100" workbookViewId="0">
      <selection activeCell="O9" sqref="O9"/>
    </sheetView>
  </sheetViews>
  <sheetFormatPr defaultRowHeight="14.25" x14ac:dyDescent="0.45"/>
  <cols>
    <col min="1" max="1" width="12.265625" customWidth="1"/>
    <col min="2" max="2" width="13.19921875" customWidth="1"/>
    <col min="3" max="3" width="9.06640625" customWidth="1"/>
    <col min="4" max="4" width="12.59765625" customWidth="1"/>
    <col min="5" max="5" width="7.53125" hidden="1" customWidth="1"/>
    <col min="6" max="6" width="11.33203125" style="2" customWidth="1"/>
    <col min="7" max="7" width="12.46484375" customWidth="1"/>
    <col min="8" max="8" width="12.73046875" customWidth="1"/>
    <col min="9" max="9" width="6.19921875" customWidth="1"/>
    <col min="10" max="10" width="6.796875" customWidth="1"/>
    <col min="11" max="11" width="8.46484375" customWidth="1"/>
    <col min="12" max="12" width="7" customWidth="1"/>
    <col min="13" max="13" width="7.06640625" customWidth="1"/>
    <col min="14" max="14" width="7.3984375" customWidth="1"/>
    <col min="15" max="15" width="120.265625" customWidth="1"/>
    <col min="16" max="16" width="9.06640625" customWidth="1"/>
  </cols>
  <sheetData>
    <row r="1" spans="1:15" ht="14.65" thickBot="1" x14ac:dyDescent="0.5">
      <c r="A1" s="7" t="s">
        <v>0</v>
      </c>
      <c r="B1" s="7" t="s">
        <v>1</v>
      </c>
      <c r="C1" s="7" t="s">
        <v>68</v>
      </c>
      <c r="D1" s="7" t="s">
        <v>26</v>
      </c>
      <c r="E1" s="7" t="s">
        <v>27</v>
      </c>
      <c r="F1" s="7" t="s">
        <v>69</v>
      </c>
      <c r="G1" s="8" t="s">
        <v>28</v>
      </c>
      <c r="H1" s="8" t="s">
        <v>29</v>
      </c>
      <c r="I1" s="7" t="s">
        <v>2</v>
      </c>
      <c r="J1" s="7" t="s">
        <v>3</v>
      </c>
      <c r="K1" s="7" t="s">
        <v>24</v>
      </c>
      <c r="L1" s="7" t="s">
        <v>4</v>
      </c>
      <c r="M1" s="7" t="s">
        <v>5</v>
      </c>
      <c r="N1" s="9" t="s">
        <v>25</v>
      </c>
    </row>
    <row r="2" spans="1:15" ht="14.65" thickBot="1" x14ac:dyDescent="0.5">
      <c r="A2" s="23" t="s">
        <v>7</v>
      </c>
      <c r="B2" s="19" t="s">
        <v>8</v>
      </c>
      <c r="C2" s="19">
        <v>-5</v>
      </c>
      <c r="D2" s="20">
        <f t="shared" ref="D2:D29" si="0">-0.88517+(-0.4519*(K2))+(-0.23702*(N2))</f>
        <v>-4.5957131999999978</v>
      </c>
      <c r="E2" s="6">
        <f>D2-C2</f>
        <v>0.40428680000000217</v>
      </c>
      <c r="F2" s="1">
        <f>IF(E2&lt;0,(E2*(-1)),(E2))</f>
        <v>0.40428680000000217</v>
      </c>
      <c r="G2" s="16" t="str">
        <f>IF(E2&gt;0,B2,A2)</f>
        <v>Minnesota</v>
      </c>
      <c r="H2" s="3" t="str">
        <f>IF(F2&lt;1,("Low"),IF(F2&lt;2,("Medium"),IF(F2&lt;3,("Strong"),("Very Strong"))))</f>
        <v>Low</v>
      </c>
      <c r="I2" s="5">
        <v>20.97</v>
      </c>
      <c r="J2" s="5">
        <v>14.6</v>
      </c>
      <c r="K2" s="5">
        <f>I2-J2</f>
        <v>6.3699999999999992</v>
      </c>
      <c r="L2" s="5">
        <v>86.35</v>
      </c>
      <c r="M2" s="5">
        <v>82.84</v>
      </c>
      <c r="N2" s="10">
        <f>L2-M2</f>
        <v>3.5099999999999909</v>
      </c>
    </row>
    <row r="3" spans="1:15" ht="14.65" thickBot="1" x14ac:dyDescent="0.5">
      <c r="A3" s="23" t="s">
        <v>9</v>
      </c>
      <c r="B3" s="19" t="s">
        <v>10</v>
      </c>
      <c r="C3" s="19">
        <v>-7.5</v>
      </c>
      <c r="D3" s="20">
        <f t="shared" si="0"/>
        <v>-8.6555356000000021</v>
      </c>
      <c r="E3" s="6">
        <f t="shared" ref="E3:E29" si="1">D3-C3</f>
        <v>-1.1555356000000021</v>
      </c>
      <c r="F3" s="1">
        <f t="shared" ref="F3:F29" si="2">IF(E3&lt;0,(E3*(-1)),(E3))</f>
        <v>1.1555356000000021</v>
      </c>
      <c r="G3" s="17" t="str">
        <f t="shared" ref="G3:G29" si="3">IF(E3&gt;0,B3,A3)</f>
        <v>LSU</v>
      </c>
      <c r="H3" s="3" t="str">
        <f t="shared" ref="H3:H29" si="4">IF(F3&lt;1,("Low"),IF(F3&lt;2,("Medium"),IF(F3&lt;3,("Strong"),("Very Strong"))))</f>
        <v>Medium</v>
      </c>
      <c r="I3" s="5">
        <v>20.97</v>
      </c>
      <c r="J3" s="5">
        <v>8.59</v>
      </c>
      <c r="K3" s="5">
        <f t="shared" ref="K3:K29" si="5">I3-J3</f>
        <v>12.379999999999999</v>
      </c>
      <c r="L3" s="5">
        <v>86.98</v>
      </c>
      <c r="M3" s="5">
        <v>77.8</v>
      </c>
      <c r="N3" s="10">
        <f t="shared" ref="N3:N29" si="6">L3-M3</f>
        <v>9.1800000000000068</v>
      </c>
    </row>
    <row r="4" spans="1:15" ht="14.65" thickBot="1" x14ac:dyDescent="0.5">
      <c r="A4" s="23" t="s">
        <v>11</v>
      </c>
      <c r="B4" s="19" t="s">
        <v>12</v>
      </c>
      <c r="C4" s="19">
        <v>-2</v>
      </c>
      <c r="D4" s="20">
        <f t="shared" si="0"/>
        <v>-1.7942972000000035</v>
      </c>
      <c r="E4" s="6">
        <f t="shared" si="1"/>
        <v>0.20570279999999652</v>
      </c>
      <c r="F4" s="1">
        <f t="shared" si="2"/>
        <v>0.20570279999999652</v>
      </c>
      <c r="G4" s="17" t="str">
        <f t="shared" si="3"/>
        <v>Baylor</v>
      </c>
      <c r="H4" s="3" t="str">
        <f t="shared" si="4"/>
        <v>Low</v>
      </c>
      <c r="I4" s="5">
        <v>16.3</v>
      </c>
      <c r="J4" s="5">
        <v>15.29</v>
      </c>
      <c r="K4" s="5">
        <f t="shared" si="5"/>
        <v>1.0100000000000016</v>
      </c>
      <c r="L4" s="5">
        <v>84.68</v>
      </c>
      <c r="M4" s="5">
        <v>82.77</v>
      </c>
      <c r="N4" s="10">
        <f t="shared" si="6"/>
        <v>1.9100000000000108</v>
      </c>
    </row>
    <row r="5" spans="1:15" ht="14.65" thickBot="1" x14ac:dyDescent="0.5">
      <c r="A5" s="23" t="s">
        <v>13</v>
      </c>
      <c r="B5" s="19" t="s">
        <v>67</v>
      </c>
      <c r="C5" s="19">
        <v>-6</v>
      </c>
      <c r="D5" s="20">
        <f t="shared" si="0"/>
        <v>-7.2492016000000001</v>
      </c>
      <c r="E5" s="6">
        <f t="shared" si="1"/>
        <v>-1.2492016000000001</v>
      </c>
      <c r="F5" s="1">
        <f t="shared" si="2"/>
        <v>1.2492016000000001</v>
      </c>
      <c r="G5" s="17" t="str">
        <f t="shared" si="3"/>
        <v>Auburn</v>
      </c>
      <c r="H5" s="3" t="str">
        <f t="shared" si="4"/>
        <v>Medium</v>
      </c>
      <c r="I5" s="5">
        <v>23.33</v>
      </c>
      <c r="J5" s="5">
        <v>13.59</v>
      </c>
      <c r="K5" s="5">
        <f t="shared" si="5"/>
        <v>9.7399999999999984</v>
      </c>
      <c r="L5" s="5">
        <v>89.49</v>
      </c>
      <c r="M5" s="5">
        <v>81.209999999999994</v>
      </c>
      <c r="N5" s="5">
        <f t="shared" si="6"/>
        <v>8.2800000000000011</v>
      </c>
      <c r="O5" s="25"/>
    </row>
    <row r="6" spans="1:15" ht="14.65" thickBot="1" x14ac:dyDescent="0.5">
      <c r="A6" s="23" t="s">
        <v>15</v>
      </c>
      <c r="B6" s="19" t="s">
        <v>16</v>
      </c>
      <c r="C6" s="19">
        <v>-9.5</v>
      </c>
      <c r="D6" s="20">
        <f t="shared" si="0"/>
        <v>-9.5096659999999993</v>
      </c>
      <c r="E6" s="6">
        <f t="shared" si="1"/>
        <v>-9.6659999999992863E-3</v>
      </c>
      <c r="F6" s="1">
        <f t="shared" si="2"/>
        <v>9.6659999999992863E-3</v>
      </c>
      <c r="G6" s="17" t="str">
        <f t="shared" si="3"/>
        <v>Florida State</v>
      </c>
      <c r="H6" s="3" t="str">
        <f t="shared" si="4"/>
        <v>Low</v>
      </c>
      <c r="I6" s="5">
        <v>22.56</v>
      </c>
      <c r="J6" s="5">
        <v>8.7200000000000006</v>
      </c>
      <c r="K6" s="5">
        <f t="shared" si="5"/>
        <v>13.839999999999998</v>
      </c>
      <c r="L6" s="5">
        <v>88.29</v>
      </c>
      <c r="M6" s="5">
        <v>78.290000000000006</v>
      </c>
      <c r="N6" s="10">
        <f t="shared" si="6"/>
        <v>10</v>
      </c>
    </row>
    <row r="7" spans="1:15" ht="14.65" thickBot="1" x14ac:dyDescent="0.5">
      <c r="A7" s="23" t="s">
        <v>18</v>
      </c>
      <c r="B7" s="19" t="s">
        <v>19</v>
      </c>
      <c r="C7" s="19">
        <v>-18.5</v>
      </c>
      <c r="D7" s="20">
        <f t="shared" si="0"/>
        <v>-20.310627599999997</v>
      </c>
      <c r="E7" s="6">
        <f t="shared" si="1"/>
        <v>-1.8106275999999966</v>
      </c>
      <c r="F7" s="1">
        <f t="shared" si="2"/>
        <v>1.8106275999999966</v>
      </c>
      <c r="G7" s="17" t="str">
        <f t="shared" si="3"/>
        <v>Michigan St.</v>
      </c>
      <c r="H7" s="3" t="str">
        <f t="shared" si="4"/>
        <v>Medium</v>
      </c>
      <c r="I7" s="5">
        <v>31.36</v>
      </c>
      <c r="J7" s="5">
        <v>-0.36</v>
      </c>
      <c r="K7" s="5">
        <f t="shared" si="5"/>
        <v>31.72</v>
      </c>
      <c r="L7" s="5">
        <v>94.07</v>
      </c>
      <c r="M7" s="5">
        <v>72.59</v>
      </c>
      <c r="N7" s="10">
        <f t="shared" si="6"/>
        <v>21.47999999999999</v>
      </c>
    </row>
    <row r="8" spans="1:15" ht="14.65" thickBot="1" x14ac:dyDescent="0.5">
      <c r="A8" s="23" t="s">
        <v>20</v>
      </c>
      <c r="B8" s="19" t="s">
        <v>21</v>
      </c>
      <c r="C8" s="19">
        <v>-7</v>
      </c>
      <c r="D8" s="20">
        <f t="shared" si="0"/>
        <v>-8.7762338</v>
      </c>
      <c r="E8" s="6">
        <f t="shared" si="1"/>
        <v>-1.7762338</v>
      </c>
      <c r="F8" s="1">
        <f t="shared" si="2"/>
        <v>1.7762338</v>
      </c>
      <c r="G8" s="17" t="str">
        <f t="shared" si="3"/>
        <v>Kansas</v>
      </c>
      <c r="H8" s="3" t="str">
        <f t="shared" si="4"/>
        <v>Medium</v>
      </c>
      <c r="I8" s="5">
        <v>20.71</v>
      </c>
      <c r="J8" s="5">
        <v>8.75</v>
      </c>
      <c r="K8" s="5">
        <f t="shared" si="5"/>
        <v>11.96</v>
      </c>
      <c r="L8" s="5">
        <v>88.28</v>
      </c>
      <c r="M8" s="5">
        <v>77.790000000000006</v>
      </c>
      <c r="N8" s="10">
        <f t="shared" si="6"/>
        <v>10.489999999999995</v>
      </c>
    </row>
    <row r="9" spans="1:15" ht="14.65" thickBot="1" x14ac:dyDescent="0.5">
      <c r="A9" s="23" t="s">
        <v>22</v>
      </c>
      <c r="B9" s="19" t="s">
        <v>23</v>
      </c>
      <c r="C9" s="19">
        <v>-4</v>
      </c>
      <c r="D9" s="20">
        <f t="shared" si="0"/>
        <v>-4.4059939999999989</v>
      </c>
      <c r="E9" s="6">
        <f t="shared" si="1"/>
        <v>-0.40599399999999886</v>
      </c>
      <c r="F9" s="1">
        <f t="shared" si="2"/>
        <v>0.40599399999999886</v>
      </c>
      <c r="G9" s="17" t="str">
        <f t="shared" si="3"/>
        <v>Marquette</v>
      </c>
      <c r="H9" s="3" t="str">
        <f t="shared" si="4"/>
        <v>Low</v>
      </c>
      <c r="I9" s="5">
        <v>18.420000000000002</v>
      </c>
      <c r="J9" s="5">
        <v>13.33</v>
      </c>
      <c r="K9" s="5">
        <f t="shared" si="5"/>
        <v>5.0900000000000016</v>
      </c>
      <c r="L9" s="5">
        <v>86.24</v>
      </c>
      <c r="M9" s="5">
        <v>81.09</v>
      </c>
      <c r="N9" s="10">
        <f t="shared" si="6"/>
        <v>5.1499999999999915</v>
      </c>
    </row>
    <row r="10" spans="1:15" ht="14.65" thickBot="1" x14ac:dyDescent="0.5">
      <c r="A10" s="23" t="s">
        <v>30</v>
      </c>
      <c r="B10" s="19" t="s">
        <v>14</v>
      </c>
      <c r="C10" s="19">
        <v>-2</v>
      </c>
      <c r="D10" s="20">
        <f t="shared" si="0"/>
        <v>-1.2985219999999993</v>
      </c>
      <c r="E10" s="6">
        <f t="shared" si="1"/>
        <v>0.70147800000000071</v>
      </c>
      <c r="F10" s="1">
        <f t="shared" si="2"/>
        <v>0.70147800000000071</v>
      </c>
      <c r="G10" s="17" t="str">
        <f t="shared" si="3"/>
        <v>Florida</v>
      </c>
      <c r="H10" s="3" t="str">
        <f t="shared" si="4"/>
        <v>Low</v>
      </c>
      <c r="I10" s="5">
        <v>18.920000000000002</v>
      </c>
      <c r="J10" s="5">
        <v>18.32</v>
      </c>
      <c r="K10" s="5">
        <f t="shared" si="5"/>
        <v>0.60000000000000142</v>
      </c>
      <c r="L10" s="5">
        <v>86.21</v>
      </c>
      <c r="M10" s="5">
        <v>85.61</v>
      </c>
      <c r="N10" s="10">
        <f t="shared" si="6"/>
        <v>0.59999999999999432</v>
      </c>
    </row>
    <row r="11" spans="1:15" ht="14.65" thickBot="1" x14ac:dyDescent="0.5">
      <c r="A11" s="23" t="s">
        <v>31</v>
      </c>
      <c r="B11" s="19" t="s">
        <v>32</v>
      </c>
      <c r="C11" s="19">
        <v>-22.5</v>
      </c>
      <c r="D11" s="20">
        <f t="shared" si="0"/>
        <v>-16.875691800000006</v>
      </c>
      <c r="E11" s="6">
        <f t="shared" si="1"/>
        <v>5.6243081999999944</v>
      </c>
      <c r="F11" s="1">
        <f t="shared" si="2"/>
        <v>5.6243081999999944</v>
      </c>
      <c r="G11" s="17" t="str">
        <f t="shared" si="3"/>
        <v>AB Christian</v>
      </c>
      <c r="H11" s="3" t="str">
        <f t="shared" si="4"/>
        <v>Very Strong</v>
      </c>
      <c r="I11" s="5">
        <v>27.41</v>
      </c>
      <c r="J11" s="5">
        <v>2.09</v>
      </c>
      <c r="K11" s="5">
        <f t="shared" si="5"/>
        <v>25.32</v>
      </c>
      <c r="L11" s="5">
        <v>91.29</v>
      </c>
      <c r="M11" s="5">
        <v>72.099999999999994</v>
      </c>
      <c r="N11" s="10">
        <f t="shared" si="6"/>
        <v>19.190000000000012</v>
      </c>
    </row>
    <row r="12" spans="1:15" ht="14.65" thickBot="1" x14ac:dyDescent="0.5">
      <c r="A12" s="23" t="s">
        <v>34</v>
      </c>
      <c r="B12" s="19" t="s">
        <v>33</v>
      </c>
      <c r="C12" s="19">
        <v>-5</v>
      </c>
      <c r="D12" s="20">
        <f t="shared" si="0"/>
        <v>-1.921180999999998</v>
      </c>
      <c r="E12" s="6">
        <f t="shared" si="1"/>
        <v>3.078819000000002</v>
      </c>
      <c r="F12" s="1">
        <f t="shared" si="2"/>
        <v>3.078819000000002</v>
      </c>
      <c r="G12" s="17" t="str">
        <f t="shared" si="3"/>
        <v>St. Mary's</v>
      </c>
      <c r="H12" s="3" t="str">
        <f t="shared" si="4"/>
        <v>Very Strong</v>
      </c>
      <c r="I12" s="5">
        <v>18.77</v>
      </c>
      <c r="J12" s="5">
        <v>17.71</v>
      </c>
      <c r="K12" s="5">
        <f t="shared" si="5"/>
        <v>1.0599999999999987</v>
      </c>
      <c r="L12" s="5">
        <v>87.55</v>
      </c>
      <c r="M12" s="5">
        <v>85.2</v>
      </c>
      <c r="N12" s="10">
        <f t="shared" si="6"/>
        <v>2.3499999999999943</v>
      </c>
    </row>
    <row r="13" spans="1:15" ht="14.65" thickBot="1" x14ac:dyDescent="0.5">
      <c r="A13" s="23" t="s">
        <v>17</v>
      </c>
      <c r="B13" s="19" t="s">
        <v>35</v>
      </c>
      <c r="C13" s="19">
        <v>-15.5</v>
      </c>
      <c r="D13" s="20">
        <f t="shared" si="0"/>
        <v>-16.400883</v>
      </c>
      <c r="E13" s="6">
        <f t="shared" si="1"/>
        <v>-0.90088300000000032</v>
      </c>
      <c r="F13" s="1">
        <f t="shared" si="2"/>
        <v>0.90088300000000032</v>
      </c>
      <c r="G13" s="17" t="str">
        <f t="shared" si="3"/>
        <v>Michigan</v>
      </c>
      <c r="H13" s="3" t="str">
        <f t="shared" si="4"/>
        <v>Low</v>
      </c>
      <c r="I13" s="5">
        <v>29.44</v>
      </c>
      <c r="J13" s="5">
        <v>3.55</v>
      </c>
      <c r="K13" s="5">
        <f t="shared" si="5"/>
        <v>25.89</v>
      </c>
      <c r="L13" s="5">
        <v>91.1</v>
      </c>
      <c r="M13" s="5">
        <v>75</v>
      </c>
      <c r="N13" s="10">
        <f t="shared" si="6"/>
        <v>16.099999999999994</v>
      </c>
    </row>
    <row r="14" spans="1:15" ht="14.65" thickBot="1" x14ac:dyDescent="0.5">
      <c r="A14" s="23" t="s">
        <v>37</v>
      </c>
      <c r="B14" s="19" t="s">
        <v>36</v>
      </c>
      <c r="C14" s="19">
        <v>-2.5</v>
      </c>
      <c r="D14" s="20">
        <f t="shared" si="0"/>
        <v>-4.9385446000000019</v>
      </c>
      <c r="E14" s="6">
        <f t="shared" si="1"/>
        <v>-2.4385446000000019</v>
      </c>
      <c r="F14" s="1">
        <f t="shared" si="2"/>
        <v>2.4385446000000019</v>
      </c>
      <c r="G14" s="17" t="str">
        <f t="shared" si="3"/>
        <v>Wofford</v>
      </c>
      <c r="H14" s="3" t="str">
        <f t="shared" si="4"/>
        <v>Strong</v>
      </c>
      <c r="I14" s="5">
        <v>20.71</v>
      </c>
      <c r="J14" s="5">
        <v>12.91</v>
      </c>
      <c r="K14" s="5">
        <f t="shared" si="5"/>
        <v>7.8000000000000007</v>
      </c>
      <c r="L14" s="5">
        <v>84.54</v>
      </c>
      <c r="M14" s="5">
        <v>82.31</v>
      </c>
      <c r="N14" s="10">
        <f t="shared" si="6"/>
        <v>2.230000000000004</v>
      </c>
    </row>
    <row r="15" spans="1:15" ht="14.65" thickBot="1" x14ac:dyDescent="0.5">
      <c r="A15" s="23" t="s">
        <v>38</v>
      </c>
      <c r="B15" s="19" t="s">
        <v>39</v>
      </c>
      <c r="C15" s="19">
        <v>-13</v>
      </c>
      <c r="D15" s="20">
        <f t="shared" si="0"/>
        <v>-13.245265399999999</v>
      </c>
      <c r="E15" s="6">
        <f t="shared" si="1"/>
        <v>-0.24526539999999919</v>
      </c>
      <c r="F15" s="1">
        <f t="shared" si="2"/>
        <v>0.24526539999999919</v>
      </c>
      <c r="G15" s="17" t="str">
        <f t="shared" si="3"/>
        <v>Purdue</v>
      </c>
      <c r="H15" s="3" t="str">
        <f t="shared" si="4"/>
        <v>Low</v>
      </c>
      <c r="I15" s="5">
        <v>26.05</v>
      </c>
      <c r="J15" s="5">
        <v>5.58</v>
      </c>
      <c r="K15" s="5">
        <f t="shared" si="5"/>
        <v>20.47</v>
      </c>
      <c r="L15" s="5">
        <v>89.66</v>
      </c>
      <c r="M15" s="5">
        <v>76.540000000000006</v>
      </c>
      <c r="N15" s="10">
        <f t="shared" si="6"/>
        <v>13.11999999999999</v>
      </c>
    </row>
    <row r="16" spans="1:15" ht="14.65" thickBot="1" x14ac:dyDescent="0.5">
      <c r="A16" s="23" t="s">
        <v>41</v>
      </c>
      <c r="B16" s="19" t="s">
        <v>40</v>
      </c>
      <c r="C16" s="19">
        <v>-3.5</v>
      </c>
      <c r="D16" s="20">
        <f t="shared" si="0"/>
        <v>-1.972661200000001</v>
      </c>
      <c r="E16" s="6">
        <f t="shared" si="1"/>
        <v>1.527338799999999</v>
      </c>
      <c r="F16" s="1">
        <f t="shared" si="2"/>
        <v>1.527338799999999</v>
      </c>
      <c r="G16" s="17" t="str">
        <f t="shared" si="3"/>
        <v>Iowa</v>
      </c>
      <c r="H16" s="3" t="str">
        <f t="shared" si="4"/>
        <v>Medium</v>
      </c>
      <c r="I16" s="5">
        <v>17.05</v>
      </c>
      <c r="J16" s="5">
        <v>15.96</v>
      </c>
      <c r="K16" s="5">
        <f t="shared" si="5"/>
        <v>1.0899999999999999</v>
      </c>
      <c r="L16" s="5">
        <v>85.83</v>
      </c>
      <c r="M16" s="5">
        <v>83.32</v>
      </c>
      <c r="N16" s="10">
        <f t="shared" si="6"/>
        <v>2.5100000000000051</v>
      </c>
    </row>
    <row r="17" spans="1:15" ht="14.65" thickBot="1" x14ac:dyDescent="0.5">
      <c r="A17" s="23" t="s">
        <v>42</v>
      </c>
      <c r="B17" s="19" t="s">
        <v>43</v>
      </c>
      <c r="C17" s="19">
        <v>-2</v>
      </c>
      <c r="D17" s="20">
        <f t="shared" si="0"/>
        <v>-1.5862670000000016</v>
      </c>
      <c r="E17" s="6">
        <f t="shared" si="1"/>
        <v>0.41373299999999835</v>
      </c>
      <c r="F17" s="1">
        <f t="shared" si="2"/>
        <v>0.41373299999999835</v>
      </c>
      <c r="G17" s="17" t="str">
        <f t="shared" si="3"/>
        <v>Mississippi</v>
      </c>
      <c r="H17" s="3" t="str">
        <f>IF(F17&lt;1,("Low"),IF(F17&lt;2,("Medium"),IF(F17&lt;3,("Strong"),("Very Strong"))))</f>
        <v>Low</v>
      </c>
      <c r="I17" s="5">
        <v>15.53</v>
      </c>
      <c r="J17" s="5">
        <v>15.08</v>
      </c>
      <c r="K17" s="5">
        <f t="shared" si="5"/>
        <v>0.44999999999999929</v>
      </c>
      <c r="L17" s="5">
        <v>84.73</v>
      </c>
      <c r="M17" s="5">
        <v>82.63</v>
      </c>
      <c r="N17" s="10">
        <f t="shared" si="6"/>
        <v>2.1000000000000085</v>
      </c>
    </row>
    <row r="18" spans="1:15" ht="14.65" thickBot="1" x14ac:dyDescent="0.5">
      <c r="A18" s="23" t="s">
        <v>44</v>
      </c>
      <c r="B18" s="19" t="s">
        <v>45</v>
      </c>
      <c r="C18" s="19">
        <v>-14</v>
      </c>
      <c r="D18" s="20">
        <f t="shared" si="0"/>
        <v>-13.213541400000004</v>
      </c>
      <c r="E18" s="6">
        <f t="shared" si="1"/>
        <v>0.78645859999999601</v>
      </c>
      <c r="F18" s="1">
        <f t="shared" si="2"/>
        <v>0.78645859999999601</v>
      </c>
      <c r="G18" s="17" t="str">
        <f t="shared" si="3"/>
        <v>NKU</v>
      </c>
      <c r="H18" s="3" t="str">
        <f t="shared" si="4"/>
        <v>Low</v>
      </c>
      <c r="I18" s="5">
        <v>26.75</v>
      </c>
      <c r="J18" s="5">
        <v>6.56</v>
      </c>
      <c r="K18" s="5">
        <f t="shared" si="5"/>
        <v>20.190000000000001</v>
      </c>
      <c r="L18" s="5">
        <v>90.09</v>
      </c>
      <c r="M18" s="5">
        <v>76.569999999999993</v>
      </c>
      <c r="N18" s="10">
        <f t="shared" si="6"/>
        <v>13.52000000000001</v>
      </c>
    </row>
    <row r="19" spans="1:15" ht="14.65" thickBot="1" x14ac:dyDescent="0.5">
      <c r="A19" s="23" t="s">
        <v>46</v>
      </c>
      <c r="B19" s="19" t="s">
        <v>47</v>
      </c>
      <c r="C19" s="19">
        <v>-4.5</v>
      </c>
      <c r="D19" s="20">
        <f t="shared" si="0"/>
        <v>-6.1861554000000014</v>
      </c>
      <c r="E19" s="6">
        <f t="shared" si="1"/>
        <v>-1.6861554000000014</v>
      </c>
      <c r="F19" s="1">
        <f t="shared" si="2"/>
        <v>1.6861554000000014</v>
      </c>
      <c r="G19" s="17" t="str">
        <f t="shared" si="3"/>
        <v>Kansas State</v>
      </c>
      <c r="H19" s="3" t="str">
        <f t="shared" si="4"/>
        <v>Medium</v>
      </c>
      <c r="I19" s="5">
        <v>17.22</v>
      </c>
      <c r="J19" s="5">
        <v>9.4600000000000009</v>
      </c>
      <c r="K19" s="5">
        <f t="shared" si="5"/>
        <v>7.759999999999998</v>
      </c>
      <c r="L19" s="5">
        <v>85.92</v>
      </c>
      <c r="M19" s="5">
        <v>78.349999999999994</v>
      </c>
      <c r="N19" s="10">
        <f t="shared" si="6"/>
        <v>7.5700000000000074</v>
      </c>
      <c r="O19" s="4" t="s">
        <v>70</v>
      </c>
    </row>
    <row r="20" spans="1:15" ht="14.65" thickBot="1" x14ac:dyDescent="0.5">
      <c r="A20" s="23" t="s">
        <v>48</v>
      </c>
      <c r="B20" s="19" t="s">
        <v>49</v>
      </c>
      <c r="C20" s="19">
        <v>-17.5</v>
      </c>
      <c r="D20" s="20">
        <f t="shared" si="0"/>
        <v>-15.123087200000002</v>
      </c>
      <c r="E20" s="6">
        <f t="shared" si="1"/>
        <v>2.3769127999999977</v>
      </c>
      <c r="F20" s="1">
        <f t="shared" si="2"/>
        <v>2.3769127999999977</v>
      </c>
      <c r="G20" s="17" t="str">
        <f t="shared" si="3"/>
        <v>Colgate</v>
      </c>
      <c r="H20" s="3" t="str">
        <f t="shared" si="4"/>
        <v>Strong</v>
      </c>
      <c r="I20" s="5">
        <v>26.98</v>
      </c>
      <c r="J20" s="5">
        <v>4.29</v>
      </c>
      <c r="K20" s="5">
        <f t="shared" si="5"/>
        <v>22.69</v>
      </c>
      <c r="L20" s="5">
        <v>91.13</v>
      </c>
      <c r="M20" s="5">
        <v>74.319999999999993</v>
      </c>
      <c r="N20" s="10">
        <f t="shared" si="6"/>
        <v>16.810000000000002</v>
      </c>
    </row>
    <row r="21" spans="1:15" ht="14.65" thickBot="1" x14ac:dyDescent="0.5">
      <c r="A21" s="23" t="s">
        <v>50</v>
      </c>
      <c r="B21" s="19" t="s">
        <v>51</v>
      </c>
      <c r="C21" s="19">
        <v>-23.5</v>
      </c>
      <c r="D21" s="20">
        <f t="shared" si="0"/>
        <v>-23.150800799999999</v>
      </c>
      <c r="E21" s="6">
        <f t="shared" si="1"/>
        <v>0.34919920000000104</v>
      </c>
      <c r="F21" s="1">
        <f t="shared" si="2"/>
        <v>0.34919920000000104</v>
      </c>
      <c r="G21" s="17" t="str">
        <f t="shared" si="3"/>
        <v>Gardner Webb</v>
      </c>
      <c r="H21" s="3" t="str">
        <f t="shared" si="4"/>
        <v>Low</v>
      </c>
      <c r="I21" s="5">
        <v>35.659999999999997</v>
      </c>
      <c r="J21" s="5">
        <v>-0.74</v>
      </c>
      <c r="K21" s="5">
        <f t="shared" si="5"/>
        <v>36.4</v>
      </c>
      <c r="L21" s="5">
        <v>95.31</v>
      </c>
      <c r="M21" s="5">
        <v>70.77</v>
      </c>
      <c r="N21" s="10">
        <f t="shared" si="6"/>
        <v>24.540000000000006</v>
      </c>
    </row>
    <row r="22" spans="1:15" ht="14.65" thickBot="1" x14ac:dyDescent="0.5">
      <c r="A22" s="23" t="s">
        <v>52</v>
      </c>
      <c r="B22" s="19" t="s">
        <v>53</v>
      </c>
      <c r="C22" s="19">
        <v>-1</v>
      </c>
      <c r="D22" s="20">
        <f t="shared" si="0"/>
        <v>-5.5812979999999994</v>
      </c>
      <c r="E22" s="6">
        <f t="shared" si="1"/>
        <v>-4.5812979999999994</v>
      </c>
      <c r="F22" s="1">
        <f t="shared" si="2"/>
        <v>4.5812979999999994</v>
      </c>
      <c r="G22" s="17" t="str">
        <f t="shared" si="3"/>
        <v>Wisconsin</v>
      </c>
      <c r="H22" s="3" t="str">
        <f t="shared" si="4"/>
        <v>Very Strong</v>
      </c>
      <c r="I22" s="5">
        <v>23.68</v>
      </c>
      <c r="J22" s="5">
        <v>15.15</v>
      </c>
      <c r="K22" s="5">
        <f t="shared" si="5"/>
        <v>8.5299999999999994</v>
      </c>
      <c r="L22" s="5">
        <v>88.23</v>
      </c>
      <c r="M22" s="5">
        <v>84.68</v>
      </c>
      <c r="N22" s="10">
        <f t="shared" si="6"/>
        <v>3.5499999999999972</v>
      </c>
    </row>
    <row r="23" spans="1:15" ht="14.65" thickBot="1" x14ac:dyDescent="0.5">
      <c r="A23" s="23" t="s">
        <v>54</v>
      </c>
      <c r="B23" s="19" t="s">
        <v>55</v>
      </c>
      <c r="C23" s="19">
        <v>-2.5</v>
      </c>
      <c r="D23" s="20">
        <f t="shared" si="0"/>
        <v>-2.4581338000000001</v>
      </c>
      <c r="E23" s="6">
        <f t="shared" si="1"/>
        <v>4.1866199999999854E-2</v>
      </c>
      <c r="F23" s="1">
        <f t="shared" si="2"/>
        <v>4.1866199999999854E-2</v>
      </c>
      <c r="G23" s="17" t="str">
        <f t="shared" si="3"/>
        <v>Washington</v>
      </c>
      <c r="H23" s="3" t="str">
        <f t="shared" si="4"/>
        <v>Low</v>
      </c>
      <c r="I23" s="5">
        <v>16.62</v>
      </c>
      <c r="J23" s="5">
        <v>13.37</v>
      </c>
      <c r="K23" s="5">
        <f t="shared" si="5"/>
        <v>3.2500000000000018</v>
      </c>
      <c r="L23" s="5">
        <v>82.71</v>
      </c>
      <c r="M23" s="5">
        <v>82.27</v>
      </c>
      <c r="N23" s="10">
        <f t="shared" si="6"/>
        <v>0.43999999999999773</v>
      </c>
    </row>
    <row r="24" spans="1:15" ht="14.65" thickBot="1" x14ac:dyDescent="0.5">
      <c r="A24" s="23" t="s">
        <v>6</v>
      </c>
      <c r="B24" s="19" t="s">
        <v>56</v>
      </c>
      <c r="C24" s="19">
        <v>-11.5</v>
      </c>
      <c r="D24" s="20">
        <f t="shared" si="0"/>
        <v>-11.1715646</v>
      </c>
      <c r="E24" s="6">
        <f t="shared" si="1"/>
        <v>0.32843540000000004</v>
      </c>
      <c r="F24" s="1">
        <f t="shared" si="2"/>
        <v>0.32843540000000004</v>
      </c>
      <c r="G24" s="17" t="str">
        <f t="shared" si="3"/>
        <v>Georgia St.</v>
      </c>
      <c r="H24" s="3" t="str">
        <f t="shared" si="4"/>
        <v>Low</v>
      </c>
      <c r="I24" s="5">
        <v>22.42</v>
      </c>
      <c r="J24" s="5">
        <v>5.6</v>
      </c>
      <c r="K24" s="5">
        <f t="shared" si="5"/>
        <v>16.82</v>
      </c>
      <c r="L24" s="5">
        <v>87.8</v>
      </c>
      <c r="M24" s="5">
        <v>76.47</v>
      </c>
      <c r="N24" s="10">
        <f t="shared" si="6"/>
        <v>11.329999999999998</v>
      </c>
    </row>
    <row r="25" spans="1:15" ht="14.65" thickBot="1" x14ac:dyDescent="0.5">
      <c r="A25" s="23" t="s">
        <v>57</v>
      </c>
      <c r="B25" s="19" t="s">
        <v>58</v>
      </c>
      <c r="C25" s="19">
        <v>-7</v>
      </c>
      <c r="D25" s="20">
        <f t="shared" si="0"/>
        <v>-7.7063635999999978</v>
      </c>
      <c r="E25" s="6">
        <f t="shared" si="1"/>
        <v>-0.70636359999999776</v>
      </c>
      <c r="F25" s="1">
        <f t="shared" si="2"/>
        <v>0.70636359999999776</v>
      </c>
      <c r="G25" s="17" t="str">
        <f t="shared" si="3"/>
        <v>Mississippi St.</v>
      </c>
      <c r="H25" s="3" t="str">
        <f t="shared" si="4"/>
        <v>Low</v>
      </c>
      <c r="I25" s="5">
        <v>20.68</v>
      </c>
      <c r="J25" s="5">
        <v>10.82</v>
      </c>
      <c r="K25" s="5">
        <f t="shared" si="5"/>
        <v>9.86</v>
      </c>
      <c r="L25" s="5">
        <v>86.57</v>
      </c>
      <c r="M25" s="5">
        <v>76.59</v>
      </c>
      <c r="N25" s="10">
        <f t="shared" si="6"/>
        <v>9.9799999999999898</v>
      </c>
    </row>
    <row r="26" spans="1:15" ht="14.65" thickBot="1" x14ac:dyDescent="0.5">
      <c r="A26" s="23" t="s">
        <v>59</v>
      </c>
      <c r="B26" s="19" t="s">
        <v>60</v>
      </c>
      <c r="C26" s="19">
        <v>-24</v>
      </c>
      <c r="D26" s="20">
        <f>-0.88517+(-0.4519*(K26))+(-0.23702*(N26))</f>
        <v>-21.213790600000003</v>
      </c>
      <c r="E26" s="6">
        <f t="shared" si="1"/>
        <v>2.7862093999999971</v>
      </c>
      <c r="F26" s="1">
        <f t="shared" si="2"/>
        <v>2.7862093999999971</v>
      </c>
      <c r="G26" s="17" t="str">
        <f t="shared" si="3"/>
        <v>Iona</v>
      </c>
      <c r="H26" s="3" t="str">
        <f t="shared" si="4"/>
        <v>Strong</v>
      </c>
      <c r="I26" s="5">
        <v>29.17</v>
      </c>
      <c r="J26" s="5">
        <v>-3.08</v>
      </c>
      <c r="K26" s="5">
        <f t="shared" si="5"/>
        <v>32.25</v>
      </c>
      <c r="L26" s="5">
        <v>94.55</v>
      </c>
      <c r="M26" s="5">
        <v>70.27</v>
      </c>
      <c r="N26" s="10">
        <f t="shared" si="6"/>
        <v>24.28</v>
      </c>
    </row>
    <row r="27" spans="1:15" ht="14.65" thickBot="1" x14ac:dyDescent="0.5">
      <c r="A27" s="23" t="s">
        <v>61</v>
      </c>
      <c r="B27" s="19" t="s">
        <v>62</v>
      </c>
      <c r="C27" s="19">
        <v>-1</v>
      </c>
      <c r="D27" s="20">
        <f t="shared" si="0"/>
        <v>-0.77227380000000045</v>
      </c>
      <c r="E27" s="6">
        <f t="shared" si="1"/>
        <v>0.22772619999999955</v>
      </c>
      <c r="F27" s="1">
        <f t="shared" si="2"/>
        <v>0.22772619999999955</v>
      </c>
      <c r="G27" s="17" t="str">
        <f t="shared" si="3"/>
        <v>VCU</v>
      </c>
      <c r="H27" s="3" t="str">
        <f t="shared" si="4"/>
        <v>Low</v>
      </c>
      <c r="I27" s="5">
        <v>14.58</v>
      </c>
      <c r="J27" s="5">
        <v>15.69</v>
      </c>
      <c r="K27" s="5">
        <f t="shared" si="5"/>
        <v>-1.1099999999999994</v>
      </c>
      <c r="L27" s="5">
        <v>83.67</v>
      </c>
      <c r="M27" s="5">
        <v>82.03</v>
      </c>
      <c r="N27" s="10">
        <f t="shared" si="6"/>
        <v>1.6400000000000006</v>
      </c>
    </row>
    <row r="28" spans="1:15" ht="14.65" thickBot="1" x14ac:dyDescent="0.5">
      <c r="A28" s="23" t="s">
        <v>63</v>
      </c>
      <c r="B28" s="19" t="s">
        <v>64</v>
      </c>
      <c r="C28" s="19">
        <v>-5.5</v>
      </c>
      <c r="D28" s="20">
        <f t="shared" si="0"/>
        <v>-5.0893396000000006</v>
      </c>
      <c r="E28" s="6">
        <f t="shared" si="1"/>
        <v>0.41066039999999937</v>
      </c>
      <c r="F28" s="1">
        <f t="shared" si="2"/>
        <v>0.41066039999999937</v>
      </c>
      <c r="G28" s="17" t="str">
        <f t="shared" si="3"/>
        <v>OSU</v>
      </c>
      <c r="H28" s="3" t="str">
        <f t="shared" si="4"/>
        <v>Low</v>
      </c>
      <c r="I28" s="5">
        <v>21.85</v>
      </c>
      <c r="J28" s="5">
        <v>15.08</v>
      </c>
      <c r="K28" s="5">
        <f t="shared" si="5"/>
        <v>6.7700000000000014</v>
      </c>
      <c r="L28" s="5">
        <v>88.25</v>
      </c>
      <c r="M28" s="5">
        <v>83.42</v>
      </c>
      <c r="N28" s="10">
        <f t="shared" si="6"/>
        <v>4.8299999999999983</v>
      </c>
    </row>
    <row r="29" spans="1:15" x14ac:dyDescent="0.45">
      <c r="A29" s="24" t="s">
        <v>65</v>
      </c>
      <c r="B29" s="21" t="s">
        <v>66</v>
      </c>
      <c r="C29" s="21">
        <v>-10.5</v>
      </c>
      <c r="D29" s="22">
        <f t="shared" si="0"/>
        <v>-12.785434400000002</v>
      </c>
      <c r="E29" s="12">
        <f t="shared" si="1"/>
        <v>-2.2854344000000015</v>
      </c>
      <c r="F29" s="13">
        <f t="shared" si="2"/>
        <v>2.2854344000000015</v>
      </c>
      <c r="G29" s="18" t="str">
        <f t="shared" si="3"/>
        <v>Va Tech.</v>
      </c>
      <c r="H29" s="14" t="str">
        <f t="shared" si="4"/>
        <v>Strong</v>
      </c>
      <c r="I29" s="11">
        <v>24.67</v>
      </c>
      <c r="J29" s="11">
        <v>5.27</v>
      </c>
      <c r="K29" s="11">
        <f t="shared" si="5"/>
        <v>19.400000000000002</v>
      </c>
      <c r="L29" s="11">
        <v>89.63</v>
      </c>
      <c r="M29" s="11">
        <v>76.41</v>
      </c>
      <c r="N29" s="15">
        <f t="shared" si="6"/>
        <v>13.219999999999999</v>
      </c>
    </row>
  </sheetData>
  <conditionalFormatting sqref="H2:H29">
    <cfRule type="containsText" dxfId="0" priority="8" operator="containsText" text="Medium">
      <formula>NOT(ISERROR(SEARCH("Medium",H2)))</formula>
    </cfRule>
    <cfRule type="containsText" dxfId="1" priority="7" operator="containsText" text="Low">
      <formula>NOT(ISERROR(SEARCH("Low",H2)))</formula>
    </cfRule>
    <cfRule type="containsText" dxfId="2" priority="6" operator="containsText" text="Strong">
      <formula>NOT(ISERROR(SEARCH("Strong",H2)))</formula>
    </cfRule>
    <cfRule type="containsText" dxfId="3" priority="5" operator="containsText" text="Very Strong">
      <formula>NOT(ISERROR(SEARCH("Very Strong",H2)))</formula>
    </cfRule>
    <cfRule type="containsText" dxfId="4" priority="4" operator="containsText" text="Very Strong">
      <formula>NOT(ISERROR(SEARCH("Very Strong",H2)))</formula>
    </cfRule>
    <cfRule type="containsText" dxfId="5" priority="3" operator="containsText" text="Strong">
      <formula>NOT(ISERROR(SEARCH("Strong",H2)))</formula>
    </cfRule>
    <cfRule type="containsText" dxfId="6" priority="2" operator="containsText" text="Very Strong">
      <formula>NOT(ISERROR(SEARCH("Very Strong",H2)))</formula>
    </cfRule>
    <cfRule type="containsText" dxfId="7" priority="1" operator="containsText" text="Very Strong">
      <formula>NOT(ISERROR(SEARCH("Very Strong",H2)))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Olson</dc:creator>
  <cp:lastModifiedBy>Eric Olson</cp:lastModifiedBy>
  <dcterms:created xsi:type="dcterms:W3CDTF">2019-03-19T00:48:36Z</dcterms:created>
  <dcterms:modified xsi:type="dcterms:W3CDTF">2019-03-20T15:18:18Z</dcterms:modified>
</cp:coreProperties>
</file>